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.xml" ContentType="application/vnd.openxmlformats-officedocument.spreadsheetml.pivotTable+xml"/>
  <Override PartName="/xl/drawings/drawing8.xml" ContentType="application/vnd.openxmlformats-officedocument.drawing+xml"/>
  <Override PartName="/xl/tables/table1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hishek\Downloads\Portfolio Projects\"/>
    </mc:Choice>
  </mc:AlternateContent>
  <xr:revisionPtr revIDLastSave="0" documentId="13_ncr:1_{541BC98D-C3CC-4F15-8008-39F8F37E755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DI Dashboard" sheetId="6" r:id="rId1"/>
    <sheet name="T20 Data" sheetId="2" r:id="rId2"/>
    <sheet name="Test" sheetId="3" r:id="rId3"/>
    <sheet name="Calc" sheetId="4" r:id="rId4"/>
    <sheet name="ODI data" sheetId="1" r:id="rId5"/>
  </sheets>
  <definedNames>
    <definedName name="_xlnm._FilterDatabase" localSheetId="4" hidden="1">'ODI data'!$V$20:$V$20</definedName>
    <definedName name="_xlnm._FilterDatabase" localSheetId="2" hidden="1">Test!$C$1:$C$3001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G63" i="1" l="1"/>
  <c r="AI63" i="1" s="1"/>
  <c r="AF63" i="1"/>
  <c r="AH63" i="1" s="1"/>
  <c r="AG62" i="1"/>
  <c r="AI62" i="1" s="1"/>
  <c r="AF62" i="1"/>
  <c r="AH62" i="1" s="1"/>
  <c r="AI61" i="1"/>
  <c r="AH61" i="1"/>
  <c r="AI60" i="1"/>
  <c r="AG60" i="1"/>
  <c r="AF60" i="1"/>
  <c r="AH60" i="1" s="1"/>
  <c r="AI59" i="1"/>
  <c r="AH59" i="1"/>
  <c r="AG59" i="1"/>
  <c r="AF59" i="1"/>
  <c r="AG58" i="1"/>
  <c r="AI58" i="1" s="1"/>
  <c r="AF58" i="1"/>
  <c r="AH58" i="1" s="1"/>
  <c r="AI57" i="1"/>
  <c r="AH57" i="1"/>
  <c r="AH69" i="1"/>
  <c r="AI69" i="1"/>
  <c r="AH70" i="1"/>
  <c r="AI70" i="1"/>
  <c r="AH71" i="1"/>
  <c r="AI71" i="1"/>
  <c r="AH72" i="1"/>
  <c r="AI72" i="1"/>
  <c r="AH73" i="1"/>
  <c r="AI73" i="1"/>
  <c r="AH74" i="1"/>
  <c r="AI74" i="1"/>
  <c r="AI68" i="1"/>
  <c r="AH68" i="1"/>
  <c r="AG69" i="1"/>
  <c r="AF69" i="1"/>
  <c r="AG70" i="1"/>
  <c r="AF70" i="1"/>
  <c r="AG71" i="1"/>
  <c r="AF71" i="1"/>
  <c r="AG73" i="1"/>
  <c r="AF73" i="1"/>
  <c r="AG74" i="1"/>
  <c r="AF74" i="1"/>
  <c r="Y58" i="1"/>
  <c r="Z58" i="1"/>
  <c r="Y59" i="1"/>
  <c r="Z59" i="1"/>
  <c r="Y60" i="1"/>
  <c r="Z60" i="1"/>
  <c r="Y61" i="1"/>
  <c r="Z61" i="1"/>
  <c r="Y62" i="1"/>
  <c r="Z62" i="1"/>
  <c r="Y63" i="1"/>
  <c r="Z63" i="1"/>
  <c r="Z57" i="1"/>
  <c r="Y57" i="1"/>
  <c r="W11" i="1" a="1"/>
  <c r="W11" i="1" s="1"/>
  <c r="X11" i="1" s="1"/>
  <c r="W10" i="1" a="1"/>
  <c r="W10" i="1" s="1"/>
  <c r="X10" i="1" s="1"/>
  <c r="Q2486" i="1"/>
  <c r="P139" i="1"/>
  <c r="Q139" i="1"/>
  <c r="R255" i="1"/>
  <c r="T255" i="1" s="1"/>
  <c r="R228" i="1"/>
  <c r="T228" i="1" s="1"/>
  <c r="R212" i="1"/>
  <c r="T212" i="1" s="1"/>
  <c r="R396" i="1"/>
  <c r="T396" i="1" s="1"/>
  <c r="R366" i="1"/>
  <c r="T366" i="1" s="1"/>
  <c r="R43" i="1"/>
  <c r="T43" i="1" s="1"/>
  <c r="R301" i="1"/>
  <c r="T301" i="1" s="1"/>
  <c r="R349" i="1"/>
  <c r="T349" i="1" s="1"/>
  <c r="R433" i="1"/>
  <c r="T433" i="1" s="1"/>
  <c r="R91" i="1"/>
  <c r="T91" i="1" s="1"/>
  <c r="R196" i="1"/>
  <c r="T196" i="1" s="1"/>
  <c r="R269" i="1"/>
  <c r="T269" i="1" s="1"/>
  <c r="R192" i="1"/>
  <c r="T192" i="1" s="1"/>
  <c r="R309" i="1"/>
  <c r="T309" i="1" s="1"/>
  <c r="R124" i="1"/>
  <c r="T124" i="1" s="1"/>
  <c r="R37" i="1"/>
  <c r="T37" i="1" s="1"/>
  <c r="R425" i="1"/>
  <c r="T425" i="1" s="1"/>
  <c r="R323" i="1"/>
  <c r="T323" i="1" s="1"/>
  <c r="R92" i="1"/>
  <c r="T92" i="1" s="1"/>
  <c r="R271" i="1"/>
  <c r="T271" i="1" s="1"/>
  <c r="R394" i="1"/>
  <c r="T394" i="1" s="1"/>
  <c r="R201" i="1"/>
  <c r="T201" i="1" s="1"/>
  <c r="R563" i="1"/>
  <c r="T563" i="1" s="1"/>
  <c r="R543" i="1"/>
  <c r="T543" i="1" s="1"/>
  <c r="R320" i="1"/>
  <c r="T320" i="1" s="1"/>
  <c r="R145" i="1"/>
  <c r="T145" i="1" s="1"/>
  <c r="R82" i="1"/>
  <c r="T82" i="1" s="1"/>
  <c r="R93" i="1"/>
  <c r="T93" i="1" s="1"/>
  <c r="R277" i="1"/>
  <c r="T277" i="1" s="1"/>
  <c r="R76" i="1"/>
  <c r="T76" i="1" s="1"/>
  <c r="R576" i="1"/>
  <c r="T576" i="1" s="1"/>
  <c r="R213" i="1"/>
  <c r="T213" i="1" s="1"/>
  <c r="R466" i="1"/>
  <c r="T466" i="1" s="1"/>
  <c r="R315" i="1"/>
  <c r="T315" i="1" s="1"/>
  <c r="R367" i="1"/>
  <c r="T367" i="1" s="1"/>
  <c r="R468" i="1"/>
  <c r="T468" i="1" s="1"/>
  <c r="R142" i="1"/>
  <c r="T142" i="1" s="1"/>
  <c r="R517" i="1"/>
  <c r="T517" i="1" s="1"/>
  <c r="R457" i="1"/>
  <c r="T457" i="1" s="1"/>
  <c r="R495" i="1"/>
  <c r="T495" i="1" s="1"/>
  <c r="R281" i="1"/>
  <c r="T281" i="1" s="1"/>
  <c r="R451" i="1"/>
  <c r="T451" i="1" s="1"/>
  <c r="R172" i="1"/>
  <c r="T172" i="1" s="1"/>
  <c r="R377" i="1"/>
  <c r="T377" i="1" s="1"/>
  <c r="R383" i="1"/>
  <c r="T383" i="1" s="1"/>
  <c r="R446" i="1"/>
  <c r="T446" i="1" s="1"/>
  <c r="R97" i="1"/>
  <c r="T97" i="1" s="1"/>
  <c r="R157" i="1"/>
  <c r="T157" i="1" s="1"/>
  <c r="R453" i="1"/>
  <c r="T453" i="1" s="1"/>
  <c r="R657" i="1"/>
  <c r="T657" i="1" s="1"/>
  <c r="R387" i="1"/>
  <c r="T387" i="1" s="1"/>
  <c r="R622" i="1"/>
  <c r="T622" i="1" s="1"/>
  <c r="R260" i="1"/>
  <c r="T260" i="1" s="1"/>
  <c r="R406" i="1"/>
  <c r="T406" i="1" s="1"/>
  <c r="R777" i="1"/>
  <c r="T777" i="1" s="1"/>
  <c r="R223" i="1"/>
  <c r="T223" i="1" s="1"/>
  <c r="R154" i="1"/>
  <c r="T154" i="1" s="1"/>
  <c r="R333" i="1"/>
  <c r="T333" i="1" s="1"/>
  <c r="R179" i="1"/>
  <c r="T179" i="1" s="1"/>
  <c r="R302" i="1"/>
  <c r="T302" i="1" s="1"/>
  <c r="R619" i="1"/>
  <c r="T619" i="1" s="1"/>
  <c r="R324" i="1"/>
  <c r="T324" i="1" s="1"/>
  <c r="R84" i="1"/>
  <c r="T84" i="1" s="1"/>
  <c r="R830" i="1"/>
  <c r="T830" i="1" s="1"/>
  <c r="R186" i="1"/>
  <c r="T186" i="1" s="1"/>
  <c r="R288" i="1"/>
  <c r="T288" i="1" s="1"/>
  <c r="R403" i="1"/>
  <c r="T403" i="1" s="1"/>
  <c r="R141" i="1"/>
  <c r="T141" i="1" s="1"/>
  <c r="R663" i="1"/>
  <c r="T663" i="1" s="1"/>
  <c r="R160" i="1"/>
  <c r="T160" i="1" s="1"/>
  <c r="R483" i="1"/>
  <c r="T483" i="1" s="1"/>
  <c r="R336" i="1"/>
  <c r="T336" i="1" s="1"/>
  <c r="R87" i="1"/>
  <c r="T87" i="1" s="1"/>
  <c r="R107" i="1"/>
  <c r="T107" i="1" s="1"/>
  <c r="R109" i="1"/>
  <c r="T109" i="1" s="1"/>
  <c r="R341" i="1"/>
  <c r="T341" i="1" s="1"/>
  <c r="R498" i="1"/>
  <c r="T498" i="1" s="1"/>
  <c r="R285" i="1"/>
  <c r="T285" i="1" s="1"/>
  <c r="R198" i="1"/>
  <c r="T198" i="1" s="1"/>
  <c r="R789" i="1"/>
  <c r="T789" i="1" s="1"/>
  <c r="R993" i="1"/>
  <c r="T993" i="1" s="1"/>
  <c r="R445" i="1"/>
  <c r="T445" i="1" s="1"/>
  <c r="R303" i="1"/>
  <c r="T303" i="1" s="1"/>
  <c r="R248" i="1"/>
  <c r="T248" i="1" s="1"/>
  <c r="R395" i="1"/>
  <c r="T395" i="1" s="1"/>
  <c r="R129" i="1"/>
  <c r="T129" i="1" s="1"/>
  <c r="R424" i="1"/>
  <c r="T424" i="1" s="1"/>
  <c r="R72" i="1"/>
  <c r="T72" i="1" s="1"/>
  <c r="R368" i="1"/>
  <c r="T368" i="1" s="1"/>
  <c r="R78" i="1"/>
  <c r="T78" i="1" s="1"/>
  <c r="R770" i="1"/>
  <c r="T770" i="1" s="1"/>
  <c r="R572" i="1"/>
  <c r="T572" i="1" s="1"/>
  <c r="R420" i="1"/>
  <c r="T420" i="1" s="1"/>
  <c r="R376" i="1"/>
  <c r="T376" i="1" s="1"/>
  <c r="R702" i="1"/>
  <c r="T702" i="1" s="1"/>
  <c r="R153" i="1"/>
  <c r="T153" i="1" s="1"/>
  <c r="R405" i="1"/>
  <c r="T405" i="1" s="1"/>
  <c r="R175" i="1"/>
  <c r="T175" i="1" s="1"/>
  <c r="R509" i="1"/>
  <c r="T509" i="1" s="1"/>
  <c r="R828" i="1"/>
  <c r="T828" i="1" s="1"/>
  <c r="R809" i="1"/>
  <c r="T809" i="1" s="1"/>
  <c r="R546" i="1"/>
  <c r="T546" i="1" s="1"/>
  <c r="R224" i="1"/>
  <c r="T224" i="1" s="1"/>
  <c r="R739" i="1"/>
  <c r="T739" i="1" s="1"/>
  <c r="R313" i="1"/>
  <c r="T313" i="1" s="1"/>
  <c r="R671" i="1"/>
  <c r="T671" i="1" s="1"/>
  <c r="R200" i="1"/>
  <c r="T200" i="1" s="1"/>
  <c r="R679" i="1"/>
  <c r="T679" i="1" s="1"/>
  <c r="R344" i="1"/>
  <c r="T344" i="1" s="1"/>
  <c r="R436" i="1"/>
  <c r="T436" i="1" s="1"/>
  <c r="R489" i="1"/>
  <c r="T489" i="1" s="1"/>
  <c r="R1025" i="1"/>
  <c r="T1025" i="1" s="1"/>
  <c r="R1218" i="1"/>
  <c r="T1218" i="1" s="1"/>
  <c r="R594" i="1"/>
  <c r="T594" i="1" s="1"/>
  <c r="R411" i="1"/>
  <c r="T411" i="1" s="1"/>
  <c r="R27" i="1"/>
  <c r="T27" i="1" s="1"/>
  <c r="R173" i="1"/>
  <c r="T173" i="1" s="1"/>
  <c r="R1099" i="1"/>
  <c r="T1099" i="1" s="1"/>
  <c r="R280" i="1"/>
  <c r="T280" i="1" s="1"/>
  <c r="R553" i="1"/>
  <c r="T553" i="1" s="1"/>
  <c r="R326" i="1"/>
  <c r="T326" i="1" s="1"/>
  <c r="R704" i="1"/>
  <c r="T704" i="1" s="1"/>
  <c r="R526" i="1"/>
  <c r="T526" i="1" s="1"/>
  <c r="R782" i="1"/>
  <c r="T782" i="1" s="1"/>
  <c r="R404" i="1"/>
  <c r="T404" i="1" s="1"/>
  <c r="R516" i="1"/>
  <c r="T516" i="1" s="1"/>
  <c r="R140" i="1"/>
  <c r="T140" i="1" s="1"/>
  <c r="R378" i="1"/>
  <c r="T378" i="1" s="1"/>
  <c r="R949" i="1"/>
  <c r="T949" i="1" s="1"/>
  <c r="R611" i="1"/>
  <c r="T611" i="1" s="1"/>
  <c r="R272" i="1"/>
  <c r="T272" i="1" s="1"/>
  <c r="R930" i="1"/>
  <c r="T930" i="1" s="1"/>
  <c r="R555" i="1"/>
  <c r="T555" i="1" s="1"/>
  <c r="R443" i="1"/>
  <c r="T443" i="1" s="1"/>
  <c r="R256" i="1"/>
  <c r="T256" i="1" s="1"/>
  <c r="R787" i="1"/>
  <c r="T787" i="1" s="1"/>
  <c r="R51" i="1"/>
  <c r="T51" i="1" s="1"/>
  <c r="R1006" i="1"/>
  <c r="T1006" i="1" s="1"/>
  <c r="R73" i="1"/>
  <c r="T73" i="1" s="1"/>
  <c r="R890" i="1"/>
  <c r="T890" i="1" s="1"/>
  <c r="R567" i="1"/>
  <c r="T567" i="1" s="1"/>
  <c r="R442" i="1"/>
  <c r="T442" i="1" s="1"/>
  <c r="R371" i="1"/>
  <c r="T371" i="1" s="1"/>
  <c r="R502" i="1"/>
  <c r="T502" i="1" s="1"/>
  <c r="R263" i="1"/>
  <c r="T263" i="1" s="1"/>
  <c r="R531" i="1"/>
  <c r="T531" i="1" s="1"/>
  <c r="R881" i="1"/>
  <c r="T881" i="1" s="1"/>
  <c r="R329" i="1"/>
  <c r="T329" i="1" s="1"/>
  <c r="R992" i="1"/>
  <c r="T992" i="1" s="1"/>
  <c r="R768" i="1"/>
  <c r="T768" i="1" s="1"/>
  <c r="R264" i="1"/>
  <c r="T264" i="1" s="1"/>
  <c r="R83" i="1"/>
  <c r="T83" i="1" s="1"/>
  <c r="R204" i="1"/>
  <c r="T204" i="1" s="1"/>
  <c r="R178" i="1"/>
  <c r="T178" i="1" s="1"/>
  <c r="R1064" i="1"/>
  <c r="T1064" i="1" s="1"/>
  <c r="R493" i="1"/>
  <c r="T493" i="1" s="1"/>
  <c r="R363" i="1"/>
  <c r="T363" i="1" s="1"/>
  <c r="R632" i="1"/>
  <c r="T632" i="1" s="1"/>
  <c r="R874" i="1"/>
  <c r="T874" i="1" s="1"/>
  <c r="R34" i="1"/>
  <c r="T34" i="1" s="1"/>
  <c r="R46" i="1"/>
  <c r="T46" i="1" s="1"/>
  <c r="R659" i="1"/>
  <c r="T659" i="1" s="1"/>
  <c r="R167" i="1"/>
  <c r="T167" i="1" s="1"/>
  <c r="R604" i="1"/>
  <c r="T604" i="1" s="1"/>
  <c r="R896" i="1"/>
  <c r="T896" i="1" s="1"/>
  <c r="R375" i="1"/>
  <c r="T375" i="1" s="1"/>
  <c r="R232" i="1"/>
  <c r="T232" i="1" s="1"/>
  <c r="R573" i="1"/>
  <c r="T573" i="1" s="1"/>
  <c r="R965" i="1"/>
  <c r="T965" i="1" s="1"/>
  <c r="R203" i="1"/>
  <c r="T203" i="1" s="1"/>
  <c r="R233" i="1"/>
  <c r="T233" i="1" s="1"/>
  <c r="R381" i="1"/>
  <c r="T381" i="1" s="1"/>
  <c r="R357" i="1"/>
  <c r="T357" i="1" s="1"/>
  <c r="R995" i="1"/>
  <c r="T995" i="1" s="1"/>
  <c r="R474" i="1"/>
  <c r="T474" i="1" s="1"/>
  <c r="R112" i="1"/>
  <c r="T112" i="1" s="1"/>
  <c r="R328" i="1"/>
  <c r="T328" i="1" s="1"/>
  <c r="R1417" i="1"/>
  <c r="T1417" i="1" s="1"/>
  <c r="R438" i="1"/>
  <c r="T438" i="1" s="1"/>
  <c r="R558" i="1"/>
  <c r="T558" i="1" s="1"/>
  <c r="R733" i="1"/>
  <c r="T733" i="1" s="1"/>
  <c r="R128" i="1"/>
  <c r="T128" i="1" s="1"/>
  <c r="R485" i="1"/>
  <c r="T485" i="1" s="1"/>
  <c r="R877" i="1"/>
  <c r="T877" i="1" s="1"/>
  <c r="R352" i="1"/>
  <c r="T352" i="1" s="1"/>
  <c r="R561" i="1"/>
  <c r="T561" i="1" s="1"/>
  <c r="R596" i="1"/>
  <c r="T596" i="1" s="1"/>
  <c r="R427" i="1"/>
  <c r="T427" i="1" s="1"/>
  <c r="R887" i="1"/>
  <c r="T887" i="1" s="1"/>
  <c r="R118" i="1"/>
  <c r="T118" i="1" s="1"/>
  <c r="R470" i="1"/>
  <c r="T470" i="1" s="1"/>
  <c r="R781" i="1"/>
  <c r="T781" i="1" s="1"/>
  <c r="R152" i="1"/>
  <c r="T152" i="1" s="1"/>
  <c r="R266" i="1"/>
  <c r="T266" i="1" s="1"/>
  <c r="R1113" i="1"/>
  <c r="T1113" i="1" s="1"/>
  <c r="R476" i="1"/>
  <c r="T476" i="1" s="1"/>
  <c r="R544" i="1"/>
  <c r="T544" i="1" s="1"/>
  <c r="R960" i="1"/>
  <c r="T960" i="1" s="1"/>
  <c r="R626" i="1"/>
  <c r="T626" i="1" s="1"/>
  <c r="R685" i="1"/>
  <c r="T685" i="1" s="1"/>
  <c r="R776" i="1"/>
  <c r="T776" i="1" s="1"/>
  <c r="R325" i="1"/>
  <c r="T325" i="1" s="1"/>
  <c r="R238" i="1"/>
  <c r="T238" i="1" s="1"/>
  <c r="R1148" i="1"/>
  <c r="T1148" i="1" s="1"/>
  <c r="R683" i="1"/>
  <c r="T683" i="1" s="1"/>
  <c r="R860" i="1"/>
  <c r="T860" i="1" s="1"/>
  <c r="R909" i="1"/>
  <c r="T909" i="1" s="1"/>
  <c r="R136" i="1"/>
  <c r="T136" i="1" s="1"/>
  <c r="R720" i="1"/>
  <c r="T720" i="1" s="1"/>
  <c r="R1009" i="1"/>
  <c r="T1009" i="1" s="1"/>
  <c r="R665" i="1"/>
  <c r="T665" i="1" s="1"/>
  <c r="R541" i="1"/>
  <c r="T541" i="1" s="1"/>
  <c r="R299" i="1"/>
  <c r="T299" i="1" s="1"/>
  <c r="R262" i="1"/>
  <c r="T262" i="1" s="1"/>
  <c r="R1263" i="1"/>
  <c r="T1263" i="1" s="1"/>
  <c r="R616" i="1"/>
  <c r="T616" i="1" s="1"/>
  <c r="R688" i="1"/>
  <c r="T688" i="1" s="1"/>
  <c r="R408" i="1"/>
  <c r="T408" i="1" s="1"/>
  <c r="R244" i="1"/>
  <c r="T244" i="1" s="1"/>
  <c r="R360" i="1"/>
  <c r="T360" i="1" s="1"/>
  <c r="R814" i="1"/>
  <c r="T814" i="1" s="1"/>
  <c r="R871" i="1"/>
  <c r="T871" i="1" s="1"/>
  <c r="R577" i="1"/>
  <c r="T577" i="1" s="1"/>
  <c r="R1132" i="1"/>
  <c r="T1132" i="1" s="1"/>
  <c r="R1328" i="1"/>
  <c r="T1328" i="1" s="1"/>
  <c r="R763" i="1"/>
  <c r="T763" i="1" s="1"/>
  <c r="R826" i="1"/>
  <c r="T826" i="1" s="1"/>
  <c r="R257" i="1"/>
  <c r="T257" i="1" s="1"/>
  <c r="R327" i="1"/>
  <c r="T327" i="1" s="1"/>
  <c r="R393" i="1"/>
  <c r="T393" i="1" s="1"/>
  <c r="R955" i="1"/>
  <c r="T955" i="1" s="1"/>
  <c r="R593" i="1"/>
  <c r="T593" i="1" s="1"/>
  <c r="R67" i="1"/>
  <c r="T67" i="1" s="1"/>
  <c r="R559" i="1"/>
  <c r="T559" i="1" s="1"/>
  <c r="R490" i="1"/>
  <c r="T490" i="1" s="1"/>
  <c r="R979" i="1"/>
  <c r="T979" i="1" s="1"/>
  <c r="R1054" i="1"/>
  <c r="T1054" i="1" s="1"/>
  <c r="R897" i="1"/>
  <c r="T897" i="1" s="1"/>
  <c r="R536" i="1"/>
  <c r="T536" i="1" s="1"/>
  <c r="R615" i="1"/>
  <c r="T615" i="1" s="1"/>
  <c r="R1253" i="1"/>
  <c r="T1253" i="1" s="1"/>
  <c r="R817" i="1"/>
  <c r="T817" i="1" s="1"/>
  <c r="R197" i="1"/>
  <c r="T197" i="1" s="1"/>
  <c r="R901" i="1"/>
  <c r="T901" i="1" s="1"/>
  <c r="R1187" i="1"/>
  <c r="T1187" i="1" s="1"/>
  <c r="R413" i="1"/>
  <c r="T413" i="1" s="1"/>
  <c r="R459" i="1"/>
  <c r="T459" i="1" s="1"/>
  <c r="R821" i="1"/>
  <c r="T821" i="1" s="1"/>
  <c r="R1423" i="1"/>
  <c r="T1423" i="1" s="1"/>
  <c r="R1335" i="1"/>
  <c r="T1335" i="1" s="1"/>
  <c r="R504" i="1"/>
  <c r="T504" i="1" s="1"/>
  <c r="R849" i="1"/>
  <c r="T849" i="1" s="1"/>
  <c r="R270" i="1"/>
  <c r="T270" i="1" s="1"/>
  <c r="R216" i="1"/>
  <c r="T216" i="1" s="1"/>
  <c r="R892" i="1"/>
  <c r="T892" i="1" s="1"/>
  <c r="R640" i="1"/>
  <c r="T640" i="1" s="1"/>
  <c r="R488" i="1"/>
  <c r="T488" i="1" s="1"/>
  <c r="R155" i="1"/>
  <c r="T155" i="1" s="1"/>
  <c r="R554" i="1"/>
  <c r="T554" i="1" s="1"/>
  <c r="R587" i="1"/>
  <c r="T587" i="1" s="1"/>
  <c r="R778" i="1"/>
  <c r="T778" i="1" s="1"/>
  <c r="R127" i="1"/>
  <c r="T127" i="1" s="1"/>
  <c r="R113" i="1"/>
  <c r="T113" i="1" s="1"/>
  <c r="R710" i="1"/>
  <c r="T710" i="1" s="1"/>
  <c r="R889" i="1"/>
  <c r="T889" i="1" s="1"/>
  <c r="R813" i="1"/>
  <c r="T813" i="1" s="1"/>
  <c r="R703" i="1"/>
  <c r="T703" i="1" s="1"/>
  <c r="R185" i="1"/>
  <c r="T185" i="1" s="1"/>
  <c r="R505" i="1"/>
  <c r="T505" i="1" s="1"/>
  <c r="R511" i="1"/>
  <c r="T511" i="1" s="1"/>
  <c r="R1147" i="1"/>
  <c r="T1147" i="1" s="1"/>
  <c r="R988" i="1"/>
  <c r="T988" i="1" s="1"/>
  <c r="R911" i="1"/>
  <c r="T911" i="1" s="1"/>
  <c r="R137" i="1"/>
  <c r="T137" i="1" s="1"/>
  <c r="R340" i="1"/>
  <c r="T340" i="1" s="1"/>
  <c r="R728" i="1"/>
  <c r="T728" i="1" s="1"/>
  <c r="R275" i="1"/>
  <c r="T275" i="1" s="1"/>
  <c r="R749" i="1"/>
  <c r="T749" i="1" s="1"/>
  <c r="R484" i="1"/>
  <c r="T484" i="1" s="1"/>
  <c r="R723" i="1"/>
  <c r="T723" i="1" s="1"/>
  <c r="R182" i="1"/>
  <c r="T182" i="1" s="1"/>
  <c r="R417" i="1"/>
  <c r="T417" i="1" s="1"/>
  <c r="R184" i="1"/>
  <c r="T184" i="1" s="1"/>
  <c r="R602" i="1"/>
  <c r="T602" i="1" s="1"/>
  <c r="R36" i="1"/>
  <c r="T36" i="1" s="1"/>
  <c r="R771" i="1"/>
  <c r="T771" i="1" s="1"/>
  <c r="R747" i="1"/>
  <c r="T747" i="1" s="1"/>
  <c r="R851" i="1"/>
  <c r="T851" i="1" s="1"/>
  <c r="R687" i="1"/>
  <c r="T687" i="1" s="1"/>
  <c r="R1083" i="1"/>
  <c r="T1083" i="1" s="1"/>
  <c r="R354" i="1"/>
  <c r="T354" i="1" s="1"/>
  <c r="R900" i="1"/>
  <c r="T900" i="1" s="1"/>
  <c r="R1323" i="1"/>
  <c r="T1323" i="1" s="1"/>
  <c r="R677" i="1"/>
  <c r="T677" i="1" s="1"/>
  <c r="R1403" i="1"/>
  <c r="T1403" i="1" s="1"/>
  <c r="R161" i="1"/>
  <c r="T161" i="1" s="1"/>
  <c r="R506" i="1"/>
  <c r="T506" i="1" s="1"/>
  <c r="R59" i="1"/>
  <c r="T59" i="1" s="1"/>
  <c r="R1210" i="1"/>
  <c r="T1210" i="1" s="1"/>
  <c r="R331" i="1"/>
  <c r="T331" i="1" s="1"/>
  <c r="R807" i="1"/>
  <c r="T807" i="1" s="1"/>
  <c r="R1470" i="1"/>
  <c r="T1470" i="1" s="1"/>
  <c r="R343" i="1"/>
  <c r="T343" i="1" s="1"/>
  <c r="R90" i="1"/>
  <c r="T90" i="1" s="1"/>
  <c r="R1233" i="1"/>
  <c r="T1233" i="1" s="1"/>
  <c r="R164" i="1"/>
  <c r="T164" i="1" s="1"/>
  <c r="R820" i="1"/>
  <c r="T820" i="1" s="1"/>
  <c r="R1242" i="1"/>
  <c r="T1242" i="1" s="1"/>
  <c r="R61" i="1"/>
  <c r="T61" i="1" s="1"/>
  <c r="R933" i="1"/>
  <c r="T933" i="1" s="1"/>
  <c r="R542" i="1"/>
  <c r="T542" i="1" s="1"/>
  <c r="R308" i="1"/>
  <c r="T308" i="1" s="1"/>
  <c r="R783" i="1"/>
  <c r="T783" i="1" s="1"/>
  <c r="R282" i="1"/>
  <c r="T282" i="1" s="1"/>
  <c r="R562" i="1"/>
  <c r="T562" i="1" s="1"/>
  <c r="R1448" i="1"/>
  <c r="T1448" i="1" s="1"/>
  <c r="R1027" i="1"/>
  <c r="T1027" i="1" s="1"/>
  <c r="R565" i="1"/>
  <c r="T565" i="1" s="1"/>
  <c r="R971" i="1"/>
  <c r="T971" i="1" s="1"/>
  <c r="R876" i="1"/>
  <c r="T876" i="1" s="1"/>
  <c r="R430" i="1"/>
  <c r="T430" i="1" s="1"/>
  <c r="R664" i="1"/>
  <c r="T664" i="1" s="1"/>
  <c r="R464" i="1"/>
  <c r="T464" i="1" s="1"/>
  <c r="R199" i="1"/>
  <c r="T199" i="1" s="1"/>
  <c r="R1028" i="1"/>
  <c r="T1028" i="1" s="1"/>
  <c r="R156" i="1"/>
  <c r="T156" i="1" s="1"/>
  <c r="R668" i="1"/>
  <c r="T668" i="1" s="1"/>
  <c r="R836" i="1"/>
  <c r="T836" i="1" s="1"/>
  <c r="R1464" i="1"/>
  <c r="T1464" i="1" s="1"/>
  <c r="R444" i="1"/>
  <c r="T444" i="1" s="1"/>
  <c r="R811" i="1"/>
  <c r="T811" i="1" s="1"/>
  <c r="R261" i="1"/>
  <c r="T261" i="1" s="1"/>
  <c r="R149" i="1"/>
  <c r="T149" i="1" s="1"/>
  <c r="R524" i="1"/>
  <c r="T524" i="1" s="1"/>
  <c r="R121" i="1"/>
  <c r="T121" i="1" s="1"/>
  <c r="R863" i="1"/>
  <c r="T863" i="1" s="1"/>
  <c r="R618" i="1"/>
  <c r="T618" i="1" s="1"/>
  <c r="R1081" i="1"/>
  <c r="T1081" i="1" s="1"/>
  <c r="R629" i="1"/>
  <c r="T629" i="1" s="1"/>
  <c r="R721" i="1"/>
  <c r="T721" i="1" s="1"/>
  <c r="R614" i="1"/>
  <c r="T614" i="1" s="1"/>
  <c r="R1077" i="1"/>
  <c r="T1077" i="1" s="1"/>
  <c r="R365" i="1"/>
  <c r="T365" i="1" s="1"/>
  <c r="R1063" i="1"/>
  <c r="T1063" i="1" s="1"/>
  <c r="R926" i="1"/>
  <c r="T926" i="1" s="1"/>
  <c r="R961" i="1"/>
  <c r="T961" i="1" s="1"/>
  <c r="R1164" i="1"/>
  <c r="T1164" i="1" s="1"/>
  <c r="R345" i="1"/>
  <c r="T345" i="1" s="1"/>
  <c r="R649" i="1"/>
  <c r="T649" i="1" s="1"/>
  <c r="R584" i="1"/>
  <c r="T584" i="1" s="1"/>
  <c r="R612" i="1"/>
  <c r="T612" i="1" s="1"/>
  <c r="R753" i="1"/>
  <c r="T753" i="1" s="1"/>
  <c r="R491" i="1"/>
  <c r="T491" i="1" s="1"/>
  <c r="R317" i="1"/>
  <c r="T317" i="1" s="1"/>
  <c r="R690" i="1"/>
  <c r="T690" i="1" s="1"/>
  <c r="R538" i="1"/>
  <c r="T538" i="1" s="1"/>
  <c r="R100" i="1"/>
  <c r="T100" i="1" s="1"/>
  <c r="R1276" i="1"/>
  <c r="T1276" i="1" s="1"/>
  <c r="R756" i="1"/>
  <c r="T756" i="1" s="1"/>
  <c r="R713" i="1"/>
  <c r="T713" i="1" s="1"/>
  <c r="R1255" i="1"/>
  <c r="T1255" i="1" s="1"/>
  <c r="R1052" i="1"/>
  <c r="T1052" i="1" s="1"/>
  <c r="R1008" i="1"/>
  <c r="T1008" i="1" s="1"/>
  <c r="R162" i="1"/>
  <c r="T162" i="1" s="1"/>
  <c r="R469" i="1"/>
  <c r="T469" i="1" s="1"/>
  <c r="R999" i="1"/>
  <c r="T999" i="1" s="1"/>
  <c r="R1017" i="1"/>
  <c r="T1017" i="1" s="1"/>
  <c r="R810" i="1"/>
  <c r="T810" i="1" s="1"/>
  <c r="R840" i="1"/>
  <c r="T840" i="1" s="1"/>
  <c r="R1339" i="1"/>
  <c r="T1339" i="1" s="1"/>
  <c r="R310" i="1"/>
  <c r="T310" i="1" s="1"/>
  <c r="R268" i="1"/>
  <c r="T268" i="1" s="1"/>
  <c r="R673" i="1"/>
  <c r="T673" i="1" s="1"/>
  <c r="R190" i="1"/>
  <c r="T190" i="1" s="1"/>
  <c r="R775" i="1"/>
  <c r="T775" i="1" s="1"/>
  <c r="R824" i="1"/>
  <c r="T824" i="1" s="1"/>
  <c r="R847" i="1"/>
  <c r="T847" i="1" s="1"/>
  <c r="R32" i="1"/>
  <c r="T32" i="1" s="1"/>
  <c r="R86" i="1"/>
  <c r="T86" i="1" s="1"/>
  <c r="R1572" i="1"/>
  <c r="T1572" i="1" s="1"/>
  <c r="R603" i="1"/>
  <c r="T603" i="1" s="1"/>
  <c r="R1161" i="1"/>
  <c r="T1161" i="1" s="1"/>
  <c r="R513" i="1"/>
  <c r="T513" i="1" s="1"/>
  <c r="R641" i="1"/>
  <c r="T641" i="1" s="1"/>
  <c r="R1369" i="1"/>
  <c r="T1369" i="1" s="1"/>
  <c r="R492" i="1"/>
  <c r="T492" i="1" s="1"/>
  <c r="R784" i="1"/>
  <c r="T784" i="1" s="1"/>
  <c r="R1260" i="1"/>
  <c r="T1260" i="1" s="1"/>
  <c r="R239" i="1"/>
  <c r="T239" i="1" s="1"/>
  <c r="R1184" i="1"/>
  <c r="T1184" i="1" s="1"/>
  <c r="R1160" i="1"/>
  <c r="T1160" i="1" s="1"/>
  <c r="R1336" i="1"/>
  <c r="T1336" i="1" s="1"/>
  <c r="R279" i="1"/>
  <c r="T279" i="1" s="1"/>
  <c r="R724" i="1"/>
  <c r="T724" i="1" s="1"/>
  <c r="R906" i="1"/>
  <c r="T906" i="1" s="1"/>
  <c r="R963" i="1"/>
  <c r="T963" i="1" s="1"/>
  <c r="R1405" i="1"/>
  <c r="T1405" i="1" s="1"/>
  <c r="R350" i="1"/>
  <c r="T350" i="1" s="1"/>
  <c r="R984" i="1"/>
  <c r="T984" i="1" s="1"/>
  <c r="R608" i="1"/>
  <c r="T608" i="1" s="1"/>
  <c r="R932" i="1"/>
  <c r="T932" i="1" s="1"/>
  <c r="R57" i="1"/>
  <c r="T57" i="1" s="1"/>
  <c r="R548" i="1"/>
  <c r="T548" i="1" s="1"/>
  <c r="R952" i="1"/>
  <c r="T952" i="1" s="1"/>
  <c r="R675" i="1"/>
  <c r="T675" i="1" s="1"/>
  <c r="R50" i="1"/>
  <c r="T50" i="1" s="1"/>
  <c r="R391" i="1"/>
  <c r="T391" i="1" s="1"/>
  <c r="R1366" i="1"/>
  <c r="T1366" i="1" s="1"/>
  <c r="R480" i="1"/>
  <c r="T480" i="1" s="1"/>
  <c r="R1575" i="1"/>
  <c r="T1575" i="1" s="1"/>
  <c r="R795" i="1"/>
  <c r="T795" i="1" s="1"/>
  <c r="R314" i="1"/>
  <c r="T314" i="1" s="1"/>
  <c r="R414" i="1"/>
  <c r="T414" i="1" s="1"/>
  <c r="R655" i="1"/>
  <c r="T655" i="1" s="1"/>
  <c r="R529" i="1"/>
  <c r="T529" i="1" s="1"/>
  <c r="R806" i="1"/>
  <c r="T806" i="1" s="1"/>
  <c r="R278" i="1"/>
  <c r="T278" i="1" s="1"/>
  <c r="R335" i="1"/>
  <c r="T335" i="1" s="1"/>
  <c r="R744" i="1"/>
  <c r="T744" i="1" s="1"/>
  <c r="R217" i="1"/>
  <c r="T217" i="1" s="1"/>
  <c r="R229" i="1"/>
  <c r="T229" i="1" s="1"/>
  <c r="R989" i="1"/>
  <c r="T989" i="1" s="1"/>
  <c r="R954" i="1"/>
  <c r="T954" i="1" s="1"/>
  <c r="R441" i="1"/>
  <c r="T441" i="1" s="1"/>
  <c r="R745" i="1"/>
  <c r="T745" i="1" s="1"/>
  <c r="R123" i="1"/>
  <c r="T123" i="1" s="1"/>
  <c r="R1120" i="1"/>
  <c r="T1120" i="1" s="1"/>
  <c r="R913" i="1"/>
  <c r="T913" i="1" s="1"/>
  <c r="R507" i="1"/>
  <c r="T507" i="1" s="1"/>
  <c r="R630" i="1"/>
  <c r="T630" i="1" s="1"/>
  <c r="R780" i="1"/>
  <c r="T780" i="1" s="1"/>
  <c r="R564" i="1"/>
  <c r="T564" i="1" s="1"/>
  <c r="R267" i="1"/>
  <c r="T267" i="1" s="1"/>
  <c r="R1004" i="1"/>
  <c r="T1004" i="1" s="1"/>
  <c r="R440" i="1"/>
  <c r="T440" i="1" s="1"/>
  <c r="R1061" i="1"/>
  <c r="T1061" i="1" s="1"/>
  <c r="R1183" i="1"/>
  <c r="T1183" i="1" s="1"/>
  <c r="R920" i="1"/>
  <c r="T920" i="1" s="1"/>
  <c r="R1158" i="1"/>
  <c r="T1158" i="1" s="1"/>
  <c r="R347" i="1"/>
  <c r="T347" i="1" s="1"/>
  <c r="R791" i="1"/>
  <c r="T791" i="1" s="1"/>
  <c r="R379" i="1"/>
  <c r="T379" i="1" s="1"/>
  <c r="R166" i="1"/>
  <c r="T166" i="1" s="1"/>
  <c r="R1057" i="1"/>
  <c r="T1057" i="1" s="1"/>
  <c r="R802" i="1"/>
  <c r="T802" i="1" s="1"/>
  <c r="R423" i="1"/>
  <c r="T423" i="1" s="1"/>
  <c r="R797" i="1"/>
  <c r="T797" i="1" s="1"/>
  <c r="R1684" i="1"/>
  <c r="T1684" i="1" s="1"/>
  <c r="R598" i="1"/>
  <c r="T598" i="1" s="1"/>
  <c r="R910" i="1"/>
  <c r="T910" i="1" s="1"/>
  <c r="R651" i="1"/>
  <c r="T651" i="1" s="1"/>
  <c r="R56" i="1"/>
  <c r="T56" i="1" s="1"/>
  <c r="R75" i="1"/>
  <c r="T75" i="1" s="1"/>
  <c r="R130" i="1"/>
  <c r="T130" i="1" s="1"/>
  <c r="R146" i="1"/>
  <c r="T146" i="1" s="1"/>
  <c r="R1337" i="1"/>
  <c r="T1337" i="1" s="1"/>
  <c r="R1150" i="1"/>
  <c r="T1150" i="1" s="1"/>
  <c r="R737" i="1"/>
  <c r="T737" i="1" s="1"/>
  <c r="R400" i="1"/>
  <c r="T400" i="1" s="1"/>
  <c r="R1544" i="1"/>
  <c r="T1544" i="1" s="1"/>
  <c r="R295" i="1"/>
  <c r="T295" i="1" s="1"/>
  <c r="R867" i="1"/>
  <c r="T867" i="1" s="1"/>
  <c r="R1020" i="1"/>
  <c r="T1020" i="1" s="1"/>
  <c r="R206" i="1"/>
  <c r="T206" i="1" s="1"/>
  <c r="R1021" i="1"/>
  <c r="T1021" i="1" s="1"/>
  <c r="R1001" i="1"/>
  <c r="T1001" i="1" s="1"/>
  <c r="R1311" i="1"/>
  <c r="T1311" i="1" s="1"/>
  <c r="R385" i="1"/>
  <c r="T385" i="1" s="1"/>
  <c r="R917" i="1"/>
  <c r="T917" i="1" s="1"/>
  <c r="R869" i="1"/>
  <c r="T869" i="1" s="1"/>
  <c r="R104" i="1"/>
  <c r="T104" i="1" s="1"/>
  <c r="R515" i="1"/>
  <c r="T515" i="1" s="1"/>
  <c r="R1288" i="1"/>
  <c r="T1288" i="1" s="1"/>
  <c r="R1111" i="1"/>
  <c r="T1111" i="1" s="1"/>
  <c r="R1421" i="1"/>
  <c r="T1421" i="1" s="1"/>
  <c r="R1092" i="1"/>
  <c r="T1092" i="1" s="1"/>
  <c r="R358" i="1"/>
  <c r="T358" i="1" s="1"/>
  <c r="R401" i="1"/>
  <c r="T401" i="1" s="1"/>
  <c r="R680" i="1"/>
  <c r="T680" i="1" s="1"/>
  <c r="R818" i="1"/>
  <c r="T818" i="1" s="1"/>
  <c r="R686" i="1"/>
  <c r="T686" i="1" s="1"/>
  <c r="R332" i="1"/>
  <c r="T332" i="1" s="1"/>
  <c r="R432" i="1"/>
  <c r="T432" i="1" s="1"/>
  <c r="R898" i="1"/>
  <c r="T898" i="1" s="1"/>
  <c r="R25" i="1"/>
  <c r="T25" i="1" s="1"/>
  <c r="R1432" i="1"/>
  <c r="T1432" i="1" s="1"/>
  <c r="R481" i="1"/>
  <c r="T481" i="1" s="1"/>
  <c r="R1238" i="1"/>
  <c r="T1238" i="1" s="1"/>
  <c r="R527" i="1"/>
  <c r="T527" i="1" s="1"/>
  <c r="R570" i="1"/>
  <c r="T570" i="1" s="1"/>
  <c r="R1834" i="1"/>
  <c r="T1834" i="1" s="1"/>
  <c r="R522" i="1"/>
  <c r="T522" i="1" s="1"/>
  <c r="R218" i="1"/>
  <c r="T218" i="1" s="1"/>
  <c r="R1142" i="1"/>
  <c r="T1142" i="1" s="1"/>
  <c r="R1262" i="1"/>
  <c r="T1262" i="1" s="1"/>
  <c r="R412" i="1"/>
  <c r="T412" i="1" s="1"/>
  <c r="R676" i="1"/>
  <c r="T676" i="1" s="1"/>
  <c r="R94" i="1"/>
  <c r="T94" i="1" s="1"/>
  <c r="R707" i="1"/>
  <c r="T707" i="1" s="1"/>
  <c r="R837" i="1"/>
  <c r="T837" i="1" s="1"/>
  <c r="R684" i="1"/>
  <c r="T684" i="1" s="1"/>
  <c r="R823" i="1"/>
  <c r="T823" i="1" s="1"/>
  <c r="R415" i="1"/>
  <c r="T415" i="1" s="1"/>
  <c r="R599" i="1"/>
  <c r="T599" i="1" s="1"/>
  <c r="R311" i="1"/>
  <c r="T311" i="1" s="1"/>
  <c r="R1190" i="1"/>
  <c r="T1190" i="1" s="1"/>
  <c r="R195" i="1"/>
  <c r="T195" i="1" s="1"/>
  <c r="R1033" i="1"/>
  <c r="T1033" i="1" s="1"/>
  <c r="R1044" i="1"/>
  <c r="T1044" i="1" s="1"/>
  <c r="R501" i="1"/>
  <c r="T501" i="1" s="1"/>
  <c r="R1574" i="1"/>
  <c r="T1574" i="1" s="1"/>
  <c r="R1055" i="1"/>
  <c r="T1055" i="1" s="1"/>
  <c r="R35" i="1"/>
  <c r="T35" i="1" s="1"/>
  <c r="R180" i="1"/>
  <c r="T180" i="1" s="1"/>
  <c r="R214" i="1"/>
  <c r="T214" i="1" s="1"/>
  <c r="R1095" i="1"/>
  <c r="T1095" i="1" s="1"/>
  <c r="R380" i="1"/>
  <c r="T380" i="1" s="1"/>
  <c r="R1332" i="1"/>
  <c r="T1332" i="1" s="1"/>
  <c r="R978" i="1"/>
  <c r="T978" i="1" s="1"/>
  <c r="R574" i="1"/>
  <c r="T574" i="1" s="1"/>
  <c r="R1457" i="1"/>
  <c r="T1457" i="1" s="1"/>
  <c r="R646" i="1"/>
  <c r="T646" i="1" s="1"/>
  <c r="R111" i="1"/>
  <c r="T111" i="1" s="1"/>
  <c r="R1137" i="1"/>
  <c r="T1137" i="1" s="1"/>
  <c r="R1082" i="1"/>
  <c r="T1082" i="1" s="1"/>
  <c r="R147" i="1"/>
  <c r="T147" i="1" s="1"/>
  <c r="R1439" i="1"/>
  <c r="T1439" i="1" s="1"/>
  <c r="R1352" i="1"/>
  <c r="T1352" i="1" s="1"/>
  <c r="R194" i="1"/>
  <c r="T194" i="1" s="1"/>
  <c r="R1272" i="1"/>
  <c r="T1272" i="1" s="1"/>
  <c r="R1223" i="1"/>
  <c r="T1223" i="1" s="1"/>
  <c r="R1222" i="1"/>
  <c r="T1222" i="1" s="1"/>
  <c r="R1175" i="1"/>
  <c r="T1175" i="1" s="1"/>
  <c r="R1357" i="1"/>
  <c r="T1357" i="1" s="1"/>
  <c r="R1123" i="1"/>
  <c r="T1123" i="1" s="1"/>
  <c r="R927" i="1"/>
  <c r="T927" i="1" s="1"/>
  <c r="R592" i="1"/>
  <c r="T592" i="1" s="1"/>
  <c r="R556" i="1"/>
  <c r="T556" i="1" s="1"/>
  <c r="R1426" i="1"/>
  <c r="T1426" i="1" s="1"/>
  <c r="R682" i="1"/>
  <c r="T682" i="1" s="1"/>
  <c r="R1416" i="1"/>
  <c r="T1416" i="1" s="1"/>
  <c r="R929" i="1"/>
  <c r="T929" i="1" s="1"/>
  <c r="R1304" i="1"/>
  <c r="T1304" i="1" s="1"/>
  <c r="R1226" i="1"/>
  <c r="T1226" i="1" s="1"/>
  <c r="R1643" i="1"/>
  <c r="T1643" i="1" s="1"/>
  <c r="R1305" i="1"/>
  <c r="T1305" i="1" s="1"/>
  <c r="R63" i="1"/>
  <c r="T63" i="1" s="1"/>
  <c r="R246" i="1"/>
  <c r="T246" i="1" s="1"/>
  <c r="R709" i="1"/>
  <c r="T709" i="1" s="1"/>
  <c r="R523" i="1"/>
  <c r="T523" i="1" s="1"/>
  <c r="R514" i="1"/>
  <c r="T514" i="1" s="1"/>
  <c r="R1391" i="1"/>
  <c r="T1391" i="1" s="1"/>
  <c r="R235" i="1"/>
  <c r="T235" i="1" s="1"/>
  <c r="R953" i="1"/>
  <c r="T953" i="1" s="1"/>
  <c r="R885" i="1"/>
  <c r="T885" i="1" s="1"/>
  <c r="R1139" i="1"/>
  <c r="T1139" i="1" s="1"/>
  <c r="R510" i="1"/>
  <c r="T510" i="1" s="1"/>
  <c r="R294" i="1"/>
  <c r="T294" i="1" s="1"/>
  <c r="R866" i="1"/>
  <c r="T866" i="1" s="1"/>
  <c r="R1512" i="1"/>
  <c r="T1512" i="1" s="1"/>
  <c r="R905" i="1"/>
  <c r="T905" i="1" s="1"/>
  <c r="R1418" i="1"/>
  <c r="T1418" i="1" s="1"/>
  <c r="R1293" i="1"/>
  <c r="T1293" i="1" s="1"/>
  <c r="R1402" i="1"/>
  <c r="T1402" i="1" s="1"/>
  <c r="R1245" i="1"/>
  <c r="T1245" i="1" s="1"/>
  <c r="R617" i="1"/>
  <c r="T617" i="1" s="1"/>
  <c r="R496" i="1"/>
  <c r="T496" i="1" s="1"/>
  <c r="R792" i="1"/>
  <c r="T792" i="1" s="1"/>
  <c r="R1285" i="1"/>
  <c r="T1285" i="1" s="1"/>
  <c r="R647" i="1"/>
  <c r="T647" i="1" s="1"/>
  <c r="R1256" i="1"/>
  <c r="T1256" i="1" s="1"/>
  <c r="R907" i="1"/>
  <c r="T907" i="1" s="1"/>
  <c r="R359" i="1"/>
  <c r="T359" i="1" s="1"/>
  <c r="R230" i="1"/>
  <c r="T230" i="1" s="1"/>
  <c r="R944" i="1"/>
  <c r="T944" i="1" s="1"/>
  <c r="R1371" i="1"/>
  <c r="T1371" i="1" s="1"/>
  <c r="R1452" i="1"/>
  <c r="T1452" i="1" s="1"/>
  <c r="R1165" i="1"/>
  <c r="T1165" i="1" s="1"/>
  <c r="R337" i="1"/>
  <c r="T337" i="1" s="1"/>
  <c r="R1126" i="1"/>
  <c r="T1126" i="1" s="1"/>
  <c r="R1370" i="1"/>
  <c r="T1370" i="1" s="1"/>
  <c r="R1141" i="1"/>
  <c r="T1141" i="1" s="1"/>
  <c r="R855" i="1"/>
  <c r="T855" i="1" s="1"/>
  <c r="R1106" i="1"/>
  <c r="T1106" i="1" s="1"/>
  <c r="R1219" i="1"/>
  <c r="T1219" i="1" s="1"/>
  <c r="R1031" i="1"/>
  <c r="T1031" i="1" s="1"/>
  <c r="R681" i="1"/>
  <c r="T681" i="1" s="1"/>
  <c r="R500" i="1"/>
  <c r="T500" i="1" s="1"/>
  <c r="R1138" i="1"/>
  <c r="T1138" i="1" s="1"/>
  <c r="R872" i="1"/>
  <c r="T872" i="1" s="1"/>
  <c r="R259" i="1"/>
  <c r="T259" i="1" s="1"/>
  <c r="R1354" i="1"/>
  <c r="T1354" i="1" s="1"/>
  <c r="R1173" i="1"/>
  <c r="T1173" i="1" s="1"/>
  <c r="R841" i="1"/>
  <c r="T841" i="1" s="1"/>
  <c r="R746" i="1"/>
  <c r="T746" i="1" s="1"/>
  <c r="R1068" i="1"/>
  <c r="T1068" i="1" s="1"/>
  <c r="R1442" i="1"/>
  <c r="T1442" i="1" s="1"/>
  <c r="R1625" i="1"/>
  <c r="T1625" i="1" s="1"/>
  <c r="R717" i="1"/>
  <c r="T717" i="1" s="1"/>
  <c r="R1760" i="1"/>
  <c r="T1760" i="1" s="1"/>
  <c r="R428" i="1"/>
  <c r="T428" i="1" s="1"/>
  <c r="R1322" i="1"/>
  <c r="T1322" i="1" s="1"/>
  <c r="R1167" i="1"/>
  <c r="T1167" i="1" s="1"/>
  <c r="R304" i="1"/>
  <c r="T304" i="1" s="1"/>
  <c r="R1002" i="1"/>
  <c r="T1002" i="1" s="1"/>
  <c r="R1192" i="1"/>
  <c r="T1192" i="1" s="1"/>
  <c r="R569" i="1"/>
  <c r="T569" i="1" s="1"/>
  <c r="R1010" i="1"/>
  <c r="T1010" i="1" s="1"/>
  <c r="R1059" i="1"/>
  <c r="T1059" i="1" s="1"/>
  <c r="R888" i="1"/>
  <c r="T888" i="1" s="1"/>
  <c r="R672" i="1"/>
  <c r="T672" i="1" s="1"/>
  <c r="R1243" i="1"/>
  <c r="T1243" i="1" s="1"/>
  <c r="R939" i="1"/>
  <c r="T939" i="1" s="1"/>
  <c r="R800" i="1"/>
  <c r="T800" i="1" s="1"/>
  <c r="R998" i="1"/>
  <c r="T998" i="1" s="1"/>
  <c r="R494" i="1"/>
  <c r="T494" i="1" s="1"/>
  <c r="R1100" i="1"/>
  <c r="T1100" i="1" s="1"/>
  <c r="R658" i="1"/>
  <c r="T658" i="1" s="1"/>
  <c r="R193" i="1"/>
  <c r="T193" i="1" s="1"/>
  <c r="R392" i="1"/>
  <c r="T392" i="1" s="1"/>
  <c r="R65" i="1"/>
  <c r="T65" i="1" s="1"/>
  <c r="R1361" i="1"/>
  <c r="T1361" i="1" s="1"/>
  <c r="R1103" i="1"/>
  <c r="T1103" i="1" s="1"/>
  <c r="R654" i="1"/>
  <c r="T654" i="1" s="1"/>
  <c r="R382" i="1"/>
  <c r="T382" i="1" s="1"/>
  <c r="R45" i="1"/>
  <c r="T45" i="1" s="1"/>
  <c r="R557" i="1"/>
  <c r="T557" i="1" s="1"/>
  <c r="R150" i="1"/>
  <c r="T150" i="1" s="1"/>
  <c r="R899" i="1"/>
  <c r="T899" i="1" s="1"/>
  <c r="R734" i="1"/>
  <c r="T734" i="1" s="1"/>
  <c r="R873" i="1"/>
  <c r="T873" i="1" s="1"/>
  <c r="R648" i="1"/>
  <c r="T648" i="1" s="1"/>
  <c r="R68" i="1"/>
  <c r="T68" i="1" s="1"/>
  <c r="R258" i="1"/>
  <c r="T258" i="1" s="1"/>
  <c r="R916" i="1"/>
  <c r="T916" i="1" s="1"/>
  <c r="R650" i="1"/>
  <c r="T650" i="1" s="1"/>
  <c r="R1310" i="1"/>
  <c r="T1310" i="1" s="1"/>
  <c r="R355" i="1"/>
  <c r="T355" i="1" s="1"/>
  <c r="R1277" i="1"/>
  <c r="T1277" i="1" s="1"/>
  <c r="R962" i="1"/>
  <c r="T962" i="1" s="1"/>
  <c r="R580" i="1"/>
  <c r="T580" i="1" s="1"/>
  <c r="R530" i="1"/>
  <c r="T530" i="1" s="1"/>
  <c r="R1653" i="1"/>
  <c r="T1653" i="1" s="1"/>
  <c r="R1209" i="1"/>
  <c r="T1209" i="1" s="1"/>
  <c r="R183" i="1"/>
  <c r="T183" i="1" s="1"/>
  <c r="R1236" i="1"/>
  <c r="T1236" i="1" s="1"/>
  <c r="R1481" i="1"/>
  <c r="T1481" i="1" s="1"/>
  <c r="R165" i="1"/>
  <c r="T165" i="1" s="1"/>
  <c r="R1532" i="1"/>
  <c r="T1532" i="1" s="1"/>
  <c r="R585" i="1"/>
  <c r="T585" i="1" s="1"/>
  <c r="R973" i="1"/>
  <c r="T973" i="1" s="1"/>
  <c r="R1677" i="1"/>
  <c r="T1677" i="1" s="1"/>
  <c r="R845" i="1"/>
  <c r="T845" i="1" s="1"/>
  <c r="R1128" i="1"/>
  <c r="T1128" i="1" s="1"/>
  <c r="R843" i="1"/>
  <c r="T843" i="1" s="1"/>
  <c r="R1097" i="1"/>
  <c r="T1097" i="1" s="1"/>
  <c r="R170" i="1"/>
  <c r="T170" i="1" s="1"/>
  <c r="R925" i="1"/>
  <c r="T925" i="1" s="1"/>
  <c r="R829" i="1"/>
  <c r="T829" i="1" s="1"/>
  <c r="R429" i="1"/>
  <c r="T429" i="1" s="1"/>
  <c r="R1204" i="1"/>
  <c r="T1204" i="1" s="1"/>
  <c r="R1287" i="1"/>
  <c r="T1287" i="1" s="1"/>
  <c r="R503" i="1"/>
  <c r="T503" i="1" s="1"/>
  <c r="R578" i="1"/>
  <c r="T578" i="1" s="1"/>
  <c r="R292" i="1"/>
  <c r="T292" i="1" s="1"/>
  <c r="R1424" i="1"/>
  <c r="T1424" i="1" s="1"/>
  <c r="R1078" i="1"/>
  <c r="T1078" i="1" s="1"/>
  <c r="R1299" i="1"/>
  <c r="T1299" i="1" s="1"/>
  <c r="R519" i="1"/>
  <c r="T519" i="1" s="1"/>
  <c r="R1604" i="1"/>
  <c r="T1604" i="1" s="1"/>
  <c r="R458" i="1"/>
  <c r="T458" i="1" s="1"/>
  <c r="R1680" i="1"/>
  <c r="T1680" i="1" s="1"/>
  <c r="R1665" i="1"/>
  <c r="T1665" i="1" s="1"/>
  <c r="R595" i="1"/>
  <c r="T595" i="1" s="1"/>
  <c r="R639" i="1"/>
  <c r="T639" i="1" s="1"/>
  <c r="R416" i="1"/>
  <c r="T416" i="1" s="1"/>
  <c r="R804" i="1"/>
  <c r="T804" i="1" s="1"/>
  <c r="R722" i="1"/>
  <c r="T722" i="1" s="1"/>
  <c r="R1298" i="1"/>
  <c r="T1298" i="1" s="1"/>
  <c r="R1320" i="1"/>
  <c r="T1320" i="1" s="1"/>
  <c r="R620" i="1"/>
  <c r="T620" i="1" s="1"/>
  <c r="R1714" i="1"/>
  <c r="T1714" i="1" s="1"/>
  <c r="R669" i="1"/>
  <c r="T669" i="1" s="1"/>
  <c r="R1079" i="1"/>
  <c r="T1079" i="1" s="1"/>
  <c r="R81" i="1"/>
  <c r="T81" i="1" s="1"/>
  <c r="R273" i="1"/>
  <c r="T273" i="1" s="1"/>
  <c r="R850" i="1"/>
  <c r="T850" i="1" s="1"/>
  <c r="R1261" i="1"/>
  <c r="T1261" i="1" s="1"/>
  <c r="R422" i="1"/>
  <c r="T422" i="1" s="1"/>
  <c r="R1567" i="1"/>
  <c r="T1567" i="1" s="1"/>
  <c r="R1145" i="1"/>
  <c r="T1145" i="1" s="1"/>
  <c r="R1089" i="1"/>
  <c r="T1089" i="1" s="1"/>
  <c r="R1530" i="1"/>
  <c r="T1530" i="1" s="1"/>
  <c r="R1569" i="1"/>
  <c r="T1569" i="1" s="1"/>
  <c r="R825" i="1"/>
  <c r="T825" i="1" s="1"/>
  <c r="R1716" i="1"/>
  <c r="T1716" i="1" s="1"/>
  <c r="R1351" i="1"/>
  <c r="T1351" i="1" s="1"/>
  <c r="R1280" i="1"/>
  <c r="T1280" i="1" s="1"/>
  <c r="R970" i="1"/>
  <c r="T970" i="1" s="1"/>
  <c r="R1114" i="1"/>
  <c r="T1114" i="1" s="1"/>
  <c r="R808" i="1"/>
  <c r="T808" i="1" s="1"/>
  <c r="R1725" i="1"/>
  <c r="T1725" i="1" s="1"/>
  <c r="R812" i="1"/>
  <c r="T812" i="1" s="1"/>
  <c r="R1297" i="1"/>
  <c r="T1297" i="1" s="1"/>
  <c r="R1524" i="1"/>
  <c r="T1524" i="1" s="1"/>
  <c r="R1168" i="1"/>
  <c r="T1168" i="1" s="1"/>
  <c r="R940" i="1"/>
  <c r="T940" i="1" s="1"/>
  <c r="R1492" i="1"/>
  <c r="T1492" i="1" s="1"/>
  <c r="R1477" i="1"/>
  <c r="T1477" i="1" s="1"/>
  <c r="R705" i="1"/>
  <c r="T705" i="1" s="1"/>
  <c r="R904" i="1"/>
  <c r="T904" i="1" s="1"/>
  <c r="R1319" i="1"/>
  <c r="T1319" i="1" s="1"/>
  <c r="R1023" i="1"/>
  <c r="T1023" i="1" s="1"/>
  <c r="R1564" i="1"/>
  <c r="T1564" i="1" s="1"/>
  <c r="R26" i="1"/>
  <c r="T26" i="1" s="1"/>
  <c r="R33" i="1"/>
  <c r="T33" i="1" s="1"/>
  <c r="R689" i="1"/>
  <c r="T689" i="1" s="1"/>
  <c r="R426" i="1"/>
  <c r="T426" i="1" s="1"/>
  <c r="R525" i="1"/>
  <c r="T525" i="1" s="1"/>
  <c r="R1333" i="1"/>
  <c r="T1333" i="1" s="1"/>
  <c r="R1660" i="1"/>
  <c r="T1660" i="1" s="1"/>
  <c r="R1748" i="1"/>
  <c r="T1748" i="1" s="1"/>
  <c r="R549" i="1"/>
  <c r="T549" i="1" s="1"/>
  <c r="R1373" i="1"/>
  <c r="T1373" i="1" s="1"/>
  <c r="R924" i="1"/>
  <c r="T924" i="1" s="1"/>
  <c r="R1557" i="1"/>
  <c r="T1557" i="1" s="1"/>
  <c r="R539" i="1"/>
  <c r="T539" i="1" s="1"/>
  <c r="R628" i="1"/>
  <c r="T628" i="1" s="1"/>
  <c r="R1244" i="1"/>
  <c r="T1244" i="1" s="1"/>
  <c r="R132" i="1"/>
  <c r="T132" i="1" s="1"/>
  <c r="R1313" i="1"/>
  <c r="T1313" i="1" s="1"/>
  <c r="R435" i="1"/>
  <c r="T435" i="1" s="1"/>
  <c r="R1570" i="1"/>
  <c r="T1570" i="1" s="1"/>
  <c r="R463" i="1"/>
  <c r="T463" i="1" s="1"/>
  <c r="R1198" i="1"/>
  <c r="T1198" i="1" s="1"/>
  <c r="R1058" i="1"/>
  <c r="T1058" i="1" s="1"/>
  <c r="R171" i="1"/>
  <c r="T171" i="1" s="1"/>
  <c r="R600" i="1"/>
  <c r="T600" i="1" s="1"/>
  <c r="R853" i="1"/>
  <c r="T853" i="1" s="1"/>
  <c r="R1268" i="1"/>
  <c r="T1268" i="1" s="1"/>
  <c r="R283" i="1"/>
  <c r="T283" i="1" s="1"/>
  <c r="R1635" i="1"/>
  <c r="T1635" i="1" s="1"/>
  <c r="R1606" i="1"/>
  <c r="T1606" i="1" s="1"/>
  <c r="R398" i="1"/>
  <c r="T398" i="1" s="1"/>
  <c r="R980" i="1"/>
  <c r="T980" i="1" s="1"/>
  <c r="R1611" i="1"/>
  <c r="T1611" i="1" s="1"/>
  <c r="R1487" i="1"/>
  <c r="T1487" i="1" s="1"/>
  <c r="R478" i="1"/>
  <c r="T478" i="1" s="1"/>
  <c r="R189" i="1"/>
  <c r="T189" i="1" s="1"/>
  <c r="R1688" i="1"/>
  <c r="T1688" i="1" s="1"/>
  <c r="R1085" i="1"/>
  <c r="T1085" i="1" s="1"/>
  <c r="R1013" i="1"/>
  <c r="T1013" i="1" s="1"/>
  <c r="R1549" i="1"/>
  <c r="T1549" i="1" s="1"/>
  <c r="R1678" i="1"/>
  <c r="T1678" i="1" s="1"/>
  <c r="R369" i="1"/>
  <c r="T369" i="1" s="1"/>
  <c r="R250" i="1"/>
  <c r="T250" i="1" s="1"/>
  <c r="R312" i="1"/>
  <c r="T312" i="1" s="1"/>
  <c r="R1384" i="1"/>
  <c r="T1384" i="1" s="1"/>
  <c r="R1493" i="1"/>
  <c r="T1493" i="1" s="1"/>
  <c r="R1199" i="1"/>
  <c r="T1199" i="1" s="1"/>
  <c r="R642" i="1"/>
  <c r="T642" i="1" s="1"/>
  <c r="R1240" i="1"/>
  <c r="T1240" i="1" s="1"/>
  <c r="R875" i="1"/>
  <c r="T875" i="1" s="1"/>
  <c r="R1450" i="1"/>
  <c r="T1450" i="1" s="1"/>
  <c r="R1338" i="1"/>
  <c r="T1338" i="1" s="1"/>
  <c r="R870" i="1"/>
  <c r="T870" i="1" s="1"/>
  <c r="R796" i="1"/>
  <c r="T796" i="1" s="1"/>
  <c r="R1598" i="1"/>
  <c r="T1598" i="1" s="1"/>
  <c r="R1364" i="1"/>
  <c r="T1364" i="1" s="1"/>
  <c r="R1394" i="1"/>
  <c r="T1394" i="1" s="1"/>
  <c r="R634" i="1"/>
  <c r="T634" i="1" s="1"/>
  <c r="R1501" i="1"/>
  <c r="T1501" i="1" s="1"/>
  <c r="R1700" i="1"/>
  <c r="T1700" i="1" s="1"/>
  <c r="R950" i="1"/>
  <c r="T950" i="1" s="1"/>
  <c r="R1208" i="1"/>
  <c r="T1208" i="1" s="1"/>
  <c r="R652" i="1"/>
  <c r="T652" i="1" s="1"/>
  <c r="R207" i="1"/>
  <c r="T207" i="1" s="1"/>
  <c r="R975" i="1"/>
  <c r="T975" i="1" s="1"/>
  <c r="R1312" i="1"/>
  <c r="T1312" i="1" s="1"/>
  <c r="R1053" i="1"/>
  <c r="T1053" i="1" s="1"/>
  <c r="R508" i="1"/>
  <c r="T508" i="1" s="1"/>
  <c r="R1290" i="1"/>
  <c r="T1290" i="1" s="1"/>
  <c r="R996" i="1"/>
  <c r="T996" i="1" s="1"/>
  <c r="R1116" i="1"/>
  <c r="T1116" i="1" s="1"/>
  <c r="R1618" i="1"/>
  <c r="T1618" i="1" s="1"/>
  <c r="R1039" i="1"/>
  <c r="T1039" i="1" s="1"/>
  <c r="R1093" i="1"/>
  <c r="T1093" i="1" s="1"/>
  <c r="R418" i="1"/>
  <c r="T418" i="1" s="1"/>
  <c r="R935" i="1"/>
  <c r="T935" i="1" s="1"/>
  <c r="R931" i="1"/>
  <c r="T931" i="1" s="1"/>
  <c r="R621" i="1"/>
  <c r="T621" i="1" s="1"/>
  <c r="R958" i="1"/>
  <c r="T958" i="1" s="1"/>
  <c r="R125" i="1"/>
  <c r="T125" i="1" s="1"/>
  <c r="R765" i="1"/>
  <c r="T765" i="1" s="1"/>
  <c r="R730" i="1"/>
  <c r="T730" i="1" s="1"/>
  <c r="R908" i="1"/>
  <c r="T908" i="1" s="1"/>
  <c r="R1867" i="1"/>
  <c r="T1867" i="1" s="1"/>
  <c r="R521" i="1"/>
  <c r="T521" i="1" s="1"/>
  <c r="R964" i="1"/>
  <c r="T964" i="1" s="1"/>
  <c r="R1554" i="1"/>
  <c r="T1554" i="1" s="1"/>
  <c r="R918" i="1"/>
  <c r="T918" i="1" s="1"/>
  <c r="R759" i="1"/>
  <c r="T759" i="1" s="1"/>
  <c r="R773" i="1"/>
  <c r="T773" i="1" s="1"/>
  <c r="R842" i="1"/>
  <c r="T842" i="1" s="1"/>
  <c r="R1358" i="1"/>
  <c r="T1358" i="1" s="1"/>
  <c r="R1623" i="1"/>
  <c r="T1623" i="1" s="1"/>
  <c r="R725" i="1"/>
  <c r="T725" i="1" s="1"/>
  <c r="R1387" i="1"/>
  <c r="T1387" i="1" s="1"/>
  <c r="R1279" i="1"/>
  <c r="T1279" i="1" s="1"/>
  <c r="R1207" i="1"/>
  <c r="T1207" i="1" s="1"/>
  <c r="R547" i="1"/>
  <c r="T547" i="1" s="1"/>
  <c r="R174" i="1"/>
  <c r="T174" i="1" s="1"/>
  <c r="R977" i="1"/>
  <c r="T977" i="1" s="1"/>
  <c r="R169" i="1"/>
  <c r="T169" i="1" s="1"/>
  <c r="R736" i="1"/>
  <c r="T736" i="1" s="1"/>
  <c r="R667" i="1"/>
  <c r="T667" i="1" s="1"/>
  <c r="R1153" i="1"/>
  <c r="T1153" i="1" s="1"/>
  <c r="R857" i="1"/>
  <c r="T857" i="1" s="1"/>
  <c r="R1265" i="1"/>
  <c r="T1265" i="1" s="1"/>
  <c r="R1865" i="1"/>
  <c r="T1865" i="1" s="1"/>
  <c r="R1926" i="1"/>
  <c r="T1926" i="1" s="1"/>
  <c r="R447" i="1"/>
  <c r="T447" i="1" s="1"/>
  <c r="R535" i="1"/>
  <c r="T535" i="1" s="1"/>
  <c r="R373" i="1"/>
  <c r="T373" i="1" s="1"/>
  <c r="R181" i="1"/>
  <c r="T181" i="1" s="1"/>
  <c r="R1476" i="1"/>
  <c r="T1476" i="1" s="1"/>
  <c r="R1096" i="1"/>
  <c r="T1096" i="1" s="1"/>
  <c r="R1378" i="1"/>
  <c r="T1378" i="1" s="1"/>
  <c r="R833" i="1"/>
  <c r="T833" i="1" s="1"/>
  <c r="R1291" i="1"/>
  <c r="T1291" i="1" s="1"/>
  <c r="R1510" i="1"/>
  <c r="T1510" i="1" s="1"/>
  <c r="R1066" i="1"/>
  <c r="T1066" i="1" s="1"/>
  <c r="R1166" i="1"/>
  <c r="T1166" i="1" s="1"/>
  <c r="R1641" i="1"/>
  <c r="T1641" i="1" s="1"/>
  <c r="R609" i="1"/>
  <c r="T609" i="1" s="1"/>
  <c r="R1588" i="1"/>
  <c r="T1588" i="1" s="1"/>
  <c r="R386" i="1"/>
  <c r="T386" i="1" s="1"/>
  <c r="R1573" i="1"/>
  <c r="T1573" i="1" s="1"/>
  <c r="R922" i="1"/>
  <c r="T922" i="1" s="1"/>
  <c r="R1278" i="1"/>
  <c r="T1278" i="1" s="1"/>
  <c r="R956" i="1"/>
  <c r="T956" i="1" s="1"/>
  <c r="R997" i="1"/>
  <c r="T997" i="1" s="1"/>
  <c r="R431" i="1"/>
  <c r="T431" i="1" s="1"/>
  <c r="R1117" i="1"/>
  <c r="T1117" i="1" s="1"/>
  <c r="R1012" i="1"/>
  <c r="T1012" i="1" s="1"/>
  <c r="R740" i="1"/>
  <c r="T740" i="1" s="1"/>
  <c r="R1034" i="1"/>
  <c r="T1034" i="1" s="1"/>
  <c r="R882" i="1"/>
  <c r="T882" i="1" s="1"/>
  <c r="R1657" i="1"/>
  <c r="T1657" i="1" s="1"/>
  <c r="R532" i="1"/>
  <c r="T532" i="1" s="1"/>
  <c r="R819" i="1"/>
  <c r="T819" i="1" s="1"/>
  <c r="R1197" i="1"/>
  <c r="T1197" i="1" s="1"/>
  <c r="R454" i="1"/>
  <c r="T454" i="1" s="1"/>
  <c r="R1284" i="1"/>
  <c r="T1284" i="1" s="1"/>
  <c r="R605" i="1"/>
  <c r="T605" i="1" s="1"/>
  <c r="R1587" i="1"/>
  <c r="T1587" i="1" s="1"/>
  <c r="R1275" i="1"/>
  <c r="T1275" i="1" s="1"/>
  <c r="R384" i="1"/>
  <c r="T384" i="1" s="1"/>
  <c r="R983" i="1"/>
  <c r="T983" i="1" s="1"/>
  <c r="R1489" i="1"/>
  <c r="T1489" i="1" s="1"/>
  <c r="R1794" i="1"/>
  <c r="T1794" i="1" s="1"/>
  <c r="R462" i="1"/>
  <c r="T462" i="1" s="1"/>
  <c r="R982" i="1"/>
  <c r="T982" i="1" s="1"/>
  <c r="R552" i="1"/>
  <c r="T552" i="1" s="1"/>
  <c r="R49" i="1"/>
  <c r="T49" i="1" s="1"/>
  <c r="R1458" i="1"/>
  <c r="T1458" i="1" s="1"/>
  <c r="R1346" i="1"/>
  <c r="T1346" i="1" s="1"/>
  <c r="R23" i="1"/>
  <c r="T23" i="1" s="1"/>
  <c r="R1497" i="1"/>
  <c r="T1497" i="1" s="1"/>
  <c r="R1241" i="1"/>
  <c r="T1241" i="1" s="1"/>
  <c r="R1250" i="1"/>
  <c r="T1250" i="1" s="1"/>
  <c r="R1947" i="1"/>
  <c r="T1947" i="1" s="1"/>
  <c r="R251" i="1"/>
  <c r="T251" i="1" s="1"/>
  <c r="R1143" i="1"/>
  <c r="T1143" i="1" s="1"/>
  <c r="R297" i="1"/>
  <c r="T297" i="1" s="1"/>
  <c r="R106" i="1"/>
  <c r="T106" i="1" s="1"/>
  <c r="R79" i="1"/>
  <c r="T79" i="1" s="1"/>
  <c r="R1626" i="1"/>
  <c r="T1626" i="1" s="1"/>
  <c r="R1367" i="1"/>
  <c r="T1367" i="1" s="1"/>
  <c r="R1049" i="1"/>
  <c r="T1049" i="1" s="1"/>
  <c r="R959" i="1"/>
  <c r="T959" i="1" s="1"/>
  <c r="R1215" i="1"/>
  <c r="T1215" i="1" s="1"/>
  <c r="R1644" i="1"/>
  <c r="T1644" i="1" s="1"/>
  <c r="R390" i="1"/>
  <c r="T390" i="1" s="1"/>
  <c r="R439" i="1"/>
  <c r="T439" i="1" s="1"/>
  <c r="R1193" i="1"/>
  <c r="T1193" i="1" s="1"/>
  <c r="R1189" i="1"/>
  <c r="T1189" i="1" s="1"/>
  <c r="R456" i="1"/>
  <c r="T456" i="1" s="1"/>
  <c r="R1614" i="1"/>
  <c r="T1614" i="1" s="1"/>
  <c r="R1454" i="1"/>
  <c r="T1454" i="1" s="1"/>
  <c r="R1896" i="1"/>
  <c r="T1896" i="1" s="1"/>
  <c r="R1552" i="1"/>
  <c r="T1552" i="1" s="1"/>
  <c r="R1356" i="1"/>
  <c r="T1356" i="1" s="1"/>
  <c r="R1494" i="1"/>
  <c r="T1494" i="1" s="1"/>
  <c r="R1864" i="1"/>
  <c r="T1864" i="1" s="1"/>
  <c r="R981" i="1"/>
  <c r="T981" i="1" s="1"/>
  <c r="R923" i="1"/>
  <c r="T923" i="1" s="1"/>
  <c r="R793" i="1"/>
  <c r="T793" i="1" s="1"/>
  <c r="R1247" i="1"/>
  <c r="T1247" i="1" s="1"/>
  <c r="R1368" i="1"/>
  <c r="T1368" i="1" s="1"/>
  <c r="R249" i="1"/>
  <c r="T249" i="1" s="1"/>
  <c r="R1283" i="1"/>
  <c r="T1283" i="1" s="1"/>
  <c r="R1400" i="1"/>
  <c r="T1400" i="1" s="1"/>
  <c r="R1118" i="1"/>
  <c r="T1118" i="1" s="1"/>
  <c r="R330" i="1"/>
  <c r="T330" i="1" s="1"/>
  <c r="R1479" i="1"/>
  <c r="T1479" i="1" s="1"/>
  <c r="R231" i="1"/>
  <c r="T231" i="1" s="1"/>
  <c r="R1321" i="1"/>
  <c r="T1321" i="1" s="1"/>
  <c r="R1377" i="1"/>
  <c r="T1377" i="1" s="1"/>
  <c r="R972" i="1"/>
  <c r="T972" i="1" s="1"/>
  <c r="R1375" i="1"/>
  <c r="T1375" i="1" s="1"/>
  <c r="R1516" i="1"/>
  <c r="T1516" i="1" s="1"/>
  <c r="R499" i="1"/>
  <c r="T499" i="1" s="1"/>
  <c r="R1809" i="1"/>
  <c r="T1809" i="1" s="1"/>
  <c r="R1449" i="1"/>
  <c r="T1449" i="1" s="1"/>
  <c r="R144" i="1"/>
  <c r="T144" i="1" s="1"/>
  <c r="R607" i="1"/>
  <c r="T607" i="1" s="1"/>
  <c r="R835" i="1"/>
  <c r="T835" i="1" s="1"/>
  <c r="R533" i="1"/>
  <c r="T533" i="1" s="1"/>
  <c r="R227" i="1"/>
  <c r="T227" i="1" s="1"/>
  <c r="R1456" i="1"/>
  <c r="T1456" i="1" s="1"/>
  <c r="R225" i="1"/>
  <c r="T225" i="1" s="1"/>
  <c r="R1694" i="1"/>
  <c r="T1694" i="1" s="1"/>
  <c r="R1506" i="1"/>
  <c r="T1506" i="1" s="1"/>
  <c r="R1667" i="1"/>
  <c r="T1667" i="1" s="1"/>
  <c r="R1350" i="1"/>
  <c r="T1350" i="1" s="1"/>
  <c r="R1060" i="1"/>
  <c r="T1060" i="1" s="1"/>
  <c r="R1191" i="1"/>
  <c r="T1191" i="1" s="1"/>
  <c r="R1615" i="1"/>
  <c r="T1615" i="1" s="1"/>
  <c r="R884" i="1"/>
  <c r="T884" i="1" s="1"/>
  <c r="R1029" i="1"/>
  <c r="T1029" i="1" s="1"/>
  <c r="R764" i="1"/>
  <c r="T764" i="1" s="1"/>
  <c r="R1292" i="1"/>
  <c r="T1292" i="1" s="1"/>
  <c r="R1038" i="1"/>
  <c r="T1038" i="1" s="1"/>
  <c r="R1436" i="1"/>
  <c r="T1436" i="1" s="1"/>
  <c r="R339" i="1"/>
  <c r="T339" i="1" s="1"/>
  <c r="R868" i="1"/>
  <c r="T868" i="1" s="1"/>
  <c r="R1723" i="1"/>
  <c r="T1723" i="1" s="1"/>
  <c r="R631" i="1"/>
  <c r="T631" i="1" s="1"/>
  <c r="R878" i="1"/>
  <c r="T878" i="1" s="1"/>
  <c r="R397" i="1"/>
  <c r="T397" i="1" s="1"/>
  <c r="R1681" i="1"/>
  <c r="T1681" i="1" s="1"/>
  <c r="R1067" i="1"/>
  <c r="T1067" i="1" s="1"/>
  <c r="R1545" i="1"/>
  <c r="T1545" i="1" s="1"/>
  <c r="R1759" i="1"/>
  <c r="T1759" i="1" s="1"/>
  <c r="R662" i="1"/>
  <c r="T662" i="1" s="1"/>
  <c r="R1258" i="1"/>
  <c r="T1258" i="1" s="1"/>
  <c r="R117" i="1"/>
  <c r="T117" i="1" s="1"/>
  <c r="R421" i="1"/>
  <c r="T421" i="1" s="1"/>
  <c r="R1459" i="1"/>
  <c r="T1459" i="1" s="1"/>
  <c r="R1664" i="1"/>
  <c r="T1664" i="1" s="1"/>
  <c r="R1629" i="1"/>
  <c r="T1629" i="1" s="1"/>
  <c r="R936" i="1"/>
  <c r="T936" i="1" s="1"/>
  <c r="R1593" i="1"/>
  <c r="T1593" i="1" s="1"/>
  <c r="R846" i="1"/>
  <c r="T846" i="1" s="1"/>
  <c r="R912" i="1"/>
  <c r="T912" i="1" s="1"/>
  <c r="R894" i="1"/>
  <c r="T894" i="1" s="1"/>
  <c r="R1342" i="1"/>
  <c r="T1342" i="1" s="1"/>
  <c r="R471" i="1"/>
  <c r="T471" i="1" s="1"/>
  <c r="R1194" i="1"/>
  <c r="T1194" i="1" s="1"/>
  <c r="R1140" i="1"/>
  <c r="T1140" i="1" s="1"/>
  <c r="R1528" i="1"/>
  <c r="T1528" i="1" s="1"/>
  <c r="R1407" i="1"/>
  <c r="T1407" i="1" s="1"/>
  <c r="R862" i="1"/>
  <c r="T862" i="1" s="1"/>
  <c r="R60" i="1"/>
  <c r="T60" i="1" s="1"/>
  <c r="R364" i="1"/>
  <c r="T364" i="1" s="1"/>
  <c r="R1508" i="1"/>
  <c r="T1508" i="1" s="1"/>
  <c r="R715" i="1"/>
  <c r="T715" i="1" s="1"/>
  <c r="R1246" i="1"/>
  <c r="T1246" i="1" s="1"/>
  <c r="R1739" i="1"/>
  <c r="T1739" i="1" s="1"/>
  <c r="R322" i="1"/>
  <c r="T322" i="1" s="1"/>
  <c r="R1151" i="1"/>
  <c r="T1151" i="1" s="1"/>
  <c r="R1349" i="1"/>
  <c r="T1349" i="1" s="1"/>
  <c r="R1592" i="1"/>
  <c r="T1592" i="1" s="1"/>
  <c r="R1745" i="1"/>
  <c r="T1745" i="1" s="1"/>
  <c r="R1345" i="1"/>
  <c r="T1345" i="1" s="1"/>
  <c r="R951" i="1"/>
  <c r="T951" i="1" s="1"/>
  <c r="R1267" i="1"/>
  <c r="T1267" i="1" s="1"/>
  <c r="R1180" i="1"/>
  <c r="T1180" i="1" s="1"/>
  <c r="R633" i="1"/>
  <c r="T633" i="1" s="1"/>
  <c r="R1186" i="1"/>
  <c r="T1186" i="1" s="1"/>
  <c r="R1212" i="1"/>
  <c r="T1212" i="1" s="1"/>
  <c r="R1036" i="1"/>
  <c r="T1036" i="1" s="1"/>
  <c r="R479" i="1"/>
  <c r="T479" i="1" s="1"/>
  <c r="R1561" i="1"/>
  <c r="T1561" i="1" s="1"/>
  <c r="R1026" i="1"/>
  <c r="T1026" i="1" s="1"/>
  <c r="R1435" i="1"/>
  <c r="T1435" i="1" s="1"/>
  <c r="R803" i="1"/>
  <c r="T803" i="1" s="1"/>
  <c r="R1892" i="1"/>
  <c r="T1892" i="1" s="1"/>
  <c r="R1360" i="1"/>
  <c r="T1360" i="1" s="1"/>
  <c r="R785" i="1"/>
  <c r="T785" i="1" s="1"/>
  <c r="R47" i="1"/>
  <c r="T47" i="1" s="1"/>
  <c r="R1046" i="1"/>
  <c r="T1046" i="1" s="1"/>
  <c r="R1576" i="1"/>
  <c r="T1576" i="1" s="1"/>
  <c r="R1232" i="1"/>
  <c r="T1232" i="1" s="1"/>
  <c r="R928" i="1"/>
  <c r="T928" i="1" s="1"/>
  <c r="R1465" i="1"/>
  <c r="T1465" i="1" s="1"/>
  <c r="R1559" i="1"/>
  <c r="T1559" i="1" s="1"/>
  <c r="R579" i="1"/>
  <c r="T579" i="1" s="1"/>
  <c r="R1382" i="1"/>
  <c r="T1382" i="1" s="1"/>
  <c r="R245" i="1"/>
  <c r="T245" i="1" s="1"/>
  <c r="R1011" i="1"/>
  <c r="T1011" i="1" s="1"/>
  <c r="R2019" i="1"/>
  <c r="T2019" i="1" s="1"/>
  <c r="R407" i="1"/>
  <c r="T407" i="1" s="1"/>
  <c r="R1562" i="1"/>
  <c r="T1562" i="1" s="1"/>
  <c r="R1134" i="1"/>
  <c r="T1134" i="1" s="1"/>
  <c r="R300" i="1"/>
  <c r="T300" i="1" s="1"/>
  <c r="R627" i="1"/>
  <c r="T627" i="1" s="1"/>
  <c r="R1785" i="1"/>
  <c r="T1785" i="1" s="1"/>
  <c r="R1176" i="1"/>
  <c r="T1176" i="1" s="1"/>
  <c r="R284" i="1"/>
  <c r="T284" i="1" s="1"/>
  <c r="R1348" i="1"/>
  <c r="T1348" i="1" s="1"/>
  <c r="R1824" i="1"/>
  <c r="T1824" i="1" s="1"/>
  <c r="R1828" i="1"/>
  <c r="T1828" i="1" s="1"/>
  <c r="R755" i="1"/>
  <c r="T755" i="1" s="1"/>
  <c r="R1521" i="1"/>
  <c r="T1521" i="1" s="1"/>
  <c r="R1793" i="1"/>
  <c r="T1793" i="1" s="1"/>
  <c r="R767" i="1"/>
  <c r="T767" i="1" s="1"/>
  <c r="R1933" i="1"/>
  <c r="T1933" i="1" s="1"/>
  <c r="R1601" i="1"/>
  <c r="T1601" i="1" s="1"/>
  <c r="R1003" i="1"/>
  <c r="T1003" i="1" s="1"/>
  <c r="R103" i="1"/>
  <c r="T103" i="1" s="1"/>
  <c r="R1015" i="1"/>
  <c r="T1015" i="1" s="1"/>
  <c r="R1671" i="1"/>
  <c r="T1671" i="1" s="1"/>
  <c r="R1523" i="1"/>
  <c r="T1523" i="1" s="1"/>
  <c r="R348" i="1"/>
  <c r="T348" i="1" s="1"/>
  <c r="R1491" i="1"/>
  <c r="T1491" i="1" s="1"/>
  <c r="R1365" i="1"/>
  <c r="T1365" i="1" s="1"/>
  <c r="R827" i="1"/>
  <c r="T827" i="1" s="1"/>
  <c r="R1515" i="1"/>
  <c r="T1515" i="1" s="1"/>
  <c r="R1327" i="1"/>
  <c r="T1327" i="1" s="1"/>
  <c r="R19" i="1"/>
  <c r="T19" i="1" s="1"/>
  <c r="R1699" i="1"/>
  <c r="T1699" i="1" s="1"/>
  <c r="R98" i="1"/>
  <c r="T98" i="1" s="1"/>
  <c r="R1637" i="1"/>
  <c r="T1637" i="1" s="1"/>
  <c r="R597" i="1"/>
  <c r="T597" i="1" s="1"/>
  <c r="R1206" i="1"/>
  <c r="T1206" i="1" s="1"/>
  <c r="R1214" i="1"/>
  <c r="T1214" i="1" s="1"/>
  <c r="R1196" i="1"/>
  <c r="T1196" i="1" s="1"/>
  <c r="R133" i="1"/>
  <c r="T133" i="1" s="1"/>
  <c r="R254" i="1"/>
  <c r="T254" i="1" s="1"/>
  <c r="R434" i="1"/>
  <c r="T434" i="1" s="1"/>
  <c r="R289" i="1"/>
  <c r="T289" i="1" s="1"/>
  <c r="R465" i="1"/>
  <c r="T465" i="1" s="1"/>
  <c r="R1007" i="1"/>
  <c r="T1007" i="1" s="1"/>
  <c r="R1608" i="1"/>
  <c r="T1608" i="1" s="1"/>
  <c r="R1398" i="1"/>
  <c r="T1398" i="1" s="1"/>
  <c r="R1224" i="1"/>
  <c r="T1224" i="1" s="1"/>
  <c r="R1429" i="1"/>
  <c r="T1429" i="1" s="1"/>
  <c r="R1485" i="1"/>
  <c r="T1485" i="1" s="1"/>
  <c r="R1229" i="1"/>
  <c r="T1229" i="1" s="1"/>
  <c r="R211" i="1"/>
  <c r="T211" i="1" s="1"/>
  <c r="R761" i="1"/>
  <c r="T761" i="1" s="1"/>
  <c r="R62" i="1"/>
  <c r="T62" i="1" s="1"/>
  <c r="R1612" i="1"/>
  <c r="T1612" i="1" s="1"/>
  <c r="R586" i="1"/>
  <c r="T586" i="1" s="1"/>
  <c r="R116" i="1"/>
  <c r="T116" i="1" s="1"/>
  <c r="R1539" i="1"/>
  <c r="T1539" i="1" s="1"/>
  <c r="R188" i="1"/>
  <c r="T188" i="1" s="1"/>
  <c r="R1318" i="1"/>
  <c r="T1318" i="1" s="1"/>
  <c r="R1030" i="1"/>
  <c r="T1030" i="1" s="1"/>
  <c r="R1200" i="1"/>
  <c r="T1200" i="1" s="1"/>
  <c r="R1314" i="1"/>
  <c r="T1314" i="1" s="1"/>
  <c r="R1461" i="1"/>
  <c r="T1461" i="1" s="1"/>
  <c r="R1228" i="1"/>
  <c r="T1228" i="1" s="1"/>
  <c r="R1486" i="1"/>
  <c r="T1486" i="1" s="1"/>
  <c r="R1225" i="1"/>
  <c r="T1225" i="1" s="1"/>
  <c r="R1045" i="1"/>
  <c r="T1045" i="1" s="1"/>
  <c r="R1882" i="1"/>
  <c r="T1882" i="1" s="1"/>
  <c r="R1527" i="1"/>
  <c r="T1527" i="1" s="1"/>
  <c r="R1056" i="1"/>
  <c r="T1056" i="1" s="1"/>
  <c r="R919" i="1"/>
  <c r="T919" i="1" s="1"/>
  <c r="R886" i="1"/>
  <c r="T886" i="1" s="1"/>
  <c r="R1463" i="1"/>
  <c r="T1463" i="1" s="1"/>
  <c r="R1330" i="1"/>
  <c r="T1330" i="1" s="1"/>
  <c r="R1086" i="1"/>
  <c r="T1086" i="1" s="1"/>
  <c r="R1622" i="1"/>
  <c r="T1622" i="1" s="1"/>
  <c r="R583" i="1"/>
  <c r="T583" i="1" s="1"/>
  <c r="R805" i="1"/>
  <c r="T805" i="1" s="1"/>
  <c r="R191" i="1"/>
  <c r="T191" i="1" s="1"/>
  <c r="R5" i="1"/>
  <c r="T5" i="1" s="1"/>
  <c r="R497" i="1"/>
  <c r="T497" i="1" s="1"/>
  <c r="R1525" i="1"/>
  <c r="T1525" i="1" s="1"/>
  <c r="R1146" i="1"/>
  <c r="T1146" i="1" s="1"/>
  <c r="R1005" i="1"/>
  <c r="T1005" i="1" s="1"/>
  <c r="R719" i="1"/>
  <c r="T719" i="1" s="1"/>
  <c r="R1815" i="1"/>
  <c r="T1815" i="1" s="1"/>
  <c r="R1353" i="1"/>
  <c r="T1353" i="1" s="1"/>
  <c r="R226" i="1"/>
  <c r="T226" i="1" s="1"/>
  <c r="R766" i="1"/>
  <c r="T766" i="1" s="1"/>
  <c r="R738" i="1"/>
  <c r="T738" i="1" s="1"/>
  <c r="R1376" i="1"/>
  <c r="T1376" i="1" s="1"/>
  <c r="R1317" i="1"/>
  <c r="T1317" i="1" s="1"/>
  <c r="R319" i="1"/>
  <c r="T319" i="1" s="1"/>
  <c r="R1316" i="1"/>
  <c r="T1316" i="1" s="1"/>
  <c r="R1807" i="1"/>
  <c r="T1807" i="1" s="1"/>
  <c r="R1884" i="1"/>
  <c r="T1884" i="1" s="1"/>
  <c r="R1445" i="1"/>
  <c r="T1445" i="1" s="1"/>
  <c r="R891" i="1"/>
  <c r="T891" i="1" s="1"/>
  <c r="R1499" i="1"/>
  <c r="T1499" i="1" s="1"/>
  <c r="R1840" i="1"/>
  <c r="T1840" i="1" s="1"/>
  <c r="R1801" i="1"/>
  <c r="T1801" i="1" s="1"/>
  <c r="R307" i="1"/>
  <c r="T307" i="1" s="1"/>
  <c r="R861" i="1"/>
  <c r="T861" i="1" s="1"/>
  <c r="R1695" i="1"/>
  <c r="T1695" i="1" s="1"/>
  <c r="R834" i="1"/>
  <c r="T834" i="1" s="1"/>
  <c r="R844" i="1"/>
  <c r="T844" i="1" s="1"/>
  <c r="R591" i="1"/>
  <c r="T591" i="1" s="1"/>
  <c r="R89" i="1"/>
  <c r="T89" i="1" s="1"/>
  <c r="R1553" i="1"/>
  <c r="T1553" i="1" s="1"/>
  <c r="R678" i="1"/>
  <c r="T678" i="1" s="1"/>
  <c r="R1646" i="1"/>
  <c r="T1646" i="1" s="1"/>
  <c r="R1872" i="1"/>
  <c r="T1872" i="1" s="1"/>
  <c r="R985" i="1"/>
  <c r="T985" i="1" s="1"/>
  <c r="R1536" i="1"/>
  <c r="T1536" i="1" s="1"/>
  <c r="R1555" i="1"/>
  <c r="T1555" i="1" s="1"/>
  <c r="R774" i="1"/>
  <c r="T774" i="1" s="1"/>
  <c r="R202" i="1"/>
  <c r="T202" i="1" s="1"/>
  <c r="R482" i="1"/>
  <c r="T482" i="1" s="1"/>
  <c r="R475" i="1"/>
  <c r="T475" i="1" s="1"/>
  <c r="R1438" i="1"/>
  <c r="T1438" i="1" s="1"/>
  <c r="R1733" i="1"/>
  <c r="T1733" i="1" s="1"/>
  <c r="R1518" i="1"/>
  <c r="T1518" i="1" s="1"/>
  <c r="R1658" i="1"/>
  <c r="T1658" i="1" s="1"/>
  <c r="R1274" i="1"/>
  <c r="T1274" i="1" s="1"/>
  <c r="R1090" i="1"/>
  <c r="T1090" i="1" s="1"/>
  <c r="R1269" i="1"/>
  <c r="T1269" i="1" s="1"/>
  <c r="R1248" i="1"/>
  <c r="T1248" i="1" s="1"/>
  <c r="R1535" i="1"/>
  <c r="T1535" i="1" s="1"/>
  <c r="R1946" i="1"/>
  <c r="T1946" i="1" s="1"/>
  <c r="R1962" i="1"/>
  <c r="T1962" i="1" s="1"/>
  <c r="R1498" i="1"/>
  <c r="T1498" i="1" s="1"/>
  <c r="R1273" i="1"/>
  <c r="T1273" i="1" s="1"/>
  <c r="R448" i="1"/>
  <c r="T448" i="1" s="1"/>
  <c r="R1850" i="1"/>
  <c r="T1850" i="1" s="1"/>
  <c r="R1188" i="1"/>
  <c r="T1188" i="1" s="1"/>
  <c r="R1326" i="1"/>
  <c r="T1326" i="1" s="1"/>
  <c r="R1270" i="1"/>
  <c r="T1270" i="1" s="1"/>
  <c r="R1890" i="1"/>
  <c r="T1890" i="1" s="1"/>
  <c r="R967" i="1"/>
  <c r="T967" i="1" s="1"/>
  <c r="R1022" i="1"/>
  <c r="T1022" i="1" s="1"/>
  <c r="R588" i="1"/>
  <c r="T588" i="1" s="1"/>
  <c r="R1043" i="1"/>
  <c r="T1043" i="1" s="1"/>
  <c r="R114" i="1"/>
  <c r="T114" i="1" s="1"/>
  <c r="R1430" i="1"/>
  <c r="T1430" i="1" s="1"/>
  <c r="R711" i="1"/>
  <c r="T711" i="1" s="1"/>
  <c r="R1171" i="1"/>
  <c r="T1171" i="1" s="1"/>
  <c r="R1201" i="1"/>
  <c r="T1201" i="1" s="1"/>
  <c r="R1395" i="1"/>
  <c r="T1395" i="1" s="1"/>
  <c r="R943" i="1"/>
  <c r="T943" i="1" s="1"/>
  <c r="R643" i="1"/>
  <c r="T643" i="1" s="1"/>
  <c r="R9" i="1"/>
  <c r="T9" i="1" s="1"/>
  <c r="R945" i="1"/>
  <c r="T945" i="1" s="1"/>
  <c r="R915" i="1"/>
  <c r="T915" i="1" s="1"/>
  <c r="R1639" i="1"/>
  <c r="T1639" i="1" s="1"/>
  <c r="R1041" i="1"/>
  <c r="T1041" i="1" s="1"/>
  <c r="R879" i="1"/>
  <c r="T879" i="1" s="1"/>
  <c r="R1392" i="1"/>
  <c r="T1392" i="1" s="1"/>
  <c r="R205" i="1"/>
  <c r="T205" i="1" s="1"/>
  <c r="R1271" i="1"/>
  <c r="T1271" i="1" s="1"/>
  <c r="R234" i="1"/>
  <c r="T234" i="1" s="1"/>
  <c r="R2058" i="1"/>
  <c r="T2058" i="1" s="1"/>
  <c r="R1819" i="1"/>
  <c r="T1819" i="1" s="1"/>
  <c r="R222" i="1"/>
  <c r="T222" i="1" s="1"/>
  <c r="R306" i="1"/>
  <c r="T306" i="1" s="1"/>
  <c r="R1507" i="1"/>
  <c r="T1507" i="1" s="1"/>
  <c r="R1663" i="1"/>
  <c r="T1663" i="1" s="1"/>
  <c r="R1374" i="1"/>
  <c r="T1374" i="1" s="1"/>
  <c r="R968" i="1"/>
  <c r="T968" i="1" s="1"/>
  <c r="R1159" i="1"/>
  <c r="T1159" i="1" s="1"/>
  <c r="R2132" i="1"/>
  <c r="T2132" i="1" s="1"/>
  <c r="R1409" i="1"/>
  <c r="T1409" i="1" s="1"/>
  <c r="R760" i="1"/>
  <c r="T760" i="1" s="1"/>
  <c r="R372" i="1"/>
  <c r="T372" i="1" s="1"/>
  <c r="R108" i="1"/>
  <c r="T108" i="1" s="1"/>
  <c r="R1422" i="1"/>
  <c r="T1422" i="1" s="1"/>
  <c r="R1907" i="1"/>
  <c r="T1907" i="1" s="1"/>
  <c r="R1731" i="1"/>
  <c r="T1731" i="1" s="1"/>
  <c r="R1234" i="1"/>
  <c r="T1234" i="1" s="1"/>
  <c r="R1040" i="1"/>
  <c r="T1040" i="1" s="1"/>
  <c r="R1859" i="1"/>
  <c r="T1859" i="1" s="1"/>
  <c r="R986" i="1"/>
  <c r="T986" i="1" s="1"/>
  <c r="R1774" i="1"/>
  <c r="T1774" i="1" s="1"/>
  <c r="R291" i="1"/>
  <c r="T291" i="1" s="1"/>
  <c r="R276" i="1"/>
  <c r="T276" i="1" s="1"/>
  <c r="R2004" i="1"/>
  <c r="T2004" i="1" s="1"/>
  <c r="R1257" i="1"/>
  <c r="T1257" i="1" s="1"/>
  <c r="R1496" i="1"/>
  <c r="T1496" i="1" s="1"/>
  <c r="R779" i="1"/>
  <c r="T779" i="1" s="1"/>
  <c r="R799" i="1"/>
  <c r="T799" i="1" s="1"/>
  <c r="R1613" i="1"/>
  <c r="T1613" i="1" s="1"/>
  <c r="R1098" i="1"/>
  <c r="T1098" i="1" s="1"/>
  <c r="R1503" i="1"/>
  <c r="T1503" i="1" s="1"/>
  <c r="R1135" i="1"/>
  <c r="T1135" i="1" s="1"/>
  <c r="R115" i="1"/>
  <c r="T115" i="1" s="1"/>
  <c r="R44" i="1"/>
  <c r="T44" i="1" s="1"/>
  <c r="R1070" i="1"/>
  <c r="T1070" i="1" s="1"/>
  <c r="R39" i="1"/>
  <c r="T39" i="1" s="1"/>
  <c r="R1509" i="1"/>
  <c r="T1509" i="1" s="1"/>
  <c r="R1254" i="1"/>
  <c r="T1254" i="1" s="1"/>
  <c r="R351" i="1"/>
  <c r="T351" i="1" s="1"/>
  <c r="R2187" i="1"/>
  <c r="T2187" i="1" s="1"/>
  <c r="R742" i="1"/>
  <c r="T742" i="1" s="1"/>
  <c r="R2074" i="1"/>
  <c r="T2074" i="1" s="1"/>
  <c r="R1808" i="1"/>
  <c r="T1808" i="1" s="1"/>
  <c r="R1408" i="1"/>
  <c r="T1408" i="1" s="1"/>
  <c r="R1594" i="1"/>
  <c r="T1594" i="1" s="1"/>
  <c r="R1540" i="1"/>
  <c r="T1540" i="1" s="1"/>
  <c r="R1087" i="1"/>
  <c r="T1087" i="1" s="1"/>
  <c r="R1124" i="1"/>
  <c r="T1124" i="1" s="1"/>
  <c r="R545" i="1"/>
  <c r="T545" i="1" s="1"/>
  <c r="R1582" i="1"/>
  <c r="T1582" i="1" s="1"/>
  <c r="R1076" i="1"/>
  <c r="T1076" i="1" s="1"/>
  <c r="R1829" i="1"/>
  <c r="T1829" i="1" s="1"/>
  <c r="R1024" i="1"/>
  <c r="T1024" i="1" s="1"/>
  <c r="R1894" i="1"/>
  <c r="T1894" i="1" s="1"/>
  <c r="R1088" i="1"/>
  <c r="T1088" i="1" s="1"/>
  <c r="R1586" i="1"/>
  <c r="T1586" i="1" s="1"/>
  <c r="R1992" i="1"/>
  <c r="T1992" i="1" s="1"/>
  <c r="R452" i="1"/>
  <c r="T452" i="1" s="1"/>
  <c r="R714" i="1"/>
  <c r="T714" i="1" s="1"/>
  <c r="R941" i="1"/>
  <c r="T941" i="1" s="1"/>
  <c r="R135" i="1"/>
  <c r="T135" i="1" s="1"/>
  <c r="R2125" i="1"/>
  <c r="T2125" i="1" s="1"/>
  <c r="R1444" i="1"/>
  <c r="T1444" i="1" s="1"/>
  <c r="R712" i="1"/>
  <c r="T712" i="1" s="1"/>
  <c r="R1993" i="1"/>
  <c r="T1993" i="1" s="1"/>
  <c r="R1495" i="1"/>
  <c r="T1495" i="1" s="1"/>
  <c r="R1927" i="1"/>
  <c r="T1927" i="1" s="1"/>
  <c r="R1583" i="1"/>
  <c r="T1583" i="1" s="1"/>
  <c r="R389" i="1"/>
  <c r="T389" i="1" s="1"/>
  <c r="R1928" i="1"/>
  <c r="T1928" i="1" s="1"/>
  <c r="R1669" i="1"/>
  <c r="T1669" i="1" s="1"/>
  <c r="R461" i="1"/>
  <c r="T461" i="1" s="1"/>
  <c r="R1691" i="1"/>
  <c r="T1691" i="1" s="1"/>
  <c r="R1638" i="1"/>
  <c r="T1638" i="1" s="1"/>
  <c r="R1697" i="1"/>
  <c r="T1697" i="1" s="1"/>
  <c r="R1440" i="1"/>
  <c r="T1440" i="1" s="1"/>
  <c r="R1977" i="1"/>
  <c r="T1977" i="1" s="1"/>
  <c r="R1589" i="1"/>
  <c r="T1589" i="1" s="1"/>
  <c r="R1390" i="1"/>
  <c r="T1390" i="1" s="1"/>
  <c r="R1239" i="1"/>
  <c r="T1239" i="1" s="1"/>
  <c r="R769" i="1"/>
  <c r="T769" i="1" s="1"/>
  <c r="R298" i="1"/>
  <c r="T298" i="1" s="1"/>
  <c r="R1473" i="1"/>
  <c r="T1473" i="1" s="1"/>
  <c r="R1502" i="1"/>
  <c r="T1502" i="1" s="1"/>
  <c r="R1144" i="1"/>
  <c r="T1144" i="1" s="1"/>
  <c r="R237" i="1"/>
  <c r="T237" i="1" s="1"/>
  <c r="R815" i="1"/>
  <c r="T815" i="1" s="1"/>
  <c r="R1630" i="1"/>
  <c r="T1630" i="1" s="1"/>
  <c r="R754" i="1"/>
  <c r="T754" i="1" s="1"/>
  <c r="R1282" i="1"/>
  <c r="T1282" i="1" s="1"/>
  <c r="R1616" i="1"/>
  <c r="T1616" i="1" s="1"/>
  <c r="R816" i="1"/>
  <c r="T816" i="1" s="1"/>
  <c r="R794" i="1"/>
  <c r="T794" i="1" s="1"/>
  <c r="R158" i="1"/>
  <c r="T158" i="1" s="1"/>
  <c r="R247" i="1"/>
  <c r="T247" i="1" s="1"/>
  <c r="R1773" i="1"/>
  <c r="T1773" i="1" s="1"/>
  <c r="R293" i="1"/>
  <c r="T293" i="1" s="1"/>
  <c r="R1880" i="1"/>
  <c r="T1880" i="1" s="1"/>
  <c r="R1550" i="1"/>
  <c r="T1550" i="1" s="1"/>
  <c r="R1917" i="1"/>
  <c r="T1917" i="1" s="1"/>
  <c r="R706" i="1"/>
  <c r="T706" i="1" s="1"/>
  <c r="R1886" i="1"/>
  <c r="T1886" i="1" s="1"/>
  <c r="R1121" i="1"/>
  <c r="T1121" i="1" s="1"/>
  <c r="R1177" i="1"/>
  <c r="T1177" i="1" s="1"/>
  <c r="R29" i="1"/>
  <c r="T29" i="1" s="1"/>
  <c r="R902" i="1"/>
  <c r="T902" i="1" s="1"/>
  <c r="R990" i="1"/>
  <c r="T990" i="1" s="1"/>
  <c r="R2060" i="1"/>
  <c r="T2060" i="1" s="1"/>
  <c r="R318" i="1"/>
  <c r="T318" i="1" s="1"/>
  <c r="R265" i="1"/>
  <c r="T265" i="1" s="1"/>
  <c r="R11" i="1"/>
  <c r="T11" i="1" s="1"/>
  <c r="R661" i="1"/>
  <c r="T661" i="1" s="1"/>
  <c r="R2206" i="1"/>
  <c r="T2206" i="1" s="1"/>
  <c r="R1579" i="1"/>
  <c r="T1579" i="1" s="1"/>
  <c r="R1735" i="1"/>
  <c r="T1735" i="1" s="1"/>
  <c r="R1556" i="1"/>
  <c r="T1556" i="1" s="1"/>
  <c r="R2085" i="1"/>
  <c r="T2085" i="1" s="1"/>
  <c r="R1558" i="1"/>
  <c r="T1558" i="1" s="1"/>
  <c r="R716" i="1"/>
  <c r="T716" i="1" s="1"/>
  <c r="R1823" i="1"/>
  <c r="T1823" i="1" s="1"/>
  <c r="R1597" i="1"/>
  <c r="T1597" i="1" s="1"/>
  <c r="R1649" i="1"/>
  <c r="T1649" i="1" s="1"/>
  <c r="R346" i="1"/>
  <c r="T346" i="1" s="1"/>
  <c r="R644" i="1"/>
  <c r="T644" i="1" s="1"/>
  <c r="R636" i="1"/>
  <c r="T636" i="1" s="1"/>
  <c r="R1466" i="1"/>
  <c r="T1466" i="1" s="1"/>
  <c r="R864" i="1"/>
  <c r="T864" i="1" s="1"/>
  <c r="R1784" i="1"/>
  <c r="T1784" i="1" s="1"/>
  <c r="R2104" i="1"/>
  <c r="T2104" i="1" s="1"/>
  <c r="R1533" i="1"/>
  <c r="T1533" i="1" s="1"/>
  <c r="R1873" i="1"/>
  <c r="T1873" i="1" s="1"/>
  <c r="R1692" i="1"/>
  <c r="T1692" i="1" s="1"/>
  <c r="R1433" i="1"/>
  <c r="T1433" i="1" s="1"/>
  <c r="R1216" i="1"/>
  <c r="T1216" i="1" s="1"/>
  <c r="R1413" i="1"/>
  <c r="T1413" i="1" s="1"/>
  <c r="R42" i="1"/>
  <c r="T42" i="1" s="1"/>
  <c r="R1217" i="1"/>
  <c r="T1217" i="1" s="1"/>
  <c r="R361" i="1"/>
  <c r="T361" i="1" s="1"/>
  <c r="R670" i="1"/>
  <c r="T670" i="1" s="1"/>
  <c r="R119" i="1"/>
  <c r="T119" i="1" s="1"/>
  <c r="R66" i="1"/>
  <c r="T66" i="1" s="1"/>
  <c r="R1698" i="1"/>
  <c r="T1698" i="1" s="1"/>
  <c r="R1230" i="1"/>
  <c r="T1230" i="1" s="1"/>
  <c r="R895" i="1"/>
  <c r="T895" i="1" s="1"/>
  <c r="R1838" i="1"/>
  <c r="T1838" i="1" s="1"/>
  <c r="R1437" i="1"/>
  <c r="T1437" i="1" s="1"/>
  <c r="R1155" i="1"/>
  <c r="T1155" i="1" s="1"/>
  <c r="R41" i="1"/>
  <c r="T41" i="1" s="1"/>
  <c r="R1014" i="1"/>
  <c r="T1014" i="1" s="1"/>
  <c r="R1035" i="1"/>
  <c r="T1035" i="1" s="1"/>
  <c r="R1546" i="1"/>
  <c r="T1546" i="1" s="1"/>
  <c r="R1051" i="1"/>
  <c r="T1051" i="1" s="1"/>
  <c r="R2164" i="1"/>
  <c r="T2164" i="1" s="1"/>
  <c r="R735" i="1"/>
  <c r="T735" i="1" s="1"/>
  <c r="R2050" i="1"/>
  <c r="T2050" i="1" s="1"/>
  <c r="R1662" i="1"/>
  <c r="T1662" i="1" s="1"/>
  <c r="R589" i="1"/>
  <c r="T589" i="1" s="1"/>
  <c r="R1939" i="1"/>
  <c r="T1939" i="1" s="1"/>
  <c r="R1603" i="1"/>
  <c r="T1603" i="1" s="1"/>
  <c r="R143" i="1"/>
  <c r="T143" i="1" s="1"/>
  <c r="R848" i="1"/>
  <c r="T848" i="1" s="1"/>
  <c r="R942" i="1"/>
  <c r="T942" i="1" s="1"/>
  <c r="R69" i="1"/>
  <c r="T69" i="1" s="1"/>
  <c r="R1753" i="1"/>
  <c r="T1753" i="1" s="1"/>
  <c r="R613" i="1"/>
  <c r="T613" i="1" s="1"/>
  <c r="R1762" i="1"/>
  <c r="T1762" i="1" s="1"/>
  <c r="R1195" i="1"/>
  <c r="T1195" i="1" s="1"/>
  <c r="R1131" i="1"/>
  <c r="T1131" i="1" s="1"/>
  <c r="R762" i="1"/>
  <c r="T762" i="1" s="1"/>
  <c r="R1551" i="1"/>
  <c r="T1551" i="1" s="1"/>
  <c r="R566" i="1"/>
  <c r="T566" i="1" s="1"/>
  <c r="R1484" i="1"/>
  <c r="T1484" i="1" s="1"/>
  <c r="R1112" i="1"/>
  <c r="T1112" i="1" s="1"/>
  <c r="R409" i="1"/>
  <c r="T409" i="1" s="1"/>
  <c r="R1686" i="1"/>
  <c r="T1686" i="1" s="1"/>
  <c r="R1800" i="1"/>
  <c r="T1800" i="1" s="1"/>
  <c r="R1455" i="1"/>
  <c r="T1455" i="1" s="1"/>
  <c r="R772" i="1"/>
  <c r="T772" i="1" s="1"/>
  <c r="R1757" i="1"/>
  <c r="T1757" i="1" s="1"/>
  <c r="R1411" i="1"/>
  <c r="T1411" i="1" s="1"/>
  <c r="R914" i="1"/>
  <c r="T914" i="1" s="1"/>
  <c r="R750" i="1"/>
  <c r="T750" i="1" s="1"/>
  <c r="R1414" i="1"/>
  <c r="T1414" i="1" s="1"/>
  <c r="R38" i="1"/>
  <c r="T38" i="1" s="1"/>
  <c r="R1912" i="1"/>
  <c r="T1912" i="1" s="1"/>
  <c r="R1781" i="1"/>
  <c r="T1781" i="1" s="1"/>
  <c r="R1839" i="1"/>
  <c r="T1839" i="1" s="1"/>
  <c r="R957" i="1"/>
  <c r="T957" i="1" s="1"/>
  <c r="R1513" i="1"/>
  <c r="T1513" i="1" s="1"/>
  <c r="R2073" i="1"/>
  <c r="T2073" i="1" s="1"/>
  <c r="R1211" i="1"/>
  <c r="T1211" i="1" s="1"/>
  <c r="R1133" i="1"/>
  <c r="T1133" i="1" s="1"/>
  <c r="R1129" i="1"/>
  <c r="T1129" i="1" s="1"/>
  <c r="R976" i="1"/>
  <c r="T976" i="1" s="1"/>
  <c r="R2003" i="1"/>
  <c r="T2003" i="1" s="1"/>
  <c r="R1415" i="1"/>
  <c r="T1415" i="1" s="1"/>
  <c r="R1306" i="1"/>
  <c r="T1306" i="1" s="1"/>
  <c r="R1640" i="1"/>
  <c r="T1640" i="1" s="1"/>
  <c r="R159" i="1"/>
  <c r="T159" i="1" s="1"/>
  <c r="R1825" i="1"/>
  <c r="T1825" i="1" s="1"/>
  <c r="R1866" i="1"/>
  <c r="T1866" i="1" s="1"/>
  <c r="R1924" i="1"/>
  <c r="T1924" i="1" s="1"/>
  <c r="R1701" i="1"/>
  <c r="T1701" i="1" s="1"/>
  <c r="R1419" i="1"/>
  <c r="T1419" i="1" s="1"/>
  <c r="R1385" i="1"/>
  <c r="T1385" i="1" s="1"/>
  <c r="R1751" i="1"/>
  <c r="T1751" i="1" s="1"/>
  <c r="R1768" i="1"/>
  <c r="T1768" i="1" s="1"/>
  <c r="R1130" i="1"/>
  <c r="T1130" i="1" s="1"/>
  <c r="R1362" i="1"/>
  <c r="T1362" i="1" s="1"/>
  <c r="R402" i="1"/>
  <c r="T402" i="1" s="1"/>
  <c r="R1651" i="1"/>
  <c r="T1651" i="1" s="1"/>
  <c r="R1607" i="1"/>
  <c r="T1607" i="1" s="1"/>
  <c r="R1179" i="1"/>
  <c r="T1179" i="1" s="1"/>
  <c r="R637" i="1"/>
  <c r="T637" i="1" s="1"/>
  <c r="R601" i="1"/>
  <c r="T601" i="1" s="1"/>
  <c r="R1149" i="1"/>
  <c r="T1149" i="1" s="1"/>
  <c r="R751" i="1"/>
  <c r="T751" i="1" s="1"/>
  <c r="R1091" i="1"/>
  <c r="T1091" i="1" s="1"/>
  <c r="R635" i="1"/>
  <c r="T635" i="1" s="1"/>
  <c r="R758" i="1"/>
  <c r="T758" i="1" s="1"/>
  <c r="R1534" i="1"/>
  <c r="T1534" i="1" s="1"/>
  <c r="R1266" i="1"/>
  <c r="T1266" i="1" s="1"/>
  <c r="R1956" i="1"/>
  <c r="T1956" i="1" s="1"/>
  <c r="R1737" i="1"/>
  <c r="T1737" i="1" s="1"/>
  <c r="R1636" i="1"/>
  <c r="T1636" i="1" s="1"/>
  <c r="R1519" i="1"/>
  <c r="T1519" i="1" s="1"/>
  <c r="R1602" i="1"/>
  <c r="T1602" i="1" s="1"/>
  <c r="R1213" i="1"/>
  <c r="T1213" i="1" s="1"/>
  <c r="R296" i="1"/>
  <c r="T296" i="1" s="1"/>
  <c r="R110" i="1"/>
  <c r="T110" i="1" s="1"/>
  <c r="R77" i="1"/>
  <c r="T77" i="1" s="1"/>
  <c r="R1170" i="1"/>
  <c r="T1170" i="1" s="1"/>
  <c r="R1796" i="1"/>
  <c r="T1796" i="1" s="1"/>
  <c r="R2096" i="1"/>
  <c r="T2096" i="1" s="1"/>
  <c r="R2186" i="1"/>
  <c r="T2186" i="1" s="1"/>
  <c r="R1849" i="1"/>
  <c r="T1849" i="1" s="1"/>
  <c r="R1696" i="1"/>
  <c r="T1696" i="1" s="1"/>
  <c r="R1854" i="1"/>
  <c r="T1854" i="1" s="1"/>
  <c r="R219" i="1"/>
  <c r="T219" i="1" s="1"/>
  <c r="R14" i="1"/>
  <c r="T14" i="1" s="1"/>
  <c r="R1101" i="1"/>
  <c r="T1101" i="1" s="1"/>
  <c r="R1964" i="1"/>
  <c r="T1964" i="1" s="1"/>
  <c r="R1689" i="1"/>
  <c r="T1689" i="1" s="1"/>
  <c r="R1396" i="1"/>
  <c r="T1396" i="1" s="1"/>
  <c r="R316" i="1"/>
  <c r="T316" i="1" s="1"/>
  <c r="R1899" i="1"/>
  <c r="T1899" i="1" s="1"/>
  <c r="R1843" i="1"/>
  <c r="T1843" i="1" s="1"/>
  <c r="R1666" i="1"/>
  <c r="T1666" i="1" s="1"/>
  <c r="R934" i="1"/>
  <c r="T934" i="1" s="1"/>
  <c r="R187" i="1"/>
  <c r="T187" i="1" s="1"/>
  <c r="R1019" i="1"/>
  <c r="T1019" i="1" s="1"/>
  <c r="R1080" i="1"/>
  <c r="T1080" i="1" s="1"/>
  <c r="R893" i="1"/>
  <c r="T893" i="1" s="1"/>
  <c r="R31" i="1"/>
  <c r="T31" i="1" s="1"/>
  <c r="R726" i="1"/>
  <c r="T726" i="1" s="1"/>
  <c r="R1295" i="1"/>
  <c r="T1295" i="1" s="1"/>
  <c r="R1281" i="1"/>
  <c r="T1281" i="1" s="1"/>
  <c r="R176" i="1"/>
  <c r="T176" i="1" s="1"/>
  <c r="R1661" i="1"/>
  <c r="T1661" i="1" s="1"/>
  <c r="R1799" i="1"/>
  <c r="T1799" i="1" s="1"/>
  <c r="R1891" i="1"/>
  <c r="T1891" i="1" s="1"/>
  <c r="R1761" i="1"/>
  <c r="T1761" i="1" s="1"/>
  <c r="R138" i="1"/>
  <c r="T138" i="1" s="1"/>
  <c r="R854" i="1"/>
  <c r="T854" i="1" s="1"/>
  <c r="R1818" i="1"/>
  <c r="T1818" i="1" s="1"/>
  <c r="R1511" i="1"/>
  <c r="T1511" i="1" s="1"/>
  <c r="R1942" i="1"/>
  <c r="T1942" i="1" s="1"/>
  <c r="R1871" i="1"/>
  <c r="T1871" i="1" s="1"/>
  <c r="R1931" i="1"/>
  <c r="T1931" i="1" s="1"/>
  <c r="R2130" i="1"/>
  <c r="T2130" i="1" s="1"/>
  <c r="R2057" i="1"/>
  <c r="T2057" i="1" s="1"/>
  <c r="R1347" i="1"/>
  <c r="T1347" i="1" s="1"/>
  <c r="R2075" i="1"/>
  <c r="T2075" i="1" s="1"/>
  <c r="R1259" i="1"/>
  <c r="T1259" i="1" s="1"/>
  <c r="R1734" i="1"/>
  <c r="T1734" i="1" s="1"/>
  <c r="R1627" i="1"/>
  <c r="T1627" i="1" s="1"/>
  <c r="R1235" i="1"/>
  <c r="T1235" i="1" s="1"/>
  <c r="R1600" i="1"/>
  <c r="T1600" i="1" s="1"/>
  <c r="R1460" i="1"/>
  <c r="T1460" i="1" s="1"/>
  <c r="R1936" i="1"/>
  <c r="T1936" i="1" s="1"/>
  <c r="R937" i="1"/>
  <c r="T937" i="1" s="1"/>
  <c r="R2197" i="1"/>
  <c r="T2197" i="1" s="1"/>
  <c r="R1543" i="1"/>
  <c r="T1543" i="1" s="1"/>
  <c r="R1729" i="1"/>
  <c r="T1729" i="1" s="1"/>
  <c r="R1062" i="1"/>
  <c r="T1062" i="1" s="1"/>
  <c r="R1990" i="1"/>
  <c r="T1990" i="1" s="1"/>
  <c r="R2065" i="1"/>
  <c r="T2065" i="1" s="1"/>
  <c r="R1998" i="1"/>
  <c r="T1998" i="1" s="1"/>
  <c r="R12" i="1"/>
  <c r="T12" i="1" s="1"/>
  <c r="R1940" i="1"/>
  <c r="T1940" i="1" s="1"/>
  <c r="R606" i="1"/>
  <c r="T606" i="1" s="1"/>
  <c r="R987" i="1"/>
  <c r="T987" i="1" s="1"/>
  <c r="R1987" i="1"/>
  <c r="T1987" i="1" s="1"/>
  <c r="R460" i="1"/>
  <c r="T460" i="1" s="1"/>
  <c r="R1324" i="1"/>
  <c r="T1324" i="1" s="1"/>
  <c r="R1976" i="1"/>
  <c r="T1976" i="1" s="1"/>
  <c r="R1913" i="1"/>
  <c r="T1913" i="1" s="1"/>
  <c r="R1221" i="1"/>
  <c r="T1221" i="1" s="1"/>
  <c r="R1162" i="1"/>
  <c r="T1162" i="1" s="1"/>
  <c r="R1047" i="1"/>
  <c r="T1047" i="1" s="1"/>
  <c r="R2190" i="1"/>
  <c r="T2190" i="1" s="1"/>
  <c r="R40" i="1"/>
  <c r="T40" i="1" s="1"/>
  <c r="R1325" i="1"/>
  <c r="T1325" i="1" s="1"/>
  <c r="R1672" i="1"/>
  <c r="T1672" i="1" s="1"/>
  <c r="R1294" i="1"/>
  <c r="T1294" i="1" s="1"/>
  <c r="R2038" i="1"/>
  <c r="T2038" i="1" s="1"/>
  <c r="R858" i="1"/>
  <c r="T858" i="1" s="1"/>
  <c r="R1383" i="1"/>
  <c r="T1383" i="1" s="1"/>
  <c r="R741" i="1"/>
  <c r="T741" i="1" s="1"/>
  <c r="R1675" i="1"/>
  <c r="T1675" i="1" s="1"/>
  <c r="R1420" i="1"/>
  <c r="T1420" i="1" s="1"/>
  <c r="R15" i="1"/>
  <c r="T15" i="1" s="1"/>
  <c r="R1959" i="1"/>
  <c r="T1959" i="1" s="1"/>
  <c r="R2014" i="1"/>
  <c r="T2014" i="1" s="1"/>
  <c r="R374" i="1"/>
  <c r="T374" i="1" s="1"/>
  <c r="R177" i="1"/>
  <c r="T177" i="1" s="1"/>
  <c r="R1903" i="1"/>
  <c r="T1903" i="1" s="1"/>
  <c r="R1652" i="1"/>
  <c r="T1652" i="1" s="1"/>
  <c r="R645" i="1"/>
  <c r="T645" i="1" s="1"/>
  <c r="R1505" i="1"/>
  <c r="T1505" i="1" s="1"/>
  <c r="R2258" i="1"/>
  <c r="T2258" i="1" s="1"/>
  <c r="R1122" i="1"/>
  <c r="T1122" i="1" s="1"/>
  <c r="R1715" i="1"/>
  <c r="T1715" i="1" s="1"/>
  <c r="R560" i="1"/>
  <c r="T560" i="1" s="1"/>
  <c r="R2035" i="1"/>
  <c r="T2035" i="1" s="1"/>
  <c r="R2136" i="1"/>
  <c r="T2136" i="1" s="1"/>
  <c r="R1851" i="1"/>
  <c r="T1851" i="1" s="1"/>
  <c r="R1000" i="1"/>
  <c r="T1000" i="1" s="1"/>
  <c r="R1705" i="1"/>
  <c r="T1705" i="1" s="1"/>
  <c r="R215" i="1"/>
  <c r="T215" i="1" s="1"/>
  <c r="R1504" i="1"/>
  <c r="T1504" i="1" s="1"/>
  <c r="R1050" i="1"/>
  <c r="T1050" i="1" s="1"/>
  <c r="R1986" i="1"/>
  <c r="T1986" i="1" s="1"/>
  <c r="R2022" i="1"/>
  <c r="T2022" i="1" s="1"/>
  <c r="R1790" i="1"/>
  <c r="T1790" i="1" s="1"/>
  <c r="R122" i="1"/>
  <c r="T122" i="1" s="1"/>
  <c r="R831" i="1"/>
  <c r="T831" i="1" s="1"/>
  <c r="R534" i="1"/>
  <c r="T534" i="1" s="1"/>
  <c r="R2131" i="1"/>
  <c r="T2131" i="1" s="1"/>
  <c r="R1938" i="1"/>
  <c r="T1938" i="1" s="1"/>
  <c r="R221" i="1"/>
  <c r="T221" i="1" s="1"/>
  <c r="R1893" i="1"/>
  <c r="T1893" i="1" s="1"/>
  <c r="R786" i="1"/>
  <c r="T786" i="1" s="1"/>
  <c r="R1983" i="1"/>
  <c r="T1983" i="1" s="1"/>
  <c r="R991" i="1"/>
  <c r="T991" i="1" s="1"/>
  <c r="R1609" i="1"/>
  <c r="T1609" i="1" s="1"/>
  <c r="R1252" i="1"/>
  <c r="T1252" i="1" s="1"/>
  <c r="R1289" i="1"/>
  <c r="T1289" i="1" s="1"/>
  <c r="R2106" i="1"/>
  <c r="T2106" i="1" s="1"/>
  <c r="R1127" i="1"/>
  <c r="T1127" i="1" s="1"/>
  <c r="R1590" i="1"/>
  <c r="T1590" i="1" s="1"/>
  <c r="R1717" i="1"/>
  <c r="T1717" i="1" s="1"/>
  <c r="R571" i="1"/>
  <c r="T571" i="1" s="1"/>
  <c r="R1758" i="1"/>
  <c r="T1758" i="1" s="1"/>
  <c r="R2039" i="1"/>
  <c r="T2039" i="1" s="1"/>
  <c r="R729" i="1"/>
  <c r="T729" i="1" s="1"/>
  <c r="R2042" i="1"/>
  <c r="T2042" i="1" s="1"/>
  <c r="R1379" i="1"/>
  <c r="T1379" i="1" s="1"/>
  <c r="R1406" i="1"/>
  <c r="T1406" i="1" s="1"/>
  <c r="R582" i="1"/>
  <c r="T582" i="1" s="1"/>
  <c r="R2099" i="1"/>
  <c r="T2099" i="1" s="1"/>
  <c r="R1988" i="1"/>
  <c r="T1988" i="1" s="1"/>
  <c r="R537" i="1"/>
  <c r="T537" i="1" s="1"/>
  <c r="R1832" i="1"/>
  <c r="T1832" i="1" s="1"/>
  <c r="R1659" i="1"/>
  <c r="T1659" i="1" s="1"/>
  <c r="R2127" i="1"/>
  <c r="T2127" i="1" s="1"/>
  <c r="R2081" i="1"/>
  <c r="S2081" i="1" s="1"/>
  <c r="R1749" i="1"/>
  <c r="T1749" i="1" s="1"/>
  <c r="R2138" i="1"/>
  <c r="T2138" i="1" s="1"/>
  <c r="R2123" i="1"/>
  <c r="T2123" i="1" s="1"/>
  <c r="R1668" i="1"/>
  <c r="T1668" i="1" s="1"/>
  <c r="R131" i="1"/>
  <c r="T131" i="1" s="1"/>
  <c r="R1967" i="1"/>
  <c r="T1967" i="1" s="1"/>
  <c r="R1042" i="1"/>
  <c r="T1042" i="1" s="1"/>
  <c r="R1220" i="1"/>
  <c r="T1220" i="1" s="1"/>
  <c r="R210" i="1"/>
  <c r="T210" i="1" s="1"/>
  <c r="R1453" i="1"/>
  <c r="T1453" i="1" s="1"/>
  <c r="R1874" i="1"/>
  <c r="T1874" i="1" s="1"/>
  <c r="R1520" i="1"/>
  <c r="T1520" i="1" s="1"/>
  <c r="R102" i="1"/>
  <c r="T102" i="1" s="1"/>
  <c r="R1359" i="1"/>
  <c r="T1359" i="1" s="1"/>
  <c r="R1480" i="1"/>
  <c r="T1480" i="1" s="1"/>
  <c r="R449" i="1"/>
  <c r="T449" i="1" s="1"/>
  <c r="R2066" i="1"/>
  <c r="T2066" i="1" s="1"/>
  <c r="R653" i="1"/>
  <c r="T653" i="1" s="1"/>
  <c r="R1746" i="1"/>
  <c r="T1746" i="1" s="1"/>
  <c r="R666" i="1"/>
  <c r="T666" i="1" s="1"/>
  <c r="R1963" i="1"/>
  <c r="T1963" i="1" s="1"/>
  <c r="R2200" i="1"/>
  <c r="T2200" i="1" s="1"/>
  <c r="R1991" i="1"/>
  <c r="T1991" i="1" s="1"/>
  <c r="R1075" i="1"/>
  <c r="T1075" i="1" s="1"/>
  <c r="R1447" i="1"/>
  <c r="T1447" i="1" s="1"/>
  <c r="R2153" i="1"/>
  <c r="T2153" i="1" s="1"/>
  <c r="R1798" i="1"/>
  <c r="T1798" i="1" s="1"/>
  <c r="R1617" i="1"/>
  <c r="T1617" i="1" s="1"/>
  <c r="R74" i="1"/>
  <c r="T74" i="1" s="1"/>
  <c r="R356" i="1"/>
  <c r="T356" i="1" s="1"/>
  <c r="R99" i="1"/>
  <c r="T99" i="1" s="1"/>
  <c r="R1702" i="1"/>
  <c r="T1702" i="1" s="1"/>
  <c r="R757" i="1"/>
  <c r="T757" i="1" s="1"/>
  <c r="R1706" i="1"/>
  <c r="T1706" i="1" s="1"/>
  <c r="R2174" i="1"/>
  <c r="T2174" i="1" s="1"/>
  <c r="R2149" i="1"/>
  <c r="T2149" i="1" s="1"/>
  <c r="R2124" i="1"/>
  <c r="T2124" i="1" s="1"/>
  <c r="R437" i="1"/>
  <c r="T437" i="1" s="1"/>
  <c r="R1048" i="1"/>
  <c r="T1048" i="1" s="1"/>
  <c r="R1084" i="1"/>
  <c r="T1084" i="1" s="1"/>
  <c r="R1783" i="1"/>
  <c r="T1783" i="1" s="1"/>
  <c r="R1778" i="1"/>
  <c r="T1778" i="1" s="1"/>
  <c r="R1331" i="1"/>
  <c r="T1331" i="1" s="1"/>
  <c r="R1340" i="1"/>
  <c r="T1340" i="1" s="1"/>
  <c r="R486" i="1"/>
  <c r="T486" i="1" s="1"/>
  <c r="R2226" i="1"/>
  <c r="T2226" i="1" s="1"/>
  <c r="R2323" i="1"/>
  <c r="T2323" i="1" s="1"/>
  <c r="R832" i="1"/>
  <c r="T832" i="1" s="1"/>
  <c r="R1852" i="1"/>
  <c r="T1852" i="1" s="1"/>
  <c r="R1032" i="1"/>
  <c r="T1032" i="1" s="1"/>
  <c r="R236" i="1"/>
  <c r="T236" i="1" s="1"/>
  <c r="R1152" i="1"/>
  <c r="T1152" i="1" s="1"/>
  <c r="R852" i="1"/>
  <c r="T852" i="1" s="1"/>
  <c r="R1915" i="1"/>
  <c r="T1915" i="1" s="1"/>
  <c r="R2154" i="1"/>
  <c r="T2154" i="1" s="1"/>
  <c r="R880" i="1"/>
  <c r="T880" i="1" s="1"/>
  <c r="R1109" i="1"/>
  <c r="T1109" i="1" s="1"/>
  <c r="R1110" i="1"/>
  <c r="T1110" i="1" s="1"/>
  <c r="R1329" i="1"/>
  <c r="T1329" i="1" s="1"/>
  <c r="R1469" i="1"/>
  <c r="T1469" i="1" s="1"/>
  <c r="R1935" i="1"/>
  <c r="T1935" i="1" s="1"/>
  <c r="R1467" i="1"/>
  <c r="T1467" i="1" s="1"/>
  <c r="R1925" i="1"/>
  <c r="T1925" i="1" s="1"/>
  <c r="R1782" i="1"/>
  <c r="T1782" i="1" s="1"/>
  <c r="R1393" i="1"/>
  <c r="T1393" i="1" s="1"/>
  <c r="R1985" i="1"/>
  <c r="T1985" i="1" s="1"/>
  <c r="R353" i="1"/>
  <c r="T353" i="1" s="1"/>
  <c r="R1895" i="1"/>
  <c r="T1895" i="1" s="1"/>
  <c r="R946" i="1"/>
  <c r="T946" i="1" s="1"/>
  <c r="R2173" i="1"/>
  <c r="T2173" i="1" s="1"/>
  <c r="R788" i="1"/>
  <c r="T788" i="1" s="1"/>
  <c r="R2086" i="1"/>
  <c r="T2086" i="1" s="1"/>
  <c r="R1427" i="1"/>
  <c r="T1427" i="1" s="1"/>
  <c r="R1719" i="1"/>
  <c r="T1719" i="1" s="1"/>
  <c r="R2163" i="1"/>
  <c r="T2163" i="1" s="1"/>
  <c r="R1769" i="1"/>
  <c r="T1769" i="1" s="1"/>
  <c r="R321" i="1"/>
  <c r="T321" i="1" s="1"/>
  <c r="R1670" i="1"/>
  <c r="T1670" i="1" s="1"/>
  <c r="R2008" i="1"/>
  <c r="T2008" i="1" s="1"/>
  <c r="R674" i="1"/>
  <c r="T674" i="1" s="1"/>
  <c r="R2180" i="1"/>
  <c r="T2180" i="1" s="1"/>
  <c r="R1628" i="1"/>
  <c r="T1628" i="1" s="1"/>
  <c r="R1676" i="1"/>
  <c r="T1676" i="1" s="1"/>
  <c r="R1902" i="1"/>
  <c r="T1902" i="1" s="1"/>
  <c r="R1301" i="1"/>
  <c r="T1301" i="1" s="1"/>
  <c r="R1462" i="1"/>
  <c r="T1462" i="1" s="1"/>
  <c r="R1904" i="1"/>
  <c r="T1904" i="1" s="1"/>
  <c r="R1650" i="1"/>
  <c r="T1650" i="1" s="1"/>
  <c r="R1566" i="1"/>
  <c r="T1566" i="1" s="1"/>
  <c r="R274" i="1"/>
  <c r="T274" i="1" s="1"/>
  <c r="R1968" i="1"/>
  <c r="T1968" i="1" s="1"/>
  <c r="R1300" i="1"/>
  <c r="T1300" i="1" s="1"/>
  <c r="R718" i="1"/>
  <c r="T718" i="1" s="1"/>
  <c r="R590" i="1"/>
  <c r="T590" i="1" s="1"/>
  <c r="R55" i="1"/>
  <c r="T55" i="1" s="1"/>
  <c r="R1721" i="1"/>
  <c r="T1721" i="1" s="1"/>
  <c r="R1806" i="1"/>
  <c r="T1806" i="1" s="1"/>
  <c r="R1984" i="1"/>
  <c r="T1984" i="1" s="1"/>
  <c r="R1119" i="1"/>
  <c r="T1119" i="1" s="1"/>
  <c r="R1581" i="1"/>
  <c r="T1581" i="1" s="1"/>
  <c r="R1955" i="1"/>
  <c r="T1955" i="1" s="1"/>
  <c r="R1401" i="1"/>
  <c r="T1401" i="1" s="1"/>
  <c r="R2100" i="1"/>
  <c r="T2100" i="1" s="1"/>
  <c r="R1108" i="1"/>
  <c r="T1108" i="1" s="1"/>
  <c r="R1885" i="1"/>
  <c r="T1885" i="1" s="1"/>
  <c r="R2126" i="1"/>
  <c r="T2126" i="1" s="1"/>
  <c r="R1526" i="1"/>
  <c r="T1526" i="1" s="1"/>
  <c r="R839" i="1"/>
  <c r="T839" i="1" s="1"/>
  <c r="R1478" i="1"/>
  <c r="T1478" i="1" s="1"/>
  <c r="R1949" i="1"/>
  <c r="T1949" i="1" s="1"/>
  <c r="R1584" i="1"/>
  <c r="T1584" i="1" s="1"/>
  <c r="R1673" i="1"/>
  <c r="T1673" i="1" s="1"/>
  <c r="R1115" i="1"/>
  <c r="T1115" i="1" s="1"/>
  <c r="R1756" i="1"/>
  <c r="T1756" i="1" s="1"/>
  <c r="R1945" i="1"/>
  <c r="T1945" i="1" s="1"/>
  <c r="R1975" i="1"/>
  <c r="T1975" i="1" s="1"/>
  <c r="R1810" i="1"/>
  <c r="T1810" i="1" s="1"/>
  <c r="R2028" i="1"/>
  <c r="T2028" i="1" s="1"/>
  <c r="R1633" i="1"/>
  <c r="T1633" i="1" s="1"/>
  <c r="R1820" i="1"/>
  <c r="T1820" i="1" s="1"/>
  <c r="R1791" i="1"/>
  <c r="T1791" i="1" s="1"/>
  <c r="R2070" i="1"/>
  <c r="T2070" i="1" s="1"/>
  <c r="R2114" i="1"/>
  <c r="T2114" i="1" s="1"/>
  <c r="R2059" i="1"/>
  <c r="T2059" i="1" s="1"/>
  <c r="R473" i="1"/>
  <c r="T473" i="1" s="1"/>
  <c r="R1578" i="1"/>
  <c r="T1578" i="1" s="1"/>
  <c r="R1889" i="1"/>
  <c r="T1889" i="1" s="1"/>
  <c r="R1172" i="1"/>
  <c r="T1172" i="1" s="1"/>
  <c r="R2091" i="1"/>
  <c r="T2091" i="1" s="1"/>
  <c r="R1605" i="1"/>
  <c r="T1605" i="1" s="1"/>
  <c r="R2221" i="1"/>
  <c r="T2221" i="1" s="1"/>
  <c r="R1577" i="1"/>
  <c r="T1577" i="1" s="1"/>
  <c r="R6" i="1"/>
  <c r="T6" i="1" s="1"/>
  <c r="R1595" i="1"/>
  <c r="T1595" i="1" s="1"/>
  <c r="R1102" i="1"/>
  <c r="T1102" i="1" s="1"/>
  <c r="R2196" i="1"/>
  <c r="T2196" i="1" s="1"/>
  <c r="R1591" i="1"/>
  <c r="T1591" i="1" s="1"/>
  <c r="R1738" i="1"/>
  <c r="T1738" i="1" s="1"/>
  <c r="R1388" i="1"/>
  <c r="T1388" i="1" s="1"/>
  <c r="R1830" i="1"/>
  <c r="T1830" i="1" s="1"/>
  <c r="R938" i="1"/>
  <c r="T938" i="1" s="1"/>
  <c r="R1475" i="1"/>
  <c r="T1475" i="1" s="1"/>
  <c r="R1568" i="1"/>
  <c r="T1568" i="1" s="1"/>
  <c r="R1446" i="1"/>
  <c r="S1446" i="1" s="1"/>
  <c r="R731" i="1"/>
  <c r="T731" i="1" s="1"/>
  <c r="R2155" i="1"/>
  <c r="T2155" i="1" s="1"/>
  <c r="R2101" i="1"/>
  <c r="T2101" i="1" s="1"/>
  <c r="R1845" i="1"/>
  <c r="T1845" i="1" s="1"/>
  <c r="R1227" i="1"/>
  <c r="T1227" i="1" s="1"/>
  <c r="R1500" i="1"/>
  <c r="T1500" i="1" s="1"/>
  <c r="R1125" i="1"/>
  <c r="T1125" i="1" s="1"/>
  <c r="R691" i="1"/>
  <c r="T691" i="1" s="1"/>
  <c r="R1302" i="1"/>
  <c r="T1302" i="1" s="1"/>
  <c r="R252" i="1"/>
  <c r="T252" i="1" s="1"/>
  <c r="R2045" i="1"/>
  <c r="T2045" i="1" s="1"/>
  <c r="R1777" i="1"/>
  <c r="T1777" i="1" s="1"/>
  <c r="R168" i="1"/>
  <c r="T168" i="1" s="1"/>
  <c r="R1767" i="1"/>
  <c r="T1767" i="1" s="1"/>
  <c r="R1722" i="1"/>
  <c r="T1722" i="1" s="1"/>
  <c r="R2027" i="1"/>
  <c r="T2027" i="1" s="1"/>
  <c r="R2064" i="1"/>
  <c r="T2064" i="1" s="1"/>
  <c r="R1380" i="1"/>
  <c r="T1380" i="1" s="1"/>
  <c r="R1687" i="1"/>
  <c r="T1687" i="1" s="1"/>
  <c r="R1136" i="1"/>
  <c r="T1136" i="1" s="1"/>
  <c r="R2087" i="1"/>
  <c r="T2087" i="1" s="1"/>
  <c r="R1922" i="1"/>
  <c r="T1922" i="1" s="1"/>
  <c r="R1914" i="1"/>
  <c r="T1914" i="1" s="1"/>
  <c r="R1727" i="1"/>
  <c r="T1727" i="1" s="1"/>
  <c r="R2157" i="1"/>
  <c r="T2157" i="1" s="1"/>
  <c r="R1969" i="1"/>
  <c r="T1969" i="1" s="1"/>
  <c r="R48" i="1"/>
  <c r="T48" i="1" s="1"/>
  <c r="R1724" i="1"/>
  <c r="T1724" i="1" s="1"/>
  <c r="R2277" i="1"/>
  <c r="T2277" i="1" s="1"/>
  <c r="R2111" i="1"/>
  <c r="T2111" i="1" s="1"/>
  <c r="R2204" i="1"/>
  <c r="T2204" i="1" s="1"/>
  <c r="R253" i="1"/>
  <c r="T253" i="1" s="1"/>
  <c r="R1073" i="1"/>
  <c r="T1073" i="1" s="1"/>
  <c r="R520" i="1"/>
  <c r="T520" i="1" s="1"/>
  <c r="R1905" i="1"/>
  <c r="T1905" i="1" s="1"/>
  <c r="R551" i="1"/>
  <c r="T551" i="1" s="1"/>
  <c r="R1816" i="1"/>
  <c r="T1816" i="1" s="1"/>
  <c r="R1174" i="1"/>
  <c r="T1174" i="1" s="1"/>
  <c r="R2062" i="1"/>
  <c r="T2062" i="1" s="1"/>
  <c r="R410" i="1"/>
  <c r="T410" i="1" s="1"/>
  <c r="R1441" i="1"/>
  <c r="T1441" i="1" s="1"/>
  <c r="R1863" i="1"/>
  <c r="T1863" i="1" s="1"/>
  <c r="R1766" i="1"/>
  <c r="T1766" i="1" s="1"/>
  <c r="R1961" i="1"/>
  <c r="T1961" i="1" s="1"/>
  <c r="R1163" i="1"/>
  <c r="T1163" i="1" s="1"/>
  <c r="R1736" i="1"/>
  <c r="T1736" i="1" s="1"/>
  <c r="R2209" i="1"/>
  <c r="T2209" i="1" s="1"/>
  <c r="R2103" i="1"/>
  <c r="T2103" i="1" s="1"/>
  <c r="R1997" i="1"/>
  <c r="T1997" i="1" s="1"/>
  <c r="R838" i="1"/>
  <c r="T838" i="1" s="1"/>
  <c r="R2046" i="1"/>
  <c r="T2046" i="1" s="1"/>
  <c r="R1951" i="1"/>
  <c r="T1951" i="1" s="1"/>
  <c r="R656" i="1"/>
  <c r="T656" i="1" s="1"/>
  <c r="R1958" i="1"/>
  <c r="T1958" i="1" s="1"/>
  <c r="R1399" i="1"/>
  <c r="T1399" i="1" s="1"/>
  <c r="R1517" i="1"/>
  <c r="T1517" i="1" s="1"/>
  <c r="R85" i="1"/>
  <c r="T85" i="1" s="1"/>
  <c r="R1690" i="1"/>
  <c r="T1690" i="1" s="1"/>
  <c r="R2234" i="1"/>
  <c r="T2234" i="1" s="1"/>
  <c r="R28" i="1"/>
  <c r="T28" i="1" s="1"/>
  <c r="R1996" i="1"/>
  <c r="T1996" i="1" s="1"/>
  <c r="R1483" i="1"/>
  <c r="T1483" i="1" s="1"/>
  <c r="R2018" i="1"/>
  <c r="T2018" i="1" s="1"/>
  <c r="R287" i="1"/>
  <c r="T287" i="1" s="1"/>
  <c r="R1974" i="1"/>
  <c r="T1974" i="1" s="1"/>
  <c r="R2002" i="1"/>
  <c r="T2002" i="1" s="1"/>
  <c r="R2044" i="1"/>
  <c r="T2044" i="1" s="1"/>
  <c r="R1185" i="1"/>
  <c r="T1185" i="1" s="1"/>
  <c r="R1178" i="1"/>
  <c r="T1178" i="1" s="1"/>
  <c r="R455" i="1"/>
  <c r="T455" i="1" s="1"/>
  <c r="R1944" i="1"/>
  <c r="T1944" i="1" s="1"/>
  <c r="R1876" i="1"/>
  <c r="T1876" i="1" s="1"/>
  <c r="R1529" i="1"/>
  <c r="T1529" i="1" s="1"/>
  <c r="R2199" i="1"/>
  <c r="T2199" i="1" s="1"/>
  <c r="R1960" i="1"/>
  <c r="T1960" i="1" s="1"/>
  <c r="R370" i="1"/>
  <c r="T370" i="1" s="1"/>
  <c r="R2193" i="1"/>
  <c r="T2193" i="1" s="1"/>
  <c r="R1410" i="1"/>
  <c r="T1410" i="1" s="1"/>
  <c r="R727" i="1"/>
  <c r="T727" i="1" s="1"/>
  <c r="R388" i="1"/>
  <c r="T388" i="1" s="1"/>
  <c r="R1585" i="1"/>
  <c r="T1585" i="1" s="1"/>
  <c r="R1286" i="1"/>
  <c r="T1286" i="1" s="1"/>
  <c r="R2112" i="1"/>
  <c r="T2112" i="1" s="1"/>
  <c r="R512" i="1"/>
  <c r="T512" i="1" s="1"/>
  <c r="R1537" i="1"/>
  <c r="T1537" i="1" s="1"/>
  <c r="R1772" i="1"/>
  <c r="T1772" i="1" s="1"/>
  <c r="R1343" i="1"/>
  <c r="T1343" i="1" s="1"/>
  <c r="R2194" i="1"/>
  <c r="T2194" i="1" s="1"/>
  <c r="R1775" i="1"/>
  <c r="T1775" i="1" s="1"/>
  <c r="R1972" i="1"/>
  <c r="T1972" i="1" s="1"/>
  <c r="R2252" i="1"/>
  <c r="T2252" i="1" s="1"/>
  <c r="R1538" i="1"/>
  <c r="T1538" i="1" s="1"/>
  <c r="R883" i="1"/>
  <c r="T883" i="1" s="1"/>
  <c r="R1471" i="1"/>
  <c r="T1471" i="1" s="1"/>
  <c r="R1764" i="1"/>
  <c r="T1764" i="1" s="1"/>
  <c r="R1934" i="1"/>
  <c r="T1934" i="1" s="1"/>
  <c r="R2165" i="1"/>
  <c r="T2165" i="1" s="1"/>
  <c r="R1921" i="1"/>
  <c r="T1921" i="1" s="1"/>
  <c r="R2020" i="1"/>
  <c r="T2020" i="1" s="1"/>
  <c r="R1860" i="1"/>
  <c r="T1860" i="1" s="1"/>
  <c r="R1833" i="1"/>
  <c r="T1833" i="1" s="1"/>
  <c r="R1813" i="1"/>
  <c r="T1813" i="1" s="1"/>
  <c r="R1610" i="1"/>
  <c r="T1610" i="1" s="1"/>
  <c r="R2347" i="1"/>
  <c r="T2347" i="1" s="1"/>
  <c r="R1703" i="1"/>
  <c r="T1703" i="1" s="1"/>
  <c r="R2105" i="1"/>
  <c r="T2105" i="1" s="1"/>
  <c r="R120" i="1"/>
  <c r="T120" i="1" s="1"/>
  <c r="R21" i="1"/>
  <c r="T21" i="1" s="1"/>
  <c r="R1957" i="1"/>
  <c r="T1957" i="1" s="1"/>
  <c r="R1817" i="1"/>
  <c r="T1817" i="1" s="1"/>
  <c r="R1522" i="1"/>
  <c r="T1522" i="1" s="1"/>
  <c r="R2195" i="1"/>
  <c r="T2195" i="1" s="1"/>
  <c r="R2026" i="1"/>
  <c r="T2026" i="1" s="1"/>
  <c r="R2215" i="1"/>
  <c r="T2215" i="1" s="1"/>
  <c r="R1704" i="1"/>
  <c r="T1704" i="1" s="1"/>
  <c r="R1966" i="1"/>
  <c r="T1966" i="1" s="1"/>
  <c r="R1821" i="1"/>
  <c r="T1821" i="1" s="1"/>
  <c r="R801" i="1"/>
  <c r="T801" i="1" s="1"/>
  <c r="R1264" i="1"/>
  <c r="T1264" i="1" s="1"/>
  <c r="R1434" i="1"/>
  <c r="T1434" i="1" s="1"/>
  <c r="R1795" i="1"/>
  <c r="T1795" i="1" s="1"/>
  <c r="R1309" i="1"/>
  <c r="T1309" i="1" s="1"/>
  <c r="R240" i="1"/>
  <c r="T240" i="1" s="1"/>
  <c r="R2202" i="1"/>
  <c r="T2202" i="1" s="1"/>
  <c r="R1560" i="1"/>
  <c r="T1560" i="1" s="1"/>
  <c r="R1624" i="1"/>
  <c r="T1624" i="1" s="1"/>
  <c r="R1718" i="1"/>
  <c r="T1718" i="1" s="1"/>
  <c r="R290" i="1"/>
  <c r="T290" i="1" s="1"/>
  <c r="R1982" i="1"/>
  <c r="T1982" i="1" s="1"/>
  <c r="R2135" i="1"/>
  <c r="T2135" i="1" s="1"/>
  <c r="R1363" i="1"/>
  <c r="T1363" i="1" s="1"/>
  <c r="R1776" i="1"/>
  <c r="T1776" i="1" s="1"/>
  <c r="R2172" i="1"/>
  <c r="T2172" i="1" s="1"/>
  <c r="R2246" i="1"/>
  <c r="T2246" i="1" s="1"/>
  <c r="R1565" i="1"/>
  <c r="T1565" i="1" s="1"/>
  <c r="R1231" i="1"/>
  <c r="T1231" i="1" s="1"/>
  <c r="R1094" i="1"/>
  <c r="T1094" i="1" s="1"/>
  <c r="R2043" i="1"/>
  <c r="T2043" i="1" s="1"/>
  <c r="R1827" i="1"/>
  <c r="T1827" i="1" s="1"/>
  <c r="R859" i="1"/>
  <c r="T859" i="1" s="1"/>
  <c r="R1412" i="1"/>
  <c r="T1412" i="1" s="1"/>
  <c r="R2047" i="1"/>
  <c r="T2047" i="1" s="1"/>
  <c r="R2084" i="1"/>
  <c r="T2084" i="1" s="1"/>
  <c r="R2110" i="1"/>
  <c r="T2110" i="1" s="1"/>
  <c r="R1812" i="1"/>
  <c r="T1812" i="1" s="1"/>
  <c r="R748" i="1"/>
  <c r="T748" i="1" s="1"/>
  <c r="R134" i="1"/>
  <c r="T134" i="1" s="1"/>
  <c r="R1747" i="1"/>
  <c r="T1747" i="1" s="1"/>
  <c r="R1547" i="1"/>
  <c r="T1547" i="1" s="1"/>
  <c r="R472" i="1"/>
  <c r="T472" i="1" s="1"/>
  <c r="R1883" i="1"/>
  <c r="T1883" i="1" s="1"/>
  <c r="R2001" i="1"/>
  <c r="T2001" i="1" s="1"/>
  <c r="R419" i="1"/>
  <c r="T419" i="1" s="1"/>
  <c r="R1205" i="1"/>
  <c r="T1205" i="1" s="1"/>
  <c r="R1563" i="1"/>
  <c r="T1563" i="1" s="1"/>
  <c r="R20" i="1"/>
  <c r="T20" i="1" s="1"/>
  <c r="R1237" i="1"/>
  <c r="T1237" i="1" s="1"/>
  <c r="R1978" i="1"/>
  <c r="T1978" i="1" s="1"/>
  <c r="R743" i="1"/>
  <c r="T743" i="1" s="1"/>
  <c r="R1726" i="1"/>
  <c r="T1726" i="1" s="1"/>
  <c r="R1740" i="1"/>
  <c r="T1740" i="1" s="1"/>
  <c r="R2178" i="1"/>
  <c r="T2178" i="1" s="1"/>
  <c r="R2167" i="1"/>
  <c r="T2167" i="1" s="1"/>
  <c r="R2013" i="1"/>
  <c r="T2013" i="1" s="1"/>
  <c r="R1803" i="1"/>
  <c r="T1803" i="1" s="1"/>
  <c r="R1531" i="1"/>
  <c r="T1531" i="1" s="1"/>
  <c r="R575" i="1"/>
  <c r="T575" i="1" s="1"/>
  <c r="R1835" i="1"/>
  <c r="T1835" i="1" s="1"/>
  <c r="R1341" i="1"/>
  <c r="T1341" i="1" s="1"/>
  <c r="R2293" i="1"/>
  <c r="T2293" i="1" s="1"/>
  <c r="R450" i="1"/>
  <c r="T450" i="1" s="1"/>
  <c r="R1251" i="1"/>
  <c r="T1251" i="1" s="1"/>
  <c r="R2049" i="1"/>
  <c r="T2049" i="1" s="1"/>
  <c r="R2294" i="1"/>
  <c r="T2294" i="1" s="1"/>
  <c r="R2094" i="1"/>
  <c r="T2094" i="1" s="1"/>
  <c r="R2308" i="1"/>
  <c r="T2308" i="1" s="1"/>
  <c r="R2192" i="1"/>
  <c r="T2192" i="1" s="1"/>
  <c r="R399" i="1"/>
  <c r="T399" i="1" s="1"/>
  <c r="R1069" i="1"/>
  <c r="T1069" i="1" s="1"/>
  <c r="R1104" i="1"/>
  <c r="T1104" i="1" s="1"/>
  <c r="R1107" i="1"/>
  <c r="T1107" i="1" s="1"/>
  <c r="R220" i="1"/>
  <c r="T220" i="1" s="1"/>
  <c r="R921" i="1"/>
  <c r="T921" i="1" s="1"/>
  <c r="R8" i="1"/>
  <c r="T8" i="1" s="1"/>
  <c r="R1679" i="1"/>
  <c r="T1679" i="1" s="1"/>
  <c r="R2" i="1"/>
  <c r="T2" i="1" s="1"/>
  <c r="R1788" i="1"/>
  <c r="T1788" i="1" s="1"/>
  <c r="R1303" i="1"/>
  <c r="T1303" i="1" s="1"/>
  <c r="R790" i="1"/>
  <c r="T790" i="1" s="1"/>
  <c r="R1157" i="1"/>
  <c r="T1157" i="1" s="1"/>
  <c r="R1918" i="1"/>
  <c r="T1918" i="1" s="1"/>
  <c r="R2061" i="1"/>
  <c r="T2061" i="1" s="1"/>
  <c r="R1065" i="1"/>
  <c r="T1065" i="1" s="1"/>
  <c r="R1932" i="1"/>
  <c r="T1932" i="1" s="1"/>
  <c r="R732" i="1"/>
  <c r="T732" i="1" s="1"/>
  <c r="R1685" i="1"/>
  <c r="T1685" i="1" s="1"/>
  <c r="R2201" i="1"/>
  <c r="T2201" i="1" s="1"/>
  <c r="R1490" i="1"/>
  <c r="T1490" i="1" s="1"/>
  <c r="R1842" i="1"/>
  <c r="T1842" i="1" s="1"/>
  <c r="R1732" i="1"/>
  <c r="T1732" i="1" s="1"/>
  <c r="R1443" i="1"/>
  <c r="T1443" i="1" s="1"/>
  <c r="R1811" i="1"/>
  <c r="T1811" i="1" s="1"/>
  <c r="R798" i="1"/>
  <c r="T798" i="1" s="1"/>
  <c r="R1730" i="1"/>
  <c r="T1730" i="1" s="1"/>
  <c r="R2141" i="1"/>
  <c r="T2141" i="1" s="1"/>
  <c r="R1971" i="1"/>
  <c r="T1971" i="1" s="1"/>
  <c r="R95" i="1"/>
  <c r="T95" i="1" s="1"/>
  <c r="R1846" i="1"/>
  <c r="T1846" i="1" s="1"/>
  <c r="R1929" i="1"/>
  <c r="T1929" i="1" s="1"/>
  <c r="R2036" i="1"/>
  <c r="T2036" i="1" s="1"/>
  <c r="R1786" i="1"/>
  <c r="T1786" i="1" s="1"/>
  <c r="R1105" i="1"/>
  <c r="T1105" i="1" s="1"/>
  <c r="R1488" i="1"/>
  <c r="T1488" i="1" s="1"/>
  <c r="R334" i="1"/>
  <c r="T334" i="1" s="1"/>
  <c r="R2067" i="1"/>
  <c r="T2067" i="1" s="1"/>
  <c r="R2229" i="1"/>
  <c r="T2229" i="1" s="1"/>
  <c r="R1920" i="1"/>
  <c r="T1920" i="1" s="1"/>
  <c r="R2029" i="1"/>
  <c r="T2029" i="1" s="1"/>
  <c r="R2301" i="1"/>
  <c r="T2301" i="1" s="1"/>
  <c r="R1386" i="1"/>
  <c r="T1386" i="1" s="1"/>
  <c r="R2349" i="1"/>
  <c r="T2349" i="1" s="1"/>
  <c r="R2191" i="1"/>
  <c r="T2191" i="1" s="1"/>
  <c r="R1837" i="1"/>
  <c r="T1837" i="1" s="1"/>
  <c r="R2107" i="1"/>
  <c r="T2107" i="1" s="1"/>
  <c r="R1431" i="1"/>
  <c r="T1431" i="1" s="1"/>
  <c r="R2198" i="1"/>
  <c r="T2198" i="1" s="1"/>
  <c r="R1682" i="1"/>
  <c r="T1682" i="1" s="1"/>
  <c r="R105" i="1"/>
  <c r="T105" i="1" s="1"/>
  <c r="R2090" i="1"/>
  <c r="T2090" i="1" s="1"/>
  <c r="R2021" i="1"/>
  <c r="T2021" i="1" s="1"/>
  <c r="R1571" i="1"/>
  <c r="T1571" i="1" s="1"/>
  <c r="R1741" i="1"/>
  <c r="T1741" i="1" s="1"/>
  <c r="R362" i="1"/>
  <c r="T362" i="1" s="1"/>
  <c r="R1428" i="1"/>
  <c r="T1428" i="1" s="1"/>
  <c r="R540" i="1"/>
  <c r="T540" i="1" s="1"/>
  <c r="R1355" i="1"/>
  <c r="T1355" i="1" s="1"/>
  <c r="R2166" i="1"/>
  <c r="T2166" i="1" s="1"/>
  <c r="R1596" i="1"/>
  <c r="T1596" i="1" s="1"/>
  <c r="R2324" i="1"/>
  <c r="T2324" i="1" s="1"/>
  <c r="R752" i="1"/>
  <c r="T752" i="1" s="1"/>
  <c r="R638" i="1"/>
  <c r="T638" i="1" s="1"/>
  <c r="R1404" i="1"/>
  <c r="T1404" i="1" s="1"/>
  <c r="R1016" i="1"/>
  <c r="T1016" i="1" s="1"/>
  <c r="R241" i="1"/>
  <c r="T241" i="1" s="1"/>
  <c r="R708" i="1"/>
  <c r="T708" i="1" s="1"/>
  <c r="R1923" i="1"/>
  <c r="T1923" i="1" s="1"/>
  <c r="R1468" i="1"/>
  <c r="T1468" i="1" s="1"/>
  <c r="R1770" i="1"/>
  <c r="T1770" i="1" s="1"/>
  <c r="R2071" i="1"/>
  <c r="T2071" i="1" s="1"/>
  <c r="R2098" i="1"/>
  <c r="T2098" i="1" s="1"/>
  <c r="R286" i="1"/>
  <c r="T286" i="1" s="1"/>
  <c r="R242" i="1"/>
  <c r="T242" i="1" s="1"/>
  <c r="R1780" i="1"/>
  <c r="T1780" i="1" s="1"/>
  <c r="R581" i="1"/>
  <c r="T581" i="1" s="1"/>
  <c r="R2016" i="1"/>
  <c r="T2016" i="1" s="1"/>
  <c r="R2037" i="1"/>
  <c r="T2037" i="1" s="1"/>
  <c r="R22" i="1"/>
  <c r="T22" i="1" s="1"/>
  <c r="R1822" i="1"/>
  <c r="T1822" i="1" s="1"/>
  <c r="R1941" i="1"/>
  <c r="T1941" i="1" s="1"/>
  <c r="R1728" i="1"/>
  <c r="T1728" i="1" s="1"/>
  <c r="R2248" i="1"/>
  <c r="T2248" i="1" s="1"/>
  <c r="R1693" i="1"/>
  <c r="T1693" i="1" s="1"/>
  <c r="R1334" i="1"/>
  <c r="T1334" i="1" s="1"/>
  <c r="R88" i="1"/>
  <c r="T88" i="1" s="1"/>
  <c r="R1844" i="1"/>
  <c r="T1844" i="1" s="1"/>
  <c r="R2214" i="1"/>
  <c r="T2214" i="1" s="1"/>
  <c r="R2109" i="1"/>
  <c r="T2109" i="1" s="1"/>
  <c r="R2171" i="1"/>
  <c r="T2171" i="1" s="1"/>
  <c r="R1910" i="1"/>
  <c r="T1910" i="1" s="1"/>
  <c r="R2069" i="1"/>
  <c r="T2069" i="1" s="1"/>
  <c r="R148" i="1"/>
  <c r="T148" i="1" s="1"/>
  <c r="R2152" i="1"/>
  <c r="T2152" i="1" s="1"/>
  <c r="R1071" i="1"/>
  <c r="T1071" i="1" s="1"/>
  <c r="R1826" i="1"/>
  <c r="T1826" i="1" s="1"/>
  <c r="R2237" i="1"/>
  <c r="T2237" i="1" s="1"/>
  <c r="R1970" i="1"/>
  <c r="T1970" i="1" s="1"/>
  <c r="R1831" i="1"/>
  <c r="T1831" i="1" s="1"/>
  <c r="R2040" i="1"/>
  <c r="T2040" i="1" s="1"/>
  <c r="R1897" i="1"/>
  <c r="T1897" i="1" s="1"/>
  <c r="R1948" i="1"/>
  <c r="T1948" i="1" s="1"/>
  <c r="R2176" i="1"/>
  <c r="T2176" i="1" s="1"/>
  <c r="R2245" i="1"/>
  <c r="T2245" i="1" s="1"/>
  <c r="R1154" i="1"/>
  <c r="T1154" i="1" s="1"/>
  <c r="R2255" i="1"/>
  <c r="T2255" i="1" s="1"/>
  <c r="R1763" i="1"/>
  <c r="T1763" i="1" s="1"/>
  <c r="R1707" i="1"/>
  <c r="T1707" i="1" s="1"/>
  <c r="R2361" i="1"/>
  <c r="T2361" i="1" s="1"/>
  <c r="R1898" i="1"/>
  <c r="T1898" i="1" s="1"/>
  <c r="R2310" i="1"/>
  <c r="T2310" i="1" s="1"/>
  <c r="R1249" i="1"/>
  <c r="T1249" i="1" s="1"/>
  <c r="R1802" i="1"/>
  <c r="T1802" i="1" s="1"/>
  <c r="R1900" i="1"/>
  <c r="T1900" i="1" s="1"/>
  <c r="R2095" i="1"/>
  <c r="T2095" i="1" s="1"/>
  <c r="R2254" i="1"/>
  <c r="T2254" i="1" s="1"/>
  <c r="R1919" i="1"/>
  <c r="T1919" i="1" s="1"/>
  <c r="R1937" i="1"/>
  <c r="T1937" i="1" s="1"/>
  <c r="R1805" i="1"/>
  <c r="T1805" i="1" s="1"/>
  <c r="R1750" i="1"/>
  <c r="T1750" i="1" s="1"/>
  <c r="R2140" i="1"/>
  <c r="T2140" i="1" s="1"/>
  <c r="R1999" i="1"/>
  <c r="T1999" i="1" s="1"/>
  <c r="R1989" i="1"/>
  <c r="T1989" i="1" s="1"/>
  <c r="R2322" i="1"/>
  <c r="T2322" i="1" s="1"/>
  <c r="R1906" i="1"/>
  <c r="T1906" i="1" s="1"/>
  <c r="R467" i="1"/>
  <c r="T467" i="1" s="1"/>
  <c r="R1474" i="1"/>
  <c r="T1474" i="1" s="1"/>
  <c r="R2318" i="1"/>
  <c r="T2318" i="1" s="1"/>
  <c r="R1620" i="1"/>
  <c r="T1620" i="1" s="1"/>
  <c r="R1451" i="1"/>
  <c r="T1451" i="1" s="1"/>
  <c r="R101" i="1"/>
  <c r="T101" i="1" s="1"/>
  <c r="R1875" i="1"/>
  <c r="T1875" i="1" s="1"/>
  <c r="R2279" i="1"/>
  <c r="T2279" i="1" s="1"/>
  <c r="R2287" i="1"/>
  <c r="T2287" i="1" s="1"/>
  <c r="R2189" i="1"/>
  <c r="T2189" i="1" s="1"/>
  <c r="R2006" i="1"/>
  <c r="T2006" i="1" s="1"/>
  <c r="R2211" i="1"/>
  <c r="T2211" i="1" s="1"/>
  <c r="R2338" i="1"/>
  <c r="T2338" i="1" s="1"/>
  <c r="R1797" i="1"/>
  <c r="T1797" i="1" s="1"/>
  <c r="R126" i="1"/>
  <c r="T126" i="1" s="1"/>
  <c r="R1789" i="1"/>
  <c r="T1789" i="1" s="1"/>
  <c r="R24" i="1"/>
  <c r="T24" i="1" s="1"/>
  <c r="R342" i="1"/>
  <c r="T342" i="1" s="1"/>
  <c r="R2015" i="1"/>
  <c r="T2015" i="1" s="1"/>
  <c r="R2253" i="1"/>
  <c r="T2253" i="1" s="1"/>
  <c r="R2082" i="1"/>
  <c r="T2082" i="1" s="1"/>
  <c r="R2227" i="1"/>
  <c r="T2227" i="1" s="1"/>
  <c r="R1674" i="1"/>
  <c r="T1674" i="1" s="1"/>
  <c r="R7" i="1"/>
  <c r="T7" i="1" s="1"/>
  <c r="R1018" i="1"/>
  <c r="T1018" i="1" s="1"/>
  <c r="R2102" i="1"/>
  <c r="T2102" i="1" s="1"/>
  <c r="R903" i="1"/>
  <c r="T903" i="1" s="1"/>
  <c r="R2129" i="1"/>
  <c r="T2129" i="1" s="1"/>
  <c r="R1888" i="1"/>
  <c r="T1888" i="1" s="1"/>
  <c r="R2116" i="1"/>
  <c r="T2116" i="1" s="1"/>
  <c r="R2083" i="1"/>
  <c r="S2083" i="1" s="1"/>
  <c r="R1621" i="1"/>
  <c r="T1621" i="1" s="1"/>
  <c r="R2063" i="1"/>
  <c r="T2063" i="1" s="1"/>
  <c r="R1599" i="1"/>
  <c r="T1599" i="1" s="1"/>
  <c r="R1514" i="1"/>
  <c r="T1514" i="1" s="1"/>
  <c r="R1853" i="1"/>
  <c r="T1853" i="1" s="1"/>
  <c r="R1397" i="1"/>
  <c r="T1397" i="1" s="1"/>
  <c r="R2222" i="1"/>
  <c r="T2222" i="1" s="1"/>
  <c r="R1389" i="1"/>
  <c r="T1389" i="1" s="1"/>
  <c r="R865" i="1"/>
  <c r="T865" i="1" s="1"/>
  <c r="R1814" i="1"/>
  <c r="T1814" i="1" s="1"/>
  <c r="R1072" i="1"/>
  <c r="T1072" i="1" s="1"/>
  <c r="R1804" i="1"/>
  <c r="T1804" i="1" s="1"/>
  <c r="R64" i="1"/>
  <c r="T64" i="1" s="1"/>
  <c r="R2230" i="1"/>
  <c r="T2230" i="1" s="1"/>
  <c r="R1156" i="1"/>
  <c r="T1156" i="1" s="1"/>
  <c r="R2097" i="1"/>
  <c r="T2097" i="1" s="1"/>
  <c r="R2115" i="1"/>
  <c r="T2115" i="1" s="1"/>
  <c r="R2048" i="1"/>
  <c r="T2048" i="1" s="1"/>
  <c r="R518" i="1"/>
  <c r="T518" i="1" s="1"/>
  <c r="R1755" i="1"/>
  <c r="T1755" i="1" s="1"/>
  <c r="R2146" i="1"/>
  <c r="T2146" i="1" s="1"/>
  <c r="R1973" i="1"/>
  <c r="T1973" i="1" s="1"/>
  <c r="R1634" i="1"/>
  <c r="T1634" i="1" s="1"/>
  <c r="R2300" i="1"/>
  <c r="T2300" i="1" s="1"/>
  <c r="R2280" i="1"/>
  <c r="T2280" i="1" s="1"/>
  <c r="R477" i="1"/>
  <c r="T477" i="1" s="1"/>
  <c r="R2314" i="1"/>
  <c r="T2314" i="1" s="1"/>
  <c r="R2000" i="1"/>
  <c r="T2000" i="1" s="1"/>
  <c r="R3" i="1"/>
  <c r="T3" i="1" s="1"/>
  <c r="R2306" i="1"/>
  <c r="T2306" i="1" s="1"/>
  <c r="R1642" i="1"/>
  <c r="T1642" i="1" s="1"/>
  <c r="R2220" i="1"/>
  <c r="T2220" i="1" s="1"/>
  <c r="R2080" i="1"/>
  <c r="T2080" i="1" s="1"/>
  <c r="R1858" i="1"/>
  <c r="T1858" i="1" s="1"/>
  <c r="R2185" i="1"/>
  <c r="T2185" i="1" s="1"/>
  <c r="R2233" i="1"/>
  <c r="T2233" i="1" s="1"/>
  <c r="R1930" i="1"/>
  <c r="T1930" i="1" s="1"/>
  <c r="R568" i="1"/>
  <c r="T568" i="1" s="1"/>
  <c r="R1720" i="1"/>
  <c r="T1720" i="1" s="1"/>
  <c r="R2118" i="1"/>
  <c r="T2118" i="1" s="1"/>
  <c r="R2210" i="1"/>
  <c r="T2210" i="1" s="1"/>
  <c r="R1779" i="1"/>
  <c r="T1779" i="1" s="1"/>
  <c r="R1870" i="1"/>
  <c r="T1870" i="1" s="1"/>
  <c r="R2297" i="1"/>
  <c r="T2297" i="1" s="1"/>
  <c r="R2170" i="1"/>
  <c r="T2170" i="1" s="1"/>
  <c r="R58" i="1"/>
  <c r="T58" i="1" s="1"/>
  <c r="R2260" i="1"/>
  <c r="T2260" i="1" s="1"/>
  <c r="R2133" i="1"/>
  <c r="T2133" i="1" s="1"/>
  <c r="R338" i="1"/>
  <c r="T338" i="1" s="1"/>
  <c r="R2319" i="1"/>
  <c r="T2319" i="1" s="1"/>
  <c r="R1372" i="1"/>
  <c r="T1372" i="1" s="1"/>
  <c r="R1541" i="1"/>
  <c r="T1541" i="1" s="1"/>
  <c r="R947" i="1"/>
  <c r="T947" i="1" s="1"/>
  <c r="R1548" i="1"/>
  <c r="T1548" i="1" s="1"/>
  <c r="R1647" i="1"/>
  <c r="T1647" i="1" s="1"/>
  <c r="R2395" i="1"/>
  <c r="T2395" i="1" s="1"/>
  <c r="R2303" i="1"/>
  <c r="T2303" i="1" s="1"/>
  <c r="R1994" i="1"/>
  <c r="T1994" i="1" s="1"/>
  <c r="R2362" i="1"/>
  <c r="T2362" i="1" s="1"/>
  <c r="R1861" i="1"/>
  <c r="T1861" i="1" s="1"/>
  <c r="R2156" i="1"/>
  <c r="T2156" i="1" s="1"/>
  <c r="R1181" i="1"/>
  <c r="T1181" i="1" s="1"/>
  <c r="R1182" i="1"/>
  <c r="T1182" i="1" s="1"/>
  <c r="R1881" i="1"/>
  <c r="T1881" i="1" s="1"/>
  <c r="R2025" i="1"/>
  <c r="T2025" i="1" s="1"/>
  <c r="R2275" i="1"/>
  <c r="T2275" i="1" s="1"/>
  <c r="R822" i="1"/>
  <c r="T822" i="1" s="1"/>
  <c r="R2271" i="1"/>
  <c r="T2271" i="1" s="1"/>
  <c r="R13" i="1"/>
  <c r="T13" i="1" s="1"/>
  <c r="R1862" i="1"/>
  <c r="T1862" i="1" s="1"/>
  <c r="R2142" i="1"/>
  <c r="T2142" i="1" s="1"/>
  <c r="R2093" i="1"/>
  <c r="T2093" i="1" s="1"/>
  <c r="R1952" i="1"/>
  <c r="T1952" i="1" s="1"/>
  <c r="R1995" i="1"/>
  <c r="T1995" i="1" s="1"/>
  <c r="R2024" i="1"/>
  <c r="T2024" i="1" s="1"/>
  <c r="R2023" i="1"/>
  <c r="S2023" i="1" s="1"/>
  <c r="R2128" i="1"/>
  <c r="T2128" i="1" s="1"/>
  <c r="R1344" i="1"/>
  <c r="T1344" i="1" s="1"/>
  <c r="R2216" i="1"/>
  <c r="T2216" i="1" s="1"/>
  <c r="R1953" i="1"/>
  <c r="T1953" i="1" s="1"/>
  <c r="R2274" i="1"/>
  <c r="T2274" i="1" s="1"/>
  <c r="R2329" i="1"/>
  <c r="T2329" i="1" s="1"/>
  <c r="R1787" i="1"/>
  <c r="T1787" i="1" s="1"/>
  <c r="R2250" i="1"/>
  <c r="T2250" i="1" s="1"/>
  <c r="R1869" i="1"/>
  <c r="T1869" i="1" s="1"/>
  <c r="R2158" i="1"/>
  <c r="T2158" i="1" s="1"/>
  <c r="R2203" i="1"/>
  <c r="T2203" i="1" s="1"/>
  <c r="R2328" i="1"/>
  <c r="T2328" i="1" s="1"/>
  <c r="R969" i="1"/>
  <c r="T969" i="1" s="1"/>
  <c r="R2076" i="1"/>
  <c r="T2076" i="1" s="1"/>
  <c r="R2056" i="1"/>
  <c r="T2056" i="1" s="1"/>
  <c r="R1943" i="1"/>
  <c r="T1943" i="1" s="1"/>
  <c r="R2265" i="1"/>
  <c r="T2265" i="1" s="1"/>
  <c r="R2299" i="1"/>
  <c r="T2299" i="1" s="1"/>
  <c r="R2137" i="1"/>
  <c r="T2137" i="1" s="1"/>
  <c r="R2320" i="1"/>
  <c r="T2320" i="1" s="1"/>
  <c r="R2228" i="1"/>
  <c r="T2228" i="1" s="1"/>
  <c r="R16" i="1"/>
  <c r="T16" i="1" s="1"/>
  <c r="R17" i="1"/>
  <c r="T17" i="1" s="1"/>
  <c r="R2249" i="1"/>
  <c r="T2249" i="1" s="1"/>
  <c r="R2313" i="1"/>
  <c r="T2313" i="1" s="1"/>
  <c r="R1683" i="1"/>
  <c r="T1683" i="1" s="1"/>
  <c r="R18" i="1"/>
  <c r="T18" i="1" s="1"/>
  <c r="R1648" i="1"/>
  <c r="T1648" i="1" s="1"/>
  <c r="R1580" i="1"/>
  <c r="T1580" i="1" s="1"/>
  <c r="R1911" i="1"/>
  <c r="T1911" i="1" s="1"/>
  <c r="R2117" i="1"/>
  <c r="T2117" i="1" s="1"/>
  <c r="R2145" i="1"/>
  <c r="T2145" i="1" s="1"/>
  <c r="R243" i="1"/>
  <c r="T243" i="1" s="1"/>
  <c r="R1381" i="1"/>
  <c r="T1381" i="1" s="1"/>
  <c r="R1771" i="1"/>
  <c r="T1771" i="1" s="1"/>
  <c r="R994" i="1"/>
  <c r="T994" i="1" s="1"/>
  <c r="R1879" i="1"/>
  <c r="T1879" i="1" s="1"/>
  <c r="R2276" i="1"/>
  <c r="T2276" i="1" s="1"/>
  <c r="R2088" i="1"/>
  <c r="T2088" i="1" s="1"/>
  <c r="R2175" i="1"/>
  <c r="T2175" i="1" s="1"/>
  <c r="R30" i="1"/>
  <c r="T30" i="1" s="1"/>
  <c r="R1965" i="1"/>
  <c r="T1965" i="1" s="1"/>
  <c r="R2267" i="1"/>
  <c r="T2267" i="1" s="1"/>
  <c r="R2358" i="1"/>
  <c r="T2358" i="1" s="1"/>
  <c r="R1878" i="1"/>
  <c r="T1878" i="1" s="1"/>
  <c r="R1887" i="1"/>
  <c r="T1887" i="1" s="1"/>
  <c r="R1981" i="1"/>
  <c r="T1981" i="1" s="1"/>
  <c r="R2225" i="1"/>
  <c r="T2225" i="1" s="1"/>
  <c r="R305" i="1"/>
  <c r="T305" i="1" s="1"/>
  <c r="R1169" i="1"/>
  <c r="T1169" i="1" s="1"/>
  <c r="R2108" i="1"/>
  <c r="T2108" i="1" s="1"/>
  <c r="R2302" i="1"/>
  <c r="T2302" i="1" s="1"/>
  <c r="R2017" i="1"/>
  <c r="T2017" i="1" s="1"/>
  <c r="R2251" i="1"/>
  <c r="T2251" i="1" s="1"/>
  <c r="R2273" i="1"/>
  <c r="T2273" i="1" s="1"/>
  <c r="R2359" i="1"/>
  <c r="T2359" i="1" s="1"/>
  <c r="R2321" i="1"/>
  <c r="T2321" i="1" s="1"/>
  <c r="R163" i="1"/>
  <c r="T163" i="1" s="1"/>
  <c r="R1645" i="1"/>
  <c r="T1645" i="1" s="1"/>
  <c r="R974" i="1"/>
  <c r="T974" i="1" s="1"/>
  <c r="R1765" i="1"/>
  <c r="T1765" i="1" s="1"/>
  <c r="R2208" i="1"/>
  <c r="T2208" i="1" s="1"/>
  <c r="R1836" i="1"/>
  <c r="T1836" i="1" s="1"/>
  <c r="R1631" i="1"/>
  <c r="T1631" i="1" s="1"/>
  <c r="R2168" i="1"/>
  <c r="T2168" i="1" s="1"/>
  <c r="R71" i="1"/>
  <c r="T71" i="1" s="1"/>
  <c r="R2212" i="1"/>
  <c r="T2212" i="1" s="1"/>
  <c r="R2380" i="1"/>
  <c r="T2380" i="1" s="1"/>
  <c r="R2263" i="1"/>
  <c r="T2263" i="1" s="1"/>
  <c r="R487" i="1"/>
  <c r="T487" i="1" s="1"/>
  <c r="R70" i="1"/>
  <c r="T70" i="1" s="1"/>
  <c r="R1037" i="1"/>
  <c r="T1037" i="1" s="1"/>
  <c r="R1901" i="1"/>
  <c r="T1901" i="1" s="1"/>
  <c r="R2169" i="1"/>
  <c r="T2169" i="1" s="1"/>
  <c r="R2295" i="1"/>
  <c r="T2295" i="1" s="1"/>
  <c r="R2268" i="1"/>
  <c r="T2268" i="1" s="1"/>
  <c r="R2089" i="1"/>
  <c r="T2089" i="1" s="1"/>
  <c r="R2309" i="1"/>
  <c r="T2309" i="1" s="1"/>
  <c r="R2278" i="1"/>
  <c r="T2278" i="1" s="1"/>
  <c r="R2307" i="1"/>
  <c r="T2307" i="1" s="1"/>
  <c r="R1979" i="1"/>
  <c r="T1979" i="1" s="1"/>
  <c r="R2007" i="1"/>
  <c r="T2007" i="1" s="1"/>
  <c r="R2113" i="1"/>
  <c r="T2113" i="1" s="1"/>
  <c r="R2340" i="1"/>
  <c r="T2340" i="1" s="1"/>
  <c r="R1841" i="1"/>
  <c r="T1841" i="1" s="1"/>
  <c r="R2030" i="1"/>
  <c r="T2030" i="1" s="1"/>
  <c r="R1425" i="1"/>
  <c r="T1425" i="1" s="1"/>
  <c r="R1632" i="1"/>
  <c r="T1632" i="1" s="1"/>
  <c r="R1752" i="1"/>
  <c r="T1752" i="1" s="1"/>
  <c r="R1482" i="1"/>
  <c r="T1482" i="1" s="1"/>
  <c r="R1950" i="1"/>
  <c r="T1950" i="1" s="1"/>
  <c r="R1315" i="1"/>
  <c r="T1315" i="1" s="1"/>
  <c r="R4" i="1"/>
  <c r="T4" i="1" s="1"/>
  <c r="R2332" i="1"/>
  <c r="T2332" i="1" s="1"/>
  <c r="R1619" i="1"/>
  <c r="T1619" i="1" s="1"/>
  <c r="R2162" i="1"/>
  <c r="T2162" i="1" s="1"/>
  <c r="R856" i="1"/>
  <c r="T856" i="1" s="1"/>
  <c r="R1296" i="1"/>
  <c r="T1296" i="1" s="1"/>
  <c r="R2370" i="1"/>
  <c r="T2370" i="1" s="1"/>
  <c r="R2304" i="1"/>
  <c r="T2304" i="1" s="1"/>
  <c r="R2217" i="1"/>
  <c r="T2217" i="1" s="1"/>
  <c r="R2219" i="1"/>
  <c r="T2219" i="1" s="1"/>
  <c r="R2298" i="1"/>
  <c r="T2298" i="1" s="1"/>
  <c r="R966" i="1"/>
  <c r="T966" i="1" s="1"/>
  <c r="R2148" i="1"/>
  <c r="T2148" i="1" s="1"/>
  <c r="R1744" i="1"/>
  <c r="T1744" i="1" s="1"/>
  <c r="R2296" i="1"/>
  <c r="T2296" i="1" s="1"/>
  <c r="R208" i="1"/>
  <c r="T208" i="1" s="1"/>
  <c r="R209" i="1"/>
  <c r="T209" i="1" s="1"/>
  <c r="R80" i="1"/>
  <c r="T80" i="1" s="1"/>
  <c r="R2079" i="1"/>
  <c r="T2079" i="1" s="1"/>
  <c r="R2041" i="1"/>
  <c r="T2041" i="1" s="1"/>
  <c r="R1847" i="1"/>
  <c r="T1847" i="1" s="1"/>
  <c r="R2218" i="1"/>
  <c r="T2218" i="1" s="1"/>
  <c r="R1742" i="1"/>
  <c r="T1742" i="1" s="1"/>
  <c r="R1743" i="1"/>
  <c r="T1743" i="1" s="1"/>
  <c r="R2184" i="1"/>
  <c r="T2184" i="1" s="1"/>
  <c r="R2147" i="1"/>
  <c r="T2147" i="1" s="1"/>
  <c r="R1848" i="1"/>
  <c r="T1848" i="1" s="1"/>
  <c r="R2387" i="1"/>
  <c r="T2387" i="1" s="1"/>
  <c r="R2337" i="1"/>
  <c r="T2337" i="1" s="1"/>
  <c r="R2264" i="1"/>
  <c r="T2264" i="1" s="1"/>
  <c r="R2134" i="1"/>
  <c r="T2134" i="1" s="1"/>
  <c r="R1792" i="1"/>
  <c r="T1792" i="1" s="1"/>
  <c r="R1708" i="1"/>
  <c r="T1708" i="1" s="1"/>
  <c r="R2009" i="1"/>
  <c r="T2009" i="1" s="1"/>
  <c r="R2011" i="1"/>
  <c r="T2011" i="1" s="1"/>
  <c r="R2239" i="1"/>
  <c r="T2239" i="1" s="1"/>
  <c r="R2327" i="1"/>
  <c r="T2327" i="1" s="1"/>
  <c r="R1307" i="1"/>
  <c r="T1307" i="1" s="1"/>
  <c r="R2119" i="1"/>
  <c r="T2119" i="1" s="1"/>
  <c r="R948" i="1"/>
  <c r="T948" i="1" s="1"/>
  <c r="R1308" i="1"/>
  <c r="T1308" i="1" s="1"/>
  <c r="R2343" i="1"/>
  <c r="T2343" i="1" s="1"/>
  <c r="R2207" i="1"/>
  <c r="T2207" i="1" s="1"/>
  <c r="R2068" i="1"/>
  <c r="T2068" i="1" s="1"/>
  <c r="R2406" i="1"/>
  <c r="T2406" i="1" s="1"/>
  <c r="R2259" i="1"/>
  <c r="T2259" i="1" s="1"/>
  <c r="R2305" i="1"/>
  <c r="T2305" i="1" s="1"/>
  <c r="R2072" i="1"/>
  <c r="T2072" i="1" s="1"/>
  <c r="R2010" i="1"/>
  <c r="T2010" i="1" s="1"/>
  <c r="R2238" i="1"/>
  <c r="T2238" i="1" s="1"/>
  <c r="R528" i="1"/>
  <c r="T528" i="1" s="1"/>
  <c r="R1908" i="1"/>
  <c r="T1908" i="1" s="1"/>
  <c r="R1909" i="1"/>
  <c r="T1909" i="1" s="1"/>
  <c r="R1542" i="1"/>
  <c r="T1542" i="1" s="1"/>
  <c r="R1074" i="1"/>
  <c r="T1074" i="1" s="1"/>
  <c r="R1868" i="1"/>
  <c r="T1868" i="1" s="1"/>
  <c r="R52" i="1"/>
  <c r="T52" i="1" s="1"/>
  <c r="R2092" i="1"/>
  <c r="T2092" i="1" s="1"/>
  <c r="R1855" i="1"/>
  <c r="T1855" i="1" s="1"/>
  <c r="R2150" i="1"/>
  <c r="T2150" i="1" s="1"/>
  <c r="R2288" i="1"/>
  <c r="T2288" i="1" s="1"/>
  <c r="R610" i="1"/>
  <c r="T610" i="1" s="1"/>
  <c r="R1856" i="1"/>
  <c r="T1856" i="1" s="1"/>
  <c r="R1754" i="1"/>
  <c r="T1754" i="1" s="1"/>
  <c r="R2005" i="1"/>
  <c r="T2005" i="1" s="1"/>
  <c r="R1954" i="1"/>
  <c r="T1954" i="1" s="1"/>
  <c r="R2151" i="1"/>
  <c r="T2151" i="1" s="1"/>
  <c r="R2266" i="1"/>
  <c r="T2266" i="1" s="1"/>
  <c r="R151" i="1"/>
  <c r="T151" i="1" s="1"/>
  <c r="R550" i="1"/>
  <c r="T550" i="1" s="1"/>
  <c r="R2232" i="1"/>
  <c r="T2232" i="1" s="1"/>
  <c r="R2333" i="1"/>
  <c r="T2333" i="1" s="1"/>
  <c r="R2188" i="1"/>
  <c r="T2188" i="1" s="1"/>
  <c r="R1857" i="1"/>
  <c r="T1857" i="1" s="1"/>
  <c r="R2344" i="1"/>
  <c r="T2344" i="1" s="1"/>
  <c r="R1916" i="1"/>
  <c r="T1916" i="1" s="1"/>
  <c r="R2231" i="1"/>
  <c r="T2231" i="1" s="1"/>
  <c r="R2247" i="1"/>
  <c r="S2247" i="1" s="1"/>
  <c r="R2177" i="1"/>
  <c r="T2177" i="1" s="1"/>
  <c r="R2143" i="1"/>
  <c r="T2143" i="1" s="1"/>
  <c r="R2350" i="1"/>
  <c r="T2350" i="1" s="1"/>
  <c r="R2139" i="1"/>
  <c r="T2139" i="1" s="1"/>
  <c r="R2282" i="1"/>
  <c r="T2282" i="1" s="1"/>
  <c r="R96" i="1"/>
  <c r="T96" i="1" s="1"/>
  <c r="R10" i="1"/>
  <c r="T10" i="1" s="1"/>
  <c r="R2311" i="1"/>
  <c r="T2311" i="1" s="1"/>
  <c r="R2382" i="1"/>
  <c r="T2382" i="1" s="1"/>
  <c r="R1980" i="1"/>
  <c r="T1980" i="1" s="1"/>
  <c r="R1709" i="1"/>
  <c r="T1709" i="1" s="1"/>
  <c r="R2331" i="1"/>
  <c r="T2331" i="1" s="1"/>
  <c r="R2144" i="1"/>
  <c r="T2144" i="1" s="1"/>
  <c r="R2181" i="1"/>
  <c r="T2181" i="1" s="1"/>
  <c r="R2364" i="1"/>
  <c r="T2364" i="1" s="1"/>
  <c r="R692" i="1"/>
  <c r="T692" i="1" s="1"/>
  <c r="R2373" i="1"/>
  <c r="T2373" i="1" s="1"/>
  <c r="R2334" i="1"/>
  <c r="T2334" i="1" s="1"/>
  <c r="R2182" i="1"/>
  <c r="T2182" i="1" s="1"/>
  <c r="R2077" i="1"/>
  <c r="T2077" i="1" s="1"/>
  <c r="R2159" i="1"/>
  <c r="T2159" i="1" s="1"/>
  <c r="R2283" i="1"/>
  <c r="T2283" i="1" s="1"/>
  <c r="R1877" i="1"/>
  <c r="T1877" i="1" s="1"/>
  <c r="R2236" i="1"/>
  <c r="S2236" i="1" s="1"/>
  <c r="R2213" i="1"/>
  <c r="T2213" i="1" s="1"/>
  <c r="R2390" i="1"/>
  <c r="T2390" i="1" s="1"/>
  <c r="R2205" i="1"/>
  <c r="T2205" i="1" s="1"/>
  <c r="R2269" i="1"/>
  <c r="T2269" i="1" s="1"/>
  <c r="R2270" i="1"/>
  <c r="T2270" i="1" s="1"/>
  <c r="R2183" i="1"/>
  <c r="T2183" i="1" s="1"/>
  <c r="R2223" i="1"/>
  <c r="T2223" i="1" s="1"/>
  <c r="R2348" i="1"/>
  <c r="T2348" i="1" s="1"/>
  <c r="R1202" i="1"/>
  <c r="T1202" i="1" s="1"/>
  <c r="R1655" i="1"/>
  <c r="T1655" i="1" s="1"/>
  <c r="R2281" i="1"/>
  <c r="T2281" i="1" s="1"/>
  <c r="R2365" i="1"/>
  <c r="T2365" i="1" s="1"/>
  <c r="R2078" i="1"/>
  <c r="T2078" i="1" s="1"/>
  <c r="R1654" i="1"/>
  <c r="T1654" i="1" s="1"/>
  <c r="R2272" i="1"/>
  <c r="T2272" i="1" s="1"/>
  <c r="R1203" i="1"/>
  <c r="T1203" i="1" s="1"/>
  <c r="R2120" i="1"/>
  <c r="T2120" i="1" s="1"/>
  <c r="R2354" i="1"/>
  <c r="T2354" i="1" s="1"/>
  <c r="R2289" i="1"/>
  <c r="T2289" i="1" s="1"/>
  <c r="R693" i="1"/>
  <c r="T693" i="1" s="1"/>
  <c r="R1472" i="1"/>
  <c r="T1472" i="1" s="1"/>
  <c r="R2292" i="1"/>
  <c r="T2292" i="1" s="1"/>
  <c r="R2339" i="1"/>
  <c r="T2339" i="1" s="1"/>
  <c r="R2261" i="1"/>
  <c r="S2261" i="1" s="1"/>
  <c r="R2052" i="1"/>
  <c r="T2052" i="1" s="1"/>
  <c r="R2405" i="1"/>
  <c r="T2405" i="1" s="1"/>
  <c r="R2386" i="1"/>
  <c r="T2386" i="1" s="1"/>
  <c r="R53" i="1"/>
  <c r="T53" i="1" s="1"/>
  <c r="R2262" i="1"/>
  <c r="T2262" i="1" s="1"/>
  <c r="R2385" i="1"/>
  <c r="T2385" i="1" s="1"/>
  <c r="R2179" i="1"/>
  <c r="T2179" i="1" s="1"/>
  <c r="R2363" i="1"/>
  <c r="T2363" i="1" s="1"/>
  <c r="R54" i="1"/>
  <c r="T54" i="1" s="1"/>
  <c r="R2122" i="1"/>
  <c r="T2122" i="1" s="1"/>
  <c r="R2357" i="1"/>
  <c r="T2357" i="1" s="1"/>
  <c r="R2371" i="1"/>
  <c r="T2371" i="1" s="1"/>
  <c r="R2312" i="1"/>
  <c r="T2312" i="1" s="1"/>
  <c r="R694" i="1"/>
  <c r="T694" i="1" s="1"/>
  <c r="R2399" i="1"/>
  <c r="T2399" i="1" s="1"/>
  <c r="R2374" i="1"/>
  <c r="T2374" i="1" s="1"/>
  <c r="R2224" i="1"/>
  <c r="T2224" i="1" s="1"/>
  <c r="R2051" i="1"/>
  <c r="T2051" i="1" s="1"/>
  <c r="R2290" i="1"/>
  <c r="T2290" i="1" s="1"/>
  <c r="R2375" i="1"/>
  <c r="T2375" i="1" s="1"/>
  <c r="R2400" i="1"/>
  <c r="T2400" i="1" s="1"/>
  <c r="R2345" i="1"/>
  <c r="T2345" i="1" s="1"/>
  <c r="R2121" i="1"/>
  <c r="T2121" i="1" s="1"/>
  <c r="R2379" i="1"/>
  <c r="S2379" i="1" s="1"/>
  <c r="R2291" i="1"/>
  <c r="T2291" i="1" s="1"/>
  <c r="R2372" i="1"/>
  <c r="T2372" i="1" s="1"/>
  <c r="R2325" i="1"/>
  <c r="T2325" i="1" s="1"/>
  <c r="R2346" i="1"/>
  <c r="T2346" i="1" s="1"/>
  <c r="R2401" i="1"/>
  <c r="T2401" i="1" s="1"/>
  <c r="R1710" i="1"/>
  <c r="T1710" i="1" s="1"/>
  <c r="R2351" i="1"/>
  <c r="T2351" i="1" s="1"/>
  <c r="R2366" i="1"/>
  <c r="T2366" i="1" s="1"/>
  <c r="R2415" i="1"/>
  <c r="T2415" i="1" s="1"/>
  <c r="R1711" i="1"/>
  <c r="T1711" i="1" s="1"/>
  <c r="R2315" i="1"/>
  <c r="T2315" i="1" s="1"/>
  <c r="R2388" i="1"/>
  <c r="T2388" i="1" s="1"/>
  <c r="R2367" i="1"/>
  <c r="T2367" i="1" s="1"/>
  <c r="R2355" i="1"/>
  <c r="T2355" i="1" s="1"/>
  <c r="R2396" i="1"/>
  <c r="T2396" i="1" s="1"/>
  <c r="R2352" i="1"/>
  <c r="T2352" i="1" s="1"/>
  <c r="R2316" i="1"/>
  <c r="T2316" i="1" s="1"/>
  <c r="R2335" i="1"/>
  <c r="T2335" i="1" s="1"/>
  <c r="R2284" i="1"/>
  <c r="T2284" i="1" s="1"/>
  <c r="R2389" i="1"/>
  <c r="T2389" i="1" s="1"/>
  <c r="R2341" i="1"/>
  <c r="T2341" i="1" s="1"/>
  <c r="R2160" i="1"/>
  <c r="T2160" i="1" s="1"/>
  <c r="R2285" i="1"/>
  <c r="T2285" i="1" s="1"/>
  <c r="R623" i="1"/>
  <c r="S623" i="1" s="1"/>
  <c r="R695" i="1"/>
  <c r="T695" i="1" s="1"/>
  <c r="R2368" i="1"/>
  <c r="T2368" i="1" s="1"/>
  <c r="R624" i="1"/>
  <c r="T624" i="1" s="1"/>
  <c r="R2402" i="1"/>
  <c r="T2402" i="1" s="1"/>
  <c r="R2369" i="1"/>
  <c r="T2369" i="1" s="1"/>
  <c r="R2053" i="1"/>
  <c r="T2053" i="1" s="1"/>
  <c r="R696" i="1"/>
  <c r="T696" i="1" s="1"/>
  <c r="R1656" i="1"/>
  <c r="T1656" i="1" s="1"/>
  <c r="R2410" i="1"/>
  <c r="T2410" i="1" s="1"/>
  <c r="R2161" i="1"/>
  <c r="T2161" i="1" s="1"/>
  <c r="R2342" i="1"/>
  <c r="T2342" i="1" s="1"/>
  <c r="R1712" i="1"/>
  <c r="T1712" i="1" s="1"/>
  <c r="R625" i="1"/>
  <c r="T625" i="1" s="1"/>
  <c r="R2414" i="1"/>
  <c r="T2414" i="1" s="1"/>
  <c r="R2317" i="1"/>
  <c r="T2317" i="1" s="1"/>
  <c r="R2411" i="1"/>
  <c r="T2411" i="1" s="1"/>
  <c r="R2286" i="1"/>
  <c r="T2286" i="1" s="1"/>
  <c r="R1713" i="1"/>
  <c r="T1713" i="1" s="1"/>
  <c r="R2012" i="1"/>
  <c r="T2012" i="1" s="1"/>
  <c r="R2360" i="1"/>
  <c r="T2360" i="1" s="1"/>
  <c r="R2235" i="1"/>
  <c r="T2235" i="1" s="1"/>
  <c r="R2353" i="1"/>
  <c r="T2353" i="1" s="1"/>
  <c r="R2419" i="1"/>
  <c r="T2419" i="1" s="1"/>
  <c r="R2412" i="1"/>
  <c r="S2412" i="1" s="1"/>
  <c r="R2240" i="1"/>
  <c r="T2240" i="1" s="1"/>
  <c r="R2424" i="1"/>
  <c r="T2424" i="1" s="1"/>
  <c r="R2336" i="1"/>
  <c r="T2336" i="1" s="1"/>
  <c r="R2256" i="1"/>
  <c r="T2256" i="1" s="1"/>
  <c r="R2391" i="1"/>
  <c r="T2391" i="1" s="1"/>
  <c r="R697" i="1"/>
  <c r="T697" i="1" s="1"/>
  <c r="R2356" i="1"/>
  <c r="T2356" i="1" s="1"/>
  <c r="R660" i="1"/>
  <c r="T660" i="1" s="1"/>
  <c r="R2376" i="1"/>
  <c r="T2376" i="1" s="1"/>
  <c r="R2383" i="1"/>
  <c r="T2383" i="1" s="1"/>
  <c r="R2241" i="1"/>
  <c r="T2241" i="1" s="1"/>
  <c r="R2423" i="1"/>
  <c r="T2423" i="1" s="1"/>
  <c r="R2257" i="1"/>
  <c r="T2257" i="1" s="1"/>
  <c r="R2242" i="1"/>
  <c r="T2242" i="1" s="1"/>
  <c r="R2031" i="1"/>
  <c r="T2031" i="1" s="1"/>
  <c r="R2244" i="1"/>
  <c r="T2244" i="1" s="1"/>
  <c r="R2408" i="1"/>
  <c r="T2408" i="1" s="1"/>
  <c r="R2243" i="1"/>
  <c r="T2243" i="1" s="1"/>
  <c r="R2377" i="1"/>
  <c r="T2377" i="1" s="1"/>
  <c r="R698" i="1"/>
  <c r="T698" i="1" s="1"/>
  <c r="R2330" i="1"/>
  <c r="T2330" i="1" s="1"/>
  <c r="R2421" i="1"/>
  <c r="T2421" i="1" s="1"/>
  <c r="R2422" i="1"/>
  <c r="T2422" i="1" s="1"/>
  <c r="R699" i="1"/>
  <c r="T699" i="1" s="1"/>
  <c r="R2413" i="1"/>
  <c r="T2413" i="1" s="1"/>
  <c r="R2416" i="1"/>
  <c r="T2416" i="1" s="1"/>
  <c r="R2032" i="1"/>
  <c r="T2032" i="1" s="1"/>
  <c r="R2403" i="1"/>
  <c r="T2403" i="1" s="1"/>
  <c r="R2392" i="1"/>
  <c r="T2392" i="1" s="1"/>
  <c r="R2033" i="1"/>
  <c r="T2033" i="1" s="1"/>
  <c r="R2326" i="1"/>
  <c r="T2326" i="1" s="1"/>
  <c r="R2378" i="1"/>
  <c r="T2378" i="1" s="1"/>
  <c r="R2407" i="1"/>
  <c r="T2407" i="1" s="1"/>
  <c r="R2054" i="1"/>
  <c r="T2054" i="1" s="1"/>
  <c r="R2397" i="1"/>
  <c r="T2397" i="1" s="1"/>
  <c r="R2034" i="1"/>
  <c r="T2034" i="1" s="1"/>
  <c r="R700" i="1"/>
  <c r="T700" i="1" s="1"/>
  <c r="R2393" i="1"/>
  <c r="T2393" i="1" s="1"/>
  <c r="R2409" i="1"/>
  <c r="T2409" i="1" s="1"/>
  <c r="R2404" i="1"/>
  <c r="T2404" i="1" s="1"/>
  <c r="R2384" i="1"/>
  <c r="T2384" i="1" s="1"/>
  <c r="R2394" i="1"/>
  <c r="T2394" i="1" s="1"/>
  <c r="R2055" i="1"/>
  <c r="T2055" i="1" s="1"/>
  <c r="R2417" i="1"/>
  <c r="T2417" i="1" s="1"/>
  <c r="R2381" i="1"/>
  <c r="T2381" i="1" s="1"/>
  <c r="R701" i="1"/>
  <c r="T701" i="1" s="1"/>
  <c r="R2420" i="1"/>
  <c r="T2420" i="1" s="1"/>
  <c r="R2418" i="1"/>
  <c r="S2418" i="1" s="1"/>
  <c r="R2398" i="1"/>
  <c r="T2398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139" i="1"/>
  <c r="T139" i="1" s="1"/>
  <c r="Q255" i="1"/>
  <c r="Q228" i="1"/>
  <c r="Q212" i="1"/>
  <c r="Q396" i="1"/>
  <c r="Q366" i="1"/>
  <c r="Q43" i="1"/>
  <c r="Q301" i="1"/>
  <c r="Q349" i="1"/>
  <c r="Q433" i="1"/>
  <c r="Q91" i="1"/>
  <c r="Q196" i="1"/>
  <c r="Q269" i="1"/>
  <c r="Q192" i="1"/>
  <c r="Q309" i="1"/>
  <c r="Q124" i="1"/>
  <c r="Q37" i="1"/>
  <c r="Q425" i="1"/>
  <c r="Q323" i="1"/>
  <c r="Q92" i="1"/>
  <c r="Q271" i="1"/>
  <c r="Q394" i="1"/>
  <c r="Q201" i="1"/>
  <c r="Q563" i="1"/>
  <c r="Q543" i="1"/>
  <c r="Q320" i="1"/>
  <c r="Q145" i="1"/>
  <c r="Q82" i="1"/>
  <c r="Q93" i="1"/>
  <c r="Q277" i="1"/>
  <c r="Q76" i="1"/>
  <c r="Q576" i="1"/>
  <c r="Q213" i="1"/>
  <c r="Q466" i="1"/>
  <c r="Q315" i="1"/>
  <c r="Q367" i="1"/>
  <c r="Q468" i="1"/>
  <c r="Q142" i="1"/>
  <c r="Q517" i="1"/>
  <c r="Q457" i="1"/>
  <c r="Q495" i="1"/>
  <c r="Q281" i="1"/>
  <c r="Q451" i="1"/>
  <c r="Q172" i="1"/>
  <c r="Q377" i="1"/>
  <c r="Q383" i="1"/>
  <c r="Q446" i="1"/>
  <c r="Q97" i="1"/>
  <c r="Q157" i="1"/>
  <c r="Q453" i="1"/>
  <c r="Q657" i="1"/>
  <c r="Q387" i="1"/>
  <c r="Q622" i="1"/>
  <c r="Q260" i="1"/>
  <c r="Q406" i="1"/>
  <c r="Q777" i="1"/>
  <c r="Q223" i="1"/>
  <c r="Q154" i="1"/>
  <c r="Q333" i="1"/>
  <c r="Q179" i="1"/>
  <c r="Q302" i="1"/>
  <c r="Q619" i="1"/>
  <c r="Q324" i="1"/>
  <c r="Q84" i="1"/>
  <c r="Q830" i="1"/>
  <c r="Q186" i="1"/>
  <c r="Q288" i="1"/>
  <c r="Q403" i="1"/>
  <c r="Q141" i="1"/>
  <c r="Q663" i="1"/>
  <c r="Q160" i="1"/>
  <c r="Q483" i="1"/>
  <c r="Q336" i="1"/>
  <c r="Q87" i="1"/>
  <c r="Q107" i="1"/>
  <c r="Q109" i="1"/>
  <c r="Q341" i="1"/>
  <c r="Q498" i="1"/>
  <c r="Q285" i="1"/>
  <c r="Q198" i="1"/>
  <c r="Q789" i="1"/>
  <c r="Q993" i="1"/>
  <c r="Q445" i="1"/>
  <c r="Q303" i="1"/>
  <c r="Q248" i="1"/>
  <c r="Q395" i="1"/>
  <c r="Q129" i="1"/>
  <c r="Q424" i="1"/>
  <c r="Q72" i="1"/>
  <c r="Q368" i="1"/>
  <c r="Q78" i="1"/>
  <c r="Q770" i="1"/>
  <c r="Q572" i="1"/>
  <c r="Q420" i="1"/>
  <c r="Q376" i="1"/>
  <c r="Q702" i="1"/>
  <c r="Q153" i="1"/>
  <c r="Q405" i="1"/>
  <c r="Q175" i="1"/>
  <c r="Q509" i="1"/>
  <c r="Q828" i="1"/>
  <c r="Q809" i="1"/>
  <c r="Q546" i="1"/>
  <c r="Q224" i="1"/>
  <c r="Q739" i="1"/>
  <c r="Q313" i="1"/>
  <c r="Q671" i="1"/>
  <c r="Q200" i="1"/>
  <c r="Q679" i="1"/>
  <c r="Q344" i="1"/>
  <c r="Q436" i="1"/>
  <c r="Q489" i="1"/>
  <c r="Q1025" i="1"/>
  <c r="Q1218" i="1"/>
  <c r="Q594" i="1"/>
  <c r="Q411" i="1"/>
  <c r="Q27" i="1"/>
  <c r="Q173" i="1"/>
  <c r="Q1099" i="1"/>
  <c r="Q280" i="1"/>
  <c r="Q553" i="1"/>
  <c r="Q326" i="1"/>
  <c r="Q704" i="1"/>
  <c r="Q526" i="1"/>
  <c r="Q782" i="1"/>
  <c r="Q404" i="1"/>
  <c r="Q516" i="1"/>
  <c r="Q140" i="1"/>
  <c r="Q378" i="1"/>
  <c r="Q949" i="1"/>
  <c r="Q611" i="1"/>
  <c r="Q272" i="1"/>
  <c r="Q930" i="1"/>
  <c r="Q555" i="1"/>
  <c r="Q443" i="1"/>
  <c r="Q256" i="1"/>
  <c r="Q787" i="1"/>
  <c r="Q51" i="1"/>
  <c r="Q1006" i="1"/>
  <c r="Q73" i="1"/>
  <c r="Q890" i="1"/>
  <c r="Q567" i="1"/>
  <c r="Q442" i="1"/>
  <c r="Q371" i="1"/>
  <c r="Q502" i="1"/>
  <c r="Q263" i="1"/>
  <c r="Q531" i="1"/>
  <c r="Q881" i="1"/>
  <c r="Q329" i="1"/>
  <c r="Q992" i="1"/>
  <c r="Q768" i="1"/>
  <c r="Q264" i="1"/>
  <c r="Q83" i="1"/>
  <c r="Q204" i="1"/>
  <c r="Q178" i="1"/>
  <c r="Q1064" i="1"/>
  <c r="Q493" i="1"/>
  <c r="Q363" i="1"/>
  <c r="Q632" i="1"/>
  <c r="Q874" i="1"/>
  <c r="Q34" i="1"/>
  <c r="Q46" i="1"/>
  <c r="Q659" i="1"/>
  <c r="Q167" i="1"/>
  <c r="Q604" i="1"/>
  <c r="Q896" i="1"/>
  <c r="Q375" i="1"/>
  <c r="Q232" i="1"/>
  <c r="Q573" i="1"/>
  <c r="Q965" i="1"/>
  <c r="Q203" i="1"/>
  <c r="Q233" i="1"/>
  <c r="Q381" i="1"/>
  <c r="Q357" i="1"/>
  <c r="Q995" i="1"/>
  <c r="Q474" i="1"/>
  <c r="Q112" i="1"/>
  <c r="Q328" i="1"/>
  <c r="Q1417" i="1"/>
  <c r="Q438" i="1"/>
  <c r="Q558" i="1"/>
  <c r="Q733" i="1"/>
  <c r="Q128" i="1"/>
  <c r="Q485" i="1"/>
  <c r="Q877" i="1"/>
  <c r="Q352" i="1"/>
  <c r="Q561" i="1"/>
  <c r="Q596" i="1"/>
  <c r="Q427" i="1"/>
  <c r="Q887" i="1"/>
  <c r="Q118" i="1"/>
  <c r="Q470" i="1"/>
  <c r="Q781" i="1"/>
  <c r="Q152" i="1"/>
  <c r="Q266" i="1"/>
  <c r="Q1113" i="1"/>
  <c r="Q476" i="1"/>
  <c r="Q544" i="1"/>
  <c r="Q960" i="1"/>
  <c r="Q626" i="1"/>
  <c r="Q685" i="1"/>
  <c r="Q776" i="1"/>
  <c r="Q325" i="1"/>
  <c r="Q238" i="1"/>
  <c r="Q1148" i="1"/>
  <c r="Q683" i="1"/>
  <c r="Q860" i="1"/>
  <c r="Q909" i="1"/>
  <c r="Q136" i="1"/>
  <c r="Q720" i="1"/>
  <c r="Q1009" i="1"/>
  <c r="Q665" i="1"/>
  <c r="Q541" i="1"/>
  <c r="Q299" i="1"/>
  <c r="Q262" i="1"/>
  <c r="Q1263" i="1"/>
  <c r="Q616" i="1"/>
  <c r="Q688" i="1"/>
  <c r="Q408" i="1"/>
  <c r="Q244" i="1"/>
  <c r="Q360" i="1"/>
  <c r="Q814" i="1"/>
  <c r="Q871" i="1"/>
  <c r="Q577" i="1"/>
  <c r="Q1132" i="1"/>
  <c r="Q1328" i="1"/>
  <c r="Q763" i="1"/>
  <c r="Q826" i="1"/>
  <c r="Q257" i="1"/>
  <c r="Q327" i="1"/>
  <c r="Q393" i="1"/>
  <c r="Q955" i="1"/>
  <c r="Q593" i="1"/>
  <c r="Q67" i="1"/>
  <c r="Q559" i="1"/>
  <c r="Q490" i="1"/>
  <c r="Q979" i="1"/>
  <c r="Q1054" i="1"/>
  <c r="Q897" i="1"/>
  <c r="Q536" i="1"/>
  <c r="Q615" i="1"/>
  <c r="Q1253" i="1"/>
  <c r="Q817" i="1"/>
  <c r="Q197" i="1"/>
  <c r="Q901" i="1"/>
  <c r="Q1187" i="1"/>
  <c r="Q413" i="1"/>
  <c r="Q459" i="1"/>
  <c r="Q821" i="1"/>
  <c r="Q1423" i="1"/>
  <c r="Q1335" i="1"/>
  <c r="Q504" i="1"/>
  <c r="Q849" i="1"/>
  <c r="Q270" i="1"/>
  <c r="Q216" i="1"/>
  <c r="Q892" i="1"/>
  <c r="Q640" i="1"/>
  <c r="Q488" i="1"/>
  <c r="Q155" i="1"/>
  <c r="Q554" i="1"/>
  <c r="Q587" i="1"/>
  <c r="Q778" i="1"/>
  <c r="Q127" i="1"/>
  <c r="Q113" i="1"/>
  <c r="Q710" i="1"/>
  <c r="Q889" i="1"/>
  <c r="Q813" i="1"/>
  <c r="Q703" i="1"/>
  <c r="Q185" i="1"/>
  <c r="Q505" i="1"/>
  <c r="Q511" i="1"/>
  <c r="Q1147" i="1"/>
  <c r="Q988" i="1"/>
  <c r="Q911" i="1"/>
  <c r="Q137" i="1"/>
  <c r="Q340" i="1"/>
  <c r="Q728" i="1"/>
  <c r="Q275" i="1"/>
  <c r="Q749" i="1"/>
  <c r="Q484" i="1"/>
  <c r="Q723" i="1"/>
  <c r="Q182" i="1"/>
  <c r="Q417" i="1"/>
  <c r="Q184" i="1"/>
  <c r="Q602" i="1"/>
  <c r="Q36" i="1"/>
  <c r="Q771" i="1"/>
  <c r="Q747" i="1"/>
  <c r="Q851" i="1"/>
  <c r="Q687" i="1"/>
  <c r="Q1083" i="1"/>
  <c r="Q354" i="1"/>
  <c r="Q900" i="1"/>
  <c r="Q1323" i="1"/>
  <c r="Q677" i="1"/>
  <c r="Q1403" i="1"/>
  <c r="Q161" i="1"/>
  <c r="Q506" i="1"/>
  <c r="Q59" i="1"/>
  <c r="Q1210" i="1"/>
  <c r="Q331" i="1"/>
  <c r="Q807" i="1"/>
  <c r="Q1470" i="1"/>
  <c r="Q343" i="1"/>
  <c r="Q90" i="1"/>
  <c r="Q1233" i="1"/>
  <c r="Q164" i="1"/>
  <c r="Q820" i="1"/>
  <c r="Q1242" i="1"/>
  <c r="Q61" i="1"/>
  <c r="Q933" i="1"/>
  <c r="Q542" i="1"/>
  <c r="Q308" i="1"/>
  <c r="Q783" i="1"/>
  <c r="Q282" i="1"/>
  <c r="Q562" i="1"/>
  <c r="Q1448" i="1"/>
  <c r="Q1027" i="1"/>
  <c r="Q565" i="1"/>
  <c r="Q971" i="1"/>
  <c r="Q876" i="1"/>
  <c r="Q430" i="1"/>
  <c r="Q664" i="1"/>
  <c r="Q464" i="1"/>
  <c r="Q199" i="1"/>
  <c r="Q1028" i="1"/>
  <c r="Q156" i="1"/>
  <c r="Q668" i="1"/>
  <c r="Q836" i="1"/>
  <c r="Q1464" i="1"/>
  <c r="Q444" i="1"/>
  <c r="Q811" i="1"/>
  <c r="Q261" i="1"/>
  <c r="Q149" i="1"/>
  <c r="Q524" i="1"/>
  <c r="Q121" i="1"/>
  <c r="Q863" i="1"/>
  <c r="Q618" i="1"/>
  <c r="Q1081" i="1"/>
  <c r="Q629" i="1"/>
  <c r="Q721" i="1"/>
  <c r="Q614" i="1"/>
  <c r="Q1077" i="1"/>
  <c r="Q365" i="1"/>
  <c r="Q1063" i="1"/>
  <c r="Q926" i="1"/>
  <c r="Q961" i="1"/>
  <c r="Q1164" i="1"/>
  <c r="Q345" i="1"/>
  <c r="Q649" i="1"/>
  <c r="Q584" i="1"/>
  <c r="Q612" i="1"/>
  <c r="Q753" i="1"/>
  <c r="Q491" i="1"/>
  <c r="Q317" i="1"/>
  <c r="Q690" i="1"/>
  <c r="Q538" i="1"/>
  <c r="Q100" i="1"/>
  <c r="Q1276" i="1"/>
  <c r="Q756" i="1"/>
  <c r="Q713" i="1"/>
  <c r="Q1255" i="1"/>
  <c r="Q1052" i="1"/>
  <c r="Q1008" i="1"/>
  <c r="Q162" i="1"/>
  <c r="Q469" i="1"/>
  <c r="Q999" i="1"/>
  <c r="Q1017" i="1"/>
  <c r="Q810" i="1"/>
  <c r="Q840" i="1"/>
  <c r="Q1339" i="1"/>
  <c r="Q310" i="1"/>
  <c r="Q268" i="1"/>
  <c r="Q673" i="1"/>
  <c r="Q190" i="1"/>
  <c r="Q775" i="1"/>
  <c r="Q824" i="1"/>
  <c r="Q847" i="1"/>
  <c r="Q32" i="1"/>
  <c r="Q86" i="1"/>
  <c r="Q1572" i="1"/>
  <c r="Q603" i="1"/>
  <c r="Q1161" i="1"/>
  <c r="Q513" i="1"/>
  <c r="Q641" i="1"/>
  <c r="Q1369" i="1"/>
  <c r="Q492" i="1"/>
  <c r="Q784" i="1"/>
  <c r="Q1260" i="1"/>
  <c r="Q239" i="1"/>
  <c r="Q1184" i="1"/>
  <c r="Q1160" i="1"/>
  <c r="Q1336" i="1"/>
  <c r="Q279" i="1"/>
  <c r="Q724" i="1"/>
  <c r="Q906" i="1"/>
  <c r="Q963" i="1"/>
  <c r="Q1405" i="1"/>
  <c r="Q350" i="1"/>
  <c r="Q984" i="1"/>
  <c r="Q608" i="1"/>
  <c r="Q932" i="1"/>
  <c r="Q57" i="1"/>
  <c r="Q548" i="1"/>
  <c r="Q952" i="1"/>
  <c r="Q675" i="1"/>
  <c r="Q50" i="1"/>
  <c r="Q391" i="1"/>
  <c r="Q1366" i="1"/>
  <c r="Q480" i="1"/>
  <c r="Q1575" i="1"/>
  <c r="Q795" i="1"/>
  <c r="Q314" i="1"/>
  <c r="Q414" i="1"/>
  <c r="Q655" i="1"/>
  <c r="Q529" i="1"/>
  <c r="Q806" i="1"/>
  <c r="Q278" i="1"/>
  <c r="Q335" i="1"/>
  <c r="Q744" i="1"/>
  <c r="Q217" i="1"/>
  <c r="Q229" i="1"/>
  <c r="Q989" i="1"/>
  <c r="Q954" i="1"/>
  <c r="Q441" i="1"/>
  <c r="Q745" i="1"/>
  <c r="Q123" i="1"/>
  <c r="Q1120" i="1"/>
  <c r="Q913" i="1"/>
  <c r="Q507" i="1"/>
  <c r="Q630" i="1"/>
  <c r="Q780" i="1"/>
  <c r="Q564" i="1"/>
  <c r="Q267" i="1"/>
  <c r="Q1004" i="1"/>
  <c r="Q440" i="1"/>
  <c r="Q1061" i="1"/>
  <c r="Q1183" i="1"/>
  <c r="Q920" i="1"/>
  <c r="Q1158" i="1"/>
  <c r="Q347" i="1"/>
  <c r="Q791" i="1"/>
  <c r="Q379" i="1"/>
  <c r="Q166" i="1"/>
  <c r="Q1057" i="1"/>
  <c r="Q802" i="1"/>
  <c r="Q423" i="1"/>
  <c r="Q797" i="1"/>
  <c r="Q1684" i="1"/>
  <c r="Q598" i="1"/>
  <c r="Q910" i="1"/>
  <c r="Q651" i="1"/>
  <c r="Q56" i="1"/>
  <c r="Q75" i="1"/>
  <c r="Q130" i="1"/>
  <c r="Q146" i="1"/>
  <c r="Q1337" i="1"/>
  <c r="Q1150" i="1"/>
  <c r="Q737" i="1"/>
  <c r="Q400" i="1"/>
  <c r="Q1544" i="1"/>
  <c r="Q295" i="1"/>
  <c r="Q867" i="1"/>
  <c r="Q1020" i="1"/>
  <c r="Q206" i="1"/>
  <c r="Q1021" i="1"/>
  <c r="Q1001" i="1"/>
  <c r="Q1311" i="1"/>
  <c r="Q385" i="1"/>
  <c r="Q917" i="1"/>
  <c r="Q869" i="1"/>
  <c r="Q104" i="1"/>
  <c r="Q515" i="1"/>
  <c r="Q1288" i="1"/>
  <c r="Q1111" i="1"/>
  <c r="Q1421" i="1"/>
  <c r="Q1092" i="1"/>
  <c r="Q358" i="1"/>
  <c r="Q401" i="1"/>
  <c r="Q680" i="1"/>
  <c r="Q818" i="1"/>
  <c r="Q686" i="1"/>
  <c r="Q332" i="1"/>
  <c r="Q432" i="1"/>
  <c r="Q898" i="1"/>
  <c r="Q25" i="1"/>
  <c r="Q1432" i="1"/>
  <c r="Q481" i="1"/>
  <c r="Q1238" i="1"/>
  <c r="Q527" i="1"/>
  <c r="Q570" i="1"/>
  <c r="Q1834" i="1"/>
  <c r="Q522" i="1"/>
  <c r="Q218" i="1"/>
  <c r="Q1142" i="1"/>
  <c r="Q1262" i="1"/>
  <c r="Q412" i="1"/>
  <c r="Q676" i="1"/>
  <c r="Q94" i="1"/>
  <c r="Q707" i="1"/>
  <c r="Q837" i="1"/>
  <c r="Q684" i="1"/>
  <c r="Q823" i="1"/>
  <c r="Q415" i="1"/>
  <c r="Q599" i="1"/>
  <c r="Q311" i="1"/>
  <c r="Q1190" i="1"/>
  <c r="Q195" i="1"/>
  <c r="Q1033" i="1"/>
  <c r="Q1044" i="1"/>
  <c r="Q501" i="1"/>
  <c r="Q1574" i="1"/>
  <c r="Q1055" i="1"/>
  <c r="Q35" i="1"/>
  <c r="Q180" i="1"/>
  <c r="Q214" i="1"/>
  <c r="Q1095" i="1"/>
  <c r="Q380" i="1"/>
  <c r="Q1332" i="1"/>
  <c r="Q978" i="1"/>
  <c r="Q574" i="1"/>
  <c r="Q1457" i="1"/>
  <c r="Q646" i="1"/>
  <c r="Q111" i="1"/>
  <c r="Q1137" i="1"/>
  <c r="Q1082" i="1"/>
  <c r="Q147" i="1"/>
  <c r="Q1439" i="1"/>
  <c r="Q1352" i="1"/>
  <c r="Q194" i="1"/>
  <c r="Q1272" i="1"/>
  <c r="Q1223" i="1"/>
  <c r="Q1222" i="1"/>
  <c r="Q1175" i="1"/>
  <c r="Q1357" i="1"/>
  <c r="Q1123" i="1"/>
  <c r="Q927" i="1"/>
  <c r="Q592" i="1"/>
  <c r="Q556" i="1"/>
  <c r="Q1426" i="1"/>
  <c r="Q682" i="1"/>
  <c r="Q1416" i="1"/>
  <c r="Q929" i="1"/>
  <c r="Q1304" i="1"/>
  <c r="Q1226" i="1"/>
  <c r="Q1643" i="1"/>
  <c r="Q1305" i="1"/>
  <c r="Q63" i="1"/>
  <c r="Q246" i="1"/>
  <c r="Q709" i="1"/>
  <c r="Q523" i="1"/>
  <c r="Q514" i="1"/>
  <c r="Q1391" i="1"/>
  <c r="Q235" i="1"/>
  <c r="Q953" i="1"/>
  <c r="Q885" i="1"/>
  <c r="Q1139" i="1"/>
  <c r="Q510" i="1"/>
  <c r="Q294" i="1"/>
  <c r="Q866" i="1"/>
  <c r="Q1512" i="1"/>
  <c r="Q905" i="1"/>
  <c r="Q1418" i="1"/>
  <c r="Q1293" i="1"/>
  <c r="Q1402" i="1"/>
  <c r="Q1245" i="1"/>
  <c r="Q617" i="1"/>
  <c r="Q496" i="1"/>
  <c r="Q792" i="1"/>
  <c r="Q1285" i="1"/>
  <c r="Q647" i="1"/>
  <c r="Q1256" i="1"/>
  <c r="Q907" i="1"/>
  <c r="Q359" i="1"/>
  <c r="Q230" i="1"/>
  <c r="Q944" i="1"/>
  <c r="Q1371" i="1"/>
  <c r="Q1452" i="1"/>
  <c r="Q1165" i="1"/>
  <c r="Q337" i="1"/>
  <c r="Q1126" i="1"/>
  <c r="Q1370" i="1"/>
  <c r="Q1141" i="1"/>
  <c r="Q855" i="1"/>
  <c r="Q1106" i="1"/>
  <c r="Q1219" i="1"/>
  <c r="Q1031" i="1"/>
  <c r="Q681" i="1"/>
  <c r="Q500" i="1"/>
  <c r="Q1138" i="1"/>
  <c r="Q872" i="1"/>
  <c r="Q259" i="1"/>
  <c r="Q1354" i="1"/>
  <c r="Q1173" i="1"/>
  <c r="Q841" i="1"/>
  <c r="Q746" i="1"/>
  <c r="Q1068" i="1"/>
  <c r="Q1442" i="1"/>
  <c r="Q1625" i="1"/>
  <c r="Q717" i="1"/>
  <c r="Q1760" i="1"/>
  <c r="Q428" i="1"/>
  <c r="Q1322" i="1"/>
  <c r="Q1167" i="1"/>
  <c r="Q304" i="1"/>
  <c r="Q1002" i="1"/>
  <c r="Q1192" i="1"/>
  <c r="Q569" i="1"/>
  <c r="Q1010" i="1"/>
  <c r="Q1059" i="1"/>
  <c r="Q888" i="1"/>
  <c r="Q672" i="1"/>
  <c r="Q1243" i="1"/>
  <c r="Q939" i="1"/>
  <c r="Q800" i="1"/>
  <c r="Q998" i="1"/>
  <c r="Q494" i="1"/>
  <c r="Q1100" i="1"/>
  <c r="Q658" i="1"/>
  <c r="Q193" i="1"/>
  <c r="Q392" i="1"/>
  <c r="Q65" i="1"/>
  <c r="Q1361" i="1"/>
  <c r="Q1103" i="1"/>
  <c r="Q654" i="1"/>
  <c r="Q382" i="1"/>
  <c r="Q45" i="1"/>
  <c r="Q557" i="1"/>
  <c r="Q150" i="1"/>
  <c r="Q899" i="1"/>
  <c r="Q734" i="1"/>
  <c r="Q873" i="1"/>
  <c r="Q648" i="1"/>
  <c r="Q68" i="1"/>
  <c r="Q258" i="1"/>
  <c r="Q916" i="1"/>
  <c r="Q650" i="1"/>
  <c r="Q1310" i="1"/>
  <c r="Q355" i="1"/>
  <c r="Q1277" i="1"/>
  <c r="Q962" i="1"/>
  <c r="Q580" i="1"/>
  <c r="Q530" i="1"/>
  <c r="Q1653" i="1"/>
  <c r="Q1209" i="1"/>
  <c r="Q183" i="1"/>
  <c r="Q1236" i="1"/>
  <c r="Q1481" i="1"/>
  <c r="Q165" i="1"/>
  <c r="Q1532" i="1"/>
  <c r="Q585" i="1"/>
  <c r="Q973" i="1"/>
  <c r="Q1677" i="1"/>
  <c r="Q845" i="1"/>
  <c r="Q1128" i="1"/>
  <c r="Q843" i="1"/>
  <c r="Q1097" i="1"/>
  <c r="Q170" i="1"/>
  <c r="Q925" i="1"/>
  <c r="Q829" i="1"/>
  <c r="Q429" i="1"/>
  <c r="Q1204" i="1"/>
  <c r="Q1287" i="1"/>
  <c r="Q503" i="1"/>
  <c r="Q578" i="1"/>
  <c r="Q292" i="1"/>
  <c r="Q1424" i="1"/>
  <c r="Q1078" i="1"/>
  <c r="Q1299" i="1"/>
  <c r="Q519" i="1"/>
  <c r="Q1604" i="1"/>
  <c r="Q458" i="1"/>
  <c r="Q1680" i="1"/>
  <c r="Q1665" i="1"/>
  <c r="Q595" i="1"/>
  <c r="Q639" i="1"/>
  <c r="Q416" i="1"/>
  <c r="Q804" i="1"/>
  <c r="Q722" i="1"/>
  <c r="Q1298" i="1"/>
  <c r="Q1320" i="1"/>
  <c r="Q620" i="1"/>
  <c r="Q1714" i="1"/>
  <c r="Q669" i="1"/>
  <c r="Q1079" i="1"/>
  <c r="Q81" i="1"/>
  <c r="Q273" i="1"/>
  <c r="Q850" i="1"/>
  <c r="Q1261" i="1"/>
  <c r="Q422" i="1"/>
  <c r="Q1567" i="1"/>
  <c r="Q1145" i="1"/>
  <c r="Q1089" i="1"/>
  <c r="Q1530" i="1"/>
  <c r="Q1569" i="1"/>
  <c r="Q825" i="1"/>
  <c r="Q1716" i="1"/>
  <c r="Q1351" i="1"/>
  <c r="Q1280" i="1"/>
  <c r="Q970" i="1"/>
  <c r="Q1114" i="1"/>
  <c r="Q808" i="1"/>
  <c r="Q1725" i="1"/>
  <c r="Q812" i="1"/>
  <c r="Q1297" i="1"/>
  <c r="Q1524" i="1"/>
  <c r="Q1168" i="1"/>
  <c r="Q940" i="1"/>
  <c r="Q1492" i="1"/>
  <c r="Q1477" i="1"/>
  <c r="Q705" i="1"/>
  <c r="Q904" i="1"/>
  <c r="Q1319" i="1"/>
  <c r="Q1023" i="1"/>
  <c r="Q1564" i="1"/>
  <c r="Q26" i="1"/>
  <c r="Q33" i="1"/>
  <c r="Q689" i="1"/>
  <c r="Q426" i="1"/>
  <c r="Q525" i="1"/>
  <c r="Q1333" i="1"/>
  <c r="Q1660" i="1"/>
  <c r="Q1748" i="1"/>
  <c r="Q549" i="1"/>
  <c r="Q1373" i="1"/>
  <c r="Q924" i="1"/>
  <c r="Q1557" i="1"/>
  <c r="Q539" i="1"/>
  <c r="Q628" i="1"/>
  <c r="Q1244" i="1"/>
  <c r="Q132" i="1"/>
  <c r="Q1313" i="1"/>
  <c r="Q435" i="1"/>
  <c r="Q1570" i="1"/>
  <c r="Q463" i="1"/>
  <c r="Q1198" i="1"/>
  <c r="Q1058" i="1"/>
  <c r="Q171" i="1"/>
  <c r="Q600" i="1"/>
  <c r="Q853" i="1"/>
  <c r="Q1268" i="1"/>
  <c r="Q283" i="1"/>
  <c r="Q1635" i="1"/>
  <c r="Q1606" i="1"/>
  <c r="Q398" i="1"/>
  <c r="Q980" i="1"/>
  <c r="Q1611" i="1"/>
  <c r="Q1487" i="1"/>
  <c r="Q478" i="1"/>
  <c r="Q189" i="1"/>
  <c r="Q1688" i="1"/>
  <c r="Q1085" i="1"/>
  <c r="Q1013" i="1"/>
  <c r="Q1549" i="1"/>
  <c r="Q1678" i="1"/>
  <c r="Q369" i="1"/>
  <c r="Q250" i="1"/>
  <c r="Q312" i="1"/>
  <c r="Q1384" i="1"/>
  <c r="Q1493" i="1"/>
  <c r="Q1199" i="1"/>
  <c r="Q642" i="1"/>
  <c r="Q1240" i="1"/>
  <c r="Q875" i="1"/>
  <c r="Q1450" i="1"/>
  <c r="Q1338" i="1"/>
  <c r="Q870" i="1"/>
  <c r="Q796" i="1"/>
  <c r="Q1598" i="1"/>
  <c r="Q1364" i="1"/>
  <c r="Q1394" i="1"/>
  <c r="Q634" i="1"/>
  <c r="Q1501" i="1"/>
  <c r="Q1700" i="1"/>
  <c r="Q950" i="1"/>
  <c r="Q1208" i="1"/>
  <c r="Q652" i="1"/>
  <c r="Q207" i="1"/>
  <c r="Q975" i="1"/>
  <c r="Q1312" i="1"/>
  <c r="Q1053" i="1"/>
  <c r="Q508" i="1"/>
  <c r="Q1290" i="1"/>
  <c r="Q996" i="1"/>
  <c r="Q1116" i="1"/>
  <c r="Q1618" i="1"/>
  <c r="Q1039" i="1"/>
  <c r="Q1093" i="1"/>
  <c r="Q418" i="1"/>
  <c r="Q935" i="1"/>
  <c r="Q931" i="1"/>
  <c r="Q621" i="1"/>
  <c r="Q958" i="1"/>
  <c r="Q125" i="1"/>
  <c r="Q765" i="1"/>
  <c r="Q730" i="1"/>
  <c r="Q908" i="1"/>
  <c r="Q1867" i="1"/>
  <c r="Q521" i="1"/>
  <c r="Q964" i="1"/>
  <c r="Q1554" i="1"/>
  <c r="Q918" i="1"/>
  <c r="Q759" i="1"/>
  <c r="Q773" i="1"/>
  <c r="Q842" i="1"/>
  <c r="Q1358" i="1"/>
  <c r="Q1623" i="1"/>
  <c r="Q725" i="1"/>
  <c r="Q1387" i="1"/>
  <c r="Q1279" i="1"/>
  <c r="Q1207" i="1"/>
  <c r="Q547" i="1"/>
  <c r="Q174" i="1"/>
  <c r="Q977" i="1"/>
  <c r="Q169" i="1"/>
  <c r="Q736" i="1"/>
  <c r="Q667" i="1"/>
  <c r="Q1153" i="1"/>
  <c r="Q857" i="1"/>
  <c r="Q1265" i="1"/>
  <c r="Q1865" i="1"/>
  <c r="Q1926" i="1"/>
  <c r="Q447" i="1"/>
  <c r="Q535" i="1"/>
  <c r="Q373" i="1"/>
  <c r="Q181" i="1"/>
  <c r="Q1476" i="1"/>
  <c r="Q1096" i="1"/>
  <c r="Q1378" i="1"/>
  <c r="Q833" i="1"/>
  <c r="Q1291" i="1"/>
  <c r="Q1510" i="1"/>
  <c r="Q1066" i="1"/>
  <c r="Q1166" i="1"/>
  <c r="Q1641" i="1"/>
  <c r="Q609" i="1"/>
  <c r="Q1588" i="1"/>
  <c r="Q386" i="1"/>
  <c r="Q1573" i="1"/>
  <c r="Q922" i="1"/>
  <c r="Q1278" i="1"/>
  <c r="Q956" i="1"/>
  <c r="Q997" i="1"/>
  <c r="Q431" i="1"/>
  <c r="Q1117" i="1"/>
  <c r="Q1012" i="1"/>
  <c r="Q740" i="1"/>
  <c r="Q1034" i="1"/>
  <c r="Q882" i="1"/>
  <c r="Q1657" i="1"/>
  <c r="Q532" i="1"/>
  <c r="Q819" i="1"/>
  <c r="Q1197" i="1"/>
  <c r="Q454" i="1"/>
  <c r="Q1284" i="1"/>
  <c r="Q605" i="1"/>
  <c r="Q1587" i="1"/>
  <c r="Q1275" i="1"/>
  <c r="Q384" i="1"/>
  <c r="Q983" i="1"/>
  <c r="Q1489" i="1"/>
  <c r="Q1794" i="1"/>
  <c r="Q462" i="1"/>
  <c r="Q982" i="1"/>
  <c r="Q552" i="1"/>
  <c r="Q49" i="1"/>
  <c r="Q1458" i="1"/>
  <c r="Q1346" i="1"/>
  <c r="Q23" i="1"/>
  <c r="Q1497" i="1"/>
  <c r="Q1241" i="1"/>
  <c r="Q1250" i="1"/>
  <c r="Q1947" i="1"/>
  <c r="Q251" i="1"/>
  <c r="Q1143" i="1"/>
  <c r="Q297" i="1"/>
  <c r="Q106" i="1"/>
  <c r="Q79" i="1"/>
  <c r="Q1626" i="1"/>
  <c r="Q1367" i="1"/>
  <c r="Q1049" i="1"/>
  <c r="Q959" i="1"/>
  <c r="Q1215" i="1"/>
  <c r="Q1644" i="1"/>
  <c r="Q390" i="1"/>
  <c r="Q439" i="1"/>
  <c r="Q1193" i="1"/>
  <c r="Q1189" i="1"/>
  <c r="Q456" i="1"/>
  <c r="Q1614" i="1"/>
  <c r="Q1454" i="1"/>
  <c r="Q1896" i="1"/>
  <c r="Q1552" i="1"/>
  <c r="Q1356" i="1"/>
  <c r="Q1494" i="1"/>
  <c r="Q1864" i="1"/>
  <c r="Q981" i="1"/>
  <c r="Q923" i="1"/>
  <c r="Q793" i="1"/>
  <c r="Q1247" i="1"/>
  <c r="Q1368" i="1"/>
  <c r="Q249" i="1"/>
  <c r="Q1283" i="1"/>
  <c r="Q1400" i="1"/>
  <c r="Q1118" i="1"/>
  <c r="Q330" i="1"/>
  <c r="Q1479" i="1"/>
  <c r="Q231" i="1"/>
  <c r="Q1321" i="1"/>
  <c r="Q1377" i="1"/>
  <c r="Q972" i="1"/>
  <c r="Q1375" i="1"/>
  <c r="Q1516" i="1"/>
  <c r="Q499" i="1"/>
  <c r="Q1809" i="1"/>
  <c r="Q1449" i="1"/>
  <c r="Q144" i="1"/>
  <c r="Q607" i="1"/>
  <c r="Q835" i="1"/>
  <c r="Q533" i="1"/>
  <c r="Q227" i="1"/>
  <c r="Q1456" i="1"/>
  <c r="Q225" i="1"/>
  <c r="Q1694" i="1"/>
  <c r="Q1506" i="1"/>
  <c r="Q1667" i="1"/>
  <c r="Q1350" i="1"/>
  <c r="Q1060" i="1"/>
  <c r="Q1191" i="1"/>
  <c r="Q1615" i="1"/>
  <c r="Q884" i="1"/>
  <c r="Q1029" i="1"/>
  <c r="Q764" i="1"/>
  <c r="Q1292" i="1"/>
  <c r="Q1038" i="1"/>
  <c r="Q1436" i="1"/>
  <c r="Q339" i="1"/>
  <c r="Q868" i="1"/>
  <c r="Q1723" i="1"/>
  <c r="Q631" i="1"/>
  <c r="Q878" i="1"/>
  <c r="Q397" i="1"/>
  <c r="Q1681" i="1"/>
  <c r="Q1067" i="1"/>
  <c r="Q1545" i="1"/>
  <c r="Q1759" i="1"/>
  <c r="Q662" i="1"/>
  <c r="Q1258" i="1"/>
  <c r="Q117" i="1"/>
  <c r="Q421" i="1"/>
  <c r="Q1459" i="1"/>
  <c r="Q1664" i="1"/>
  <c r="Q1629" i="1"/>
  <c r="Q936" i="1"/>
  <c r="Q1593" i="1"/>
  <c r="Q846" i="1"/>
  <c r="Q912" i="1"/>
  <c r="Q894" i="1"/>
  <c r="Q1342" i="1"/>
  <c r="Q471" i="1"/>
  <c r="Q1194" i="1"/>
  <c r="Q1140" i="1"/>
  <c r="Q1528" i="1"/>
  <c r="Q1407" i="1"/>
  <c r="Q862" i="1"/>
  <c r="Q60" i="1"/>
  <c r="Q364" i="1"/>
  <c r="Q1508" i="1"/>
  <c r="Q715" i="1"/>
  <c r="Q1246" i="1"/>
  <c r="Q1739" i="1"/>
  <c r="Q322" i="1"/>
  <c r="Q1151" i="1"/>
  <c r="Q1349" i="1"/>
  <c r="Q1592" i="1"/>
  <c r="Q1745" i="1"/>
  <c r="Q1345" i="1"/>
  <c r="Q951" i="1"/>
  <c r="Q1267" i="1"/>
  <c r="Q1180" i="1"/>
  <c r="Q633" i="1"/>
  <c r="Q1186" i="1"/>
  <c r="Q1212" i="1"/>
  <c r="Q1036" i="1"/>
  <c r="Q479" i="1"/>
  <c r="Q1561" i="1"/>
  <c r="Q1026" i="1"/>
  <c r="Q1435" i="1"/>
  <c r="Q803" i="1"/>
  <c r="Q1892" i="1"/>
  <c r="Q1360" i="1"/>
  <c r="Q785" i="1"/>
  <c r="Q47" i="1"/>
  <c r="Q1046" i="1"/>
  <c r="Q1576" i="1"/>
  <c r="Q1232" i="1"/>
  <c r="Q928" i="1"/>
  <c r="Q1465" i="1"/>
  <c r="Q1559" i="1"/>
  <c r="Q579" i="1"/>
  <c r="Q1382" i="1"/>
  <c r="Q245" i="1"/>
  <c r="Q1011" i="1"/>
  <c r="Q2019" i="1"/>
  <c r="Q407" i="1"/>
  <c r="Q1562" i="1"/>
  <c r="Q1134" i="1"/>
  <c r="Q300" i="1"/>
  <c r="Q627" i="1"/>
  <c r="Q1785" i="1"/>
  <c r="Q1176" i="1"/>
  <c r="Q284" i="1"/>
  <c r="Q1348" i="1"/>
  <c r="Q1824" i="1"/>
  <c r="Q1828" i="1"/>
  <c r="Q755" i="1"/>
  <c r="Q1521" i="1"/>
  <c r="Q1793" i="1"/>
  <c r="Q767" i="1"/>
  <c r="Q1933" i="1"/>
  <c r="Q1601" i="1"/>
  <c r="Q1003" i="1"/>
  <c r="Q103" i="1"/>
  <c r="Q1015" i="1"/>
  <c r="Q1671" i="1"/>
  <c r="Q1523" i="1"/>
  <c r="Q348" i="1"/>
  <c r="Q1491" i="1"/>
  <c r="Q1365" i="1"/>
  <c r="Q827" i="1"/>
  <c r="Q1515" i="1"/>
  <c r="Q1327" i="1"/>
  <c r="Q19" i="1"/>
  <c r="Q1699" i="1"/>
  <c r="Q98" i="1"/>
  <c r="Q1637" i="1"/>
  <c r="Q597" i="1"/>
  <c r="Q1206" i="1"/>
  <c r="Q1214" i="1"/>
  <c r="Q1196" i="1"/>
  <c r="Q133" i="1"/>
  <c r="Q254" i="1"/>
  <c r="Q434" i="1"/>
  <c r="Q289" i="1"/>
  <c r="Q465" i="1"/>
  <c r="Q1007" i="1"/>
  <c r="Q1608" i="1"/>
  <c r="Q1398" i="1"/>
  <c r="Q1224" i="1"/>
  <c r="Q1429" i="1"/>
  <c r="Q1485" i="1"/>
  <c r="Q1229" i="1"/>
  <c r="Q211" i="1"/>
  <c r="Q761" i="1"/>
  <c r="Q62" i="1"/>
  <c r="Q1612" i="1"/>
  <c r="Q586" i="1"/>
  <c r="Q116" i="1"/>
  <c r="Q1539" i="1"/>
  <c r="Q188" i="1"/>
  <c r="Q1318" i="1"/>
  <c r="Q1030" i="1"/>
  <c r="Q1200" i="1"/>
  <c r="Q1314" i="1"/>
  <c r="Q1461" i="1"/>
  <c r="Q1228" i="1"/>
  <c r="Q1486" i="1"/>
  <c r="Q1225" i="1"/>
  <c r="Q1045" i="1"/>
  <c r="Q1882" i="1"/>
  <c r="Q1527" i="1"/>
  <c r="Q1056" i="1"/>
  <c r="Q919" i="1"/>
  <c r="Q886" i="1"/>
  <c r="Q1463" i="1"/>
  <c r="Q1330" i="1"/>
  <c r="Q1086" i="1"/>
  <c r="Q1622" i="1"/>
  <c r="Q583" i="1"/>
  <c r="Q805" i="1"/>
  <c r="Q191" i="1"/>
  <c r="Q5" i="1"/>
  <c r="Q497" i="1"/>
  <c r="Q1525" i="1"/>
  <c r="Q1146" i="1"/>
  <c r="Q1005" i="1"/>
  <c r="Q719" i="1"/>
  <c r="Q1815" i="1"/>
  <c r="Q1353" i="1"/>
  <c r="Q226" i="1"/>
  <c r="Q766" i="1"/>
  <c r="Q738" i="1"/>
  <c r="Q1376" i="1"/>
  <c r="Q1317" i="1"/>
  <c r="Q319" i="1"/>
  <c r="Q1316" i="1"/>
  <c r="Q1807" i="1"/>
  <c r="Q1884" i="1"/>
  <c r="Q1445" i="1"/>
  <c r="Q891" i="1"/>
  <c r="Q1499" i="1"/>
  <c r="Q1840" i="1"/>
  <c r="Q1801" i="1"/>
  <c r="Q307" i="1"/>
  <c r="Q861" i="1"/>
  <c r="Q1695" i="1"/>
  <c r="Q834" i="1"/>
  <c r="Q844" i="1"/>
  <c r="Q591" i="1"/>
  <c r="Q89" i="1"/>
  <c r="Q1553" i="1"/>
  <c r="Q678" i="1"/>
  <c r="Q1646" i="1"/>
  <c r="Q1872" i="1"/>
  <c r="Q985" i="1"/>
  <c r="Q1536" i="1"/>
  <c r="Q1555" i="1"/>
  <c r="Q774" i="1"/>
  <c r="Q202" i="1"/>
  <c r="Q482" i="1"/>
  <c r="Q475" i="1"/>
  <c r="Q1438" i="1"/>
  <c r="Q1733" i="1"/>
  <c r="Q1518" i="1"/>
  <c r="Q1658" i="1"/>
  <c r="Q1274" i="1"/>
  <c r="Q1090" i="1"/>
  <c r="Q1269" i="1"/>
  <c r="Q1248" i="1"/>
  <c r="Q1535" i="1"/>
  <c r="Q1946" i="1"/>
  <c r="Q1962" i="1"/>
  <c r="Q1498" i="1"/>
  <c r="Q1273" i="1"/>
  <c r="Q448" i="1"/>
  <c r="Q1850" i="1"/>
  <c r="Q1188" i="1"/>
  <c r="Q1326" i="1"/>
  <c r="Q1270" i="1"/>
  <c r="Q1890" i="1"/>
  <c r="Q967" i="1"/>
  <c r="Q1022" i="1"/>
  <c r="Q588" i="1"/>
  <c r="Q1043" i="1"/>
  <c r="Q114" i="1"/>
  <c r="Q1430" i="1"/>
  <c r="Q711" i="1"/>
  <c r="Q1171" i="1"/>
  <c r="Q1201" i="1"/>
  <c r="Q1395" i="1"/>
  <c r="Q943" i="1"/>
  <c r="Q643" i="1"/>
  <c r="Q9" i="1"/>
  <c r="Q945" i="1"/>
  <c r="Q915" i="1"/>
  <c r="Q1639" i="1"/>
  <c r="Q1041" i="1"/>
  <c r="Q879" i="1"/>
  <c r="Q1392" i="1"/>
  <c r="Q205" i="1"/>
  <c r="Q1271" i="1"/>
  <c r="Q234" i="1"/>
  <c r="Q2058" i="1"/>
  <c r="Q1819" i="1"/>
  <c r="Q222" i="1"/>
  <c r="Q306" i="1"/>
  <c r="Q1507" i="1"/>
  <c r="Q1663" i="1"/>
  <c r="Q1374" i="1"/>
  <c r="Q968" i="1"/>
  <c r="Q1159" i="1"/>
  <c r="Q2132" i="1"/>
  <c r="Q1409" i="1"/>
  <c r="Q760" i="1"/>
  <c r="Q372" i="1"/>
  <c r="Q108" i="1"/>
  <c r="Q1422" i="1"/>
  <c r="Q1907" i="1"/>
  <c r="Q1731" i="1"/>
  <c r="Q1234" i="1"/>
  <c r="Q1040" i="1"/>
  <c r="Q1859" i="1"/>
  <c r="Q986" i="1"/>
  <c r="Q1774" i="1"/>
  <c r="Q291" i="1"/>
  <c r="Q276" i="1"/>
  <c r="Q2004" i="1"/>
  <c r="Q1257" i="1"/>
  <c r="Q1496" i="1"/>
  <c r="Q779" i="1"/>
  <c r="Q799" i="1"/>
  <c r="Q1613" i="1"/>
  <c r="Q1098" i="1"/>
  <c r="Q1503" i="1"/>
  <c r="Q1135" i="1"/>
  <c r="Q115" i="1"/>
  <c r="Q44" i="1"/>
  <c r="Q1070" i="1"/>
  <c r="Q39" i="1"/>
  <c r="Q1509" i="1"/>
  <c r="Q1254" i="1"/>
  <c r="Q351" i="1"/>
  <c r="Q2187" i="1"/>
  <c r="Q742" i="1"/>
  <c r="Q2074" i="1"/>
  <c r="Q1808" i="1"/>
  <c r="Q1408" i="1"/>
  <c r="Q1594" i="1"/>
  <c r="Q1540" i="1"/>
  <c r="Q1087" i="1"/>
  <c r="Q1124" i="1"/>
  <c r="Q545" i="1"/>
  <c r="Q1582" i="1"/>
  <c r="Q1076" i="1"/>
  <c r="Q1829" i="1"/>
  <c r="Q1024" i="1"/>
  <c r="Q1894" i="1"/>
  <c r="Q1088" i="1"/>
  <c r="Q1586" i="1"/>
  <c r="Q1992" i="1"/>
  <c r="Q452" i="1"/>
  <c r="Q714" i="1"/>
  <c r="Q941" i="1"/>
  <c r="Q135" i="1"/>
  <c r="Q2125" i="1"/>
  <c r="Q1444" i="1"/>
  <c r="Q712" i="1"/>
  <c r="Q1993" i="1"/>
  <c r="Q1495" i="1"/>
  <c r="Q1927" i="1"/>
  <c r="Q1583" i="1"/>
  <c r="Q389" i="1"/>
  <c r="Q1928" i="1"/>
  <c r="Q1669" i="1"/>
  <c r="Q461" i="1"/>
  <c r="Q1691" i="1"/>
  <c r="Q1638" i="1"/>
  <c r="Q1697" i="1"/>
  <c r="Q1440" i="1"/>
  <c r="Q1977" i="1"/>
  <c r="Q1589" i="1"/>
  <c r="Q1390" i="1"/>
  <c r="Q1239" i="1"/>
  <c r="Q769" i="1"/>
  <c r="Q298" i="1"/>
  <c r="Q1473" i="1"/>
  <c r="Q1502" i="1"/>
  <c r="Q1144" i="1"/>
  <c r="Q237" i="1"/>
  <c r="Q815" i="1"/>
  <c r="Q1630" i="1"/>
  <c r="Q754" i="1"/>
  <c r="Q1282" i="1"/>
  <c r="Q1616" i="1"/>
  <c r="Q816" i="1"/>
  <c r="Q794" i="1"/>
  <c r="Q158" i="1"/>
  <c r="Q247" i="1"/>
  <c r="Q1773" i="1"/>
  <c r="Q293" i="1"/>
  <c r="Q1880" i="1"/>
  <c r="Q1550" i="1"/>
  <c r="Q1917" i="1"/>
  <c r="Q706" i="1"/>
  <c r="Q1886" i="1"/>
  <c r="Q1121" i="1"/>
  <c r="Q1177" i="1"/>
  <c r="Q29" i="1"/>
  <c r="Q902" i="1"/>
  <c r="Q990" i="1"/>
  <c r="Q2060" i="1"/>
  <c r="Q318" i="1"/>
  <c r="Q265" i="1"/>
  <c r="Q11" i="1"/>
  <c r="Q661" i="1"/>
  <c r="Q2206" i="1"/>
  <c r="Q1579" i="1"/>
  <c r="Q1735" i="1"/>
  <c r="Q1556" i="1"/>
  <c r="Q2085" i="1"/>
  <c r="Q1558" i="1"/>
  <c r="Q716" i="1"/>
  <c r="Q1823" i="1"/>
  <c r="Q1597" i="1"/>
  <c r="Q1649" i="1"/>
  <c r="Q346" i="1"/>
  <c r="Q644" i="1"/>
  <c r="Q636" i="1"/>
  <c r="Q1466" i="1"/>
  <c r="Q864" i="1"/>
  <c r="Q1784" i="1"/>
  <c r="Q2104" i="1"/>
  <c r="Q1533" i="1"/>
  <c r="Q1873" i="1"/>
  <c r="Q1692" i="1"/>
  <c r="Q1433" i="1"/>
  <c r="Q1216" i="1"/>
  <c r="Q1413" i="1"/>
  <c r="Q42" i="1"/>
  <c r="Q1217" i="1"/>
  <c r="Q361" i="1"/>
  <c r="Q670" i="1"/>
  <c r="Q119" i="1"/>
  <c r="Q66" i="1"/>
  <c r="Q1698" i="1"/>
  <c r="Q1230" i="1"/>
  <c r="Q895" i="1"/>
  <c r="Q1838" i="1"/>
  <c r="Q1437" i="1"/>
  <c r="Q1155" i="1"/>
  <c r="Q41" i="1"/>
  <c r="Q1014" i="1"/>
  <c r="Q1035" i="1"/>
  <c r="Q1546" i="1"/>
  <c r="Q1051" i="1"/>
  <c r="Q2164" i="1"/>
  <c r="Q735" i="1"/>
  <c r="Q2050" i="1"/>
  <c r="Q1662" i="1"/>
  <c r="Q589" i="1"/>
  <c r="Q1939" i="1"/>
  <c r="Q1603" i="1"/>
  <c r="Q143" i="1"/>
  <c r="Q848" i="1"/>
  <c r="Q942" i="1"/>
  <c r="Q69" i="1"/>
  <c r="Q1753" i="1"/>
  <c r="Q613" i="1"/>
  <c r="Q1762" i="1"/>
  <c r="Q1195" i="1"/>
  <c r="Q1131" i="1"/>
  <c r="Q762" i="1"/>
  <c r="Q1551" i="1"/>
  <c r="Q566" i="1"/>
  <c r="Q1484" i="1"/>
  <c r="Q1112" i="1"/>
  <c r="Q409" i="1"/>
  <c r="Q1686" i="1"/>
  <c r="Q1800" i="1"/>
  <c r="Q1455" i="1"/>
  <c r="Q772" i="1"/>
  <c r="Q1757" i="1"/>
  <c r="Q1411" i="1"/>
  <c r="Q914" i="1"/>
  <c r="Q750" i="1"/>
  <c r="Q1414" i="1"/>
  <c r="Q38" i="1"/>
  <c r="Q1912" i="1"/>
  <c r="Q1781" i="1"/>
  <c r="Q1839" i="1"/>
  <c r="Q957" i="1"/>
  <c r="Q1513" i="1"/>
  <c r="Q2073" i="1"/>
  <c r="Q1211" i="1"/>
  <c r="Q1133" i="1"/>
  <c r="Q1129" i="1"/>
  <c r="Q976" i="1"/>
  <c r="Q2003" i="1"/>
  <c r="Q1415" i="1"/>
  <c r="Q1306" i="1"/>
  <c r="Q1640" i="1"/>
  <c r="Q159" i="1"/>
  <c r="Q1825" i="1"/>
  <c r="Q1866" i="1"/>
  <c r="Q1924" i="1"/>
  <c r="Q1701" i="1"/>
  <c r="Q1419" i="1"/>
  <c r="Q1385" i="1"/>
  <c r="Q1751" i="1"/>
  <c r="Q1768" i="1"/>
  <c r="Q1130" i="1"/>
  <c r="Q1362" i="1"/>
  <c r="Q402" i="1"/>
  <c r="Q1651" i="1"/>
  <c r="Q1607" i="1"/>
  <c r="Q1179" i="1"/>
  <c r="Q637" i="1"/>
  <c r="Q601" i="1"/>
  <c r="Q1149" i="1"/>
  <c r="Q751" i="1"/>
  <c r="Q1091" i="1"/>
  <c r="Q635" i="1"/>
  <c r="Q758" i="1"/>
  <c r="Q1534" i="1"/>
  <c r="Q1266" i="1"/>
  <c r="Q1956" i="1"/>
  <c r="Q1737" i="1"/>
  <c r="Q1636" i="1"/>
  <c r="Q1519" i="1"/>
  <c r="Q1602" i="1"/>
  <c r="Q1213" i="1"/>
  <c r="Q296" i="1"/>
  <c r="Q110" i="1"/>
  <c r="Q77" i="1"/>
  <c r="Q1170" i="1"/>
  <c r="Q1796" i="1"/>
  <c r="Q2096" i="1"/>
  <c r="Q2186" i="1"/>
  <c r="Q1849" i="1"/>
  <c r="Q1696" i="1"/>
  <c r="Q1854" i="1"/>
  <c r="Q219" i="1"/>
  <c r="Q14" i="1"/>
  <c r="Q1101" i="1"/>
  <c r="Q1964" i="1"/>
  <c r="Q1689" i="1"/>
  <c r="Q1396" i="1"/>
  <c r="Q316" i="1"/>
  <c r="Q1899" i="1"/>
  <c r="Q1843" i="1"/>
  <c r="Q1666" i="1"/>
  <c r="Q934" i="1"/>
  <c r="Q187" i="1"/>
  <c r="Q1019" i="1"/>
  <c r="Q1080" i="1"/>
  <c r="Q893" i="1"/>
  <c r="Q31" i="1"/>
  <c r="Q726" i="1"/>
  <c r="Q1295" i="1"/>
  <c r="Q1281" i="1"/>
  <c r="Q176" i="1"/>
  <c r="Q1661" i="1"/>
  <c r="Q1799" i="1"/>
  <c r="Q1891" i="1"/>
  <c r="Q1761" i="1"/>
  <c r="Q138" i="1"/>
  <c r="Q854" i="1"/>
  <c r="Q1818" i="1"/>
  <c r="Q1511" i="1"/>
  <c r="Q1942" i="1"/>
  <c r="Q1871" i="1"/>
  <c r="Q1931" i="1"/>
  <c r="Q2130" i="1"/>
  <c r="Q2057" i="1"/>
  <c r="Q1347" i="1"/>
  <c r="Q2075" i="1"/>
  <c r="Q1259" i="1"/>
  <c r="Q1734" i="1"/>
  <c r="Q1627" i="1"/>
  <c r="Q1235" i="1"/>
  <c r="Q1600" i="1"/>
  <c r="Q1460" i="1"/>
  <c r="Q1936" i="1"/>
  <c r="Q937" i="1"/>
  <c r="Q2197" i="1"/>
  <c r="Q1543" i="1"/>
  <c r="Q1729" i="1"/>
  <c r="Q1062" i="1"/>
  <c r="Q1990" i="1"/>
  <c r="Q2065" i="1"/>
  <c r="Q1998" i="1"/>
  <c r="Q12" i="1"/>
  <c r="Q1940" i="1"/>
  <c r="Q606" i="1"/>
  <c r="Q987" i="1"/>
  <c r="Q1987" i="1"/>
  <c r="Q460" i="1"/>
  <c r="Q1324" i="1"/>
  <c r="Q1976" i="1"/>
  <c r="Q1913" i="1"/>
  <c r="Q1221" i="1"/>
  <c r="Q1162" i="1"/>
  <c r="Q1047" i="1"/>
  <c r="Q2190" i="1"/>
  <c r="Q40" i="1"/>
  <c r="Q1325" i="1"/>
  <c r="Q1672" i="1"/>
  <c r="Q1294" i="1"/>
  <c r="Q2038" i="1"/>
  <c r="Q858" i="1"/>
  <c r="Q1383" i="1"/>
  <c r="Q741" i="1"/>
  <c r="Q1675" i="1"/>
  <c r="Q1420" i="1"/>
  <c r="Q15" i="1"/>
  <c r="Q1959" i="1"/>
  <c r="Q2014" i="1"/>
  <c r="Q374" i="1"/>
  <c r="Q177" i="1"/>
  <c r="Q1903" i="1"/>
  <c r="Q1652" i="1"/>
  <c r="Q645" i="1"/>
  <c r="Q1505" i="1"/>
  <c r="Q2258" i="1"/>
  <c r="Q1122" i="1"/>
  <c r="Q1715" i="1"/>
  <c r="Q560" i="1"/>
  <c r="Q2035" i="1"/>
  <c r="Q2136" i="1"/>
  <c r="Q1851" i="1"/>
  <c r="Q1000" i="1"/>
  <c r="Q1705" i="1"/>
  <c r="Q215" i="1"/>
  <c r="Q1504" i="1"/>
  <c r="Q1050" i="1"/>
  <c r="Q1986" i="1"/>
  <c r="Q2022" i="1"/>
  <c r="Q1790" i="1"/>
  <c r="Q122" i="1"/>
  <c r="Q831" i="1"/>
  <c r="Q534" i="1"/>
  <c r="Q2131" i="1"/>
  <c r="Q1938" i="1"/>
  <c r="Q221" i="1"/>
  <c r="Q1893" i="1"/>
  <c r="Q786" i="1"/>
  <c r="Q1983" i="1"/>
  <c r="Q991" i="1"/>
  <c r="Q1609" i="1"/>
  <c r="Q1252" i="1"/>
  <c r="Q1289" i="1"/>
  <c r="Q2106" i="1"/>
  <c r="Q1127" i="1"/>
  <c r="Q1590" i="1"/>
  <c r="Q1717" i="1"/>
  <c r="Q571" i="1"/>
  <c r="Q1758" i="1"/>
  <c r="Q2039" i="1"/>
  <c r="Q729" i="1"/>
  <c r="Q2042" i="1"/>
  <c r="Q1379" i="1"/>
  <c r="Q1406" i="1"/>
  <c r="Q582" i="1"/>
  <c r="Q2099" i="1"/>
  <c r="Q1988" i="1"/>
  <c r="Q537" i="1"/>
  <c r="Q1832" i="1"/>
  <c r="Q1659" i="1"/>
  <c r="Q2127" i="1"/>
  <c r="Q2081" i="1"/>
  <c r="Q1749" i="1"/>
  <c r="Q2138" i="1"/>
  <c r="Q2123" i="1"/>
  <c r="Q1668" i="1"/>
  <c r="Q131" i="1"/>
  <c r="Q1967" i="1"/>
  <c r="Q1042" i="1"/>
  <c r="Q1220" i="1"/>
  <c r="Q210" i="1"/>
  <c r="Q1453" i="1"/>
  <c r="Q1874" i="1"/>
  <c r="Q1520" i="1"/>
  <c r="Q102" i="1"/>
  <c r="Q1359" i="1"/>
  <c r="Q1480" i="1"/>
  <c r="Q449" i="1"/>
  <c r="Q2066" i="1"/>
  <c r="Q653" i="1"/>
  <c r="Q1746" i="1"/>
  <c r="Q666" i="1"/>
  <c r="Q1963" i="1"/>
  <c r="Q2200" i="1"/>
  <c r="Q1991" i="1"/>
  <c r="Q1075" i="1"/>
  <c r="Q1447" i="1"/>
  <c r="Q2153" i="1"/>
  <c r="Q1798" i="1"/>
  <c r="Q1617" i="1"/>
  <c r="Q74" i="1"/>
  <c r="Q356" i="1"/>
  <c r="Q99" i="1"/>
  <c r="Q1702" i="1"/>
  <c r="Q757" i="1"/>
  <c r="Q1706" i="1"/>
  <c r="Q2174" i="1"/>
  <c r="Q2149" i="1"/>
  <c r="Q2124" i="1"/>
  <c r="Q437" i="1"/>
  <c r="Q1048" i="1"/>
  <c r="Q1084" i="1"/>
  <c r="Q1783" i="1"/>
  <c r="Q1778" i="1"/>
  <c r="Q1331" i="1"/>
  <c r="Q1340" i="1"/>
  <c r="Q486" i="1"/>
  <c r="Q2226" i="1"/>
  <c r="Q2323" i="1"/>
  <c r="Q832" i="1"/>
  <c r="Q1852" i="1"/>
  <c r="Q1032" i="1"/>
  <c r="Q236" i="1"/>
  <c r="Q1152" i="1"/>
  <c r="Q852" i="1"/>
  <c r="Q1915" i="1"/>
  <c r="Q2154" i="1"/>
  <c r="Q880" i="1"/>
  <c r="Q1109" i="1"/>
  <c r="Q1110" i="1"/>
  <c r="Q1329" i="1"/>
  <c r="Q1469" i="1"/>
  <c r="Q1935" i="1"/>
  <c r="Q1467" i="1"/>
  <c r="Q1925" i="1"/>
  <c r="Q1782" i="1"/>
  <c r="Q1393" i="1"/>
  <c r="Q1985" i="1"/>
  <c r="Q353" i="1"/>
  <c r="Q1895" i="1"/>
  <c r="Q946" i="1"/>
  <c r="Q2173" i="1"/>
  <c r="Q788" i="1"/>
  <c r="Q2086" i="1"/>
  <c r="Q1427" i="1"/>
  <c r="Q1719" i="1"/>
  <c r="Q2163" i="1"/>
  <c r="Q1769" i="1"/>
  <c r="Q321" i="1"/>
  <c r="Q1670" i="1"/>
  <c r="Q2008" i="1"/>
  <c r="Q674" i="1"/>
  <c r="Q2180" i="1"/>
  <c r="Q1628" i="1"/>
  <c r="Q1676" i="1"/>
  <c r="Q1902" i="1"/>
  <c r="Q1301" i="1"/>
  <c r="Q1462" i="1"/>
  <c r="Q1904" i="1"/>
  <c r="Q1650" i="1"/>
  <c r="Q1566" i="1"/>
  <c r="Q274" i="1"/>
  <c r="Q1968" i="1"/>
  <c r="Q1300" i="1"/>
  <c r="Q718" i="1"/>
  <c r="Q590" i="1"/>
  <c r="Q55" i="1"/>
  <c r="Q1721" i="1"/>
  <c r="Q1806" i="1"/>
  <c r="Q1984" i="1"/>
  <c r="Q1119" i="1"/>
  <c r="Q1581" i="1"/>
  <c r="Q1955" i="1"/>
  <c r="Q1401" i="1"/>
  <c r="Q2100" i="1"/>
  <c r="Q1108" i="1"/>
  <c r="Q1885" i="1"/>
  <c r="Q2126" i="1"/>
  <c r="Q1526" i="1"/>
  <c r="Q839" i="1"/>
  <c r="Q1478" i="1"/>
  <c r="Q1949" i="1"/>
  <c r="Q1584" i="1"/>
  <c r="Q1673" i="1"/>
  <c r="Q1115" i="1"/>
  <c r="Q1756" i="1"/>
  <c r="Q1945" i="1"/>
  <c r="Q1975" i="1"/>
  <c r="Q1810" i="1"/>
  <c r="Q2028" i="1"/>
  <c r="Q1633" i="1"/>
  <c r="Q1820" i="1"/>
  <c r="Q1791" i="1"/>
  <c r="Q2070" i="1"/>
  <c r="Q2114" i="1"/>
  <c r="Q2059" i="1"/>
  <c r="Q473" i="1"/>
  <c r="Q1578" i="1"/>
  <c r="Q1889" i="1"/>
  <c r="Q1172" i="1"/>
  <c r="Q2091" i="1"/>
  <c r="Q1605" i="1"/>
  <c r="Q2221" i="1"/>
  <c r="Q1577" i="1"/>
  <c r="Q6" i="1"/>
  <c r="Q1595" i="1"/>
  <c r="Q1102" i="1"/>
  <c r="Q2196" i="1"/>
  <c r="Q1591" i="1"/>
  <c r="Q1738" i="1"/>
  <c r="Q1388" i="1"/>
  <c r="Q1830" i="1"/>
  <c r="Q938" i="1"/>
  <c r="Q1475" i="1"/>
  <c r="Q1568" i="1"/>
  <c r="Q1446" i="1"/>
  <c r="Q731" i="1"/>
  <c r="Q2155" i="1"/>
  <c r="Q2101" i="1"/>
  <c r="Q1845" i="1"/>
  <c r="Q1227" i="1"/>
  <c r="Q1500" i="1"/>
  <c r="Q1125" i="1"/>
  <c r="Q691" i="1"/>
  <c r="Q1302" i="1"/>
  <c r="Q252" i="1"/>
  <c r="Q2045" i="1"/>
  <c r="Q1777" i="1"/>
  <c r="Q168" i="1"/>
  <c r="Q1767" i="1"/>
  <c r="Q1722" i="1"/>
  <c r="Q2027" i="1"/>
  <c r="Q2064" i="1"/>
  <c r="Q1380" i="1"/>
  <c r="Q1687" i="1"/>
  <c r="Q1136" i="1"/>
  <c r="Q2087" i="1"/>
  <c r="Q1922" i="1"/>
  <c r="Q1914" i="1"/>
  <c r="Q1727" i="1"/>
  <c r="Q2157" i="1"/>
  <c r="Q1969" i="1"/>
  <c r="Q48" i="1"/>
  <c r="Q1724" i="1"/>
  <c r="Q2277" i="1"/>
  <c r="Q2111" i="1"/>
  <c r="Q2204" i="1"/>
  <c r="Q253" i="1"/>
  <c r="Q1073" i="1"/>
  <c r="Q520" i="1"/>
  <c r="Q1905" i="1"/>
  <c r="Q551" i="1"/>
  <c r="Q1816" i="1"/>
  <c r="Q1174" i="1"/>
  <c r="Q2062" i="1"/>
  <c r="Q410" i="1"/>
  <c r="Q1441" i="1"/>
  <c r="Q1863" i="1"/>
  <c r="Q1766" i="1"/>
  <c r="Q1961" i="1"/>
  <c r="Q1163" i="1"/>
  <c r="Q1736" i="1"/>
  <c r="Q2209" i="1"/>
  <c r="Q2103" i="1"/>
  <c r="Q1997" i="1"/>
  <c r="Q838" i="1"/>
  <c r="Q2046" i="1"/>
  <c r="Q1951" i="1"/>
  <c r="Q656" i="1"/>
  <c r="Q1958" i="1"/>
  <c r="Q1399" i="1"/>
  <c r="Q1517" i="1"/>
  <c r="Q85" i="1"/>
  <c r="Q1690" i="1"/>
  <c r="Q2234" i="1"/>
  <c r="Q28" i="1"/>
  <c r="Q1996" i="1"/>
  <c r="Q1483" i="1"/>
  <c r="Q2018" i="1"/>
  <c r="Q287" i="1"/>
  <c r="Q1974" i="1"/>
  <c r="Q2002" i="1"/>
  <c r="Q2044" i="1"/>
  <c r="Q1185" i="1"/>
  <c r="Q1178" i="1"/>
  <c r="Q455" i="1"/>
  <c r="Q1944" i="1"/>
  <c r="Q1876" i="1"/>
  <c r="Q1529" i="1"/>
  <c r="Q2199" i="1"/>
  <c r="Q1960" i="1"/>
  <c r="Q370" i="1"/>
  <c r="Q2193" i="1"/>
  <c r="Q1410" i="1"/>
  <c r="Q727" i="1"/>
  <c r="Q388" i="1"/>
  <c r="Q1585" i="1"/>
  <c r="Q1286" i="1"/>
  <c r="Q2112" i="1"/>
  <c r="Q512" i="1"/>
  <c r="Q1537" i="1"/>
  <c r="Q1772" i="1"/>
  <c r="Q1343" i="1"/>
  <c r="Q2194" i="1"/>
  <c r="Q1775" i="1"/>
  <c r="Q1972" i="1"/>
  <c r="Q2252" i="1"/>
  <c r="Q1538" i="1"/>
  <c r="Q883" i="1"/>
  <c r="Q1471" i="1"/>
  <c r="Q1764" i="1"/>
  <c r="Q1934" i="1"/>
  <c r="Q2165" i="1"/>
  <c r="Q1921" i="1"/>
  <c r="Q2020" i="1"/>
  <c r="Q1860" i="1"/>
  <c r="Q1833" i="1"/>
  <c r="Q1813" i="1"/>
  <c r="Q1610" i="1"/>
  <c r="Q2347" i="1"/>
  <c r="Q1703" i="1"/>
  <c r="Q2105" i="1"/>
  <c r="Q120" i="1"/>
  <c r="Q21" i="1"/>
  <c r="Q1957" i="1"/>
  <c r="Q1817" i="1"/>
  <c r="Q1522" i="1"/>
  <c r="Q2195" i="1"/>
  <c r="Q2026" i="1"/>
  <c r="Q2215" i="1"/>
  <c r="Q1704" i="1"/>
  <c r="Q1966" i="1"/>
  <c r="Q1821" i="1"/>
  <c r="Q801" i="1"/>
  <c r="Q1264" i="1"/>
  <c r="Q1434" i="1"/>
  <c r="Q1795" i="1"/>
  <c r="Q1309" i="1"/>
  <c r="Q240" i="1"/>
  <c r="Q2202" i="1"/>
  <c r="Q1560" i="1"/>
  <c r="Q1624" i="1"/>
  <c r="Q1718" i="1"/>
  <c r="Q290" i="1"/>
  <c r="Q1982" i="1"/>
  <c r="Q2135" i="1"/>
  <c r="Q1363" i="1"/>
  <c r="Q1776" i="1"/>
  <c r="Q2172" i="1"/>
  <c r="Q2246" i="1"/>
  <c r="Q1565" i="1"/>
  <c r="Q1231" i="1"/>
  <c r="Q1094" i="1"/>
  <c r="Q2043" i="1"/>
  <c r="Q1827" i="1"/>
  <c r="Q859" i="1"/>
  <c r="Q1412" i="1"/>
  <c r="Q2047" i="1"/>
  <c r="Q2084" i="1"/>
  <c r="Q2110" i="1"/>
  <c r="Q1812" i="1"/>
  <c r="Q748" i="1"/>
  <c r="Q134" i="1"/>
  <c r="Q1747" i="1"/>
  <c r="Q1547" i="1"/>
  <c r="Q472" i="1"/>
  <c r="Q1883" i="1"/>
  <c r="Q2001" i="1"/>
  <c r="Q419" i="1"/>
  <c r="Q1205" i="1"/>
  <c r="Q1563" i="1"/>
  <c r="Q20" i="1"/>
  <c r="Q1237" i="1"/>
  <c r="Q1978" i="1"/>
  <c r="Q743" i="1"/>
  <c r="Q1726" i="1"/>
  <c r="Q1740" i="1"/>
  <c r="Q2178" i="1"/>
  <c r="Q2167" i="1"/>
  <c r="Q2013" i="1"/>
  <c r="Q1803" i="1"/>
  <c r="Q1531" i="1"/>
  <c r="Q575" i="1"/>
  <c r="Q1835" i="1"/>
  <c r="Q1341" i="1"/>
  <c r="Q2293" i="1"/>
  <c r="Q450" i="1"/>
  <c r="Q1251" i="1"/>
  <c r="Q2049" i="1"/>
  <c r="Q2294" i="1"/>
  <c r="Q2094" i="1"/>
  <c r="Q2308" i="1"/>
  <c r="Q2192" i="1"/>
  <c r="Q399" i="1"/>
  <c r="Q1069" i="1"/>
  <c r="Q1104" i="1"/>
  <c r="Q1107" i="1"/>
  <c r="Q220" i="1"/>
  <c r="Q921" i="1"/>
  <c r="Q8" i="1"/>
  <c r="Q1679" i="1"/>
  <c r="Q2" i="1"/>
  <c r="Q1788" i="1"/>
  <c r="Q1303" i="1"/>
  <c r="Q790" i="1"/>
  <c r="Q1157" i="1"/>
  <c r="Q1918" i="1"/>
  <c r="Q2061" i="1"/>
  <c r="Q1065" i="1"/>
  <c r="Q1932" i="1"/>
  <c r="Q732" i="1"/>
  <c r="Q1685" i="1"/>
  <c r="Q2201" i="1"/>
  <c r="Q1490" i="1"/>
  <c r="Q1842" i="1"/>
  <c r="Q1732" i="1"/>
  <c r="Q1443" i="1"/>
  <c r="Q1811" i="1"/>
  <c r="Q798" i="1"/>
  <c r="Q1730" i="1"/>
  <c r="Q2141" i="1"/>
  <c r="Q1971" i="1"/>
  <c r="Q95" i="1"/>
  <c r="Q1846" i="1"/>
  <c r="Q1929" i="1"/>
  <c r="Q2036" i="1"/>
  <c r="Q1786" i="1"/>
  <c r="Q1105" i="1"/>
  <c r="Q1488" i="1"/>
  <c r="Q334" i="1"/>
  <c r="Q2067" i="1"/>
  <c r="Q2229" i="1"/>
  <c r="Q1920" i="1"/>
  <c r="Q2029" i="1"/>
  <c r="Q2301" i="1"/>
  <c r="Q1386" i="1"/>
  <c r="Q2349" i="1"/>
  <c r="Q2191" i="1"/>
  <c r="Q1837" i="1"/>
  <c r="Q2107" i="1"/>
  <c r="Q1431" i="1"/>
  <c r="Q2198" i="1"/>
  <c r="Q1682" i="1"/>
  <c r="Q105" i="1"/>
  <c r="Q2090" i="1"/>
  <c r="Q2021" i="1"/>
  <c r="Q1571" i="1"/>
  <c r="Q1741" i="1"/>
  <c r="Q362" i="1"/>
  <c r="Q1428" i="1"/>
  <c r="Q540" i="1"/>
  <c r="Q1355" i="1"/>
  <c r="Q2166" i="1"/>
  <c r="Q1596" i="1"/>
  <c r="Q2324" i="1"/>
  <c r="Q752" i="1"/>
  <c r="Q638" i="1"/>
  <c r="Q1404" i="1"/>
  <c r="Q1016" i="1"/>
  <c r="Q241" i="1"/>
  <c r="Q708" i="1"/>
  <c r="Q1923" i="1"/>
  <c r="Q1468" i="1"/>
  <c r="Q1770" i="1"/>
  <c r="Q2071" i="1"/>
  <c r="Q2098" i="1"/>
  <c r="Q286" i="1"/>
  <c r="Q242" i="1"/>
  <c r="Q1780" i="1"/>
  <c r="Q581" i="1"/>
  <c r="Q2016" i="1"/>
  <c r="Q2037" i="1"/>
  <c r="Q22" i="1"/>
  <c r="Q1822" i="1"/>
  <c r="Q1941" i="1"/>
  <c r="Q1728" i="1"/>
  <c r="Q2248" i="1"/>
  <c r="Q1693" i="1"/>
  <c r="Q1334" i="1"/>
  <c r="Q88" i="1"/>
  <c r="Q1844" i="1"/>
  <c r="Q2214" i="1"/>
  <c r="Q2109" i="1"/>
  <c r="Q2171" i="1"/>
  <c r="Q1910" i="1"/>
  <c r="Q2069" i="1"/>
  <c r="Q148" i="1"/>
  <c r="Q2152" i="1"/>
  <c r="Q1071" i="1"/>
  <c r="Q1826" i="1"/>
  <c r="Q2237" i="1"/>
  <c r="Q1970" i="1"/>
  <c r="Q1831" i="1"/>
  <c r="Q2040" i="1"/>
  <c r="Q1897" i="1"/>
  <c r="Q1948" i="1"/>
  <c r="Q2176" i="1"/>
  <c r="Q2245" i="1"/>
  <c r="Q1154" i="1"/>
  <c r="Q2255" i="1"/>
  <c r="Q1763" i="1"/>
  <c r="Q1707" i="1"/>
  <c r="Q2361" i="1"/>
  <c r="Q1898" i="1"/>
  <c r="Q2310" i="1"/>
  <c r="Q1249" i="1"/>
  <c r="Q1802" i="1"/>
  <c r="Q1900" i="1"/>
  <c r="Q2095" i="1"/>
  <c r="Q2254" i="1"/>
  <c r="Q1919" i="1"/>
  <c r="Q1937" i="1"/>
  <c r="Q1805" i="1"/>
  <c r="Q1750" i="1"/>
  <c r="Q2140" i="1"/>
  <c r="Q1999" i="1"/>
  <c r="Q1989" i="1"/>
  <c r="Q2322" i="1"/>
  <c r="Q1906" i="1"/>
  <c r="Q467" i="1"/>
  <c r="Q1474" i="1"/>
  <c r="Q2318" i="1"/>
  <c r="Q1620" i="1"/>
  <c r="Q1451" i="1"/>
  <c r="Q101" i="1"/>
  <c r="Q1875" i="1"/>
  <c r="Q2279" i="1"/>
  <c r="Q2287" i="1"/>
  <c r="Q2189" i="1"/>
  <c r="Q2006" i="1"/>
  <c r="Q2211" i="1"/>
  <c r="Q2338" i="1"/>
  <c r="Q1797" i="1"/>
  <c r="Q126" i="1"/>
  <c r="Q1789" i="1"/>
  <c r="Q24" i="1"/>
  <c r="Q342" i="1"/>
  <c r="Q2015" i="1"/>
  <c r="Q2253" i="1"/>
  <c r="Q2082" i="1"/>
  <c r="Q2227" i="1"/>
  <c r="Q1674" i="1"/>
  <c r="Q7" i="1"/>
  <c r="Q1018" i="1"/>
  <c r="Q2102" i="1"/>
  <c r="Q903" i="1"/>
  <c r="Q2129" i="1"/>
  <c r="Q1888" i="1"/>
  <c r="Q2116" i="1"/>
  <c r="Q2083" i="1"/>
  <c r="Q1621" i="1"/>
  <c r="Q2063" i="1"/>
  <c r="Q1599" i="1"/>
  <c r="Q1514" i="1"/>
  <c r="Q1853" i="1"/>
  <c r="Q1397" i="1"/>
  <c r="Q2222" i="1"/>
  <c r="Q1389" i="1"/>
  <c r="Q865" i="1"/>
  <c r="Q1814" i="1"/>
  <c r="Q1072" i="1"/>
  <c r="Q1804" i="1"/>
  <c r="Q64" i="1"/>
  <c r="Q2230" i="1"/>
  <c r="Q1156" i="1"/>
  <c r="Q2097" i="1"/>
  <c r="Q2115" i="1"/>
  <c r="Q2048" i="1"/>
  <c r="Q518" i="1"/>
  <c r="Q1755" i="1"/>
  <c r="Q2146" i="1"/>
  <c r="Q1973" i="1"/>
  <c r="Q1634" i="1"/>
  <c r="Q2300" i="1"/>
  <c r="Q2280" i="1"/>
  <c r="Q477" i="1"/>
  <c r="Q2314" i="1"/>
  <c r="Q2000" i="1"/>
  <c r="Q3" i="1"/>
  <c r="Q2306" i="1"/>
  <c r="Q1642" i="1"/>
  <c r="Q2220" i="1"/>
  <c r="Q2080" i="1"/>
  <c r="Q1858" i="1"/>
  <c r="Q2185" i="1"/>
  <c r="Q2233" i="1"/>
  <c r="Q1930" i="1"/>
  <c r="Q568" i="1"/>
  <c r="Q1720" i="1"/>
  <c r="Q2118" i="1"/>
  <c r="Q2210" i="1"/>
  <c r="Q1779" i="1"/>
  <c r="Q1870" i="1"/>
  <c r="Q2297" i="1"/>
  <c r="Q2170" i="1"/>
  <c r="Q58" i="1"/>
  <c r="Q2260" i="1"/>
  <c r="Q2133" i="1"/>
  <c r="Q338" i="1"/>
  <c r="Q2319" i="1"/>
  <c r="Q1372" i="1"/>
  <c r="Q1541" i="1"/>
  <c r="Q947" i="1"/>
  <c r="Q1548" i="1"/>
  <c r="Q1647" i="1"/>
  <c r="Q2395" i="1"/>
  <c r="Q2303" i="1"/>
  <c r="Q1994" i="1"/>
  <c r="Q2362" i="1"/>
  <c r="Q1861" i="1"/>
  <c r="Q2156" i="1"/>
  <c r="Q1181" i="1"/>
  <c r="Q1182" i="1"/>
  <c r="Q1881" i="1"/>
  <c r="Q2025" i="1"/>
  <c r="Q2275" i="1"/>
  <c r="Q822" i="1"/>
  <c r="Q2271" i="1"/>
  <c r="Q13" i="1"/>
  <c r="Q1862" i="1"/>
  <c r="Q2142" i="1"/>
  <c r="Q2093" i="1"/>
  <c r="Q1952" i="1"/>
  <c r="Q1995" i="1"/>
  <c r="Q2024" i="1"/>
  <c r="Q2023" i="1"/>
  <c r="Q2128" i="1"/>
  <c r="Q1344" i="1"/>
  <c r="Q2216" i="1"/>
  <c r="Q1953" i="1"/>
  <c r="Q2274" i="1"/>
  <c r="Q2329" i="1"/>
  <c r="Q1787" i="1"/>
  <c r="Q2250" i="1"/>
  <c r="Q1869" i="1"/>
  <c r="Q2158" i="1"/>
  <c r="Q2203" i="1"/>
  <c r="Q2328" i="1"/>
  <c r="Q969" i="1"/>
  <c r="Q2076" i="1"/>
  <c r="Q2056" i="1"/>
  <c r="Q1943" i="1"/>
  <c r="Q2265" i="1"/>
  <c r="Q2299" i="1"/>
  <c r="Q2137" i="1"/>
  <c r="Q2320" i="1"/>
  <c r="Q2228" i="1"/>
  <c r="Q16" i="1"/>
  <c r="Q17" i="1"/>
  <c r="Q2249" i="1"/>
  <c r="Q2313" i="1"/>
  <c r="Q1683" i="1"/>
  <c r="Q18" i="1"/>
  <c r="Q1648" i="1"/>
  <c r="Q1580" i="1"/>
  <c r="Q1911" i="1"/>
  <c r="Q2117" i="1"/>
  <c r="Q2145" i="1"/>
  <c r="Q243" i="1"/>
  <c r="Q1381" i="1"/>
  <c r="Q1771" i="1"/>
  <c r="Q994" i="1"/>
  <c r="Q1879" i="1"/>
  <c r="Q2276" i="1"/>
  <c r="Q2088" i="1"/>
  <c r="Q2175" i="1"/>
  <c r="Q30" i="1"/>
  <c r="Q1965" i="1"/>
  <c r="Q2267" i="1"/>
  <c r="Q2358" i="1"/>
  <c r="Q1878" i="1"/>
  <c r="Q1887" i="1"/>
  <c r="Q1981" i="1"/>
  <c r="Q2225" i="1"/>
  <c r="Q305" i="1"/>
  <c r="Q1169" i="1"/>
  <c r="Q2108" i="1"/>
  <c r="Q2302" i="1"/>
  <c r="Q2017" i="1"/>
  <c r="Q2251" i="1"/>
  <c r="Q2273" i="1"/>
  <c r="Q2359" i="1"/>
  <c r="Q2321" i="1"/>
  <c r="Q163" i="1"/>
  <c r="Q1645" i="1"/>
  <c r="Q974" i="1"/>
  <c r="Q1765" i="1"/>
  <c r="Q2208" i="1"/>
  <c r="Q1836" i="1"/>
  <c r="Q1631" i="1"/>
  <c r="Q2168" i="1"/>
  <c r="Q71" i="1"/>
  <c r="Q2212" i="1"/>
  <c r="Q2380" i="1"/>
  <c r="Q2263" i="1"/>
  <c r="Q487" i="1"/>
  <c r="Q70" i="1"/>
  <c r="Q1037" i="1"/>
  <c r="Q1901" i="1"/>
  <c r="Q2169" i="1"/>
  <c r="Q2295" i="1"/>
  <c r="Q2268" i="1"/>
  <c r="Q2089" i="1"/>
  <c r="Q2309" i="1"/>
  <c r="Q2278" i="1"/>
  <c r="Q2307" i="1"/>
  <c r="Q1979" i="1"/>
  <c r="Q2007" i="1"/>
  <c r="Q2113" i="1"/>
  <c r="Q2340" i="1"/>
  <c r="Q1841" i="1"/>
  <c r="Q2030" i="1"/>
  <c r="Q1425" i="1"/>
  <c r="Q1632" i="1"/>
  <c r="Q1752" i="1"/>
  <c r="Q1482" i="1"/>
  <c r="Q1950" i="1"/>
  <c r="Q1315" i="1"/>
  <c r="Q4" i="1"/>
  <c r="Q2332" i="1"/>
  <c r="Q1619" i="1"/>
  <c r="Q2162" i="1"/>
  <c r="Q856" i="1"/>
  <c r="Q1296" i="1"/>
  <c r="Q2370" i="1"/>
  <c r="Q2304" i="1"/>
  <c r="Q2217" i="1"/>
  <c r="Q2219" i="1"/>
  <c r="Q2298" i="1"/>
  <c r="Q966" i="1"/>
  <c r="Q2148" i="1"/>
  <c r="Q1744" i="1"/>
  <c r="Q2296" i="1"/>
  <c r="Q208" i="1"/>
  <c r="Q209" i="1"/>
  <c r="Q80" i="1"/>
  <c r="Q2079" i="1"/>
  <c r="Q2041" i="1"/>
  <c r="Q1847" i="1"/>
  <c r="Q2218" i="1"/>
  <c r="Q1742" i="1"/>
  <c r="Q1743" i="1"/>
  <c r="Q2184" i="1"/>
  <c r="Q2147" i="1"/>
  <c r="Q1848" i="1"/>
  <c r="Q2387" i="1"/>
  <c r="Q2337" i="1"/>
  <c r="Q2264" i="1"/>
  <c r="Q2134" i="1"/>
  <c r="Q1792" i="1"/>
  <c r="Q1708" i="1"/>
  <c r="Q2009" i="1"/>
  <c r="Q2011" i="1"/>
  <c r="Q2239" i="1"/>
  <c r="Q2327" i="1"/>
  <c r="Q1307" i="1"/>
  <c r="Q2119" i="1"/>
  <c r="Q948" i="1"/>
  <c r="Q1308" i="1"/>
  <c r="Q2343" i="1"/>
  <c r="Q2207" i="1"/>
  <c r="Q2068" i="1"/>
  <c r="Q2406" i="1"/>
  <c r="Q2259" i="1"/>
  <c r="Q2305" i="1"/>
  <c r="Q2072" i="1"/>
  <c r="Q2010" i="1"/>
  <c r="Q2238" i="1"/>
  <c r="Q528" i="1"/>
  <c r="Q1908" i="1"/>
  <c r="Q1909" i="1"/>
  <c r="Q1542" i="1"/>
  <c r="Q1074" i="1"/>
  <c r="Q1868" i="1"/>
  <c r="Q52" i="1"/>
  <c r="Q2092" i="1"/>
  <c r="Q1855" i="1"/>
  <c r="Q2150" i="1"/>
  <c r="Q2288" i="1"/>
  <c r="Q610" i="1"/>
  <c r="Q1856" i="1"/>
  <c r="Q1754" i="1"/>
  <c r="Q2005" i="1"/>
  <c r="Q1954" i="1"/>
  <c r="Q2151" i="1"/>
  <c r="Q2266" i="1"/>
  <c r="Q151" i="1"/>
  <c r="Q550" i="1"/>
  <c r="Q2232" i="1"/>
  <c r="Q2333" i="1"/>
  <c r="Q2188" i="1"/>
  <c r="Q1857" i="1"/>
  <c r="Q2344" i="1"/>
  <c r="Q1916" i="1"/>
  <c r="Q2231" i="1"/>
  <c r="Q2247" i="1"/>
  <c r="Q2177" i="1"/>
  <c r="Q2143" i="1"/>
  <c r="Q2350" i="1"/>
  <c r="Q2139" i="1"/>
  <c r="Q2282" i="1"/>
  <c r="Q96" i="1"/>
  <c r="Q10" i="1"/>
  <c r="Q2311" i="1"/>
  <c r="Q2382" i="1"/>
  <c r="Q1980" i="1"/>
  <c r="Q1709" i="1"/>
  <c r="Q2331" i="1"/>
  <c r="Q2144" i="1"/>
  <c r="Q2181" i="1"/>
  <c r="Q2364" i="1"/>
  <c r="Q692" i="1"/>
  <c r="Q2373" i="1"/>
  <c r="Q2334" i="1"/>
  <c r="Q2182" i="1"/>
  <c r="Q2077" i="1"/>
  <c r="Q2159" i="1"/>
  <c r="Q2283" i="1"/>
  <c r="Q1877" i="1"/>
  <c r="Q2236" i="1"/>
  <c r="Q2213" i="1"/>
  <c r="Q2390" i="1"/>
  <c r="Q2205" i="1"/>
  <c r="Q2269" i="1"/>
  <c r="Q2270" i="1"/>
  <c r="Q2183" i="1"/>
  <c r="Q2223" i="1"/>
  <c r="Q2348" i="1"/>
  <c r="Q1202" i="1"/>
  <c r="Q1655" i="1"/>
  <c r="Q2281" i="1"/>
  <c r="Q2365" i="1"/>
  <c r="Q2078" i="1"/>
  <c r="Q1654" i="1"/>
  <c r="Q2272" i="1"/>
  <c r="Q1203" i="1"/>
  <c r="Q2120" i="1"/>
  <c r="Q2354" i="1"/>
  <c r="Q2289" i="1"/>
  <c r="Q693" i="1"/>
  <c r="Q1472" i="1"/>
  <c r="Q2292" i="1"/>
  <c r="Q2339" i="1"/>
  <c r="Q2261" i="1"/>
  <c r="Q2052" i="1"/>
  <c r="Q2405" i="1"/>
  <c r="Q2386" i="1"/>
  <c r="Q53" i="1"/>
  <c r="Q2262" i="1"/>
  <c r="Q2385" i="1"/>
  <c r="Q2179" i="1"/>
  <c r="Q2363" i="1"/>
  <c r="Q54" i="1"/>
  <c r="Q2122" i="1"/>
  <c r="Q2357" i="1"/>
  <c r="Q2371" i="1"/>
  <c r="Q2312" i="1"/>
  <c r="Q694" i="1"/>
  <c r="Q2399" i="1"/>
  <c r="Q2374" i="1"/>
  <c r="Q2224" i="1"/>
  <c r="Q2051" i="1"/>
  <c r="Q2290" i="1"/>
  <c r="Q2375" i="1"/>
  <c r="Q2400" i="1"/>
  <c r="Q2345" i="1"/>
  <c r="Q2121" i="1"/>
  <c r="Q2379" i="1"/>
  <c r="Q2291" i="1"/>
  <c r="Q2372" i="1"/>
  <c r="Q2325" i="1"/>
  <c r="Q2346" i="1"/>
  <c r="Q2401" i="1"/>
  <c r="Q1710" i="1"/>
  <c r="Q2351" i="1"/>
  <c r="Q2366" i="1"/>
  <c r="Q2415" i="1"/>
  <c r="Q1711" i="1"/>
  <c r="Q2315" i="1"/>
  <c r="Q2388" i="1"/>
  <c r="Q2367" i="1"/>
  <c r="Q2355" i="1"/>
  <c r="Q2396" i="1"/>
  <c r="Q2352" i="1"/>
  <c r="Q2316" i="1"/>
  <c r="Q2335" i="1"/>
  <c r="Q2284" i="1"/>
  <c r="Q2389" i="1"/>
  <c r="Q2341" i="1"/>
  <c r="Q2160" i="1"/>
  <c r="Q2285" i="1"/>
  <c r="Q623" i="1"/>
  <c r="Q695" i="1"/>
  <c r="Q2368" i="1"/>
  <c r="Q624" i="1"/>
  <c r="Q2402" i="1"/>
  <c r="Q2369" i="1"/>
  <c r="Q2053" i="1"/>
  <c r="Q696" i="1"/>
  <c r="Q1656" i="1"/>
  <c r="Q2410" i="1"/>
  <c r="Q2161" i="1"/>
  <c r="Q2342" i="1"/>
  <c r="Q1712" i="1"/>
  <c r="Q625" i="1"/>
  <c r="Q2414" i="1"/>
  <c r="Q2317" i="1"/>
  <c r="Q2411" i="1"/>
  <c r="Q2286" i="1"/>
  <c r="Q1713" i="1"/>
  <c r="Q2012" i="1"/>
  <c r="Q2360" i="1"/>
  <c r="Q2235" i="1"/>
  <c r="Q2353" i="1"/>
  <c r="Q2419" i="1"/>
  <c r="Q2412" i="1"/>
  <c r="Q2240" i="1"/>
  <c r="Q2424" i="1"/>
  <c r="Q2336" i="1"/>
  <c r="Q2256" i="1"/>
  <c r="Q2391" i="1"/>
  <c r="Q697" i="1"/>
  <c r="Q2356" i="1"/>
  <c r="Q660" i="1"/>
  <c r="Q2376" i="1"/>
  <c r="Q2383" i="1"/>
  <c r="Q2241" i="1"/>
  <c r="Q2423" i="1"/>
  <c r="Q2257" i="1"/>
  <c r="Q2242" i="1"/>
  <c r="Q2031" i="1"/>
  <c r="Q2244" i="1"/>
  <c r="Q2408" i="1"/>
  <c r="Q2243" i="1"/>
  <c r="Q2377" i="1"/>
  <c r="Q698" i="1"/>
  <c r="Q2330" i="1"/>
  <c r="Q2421" i="1"/>
  <c r="Q2422" i="1"/>
  <c r="Q699" i="1"/>
  <c r="Q2413" i="1"/>
  <c r="Q2416" i="1"/>
  <c r="Q2032" i="1"/>
  <c r="Q2403" i="1"/>
  <c r="Q2392" i="1"/>
  <c r="Q2033" i="1"/>
  <c r="Q2326" i="1"/>
  <c r="Q2378" i="1"/>
  <c r="Q2407" i="1"/>
  <c r="Q2054" i="1"/>
  <c r="Q2397" i="1"/>
  <c r="Q2034" i="1"/>
  <c r="Q700" i="1"/>
  <c r="Q2393" i="1"/>
  <c r="Q2409" i="1"/>
  <c r="Q2404" i="1"/>
  <c r="Q2384" i="1"/>
  <c r="Q2394" i="1"/>
  <c r="Q2055" i="1"/>
  <c r="Q2417" i="1"/>
  <c r="Q2381" i="1"/>
  <c r="Q701" i="1"/>
  <c r="Q2420" i="1"/>
  <c r="Q2418" i="1"/>
  <c r="Q2398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7" i="1"/>
  <c r="Q2488" i="1"/>
  <c r="Q2489" i="1"/>
  <c r="P255" i="1"/>
  <c r="P228" i="1"/>
  <c r="P212" i="1"/>
  <c r="P396" i="1"/>
  <c r="P366" i="1"/>
  <c r="P43" i="1"/>
  <c r="P301" i="1"/>
  <c r="P349" i="1"/>
  <c r="P433" i="1"/>
  <c r="P91" i="1"/>
  <c r="P196" i="1"/>
  <c r="P269" i="1"/>
  <c r="P192" i="1"/>
  <c r="P309" i="1"/>
  <c r="P124" i="1"/>
  <c r="P37" i="1"/>
  <c r="P425" i="1"/>
  <c r="P323" i="1"/>
  <c r="P92" i="1"/>
  <c r="P271" i="1"/>
  <c r="P394" i="1"/>
  <c r="P201" i="1"/>
  <c r="P563" i="1"/>
  <c r="P543" i="1"/>
  <c r="P320" i="1"/>
  <c r="P145" i="1"/>
  <c r="P82" i="1"/>
  <c r="P93" i="1"/>
  <c r="P277" i="1"/>
  <c r="P76" i="1"/>
  <c r="P576" i="1"/>
  <c r="P213" i="1"/>
  <c r="P466" i="1"/>
  <c r="P315" i="1"/>
  <c r="P367" i="1"/>
  <c r="P468" i="1"/>
  <c r="P142" i="1"/>
  <c r="P517" i="1"/>
  <c r="P457" i="1"/>
  <c r="P495" i="1"/>
  <c r="P281" i="1"/>
  <c r="P451" i="1"/>
  <c r="P172" i="1"/>
  <c r="P377" i="1"/>
  <c r="P383" i="1"/>
  <c r="P446" i="1"/>
  <c r="P97" i="1"/>
  <c r="P157" i="1"/>
  <c r="P453" i="1"/>
  <c r="P657" i="1"/>
  <c r="P387" i="1"/>
  <c r="P622" i="1"/>
  <c r="P260" i="1"/>
  <c r="P406" i="1"/>
  <c r="P777" i="1"/>
  <c r="P223" i="1"/>
  <c r="P154" i="1"/>
  <c r="P333" i="1"/>
  <c r="P179" i="1"/>
  <c r="P302" i="1"/>
  <c r="P619" i="1"/>
  <c r="P324" i="1"/>
  <c r="P84" i="1"/>
  <c r="P830" i="1"/>
  <c r="P186" i="1"/>
  <c r="P288" i="1"/>
  <c r="P403" i="1"/>
  <c r="P141" i="1"/>
  <c r="P663" i="1"/>
  <c r="P160" i="1"/>
  <c r="P483" i="1"/>
  <c r="P336" i="1"/>
  <c r="P87" i="1"/>
  <c r="P107" i="1"/>
  <c r="P109" i="1"/>
  <c r="P341" i="1"/>
  <c r="P498" i="1"/>
  <c r="P285" i="1"/>
  <c r="P198" i="1"/>
  <c r="P789" i="1"/>
  <c r="P993" i="1"/>
  <c r="P445" i="1"/>
  <c r="P303" i="1"/>
  <c r="P248" i="1"/>
  <c r="P395" i="1"/>
  <c r="P129" i="1"/>
  <c r="P424" i="1"/>
  <c r="P72" i="1"/>
  <c r="P368" i="1"/>
  <c r="P78" i="1"/>
  <c r="P770" i="1"/>
  <c r="P572" i="1"/>
  <c r="P420" i="1"/>
  <c r="P376" i="1"/>
  <c r="P702" i="1"/>
  <c r="P153" i="1"/>
  <c r="P405" i="1"/>
  <c r="P175" i="1"/>
  <c r="P509" i="1"/>
  <c r="P828" i="1"/>
  <c r="P809" i="1"/>
  <c r="P546" i="1"/>
  <c r="P224" i="1"/>
  <c r="P739" i="1"/>
  <c r="P313" i="1"/>
  <c r="P671" i="1"/>
  <c r="P200" i="1"/>
  <c r="P679" i="1"/>
  <c r="P344" i="1"/>
  <c r="P436" i="1"/>
  <c r="P489" i="1"/>
  <c r="P1025" i="1"/>
  <c r="P1218" i="1"/>
  <c r="P594" i="1"/>
  <c r="P411" i="1"/>
  <c r="P27" i="1"/>
  <c r="P173" i="1"/>
  <c r="P1099" i="1"/>
  <c r="P280" i="1"/>
  <c r="P553" i="1"/>
  <c r="P326" i="1"/>
  <c r="P704" i="1"/>
  <c r="P526" i="1"/>
  <c r="P782" i="1"/>
  <c r="P404" i="1"/>
  <c r="P516" i="1"/>
  <c r="P140" i="1"/>
  <c r="P378" i="1"/>
  <c r="P949" i="1"/>
  <c r="P611" i="1"/>
  <c r="P272" i="1"/>
  <c r="P930" i="1"/>
  <c r="P555" i="1"/>
  <c r="P443" i="1"/>
  <c r="P256" i="1"/>
  <c r="P787" i="1"/>
  <c r="P51" i="1"/>
  <c r="P1006" i="1"/>
  <c r="P73" i="1"/>
  <c r="P890" i="1"/>
  <c r="P567" i="1"/>
  <c r="P442" i="1"/>
  <c r="P371" i="1"/>
  <c r="P502" i="1"/>
  <c r="P263" i="1"/>
  <c r="P531" i="1"/>
  <c r="P881" i="1"/>
  <c r="P329" i="1"/>
  <c r="P992" i="1"/>
  <c r="P768" i="1"/>
  <c r="P264" i="1"/>
  <c r="P83" i="1"/>
  <c r="P204" i="1"/>
  <c r="P178" i="1"/>
  <c r="P1064" i="1"/>
  <c r="P493" i="1"/>
  <c r="P363" i="1"/>
  <c r="P632" i="1"/>
  <c r="P874" i="1"/>
  <c r="P34" i="1"/>
  <c r="P46" i="1"/>
  <c r="P659" i="1"/>
  <c r="P167" i="1"/>
  <c r="P604" i="1"/>
  <c r="P896" i="1"/>
  <c r="P375" i="1"/>
  <c r="P232" i="1"/>
  <c r="P573" i="1"/>
  <c r="P965" i="1"/>
  <c r="P203" i="1"/>
  <c r="P233" i="1"/>
  <c r="P381" i="1"/>
  <c r="P357" i="1"/>
  <c r="P995" i="1"/>
  <c r="P474" i="1"/>
  <c r="P112" i="1"/>
  <c r="P328" i="1"/>
  <c r="P1417" i="1"/>
  <c r="P438" i="1"/>
  <c r="P558" i="1"/>
  <c r="P733" i="1"/>
  <c r="P128" i="1"/>
  <c r="P485" i="1"/>
  <c r="P877" i="1"/>
  <c r="P352" i="1"/>
  <c r="P561" i="1"/>
  <c r="P596" i="1"/>
  <c r="P427" i="1"/>
  <c r="P887" i="1"/>
  <c r="P118" i="1"/>
  <c r="P470" i="1"/>
  <c r="P781" i="1"/>
  <c r="P152" i="1"/>
  <c r="P266" i="1"/>
  <c r="P1113" i="1"/>
  <c r="P476" i="1"/>
  <c r="P544" i="1"/>
  <c r="P960" i="1"/>
  <c r="P626" i="1"/>
  <c r="P685" i="1"/>
  <c r="P776" i="1"/>
  <c r="P325" i="1"/>
  <c r="P238" i="1"/>
  <c r="P1148" i="1"/>
  <c r="P683" i="1"/>
  <c r="P860" i="1"/>
  <c r="P909" i="1"/>
  <c r="P136" i="1"/>
  <c r="P720" i="1"/>
  <c r="P1009" i="1"/>
  <c r="P665" i="1"/>
  <c r="P541" i="1"/>
  <c r="P299" i="1"/>
  <c r="P262" i="1"/>
  <c r="P1263" i="1"/>
  <c r="P616" i="1"/>
  <c r="P688" i="1"/>
  <c r="P408" i="1"/>
  <c r="P244" i="1"/>
  <c r="P360" i="1"/>
  <c r="P814" i="1"/>
  <c r="P871" i="1"/>
  <c r="P577" i="1"/>
  <c r="P1132" i="1"/>
  <c r="P1328" i="1"/>
  <c r="P763" i="1"/>
  <c r="P826" i="1"/>
  <c r="P257" i="1"/>
  <c r="P327" i="1"/>
  <c r="P393" i="1"/>
  <c r="P955" i="1"/>
  <c r="P593" i="1"/>
  <c r="P67" i="1"/>
  <c r="P559" i="1"/>
  <c r="P490" i="1"/>
  <c r="P979" i="1"/>
  <c r="P1054" i="1"/>
  <c r="P897" i="1"/>
  <c r="P536" i="1"/>
  <c r="P615" i="1"/>
  <c r="P1253" i="1"/>
  <c r="P817" i="1"/>
  <c r="P197" i="1"/>
  <c r="P901" i="1"/>
  <c r="P1187" i="1"/>
  <c r="P413" i="1"/>
  <c r="P459" i="1"/>
  <c r="P821" i="1"/>
  <c r="P1423" i="1"/>
  <c r="P1335" i="1"/>
  <c r="P504" i="1"/>
  <c r="P849" i="1"/>
  <c r="P270" i="1"/>
  <c r="P216" i="1"/>
  <c r="P892" i="1"/>
  <c r="P640" i="1"/>
  <c r="P488" i="1"/>
  <c r="P155" i="1"/>
  <c r="P554" i="1"/>
  <c r="P587" i="1"/>
  <c r="P778" i="1"/>
  <c r="P127" i="1"/>
  <c r="P113" i="1"/>
  <c r="P710" i="1"/>
  <c r="P889" i="1"/>
  <c r="P813" i="1"/>
  <c r="P703" i="1"/>
  <c r="P185" i="1"/>
  <c r="P505" i="1"/>
  <c r="P511" i="1"/>
  <c r="P1147" i="1"/>
  <c r="P988" i="1"/>
  <c r="P911" i="1"/>
  <c r="P137" i="1"/>
  <c r="P340" i="1"/>
  <c r="P728" i="1"/>
  <c r="P275" i="1"/>
  <c r="P749" i="1"/>
  <c r="P484" i="1"/>
  <c r="P723" i="1"/>
  <c r="P182" i="1"/>
  <c r="P417" i="1"/>
  <c r="P184" i="1"/>
  <c r="P602" i="1"/>
  <c r="P36" i="1"/>
  <c r="P771" i="1"/>
  <c r="P747" i="1"/>
  <c r="P851" i="1"/>
  <c r="P687" i="1"/>
  <c r="P1083" i="1"/>
  <c r="P354" i="1"/>
  <c r="P900" i="1"/>
  <c r="P1323" i="1"/>
  <c r="P677" i="1"/>
  <c r="P1403" i="1"/>
  <c r="P161" i="1"/>
  <c r="P506" i="1"/>
  <c r="P59" i="1"/>
  <c r="P1210" i="1"/>
  <c r="P331" i="1"/>
  <c r="P807" i="1"/>
  <c r="P1470" i="1"/>
  <c r="P343" i="1"/>
  <c r="P90" i="1"/>
  <c r="P1233" i="1"/>
  <c r="P164" i="1"/>
  <c r="P820" i="1"/>
  <c r="P1242" i="1"/>
  <c r="P61" i="1"/>
  <c r="P933" i="1"/>
  <c r="P542" i="1"/>
  <c r="P308" i="1"/>
  <c r="P783" i="1"/>
  <c r="P282" i="1"/>
  <c r="P562" i="1"/>
  <c r="P1448" i="1"/>
  <c r="P1027" i="1"/>
  <c r="P565" i="1"/>
  <c r="P971" i="1"/>
  <c r="P876" i="1"/>
  <c r="P430" i="1"/>
  <c r="P664" i="1"/>
  <c r="P464" i="1"/>
  <c r="P199" i="1"/>
  <c r="P1028" i="1"/>
  <c r="P156" i="1"/>
  <c r="P668" i="1"/>
  <c r="P836" i="1"/>
  <c r="P1464" i="1"/>
  <c r="P444" i="1"/>
  <c r="P811" i="1"/>
  <c r="P261" i="1"/>
  <c r="P149" i="1"/>
  <c r="P524" i="1"/>
  <c r="P121" i="1"/>
  <c r="P863" i="1"/>
  <c r="P618" i="1"/>
  <c r="P1081" i="1"/>
  <c r="P629" i="1"/>
  <c r="P721" i="1"/>
  <c r="P614" i="1"/>
  <c r="P1077" i="1"/>
  <c r="P365" i="1"/>
  <c r="P1063" i="1"/>
  <c r="P926" i="1"/>
  <c r="P961" i="1"/>
  <c r="P1164" i="1"/>
  <c r="P345" i="1"/>
  <c r="P649" i="1"/>
  <c r="P584" i="1"/>
  <c r="P612" i="1"/>
  <c r="P753" i="1"/>
  <c r="P491" i="1"/>
  <c r="P317" i="1"/>
  <c r="P690" i="1"/>
  <c r="P538" i="1"/>
  <c r="P100" i="1"/>
  <c r="P1276" i="1"/>
  <c r="P756" i="1"/>
  <c r="P713" i="1"/>
  <c r="P1255" i="1"/>
  <c r="P1052" i="1"/>
  <c r="P1008" i="1"/>
  <c r="P162" i="1"/>
  <c r="P469" i="1"/>
  <c r="P999" i="1"/>
  <c r="P1017" i="1"/>
  <c r="P810" i="1"/>
  <c r="P840" i="1"/>
  <c r="P1339" i="1"/>
  <c r="P310" i="1"/>
  <c r="P268" i="1"/>
  <c r="P673" i="1"/>
  <c r="P190" i="1"/>
  <c r="P775" i="1"/>
  <c r="P824" i="1"/>
  <c r="P847" i="1"/>
  <c r="P32" i="1"/>
  <c r="P86" i="1"/>
  <c r="P1572" i="1"/>
  <c r="P603" i="1"/>
  <c r="P1161" i="1"/>
  <c r="P513" i="1"/>
  <c r="P641" i="1"/>
  <c r="P1369" i="1"/>
  <c r="P492" i="1"/>
  <c r="P784" i="1"/>
  <c r="P1260" i="1"/>
  <c r="P239" i="1"/>
  <c r="P1184" i="1"/>
  <c r="P1160" i="1"/>
  <c r="P1336" i="1"/>
  <c r="P279" i="1"/>
  <c r="P724" i="1"/>
  <c r="P906" i="1"/>
  <c r="P963" i="1"/>
  <c r="P1405" i="1"/>
  <c r="P350" i="1"/>
  <c r="P984" i="1"/>
  <c r="P608" i="1"/>
  <c r="P932" i="1"/>
  <c r="P57" i="1"/>
  <c r="P548" i="1"/>
  <c r="P952" i="1"/>
  <c r="P675" i="1"/>
  <c r="P50" i="1"/>
  <c r="P391" i="1"/>
  <c r="P1366" i="1"/>
  <c r="P480" i="1"/>
  <c r="P1575" i="1"/>
  <c r="P795" i="1"/>
  <c r="P314" i="1"/>
  <c r="P414" i="1"/>
  <c r="P655" i="1"/>
  <c r="P529" i="1"/>
  <c r="P806" i="1"/>
  <c r="P278" i="1"/>
  <c r="P335" i="1"/>
  <c r="P744" i="1"/>
  <c r="P217" i="1"/>
  <c r="P229" i="1"/>
  <c r="P989" i="1"/>
  <c r="P954" i="1"/>
  <c r="P441" i="1"/>
  <c r="P745" i="1"/>
  <c r="P123" i="1"/>
  <c r="P1120" i="1"/>
  <c r="P913" i="1"/>
  <c r="P507" i="1"/>
  <c r="P630" i="1"/>
  <c r="P780" i="1"/>
  <c r="P564" i="1"/>
  <c r="P267" i="1"/>
  <c r="P1004" i="1"/>
  <c r="P440" i="1"/>
  <c r="P1061" i="1"/>
  <c r="P1183" i="1"/>
  <c r="P920" i="1"/>
  <c r="P1158" i="1"/>
  <c r="P347" i="1"/>
  <c r="P791" i="1"/>
  <c r="P379" i="1"/>
  <c r="P166" i="1"/>
  <c r="P1057" i="1"/>
  <c r="P802" i="1"/>
  <c r="P423" i="1"/>
  <c r="P797" i="1"/>
  <c r="P1684" i="1"/>
  <c r="P598" i="1"/>
  <c r="P910" i="1"/>
  <c r="P651" i="1"/>
  <c r="P56" i="1"/>
  <c r="P75" i="1"/>
  <c r="P130" i="1"/>
  <c r="P146" i="1"/>
  <c r="P1337" i="1"/>
  <c r="P1150" i="1"/>
  <c r="P737" i="1"/>
  <c r="P400" i="1"/>
  <c r="P1544" i="1"/>
  <c r="P295" i="1"/>
  <c r="P867" i="1"/>
  <c r="P1020" i="1"/>
  <c r="P206" i="1"/>
  <c r="P1021" i="1"/>
  <c r="P1001" i="1"/>
  <c r="P1311" i="1"/>
  <c r="P385" i="1"/>
  <c r="P917" i="1"/>
  <c r="P869" i="1"/>
  <c r="P104" i="1"/>
  <c r="P515" i="1"/>
  <c r="P1288" i="1"/>
  <c r="P1111" i="1"/>
  <c r="P1421" i="1"/>
  <c r="P1092" i="1"/>
  <c r="P358" i="1"/>
  <c r="P401" i="1"/>
  <c r="P680" i="1"/>
  <c r="P818" i="1"/>
  <c r="P686" i="1"/>
  <c r="P332" i="1"/>
  <c r="P432" i="1"/>
  <c r="P898" i="1"/>
  <c r="P25" i="1"/>
  <c r="P1432" i="1"/>
  <c r="P481" i="1"/>
  <c r="P1238" i="1"/>
  <c r="P527" i="1"/>
  <c r="P570" i="1"/>
  <c r="P1834" i="1"/>
  <c r="P522" i="1"/>
  <c r="P218" i="1"/>
  <c r="P1142" i="1"/>
  <c r="P1262" i="1"/>
  <c r="P412" i="1"/>
  <c r="P676" i="1"/>
  <c r="P94" i="1"/>
  <c r="P707" i="1"/>
  <c r="P837" i="1"/>
  <c r="P684" i="1"/>
  <c r="P823" i="1"/>
  <c r="P415" i="1"/>
  <c r="P599" i="1"/>
  <c r="P311" i="1"/>
  <c r="P1190" i="1"/>
  <c r="P195" i="1"/>
  <c r="P1033" i="1"/>
  <c r="P1044" i="1"/>
  <c r="P501" i="1"/>
  <c r="P1574" i="1"/>
  <c r="P1055" i="1"/>
  <c r="P35" i="1"/>
  <c r="P180" i="1"/>
  <c r="P214" i="1"/>
  <c r="P1095" i="1"/>
  <c r="P380" i="1"/>
  <c r="P1332" i="1"/>
  <c r="P978" i="1"/>
  <c r="P574" i="1"/>
  <c r="P1457" i="1"/>
  <c r="P646" i="1"/>
  <c r="P111" i="1"/>
  <c r="P1137" i="1"/>
  <c r="P1082" i="1"/>
  <c r="P147" i="1"/>
  <c r="P1439" i="1"/>
  <c r="P1352" i="1"/>
  <c r="P194" i="1"/>
  <c r="P1272" i="1"/>
  <c r="P1223" i="1"/>
  <c r="P1222" i="1"/>
  <c r="P1175" i="1"/>
  <c r="P1357" i="1"/>
  <c r="P1123" i="1"/>
  <c r="P927" i="1"/>
  <c r="P592" i="1"/>
  <c r="P556" i="1"/>
  <c r="P1426" i="1"/>
  <c r="P682" i="1"/>
  <c r="P1416" i="1"/>
  <c r="P929" i="1"/>
  <c r="P1304" i="1"/>
  <c r="P1226" i="1"/>
  <c r="P1643" i="1"/>
  <c r="P1305" i="1"/>
  <c r="P63" i="1"/>
  <c r="P246" i="1"/>
  <c r="P709" i="1"/>
  <c r="P523" i="1"/>
  <c r="P514" i="1"/>
  <c r="P1391" i="1"/>
  <c r="P235" i="1"/>
  <c r="P953" i="1"/>
  <c r="P885" i="1"/>
  <c r="P1139" i="1"/>
  <c r="P510" i="1"/>
  <c r="P294" i="1"/>
  <c r="P866" i="1"/>
  <c r="P1512" i="1"/>
  <c r="P905" i="1"/>
  <c r="P1418" i="1"/>
  <c r="P1293" i="1"/>
  <c r="P1402" i="1"/>
  <c r="P1245" i="1"/>
  <c r="P617" i="1"/>
  <c r="P496" i="1"/>
  <c r="P792" i="1"/>
  <c r="P1285" i="1"/>
  <c r="P647" i="1"/>
  <c r="P1256" i="1"/>
  <c r="P907" i="1"/>
  <c r="P359" i="1"/>
  <c r="P230" i="1"/>
  <c r="P944" i="1"/>
  <c r="P1371" i="1"/>
  <c r="P1452" i="1"/>
  <c r="P1165" i="1"/>
  <c r="P337" i="1"/>
  <c r="P1126" i="1"/>
  <c r="P1370" i="1"/>
  <c r="P1141" i="1"/>
  <c r="P855" i="1"/>
  <c r="P1106" i="1"/>
  <c r="P1219" i="1"/>
  <c r="P1031" i="1"/>
  <c r="P681" i="1"/>
  <c r="P500" i="1"/>
  <c r="P1138" i="1"/>
  <c r="P872" i="1"/>
  <c r="P259" i="1"/>
  <c r="P1354" i="1"/>
  <c r="P1173" i="1"/>
  <c r="P841" i="1"/>
  <c r="P746" i="1"/>
  <c r="P1068" i="1"/>
  <c r="P1442" i="1"/>
  <c r="P1625" i="1"/>
  <c r="P717" i="1"/>
  <c r="P1760" i="1"/>
  <c r="P428" i="1"/>
  <c r="P1322" i="1"/>
  <c r="P1167" i="1"/>
  <c r="P304" i="1"/>
  <c r="P1002" i="1"/>
  <c r="P1192" i="1"/>
  <c r="P569" i="1"/>
  <c r="P1010" i="1"/>
  <c r="P1059" i="1"/>
  <c r="P888" i="1"/>
  <c r="P672" i="1"/>
  <c r="P1243" i="1"/>
  <c r="P939" i="1"/>
  <c r="P800" i="1"/>
  <c r="P998" i="1"/>
  <c r="P494" i="1"/>
  <c r="P1100" i="1"/>
  <c r="P658" i="1"/>
  <c r="P193" i="1"/>
  <c r="P392" i="1"/>
  <c r="P65" i="1"/>
  <c r="P1361" i="1"/>
  <c r="P1103" i="1"/>
  <c r="P654" i="1"/>
  <c r="P382" i="1"/>
  <c r="P45" i="1"/>
  <c r="P557" i="1"/>
  <c r="P150" i="1"/>
  <c r="P899" i="1"/>
  <c r="P734" i="1"/>
  <c r="P873" i="1"/>
  <c r="P648" i="1"/>
  <c r="P68" i="1"/>
  <c r="P258" i="1"/>
  <c r="P916" i="1"/>
  <c r="P650" i="1"/>
  <c r="P1310" i="1"/>
  <c r="P355" i="1"/>
  <c r="P1277" i="1"/>
  <c r="P962" i="1"/>
  <c r="P580" i="1"/>
  <c r="P530" i="1"/>
  <c r="P1653" i="1"/>
  <c r="P1209" i="1"/>
  <c r="P183" i="1"/>
  <c r="P1236" i="1"/>
  <c r="P1481" i="1"/>
  <c r="P165" i="1"/>
  <c r="P1532" i="1"/>
  <c r="P585" i="1"/>
  <c r="P973" i="1"/>
  <c r="P1677" i="1"/>
  <c r="P845" i="1"/>
  <c r="P1128" i="1"/>
  <c r="P843" i="1"/>
  <c r="P1097" i="1"/>
  <c r="P170" i="1"/>
  <c r="P925" i="1"/>
  <c r="P829" i="1"/>
  <c r="P429" i="1"/>
  <c r="P1204" i="1"/>
  <c r="P1287" i="1"/>
  <c r="P503" i="1"/>
  <c r="P578" i="1"/>
  <c r="P292" i="1"/>
  <c r="P1424" i="1"/>
  <c r="P1078" i="1"/>
  <c r="P1299" i="1"/>
  <c r="P519" i="1"/>
  <c r="P1604" i="1"/>
  <c r="P458" i="1"/>
  <c r="P1680" i="1"/>
  <c r="P1665" i="1"/>
  <c r="P595" i="1"/>
  <c r="P639" i="1"/>
  <c r="P416" i="1"/>
  <c r="P804" i="1"/>
  <c r="P722" i="1"/>
  <c r="P1298" i="1"/>
  <c r="P1320" i="1"/>
  <c r="P620" i="1"/>
  <c r="P1714" i="1"/>
  <c r="P669" i="1"/>
  <c r="P1079" i="1"/>
  <c r="P81" i="1"/>
  <c r="P273" i="1"/>
  <c r="P850" i="1"/>
  <c r="P1261" i="1"/>
  <c r="P422" i="1"/>
  <c r="P1567" i="1"/>
  <c r="P1145" i="1"/>
  <c r="P1089" i="1"/>
  <c r="P1530" i="1"/>
  <c r="P1569" i="1"/>
  <c r="P825" i="1"/>
  <c r="P1716" i="1"/>
  <c r="P1351" i="1"/>
  <c r="P1280" i="1"/>
  <c r="P970" i="1"/>
  <c r="P1114" i="1"/>
  <c r="P808" i="1"/>
  <c r="P1725" i="1"/>
  <c r="P812" i="1"/>
  <c r="P1297" i="1"/>
  <c r="P1524" i="1"/>
  <c r="P1168" i="1"/>
  <c r="P940" i="1"/>
  <c r="P1492" i="1"/>
  <c r="P1477" i="1"/>
  <c r="P705" i="1"/>
  <c r="P904" i="1"/>
  <c r="P1319" i="1"/>
  <c r="P1023" i="1"/>
  <c r="P1564" i="1"/>
  <c r="P26" i="1"/>
  <c r="P33" i="1"/>
  <c r="P689" i="1"/>
  <c r="P426" i="1"/>
  <c r="P525" i="1"/>
  <c r="P1333" i="1"/>
  <c r="P1660" i="1"/>
  <c r="P1748" i="1"/>
  <c r="P549" i="1"/>
  <c r="P1373" i="1"/>
  <c r="P924" i="1"/>
  <c r="P1557" i="1"/>
  <c r="P539" i="1"/>
  <c r="P628" i="1"/>
  <c r="P1244" i="1"/>
  <c r="P132" i="1"/>
  <c r="P1313" i="1"/>
  <c r="P435" i="1"/>
  <c r="P1570" i="1"/>
  <c r="P463" i="1"/>
  <c r="P1198" i="1"/>
  <c r="P1058" i="1"/>
  <c r="P171" i="1"/>
  <c r="P600" i="1"/>
  <c r="P853" i="1"/>
  <c r="P1268" i="1"/>
  <c r="P283" i="1"/>
  <c r="P1635" i="1"/>
  <c r="P1606" i="1"/>
  <c r="P398" i="1"/>
  <c r="P980" i="1"/>
  <c r="P1611" i="1"/>
  <c r="P1487" i="1"/>
  <c r="P478" i="1"/>
  <c r="P189" i="1"/>
  <c r="P1688" i="1"/>
  <c r="P1085" i="1"/>
  <c r="P1013" i="1"/>
  <c r="P1549" i="1"/>
  <c r="P1678" i="1"/>
  <c r="P369" i="1"/>
  <c r="P250" i="1"/>
  <c r="P312" i="1"/>
  <c r="P1384" i="1"/>
  <c r="P1493" i="1"/>
  <c r="P1199" i="1"/>
  <c r="P642" i="1"/>
  <c r="P1240" i="1"/>
  <c r="P875" i="1"/>
  <c r="P1450" i="1"/>
  <c r="P1338" i="1"/>
  <c r="P870" i="1"/>
  <c r="P796" i="1"/>
  <c r="P1598" i="1"/>
  <c r="P1364" i="1"/>
  <c r="P1394" i="1"/>
  <c r="P634" i="1"/>
  <c r="P1501" i="1"/>
  <c r="P1700" i="1"/>
  <c r="P950" i="1"/>
  <c r="P1208" i="1"/>
  <c r="P652" i="1"/>
  <c r="P207" i="1"/>
  <c r="P975" i="1"/>
  <c r="P1312" i="1"/>
  <c r="P1053" i="1"/>
  <c r="P508" i="1"/>
  <c r="P1290" i="1"/>
  <c r="P996" i="1"/>
  <c r="P1116" i="1"/>
  <c r="P1618" i="1"/>
  <c r="P1039" i="1"/>
  <c r="P1093" i="1"/>
  <c r="P418" i="1"/>
  <c r="P935" i="1"/>
  <c r="P931" i="1"/>
  <c r="P621" i="1"/>
  <c r="P958" i="1"/>
  <c r="P125" i="1"/>
  <c r="P765" i="1"/>
  <c r="P730" i="1"/>
  <c r="P908" i="1"/>
  <c r="P1867" i="1"/>
  <c r="P521" i="1"/>
  <c r="P964" i="1"/>
  <c r="P1554" i="1"/>
  <c r="P918" i="1"/>
  <c r="P759" i="1"/>
  <c r="P773" i="1"/>
  <c r="P842" i="1"/>
  <c r="P1358" i="1"/>
  <c r="P1623" i="1"/>
  <c r="P725" i="1"/>
  <c r="P1387" i="1"/>
  <c r="P1279" i="1"/>
  <c r="P1207" i="1"/>
  <c r="P547" i="1"/>
  <c r="P174" i="1"/>
  <c r="P977" i="1"/>
  <c r="P169" i="1"/>
  <c r="P736" i="1"/>
  <c r="P667" i="1"/>
  <c r="P1153" i="1"/>
  <c r="P857" i="1"/>
  <c r="P1265" i="1"/>
  <c r="P1865" i="1"/>
  <c r="P1926" i="1"/>
  <c r="P447" i="1"/>
  <c r="P535" i="1"/>
  <c r="P373" i="1"/>
  <c r="P181" i="1"/>
  <c r="P1476" i="1"/>
  <c r="P1096" i="1"/>
  <c r="P1378" i="1"/>
  <c r="P833" i="1"/>
  <c r="P1291" i="1"/>
  <c r="P1510" i="1"/>
  <c r="P1066" i="1"/>
  <c r="P1166" i="1"/>
  <c r="P1641" i="1"/>
  <c r="P609" i="1"/>
  <c r="P1588" i="1"/>
  <c r="P386" i="1"/>
  <c r="P1573" i="1"/>
  <c r="P922" i="1"/>
  <c r="P1278" i="1"/>
  <c r="P956" i="1"/>
  <c r="P997" i="1"/>
  <c r="P431" i="1"/>
  <c r="P1117" i="1"/>
  <c r="P1012" i="1"/>
  <c r="P740" i="1"/>
  <c r="P1034" i="1"/>
  <c r="P882" i="1"/>
  <c r="P1657" i="1"/>
  <c r="P532" i="1"/>
  <c r="P819" i="1"/>
  <c r="P1197" i="1"/>
  <c r="P454" i="1"/>
  <c r="P1284" i="1"/>
  <c r="P605" i="1"/>
  <c r="P1587" i="1"/>
  <c r="P1275" i="1"/>
  <c r="P384" i="1"/>
  <c r="P983" i="1"/>
  <c r="P1489" i="1"/>
  <c r="P1794" i="1"/>
  <c r="P462" i="1"/>
  <c r="P982" i="1"/>
  <c r="P552" i="1"/>
  <c r="P49" i="1"/>
  <c r="P1458" i="1"/>
  <c r="P1346" i="1"/>
  <c r="P23" i="1"/>
  <c r="P1497" i="1"/>
  <c r="P1241" i="1"/>
  <c r="P1250" i="1"/>
  <c r="P1947" i="1"/>
  <c r="P251" i="1"/>
  <c r="P1143" i="1"/>
  <c r="P297" i="1"/>
  <c r="P106" i="1"/>
  <c r="P79" i="1"/>
  <c r="P1626" i="1"/>
  <c r="P1367" i="1"/>
  <c r="P1049" i="1"/>
  <c r="P959" i="1"/>
  <c r="P1215" i="1"/>
  <c r="P1644" i="1"/>
  <c r="P390" i="1"/>
  <c r="P439" i="1"/>
  <c r="P1193" i="1"/>
  <c r="P1189" i="1"/>
  <c r="P456" i="1"/>
  <c r="P1614" i="1"/>
  <c r="P1454" i="1"/>
  <c r="P1896" i="1"/>
  <c r="P1552" i="1"/>
  <c r="P1356" i="1"/>
  <c r="P1494" i="1"/>
  <c r="P1864" i="1"/>
  <c r="P981" i="1"/>
  <c r="P923" i="1"/>
  <c r="P793" i="1"/>
  <c r="P1247" i="1"/>
  <c r="P1368" i="1"/>
  <c r="P249" i="1"/>
  <c r="P1283" i="1"/>
  <c r="P1400" i="1"/>
  <c r="P1118" i="1"/>
  <c r="P330" i="1"/>
  <c r="P1479" i="1"/>
  <c r="P231" i="1"/>
  <c r="P1321" i="1"/>
  <c r="P1377" i="1"/>
  <c r="P972" i="1"/>
  <c r="P1375" i="1"/>
  <c r="P1516" i="1"/>
  <c r="P499" i="1"/>
  <c r="P1809" i="1"/>
  <c r="P1449" i="1"/>
  <c r="P144" i="1"/>
  <c r="P607" i="1"/>
  <c r="P835" i="1"/>
  <c r="P533" i="1"/>
  <c r="P227" i="1"/>
  <c r="P1456" i="1"/>
  <c r="P225" i="1"/>
  <c r="P1694" i="1"/>
  <c r="P1506" i="1"/>
  <c r="P1667" i="1"/>
  <c r="P1350" i="1"/>
  <c r="P1060" i="1"/>
  <c r="P1191" i="1"/>
  <c r="P1615" i="1"/>
  <c r="P884" i="1"/>
  <c r="P1029" i="1"/>
  <c r="P764" i="1"/>
  <c r="P1292" i="1"/>
  <c r="P1038" i="1"/>
  <c r="P1436" i="1"/>
  <c r="P339" i="1"/>
  <c r="P868" i="1"/>
  <c r="P1723" i="1"/>
  <c r="P631" i="1"/>
  <c r="P878" i="1"/>
  <c r="P397" i="1"/>
  <c r="P1681" i="1"/>
  <c r="P1067" i="1"/>
  <c r="P1545" i="1"/>
  <c r="P1759" i="1"/>
  <c r="P662" i="1"/>
  <c r="P1258" i="1"/>
  <c r="P117" i="1"/>
  <c r="P421" i="1"/>
  <c r="P1459" i="1"/>
  <c r="P1664" i="1"/>
  <c r="P1629" i="1"/>
  <c r="P936" i="1"/>
  <c r="P1593" i="1"/>
  <c r="P846" i="1"/>
  <c r="P912" i="1"/>
  <c r="P894" i="1"/>
  <c r="P1342" i="1"/>
  <c r="P471" i="1"/>
  <c r="P1194" i="1"/>
  <c r="P1140" i="1"/>
  <c r="P1528" i="1"/>
  <c r="P1407" i="1"/>
  <c r="P862" i="1"/>
  <c r="P60" i="1"/>
  <c r="P364" i="1"/>
  <c r="P1508" i="1"/>
  <c r="P715" i="1"/>
  <c r="P1246" i="1"/>
  <c r="P1739" i="1"/>
  <c r="P322" i="1"/>
  <c r="P1151" i="1"/>
  <c r="P1349" i="1"/>
  <c r="P1592" i="1"/>
  <c r="P1745" i="1"/>
  <c r="P1345" i="1"/>
  <c r="P951" i="1"/>
  <c r="P1267" i="1"/>
  <c r="P1180" i="1"/>
  <c r="P633" i="1"/>
  <c r="P1186" i="1"/>
  <c r="P1212" i="1"/>
  <c r="P1036" i="1"/>
  <c r="P479" i="1"/>
  <c r="P1561" i="1"/>
  <c r="P1026" i="1"/>
  <c r="P1435" i="1"/>
  <c r="P803" i="1"/>
  <c r="P1892" i="1"/>
  <c r="P1360" i="1"/>
  <c r="P785" i="1"/>
  <c r="P47" i="1"/>
  <c r="P1046" i="1"/>
  <c r="P1576" i="1"/>
  <c r="P1232" i="1"/>
  <c r="P928" i="1"/>
  <c r="P1465" i="1"/>
  <c r="P1559" i="1"/>
  <c r="P579" i="1"/>
  <c r="P1382" i="1"/>
  <c r="P245" i="1"/>
  <c r="P1011" i="1"/>
  <c r="P2019" i="1"/>
  <c r="P407" i="1"/>
  <c r="P1562" i="1"/>
  <c r="P1134" i="1"/>
  <c r="P300" i="1"/>
  <c r="P627" i="1"/>
  <c r="P1785" i="1"/>
  <c r="P1176" i="1"/>
  <c r="P284" i="1"/>
  <c r="P1348" i="1"/>
  <c r="P1824" i="1"/>
  <c r="P1828" i="1"/>
  <c r="P755" i="1"/>
  <c r="P1521" i="1"/>
  <c r="P1793" i="1"/>
  <c r="P767" i="1"/>
  <c r="P1933" i="1"/>
  <c r="P1601" i="1"/>
  <c r="P1003" i="1"/>
  <c r="P103" i="1"/>
  <c r="P1015" i="1"/>
  <c r="P1671" i="1"/>
  <c r="P1523" i="1"/>
  <c r="P348" i="1"/>
  <c r="P1491" i="1"/>
  <c r="P1365" i="1"/>
  <c r="P827" i="1"/>
  <c r="P1515" i="1"/>
  <c r="P1327" i="1"/>
  <c r="P19" i="1"/>
  <c r="P1699" i="1"/>
  <c r="P98" i="1"/>
  <c r="P1637" i="1"/>
  <c r="P597" i="1"/>
  <c r="P1206" i="1"/>
  <c r="P1214" i="1"/>
  <c r="P1196" i="1"/>
  <c r="P133" i="1"/>
  <c r="P254" i="1"/>
  <c r="P434" i="1"/>
  <c r="P289" i="1"/>
  <c r="P465" i="1"/>
  <c r="P1007" i="1"/>
  <c r="P1608" i="1"/>
  <c r="P1398" i="1"/>
  <c r="P1224" i="1"/>
  <c r="P1429" i="1"/>
  <c r="P1485" i="1"/>
  <c r="P1229" i="1"/>
  <c r="P211" i="1"/>
  <c r="P761" i="1"/>
  <c r="P62" i="1"/>
  <c r="P1612" i="1"/>
  <c r="P586" i="1"/>
  <c r="P116" i="1"/>
  <c r="P1539" i="1"/>
  <c r="P188" i="1"/>
  <c r="P1318" i="1"/>
  <c r="P1030" i="1"/>
  <c r="P1200" i="1"/>
  <c r="P1314" i="1"/>
  <c r="P1461" i="1"/>
  <c r="P1228" i="1"/>
  <c r="P1486" i="1"/>
  <c r="P1225" i="1"/>
  <c r="P1045" i="1"/>
  <c r="P1882" i="1"/>
  <c r="P1527" i="1"/>
  <c r="P1056" i="1"/>
  <c r="P919" i="1"/>
  <c r="P886" i="1"/>
  <c r="P1463" i="1"/>
  <c r="P1330" i="1"/>
  <c r="P1086" i="1"/>
  <c r="P1622" i="1"/>
  <c r="P583" i="1"/>
  <c r="P805" i="1"/>
  <c r="P191" i="1"/>
  <c r="P5" i="1"/>
  <c r="P497" i="1"/>
  <c r="P1525" i="1"/>
  <c r="P1146" i="1"/>
  <c r="P1005" i="1"/>
  <c r="P719" i="1"/>
  <c r="P1815" i="1"/>
  <c r="P1353" i="1"/>
  <c r="P226" i="1"/>
  <c r="P766" i="1"/>
  <c r="P738" i="1"/>
  <c r="P1376" i="1"/>
  <c r="P1317" i="1"/>
  <c r="P319" i="1"/>
  <c r="P1316" i="1"/>
  <c r="P1807" i="1"/>
  <c r="P1884" i="1"/>
  <c r="P1445" i="1"/>
  <c r="P891" i="1"/>
  <c r="P1499" i="1"/>
  <c r="P1840" i="1"/>
  <c r="P1801" i="1"/>
  <c r="P307" i="1"/>
  <c r="P861" i="1"/>
  <c r="P1695" i="1"/>
  <c r="P834" i="1"/>
  <c r="P844" i="1"/>
  <c r="P591" i="1"/>
  <c r="P89" i="1"/>
  <c r="P1553" i="1"/>
  <c r="P678" i="1"/>
  <c r="P1646" i="1"/>
  <c r="P1872" i="1"/>
  <c r="P985" i="1"/>
  <c r="P1536" i="1"/>
  <c r="P1555" i="1"/>
  <c r="P774" i="1"/>
  <c r="P202" i="1"/>
  <c r="P482" i="1"/>
  <c r="P475" i="1"/>
  <c r="P1438" i="1"/>
  <c r="P1733" i="1"/>
  <c r="P1518" i="1"/>
  <c r="P1658" i="1"/>
  <c r="P1274" i="1"/>
  <c r="P1090" i="1"/>
  <c r="P1269" i="1"/>
  <c r="P1248" i="1"/>
  <c r="P1535" i="1"/>
  <c r="P1946" i="1"/>
  <c r="P1962" i="1"/>
  <c r="P1498" i="1"/>
  <c r="P1273" i="1"/>
  <c r="P448" i="1"/>
  <c r="P1850" i="1"/>
  <c r="P1188" i="1"/>
  <c r="P1326" i="1"/>
  <c r="P1270" i="1"/>
  <c r="P1890" i="1"/>
  <c r="P967" i="1"/>
  <c r="P1022" i="1"/>
  <c r="P588" i="1"/>
  <c r="P1043" i="1"/>
  <c r="P114" i="1"/>
  <c r="P1430" i="1"/>
  <c r="P711" i="1"/>
  <c r="P1171" i="1"/>
  <c r="P1201" i="1"/>
  <c r="P1395" i="1"/>
  <c r="P943" i="1"/>
  <c r="P643" i="1"/>
  <c r="P9" i="1"/>
  <c r="P945" i="1"/>
  <c r="P915" i="1"/>
  <c r="P1639" i="1"/>
  <c r="P1041" i="1"/>
  <c r="P879" i="1"/>
  <c r="P1392" i="1"/>
  <c r="P205" i="1"/>
  <c r="P1271" i="1"/>
  <c r="P234" i="1"/>
  <c r="P2058" i="1"/>
  <c r="P1819" i="1"/>
  <c r="P222" i="1"/>
  <c r="P306" i="1"/>
  <c r="P1507" i="1"/>
  <c r="P1663" i="1"/>
  <c r="P1374" i="1"/>
  <c r="P968" i="1"/>
  <c r="P1159" i="1"/>
  <c r="P2132" i="1"/>
  <c r="P1409" i="1"/>
  <c r="P760" i="1"/>
  <c r="P372" i="1"/>
  <c r="P108" i="1"/>
  <c r="P1422" i="1"/>
  <c r="P1907" i="1"/>
  <c r="P1731" i="1"/>
  <c r="P1234" i="1"/>
  <c r="P1040" i="1"/>
  <c r="P1859" i="1"/>
  <c r="P986" i="1"/>
  <c r="P1774" i="1"/>
  <c r="P291" i="1"/>
  <c r="P276" i="1"/>
  <c r="P2004" i="1"/>
  <c r="P1257" i="1"/>
  <c r="P1496" i="1"/>
  <c r="P779" i="1"/>
  <c r="P799" i="1"/>
  <c r="P1613" i="1"/>
  <c r="P1098" i="1"/>
  <c r="P1503" i="1"/>
  <c r="P1135" i="1"/>
  <c r="P115" i="1"/>
  <c r="P44" i="1"/>
  <c r="P1070" i="1"/>
  <c r="P39" i="1"/>
  <c r="P1509" i="1"/>
  <c r="P1254" i="1"/>
  <c r="P351" i="1"/>
  <c r="P2187" i="1"/>
  <c r="P742" i="1"/>
  <c r="P2074" i="1"/>
  <c r="P1808" i="1"/>
  <c r="P1408" i="1"/>
  <c r="P1594" i="1"/>
  <c r="P1540" i="1"/>
  <c r="P1087" i="1"/>
  <c r="P1124" i="1"/>
  <c r="P545" i="1"/>
  <c r="P1582" i="1"/>
  <c r="P1076" i="1"/>
  <c r="P1829" i="1"/>
  <c r="P1024" i="1"/>
  <c r="P1894" i="1"/>
  <c r="P1088" i="1"/>
  <c r="P1586" i="1"/>
  <c r="P1992" i="1"/>
  <c r="P452" i="1"/>
  <c r="P714" i="1"/>
  <c r="P941" i="1"/>
  <c r="P135" i="1"/>
  <c r="P2125" i="1"/>
  <c r="P1444" i="1"/>
  <c r="P712" i="1"/>
  <c r="P1993" i="1"/>
  <c r="P1495" i="1"/>
  <c r="P1927" i="1"/>
  <c r="P1583" i="1"/>
  <c r="P389" i="1"/>
  <c r="P1928" i="1"/>
  <c r="P1669" i="1"/>
  <c r="P461" i="1"/>
  <c r="P1691" i="1"/>
  <c r="P1638" i="1"/>
  <c r="P1697" i="1"/>
  <c r="P1440" i="1"/>
  <c r="P1977" i="1"/>
  <c r="P1589" i="1"/>
  <c r="P1390" i="1"/>
  <c r="P1239" i="1"/>
  <c r="P769" i="1"/>
  <c r="P298" i="1"/>
  <c r="P1473" i="1"/>
  <c r="P1502" i="1"/>
  <c r="P1144" i="1"/>
  <c r="P237" i="1"/>
  <c r="P815" i="1"/>
  <c r="P1630" i="1"/>
  <c r="P754" i="1"/>
  <c r="P1282" i="1"/>
  <c r="P1616" i="1"/>
  <c r="P816" i="1"/>
  <c r="P794" i="1"/>
  <c r="P158" i="1"/>
  <c r="P247" i="1"/>
  <c r="P1773" i="1"/>
  <c r="P293" i="1"/>
  <c r="P1880" i="1"/>
  <c r="P1550" i="1"/>
  <c r="P1917" i="1"/>
  <c r="P706" i="1"/>
  <c r="P1886" i="1"/>
  <c r="P1121" i="1"/>
  <c r="P1177" i="1"/>
  <c r="P29" i="1"/>
  <c r="P902" i="1"/>
  <c r="P990" i="1"/>
  <c r="P2060" i="1"/>
  <c r="P318" i="1"/>
  <c r="P265" i="1"/>
  <c r="P11" i="1"/>
  <c r="P661" i="1"/>
  <c r="P2206" i="1"/>
  <c r="P1579" i="1"/>
  <c r="P1735" i="1"/>
  <c r="P1556" i="1"/>
  <c r="P2085" i="1"/>
  <c r="P1558" i="1"/>
  <c r="P716" i="1"/>
  <c r="P1823" i="1"/>
  <c r="P1597" i="1"/>
  <c r="P1649" i="1"/>
  <c r="P346" i="1"/>
  <c r="P644" i="1"/>
  <c r="P636" i="1"/>
  <c r="P1466" i="1"/>
  <c r="P864" i="1"/>
  <c r="P1784" i="1"/>
  <c r="P2104" i="1"/>
  <c r="P1533" i="1"/>
  <c r="P1873" i="1"/>
  <c r="P1692" i="1"/>
  <c r="P1433" i="1"/>
  <c r="P1216" i="1"/>
  <c r="P1413" i="1"/>
  <c r="P42" i="1"/>
  <c r="P1217" i="1"/>
  <c r="P361" i="1"/>
  <c r="P670" i="1"/>
  <c r="P119" i="1"/>
  <c r="P66" i="1"/>
  <c r="P1698" i="1"/>
  <c r="P1230" i="1"/>
  <c r="P895" i="1"/>
  <c r="P1838" i="1"/>
  <c r="P1437" i="1"/>
  <c r="P1155" i="1"/>
  <c r="P41" i="1"/>
  <c r="P1014" i="1"/>
  <c r="P1035" i="1"/>
  <c r="P1546" i="1"/>
  <c r="P1051" i="1"/>
  <c r="P2164" i="1"/>
  <c r="P735" i="1"/>
  <c r="P2050" i="1"/>
  <c r="P1662" i="1"/>
  <c r="P589" i="1"/>
  <c r="P1939" i="1"/>
  <c r="P1603" i="1"/>
  <c r="P143" i="1"/>
  <c r="P848" i="1"/>
  <c r="P942" i="1"/>
  <c r="P69" i="1"/>
  <c r="P1753" i="1"/>
  <c r="P613" i="1"/>
  <c r="P1762" i="1"/>
  <c r="P1195" i="1"/>
  <c r="P1131" i="1"/>
  <c r="P762" i="1"/>
  <c r="P1551" i="1"/>
  <c r="P566" i="1"/>
  <c r="P1484" i="1"/>
  <c r="P1112" i="1"/>
  <c r="P409" i="1"/>
  <c r="P1686" i="1"/>
  <c r="P1800" i="1"/>
  <c r="P1455" i="1"/>
  <c r="P772" i="1"/>
  <c r="P1757" i="1"/>
  <c r="P1411" i="1"/>
  <c r="P914" i="1"/>
  <c r="P750" i="1"/>
  <c r="P1414" i="1"/>
  <c r="P38" i="1"/>
  <c r="P1912" i="1"/>
  <c r="P1781" i="1"/>
  <c r="P1839" i="1"/>
  <c r="P957" i="1"/>
  <c r="P1513" i="1"/>
  <c r="P2073" i="1"/>
  <c r="P1211" i="1"/>
  <c r="P1133" i="1"/>
  <c r="P1129" i="1"/>
  <c r="P976" i="1"/>
  <c r="P2003" i="1"/>
  <c r="P1415" i="1"/>
  <c r="P1306" i="1"/>
  <c r="P1640" i="1"/>
  <c r="P159" i="1"/>
  <c r="P1825" i="1"/>
  <c r="P1866" i="1"/>
  <c r="P1924" i="1"/>
  <c r="P1701" i="1"/>
  <c r="P1419" i="1"/>
  <c r="P1385" i="1"/>
  <c r="P1751" i="1"/>
  <c r="P1768" i="1"/>
  <c r="P1130" i="1"/>
  <c r="P1362" i="1"/>
  <c r="P402" i="1"/>
  <c r="P1651" i="1"/>
  <c r="P1607" i="1"/>
  <c r="P1179" i="1"/>
  <c r="P637" i="1"/>
  <c r="P601" i="1"/>
  <c r="P1149" i="1"/>
  <c r="P751" i="1"/>
  <c r="P1091" i="1"/>
  <c r="P635" i="1"/>
  <c r="P758" i="1"/>
  <c r="P1534" i="1"/>
  <c r="P1266" i="1"/>
  <c r="P1956" i="1"/>
  <c r="P1737" i="1"/>
  <c r="P1636" i="1"/>
  <c r="P1519" i="1"/>
  <c r="P1602" i="1"/>
  <c r="P1213" i="1"/>
  <c r="P296" i="1"/>
  <c r="P110" i="1"/>
  <c r="P77" i="1"/>
  <c r="P1170" i="1"/>
  <c r="P1796" i="1"/>
  <c r="P2096" i="1"/>
  <c r="P2186" i="1"/>
  <c r="P1849" i="1"/>
  <c r="P1696" i="1"/>
  <c r="P1854" i="1"/>
  <c r="P219" i="1"/>
  <c r="P14" i="1"/>
  <c r="P1101" i="1"/>
  <c r="P1964" i="1"/>
  <c r="P1689" i="1"/>
  <c r="P1396" i="1"/>
  <c r="P316" i="1"/>
  <c r="P1899" i="1"/>
  <c r="P1843" i="1"/>
  <c r="P1666" i="1"/>
  <c r="P934" i="1"/>
  <c r="P187" i="1"/>
  <c r="P1019" i="1"/>
  <c r="P1080" i="1"/>
  <c r="P893" i="1"/>
  <c r="P31" i="1"/>
  <c r="P726" i="1"/>
  <c r="P1295" i="1"/>
  <c r="P1281" i="1"/>
  <c r="P176" i="1"/>
  <c r="P1661" i="1"/>
  <c r="P1799" i="1"/>
  <c r="P1891" i="1"/>
  <c r="P1761" i="1"/>
  <c r="P138" i="1"/>
  <c r="P854" i="1"/>
  <c r="P1818" i="1"/>
  <c r="P1511" i="1"/>
  <c r="P1942" i="1"/>
  <c r="P1871" i="1"/>
  <c r="P1931" i="1"/>
  <c r="P2130" i="1"/>
  <c r="P2057" i="1"/>
  <c r="P1347" i="1"/>
  <c r="P2075" i="1"/>
  <c r="P1259" i="1"/>
  <c r="P1734" i="1"/>
  <c r="P1627" i="1"/>
  <c r="P1235" i="1"/>
  <c r="P1600" i="1"/>
  <c r="P1460" i="1"/>
  <c r="P1936" i="1"/>
  <c r="P937" i="1"/>
  <c r="P2197" i="1"/>
  <c r="P1543" i="1"/>
  <c r="P1729" i="1"/>
  <c r="P1062" i="1"/>
  <c r="P1990" i="1"/>
  <c r="P2065" i="1"/>
  <c r="P1998" i="1"/>
  <c r="P12" i="1"/>
  <c r="P1940" i="1"/>
  <c r="P606" i="1"/>
  <c r="P987" i="1"/>
  <c r="P1987" i="1"/>
  <c r="P460" i="1"/>
  <c r="P1324" i="1"/>
  <c r="P1976" i="1"/>
  <c r="P1913" i="1"/>
  <c r="P1221" i="1"/>
  <c r="P1162" i="1"/>
  <c r="P1047" i="1"/>
  <c r="P2190" i="1"/>
  <c r="P40" i="1"/>
  <c r="P1325" i="1"/>
  <c r="P1672" i="1"/>
  <c r="P1294" i="1"/>
  <c r="P2038" i="1"/>
  <c r="P858" i="1"/>
  <c r="P1383" i="1"/>
  <c r="P741" i="1"/>
  <c r="P1675" i="1"/>
  <c r="P1420" i="1"/>
  <c r="P15" i="1"/>
  <c r="P1959" i="1"/>
  <c r="P2014" i="1"/>
  <c r="P374" i="1"/>
  <c r="P177" i="1"/>
  <c r="P1903" i="1"/>
  <c r="P1652" i="1"/>
  <c r="P645" i="1"/>
  <c r="P1505" i="1"/>
  <c r="P2258" i="1"/>
  <c r="P1122" i="1"/>
  <c r="P1715" i="1"/>
  <c r="P560" i="1"/>
  <c r="P2035" i="1"/>
  <c r="P2136" i="1"/>
  <c r="P1851" i="1"/>
  <c r="P1000" i="1"/>
  <c r="P1705" i="1"/>
  <c r="P215" i="1"/>
  <c r="P1504" i="1"/>
  <c r="P1050" i="1"/>
  <c r="P1986" i="1"/>
  <c r="P2022" i="1"/>
  <c r="P1790" i="1"/>
  <c r="P122" i="1"/>
  <c r="P831" i="1"/>
  <c r="P534" i="1"/>
  <c r="P2131" i="1"/>
  <c r="P1938" i="1"/>
  <c r="P221" i="1"/>
  <c r="P1893" i="1"/>
  <c r="P786" i="1"/>
  <c r="P1983" i="1"/>
  <c r="P991" i="1"/>
  <c r="P1609" i="1"/>
  <c r="P1252" i="1"/>
  <c r="P1289" i="1"/>
  <c r="P2106" i="1"/>
  <c r="P1127" i="1"/>
  <c r="P1590" i="1"/>
  <c r="P1717" i="1"/>
  <c r="P571" i="1"/>
  <c r="P1758" i="1"/>
  <c r="P2039" i="1"/>
  <c r="P729" i="1"/>
  <c r="P2042" i="1"/>
  <c r="P1379" i="1"/>
  <c r="P1406" i="1"/>
  <c r="P582" i="1"/>
  <c r="P2099" i="1"/>
  <c r="P1988" i="1"/>
  <c r="P537" i="1"/>
  <c r="P1832" i="1"/>
  <c r="P1659" i="1"/>
  <c r="P2127" i="1"/>
  <c r="P2081" i="1"/>
  <c r="P1749" i="1"/>
  <c r="P2138" i="1"/>
  <c r="P2123" i="1"/>
  <c r="P1668" i="1"/>
  <c r="P131" i="1"/>
  <c r="P1967" i="1"/>
  <c r="P1042" i="1"/>
  <c r="P1220" i="1"/>
  <c r="P210" i="1"/>
  <c r="P1453" i="1"/>
  <c r="P1874" i="1"/>
  <c r="P1520" i="1"/>
  <c r="P102" i="1"/>
  <c r="P1359" i="1"/>
  <c r="P1480" i="1"/>
  <c r="P449" i="1"/>
  <c r="P2066" i="1"/>
  <c r="P653" i="1"/>
  <c r="P1746" i="1"/>
  <c r="P666" i="1"/>
  <c r="P1963" i="1"/>
  <c r="P2200" i="1"/>
  <c r="P1991" i="1"/>
  <c r="P1075" i="1"/>
  <c r="P1447" i="1"/>
  <c r="P2153" i="1"/>
  <c r="P1798" i="1"/>
  <c r="P1617" i="1"/>
  <c r="P74" i="1"/>
  <c r="P356" i="1"/>
  <c r="P99" i="1"/>
  <c r="P1702" i="1"/>
  <c r="P757" i="1"/>
  <c r="P1706" i="1"/>
  <c r="P2174" i="1"/>
  <c r="P2149" i="1"/>
  <c r="P2124" i="1"/>
  <c r="P437" i="1"/>
  <c r="P1048" i="1"/>
  <c r="P1084" i="1"/>
  <c r="P1783" i="1"/>
  <c r="P1778" i="1"/>
  <c r="P1331" i="1"/>
  <c r="P1340" i="1"/>
  <c r="P486" i="1"/>
  <c r="P2226" i="1"/>
  <c r="P2323" i="1"/>
  <c r="P832" i="1"/>
  <c r="P1852" i="1"/>
  <c r="P1032" i="1"/>
  <c r="P236" i="1"/>
  <c r="P1152" i="1"/>
  <c r="P852" i="1"/>
  <c r="P1915" i="1"/>
  <c r="P2154" i="1"/>
  <c r="P880" i="1"/>
  <c r="P1109" i="1"/>
  <c r="P1110" i="1"/>
  <c r="P1329" i="1"/>
  <c r="P1469" i="1"/>
  <c r="P1935" i="1"/>
  <c r="P1467" i="1"/>
  <c r="P1925" i="1"/>
  <c r="P1782" i="1"/>
  <c r="P1393" i="1"/>
  <c r="P1985" i="1"/>
  <c r="P353" i="1"/>
  <c r="P1895" i="1"/>
  <c r="P946" i="1"/>
  <c r="P2173" i="1"/>
  <c r="P788" i="1"/>
  <c r="P2086" i="1"/>
  <c r="P1427" i="1"/>
  <c r="P1719" i="1"/>
  <c r="P2163" i="1"/>
  <c r="P1769" i="1"/>
  <c r="P321" i="1"/>
  <c r="P1670" i="1"/>
  <c r="P2008" i="1"/>
  <c r="P674" i="1"/>
  <c r="P2180" i="1"/>
  <c r="P1628" i="1"/>
  <c r="P1676" i="1"/>
  <c r="P1902" i="1"/>
  <c r="P1301" i="1"/>
  <c r="P1462" i="1"/>
  <c r="P1904" i="1"/>
  <c r="P1650" i="1"/>
  <c r="P1566" i="1"/>
  <c r="P274" i="1"/>
  <c r="P1968" i="1"/>
  <c r="P1300" i="1"/>
  <c r="P718" i="1"/>
  <c r="P590" i="1"/>
  <c r="P55" i="1"/>
  <c r="P1721" i="1"/>
  <c r="P1806" i="1"/>
  <c r="P1984" i="1"/>
  <c r="P1119" i="1"/>
  <c r="P1581" i="1"/>
  <c r="P1955" i="1"/>
  <c r="P1401" i="1"/>
  <c r="P2100" i="1"/>
  <c r="P1108" i="1"/>
  <c r="P1885" i="1"/>
  <c r="P2126" i="1"/>
  <c r="P1526" i="1"/>
  <c r="P839" i="1"/>
  <c r="P1478" i="1"/>
  <c r="P1949" i="1"/>
  <c r="P1584" i="1"/>
  <c r="P1673" i="1"/>
  <c r="P1115" i="1"/>
  <c r="P1756" i="1"/>
  <c r="P1945" i="1"/>
  <c r="P1975" i="1"/>
  <c r="P1810" i="1"/>
  <c r="P2028" i="1"/>
  <c r="P1633" i="1"/>
  <c r="P1820" i="1"/>
  <c r="P1791" i="1"/>
  <c r="P2070" i="1"/>
  <c r="P2114" i="1"/>
  <c r="P2059" i="1"/>
  <c r="P473" i="1"/>
  <c r="P1578" i="1"/>
  <c r="P1889" i="1"/>
  <c r="P1172" i="1"/>
  <c r="P2091" i="1"/>
  <c r="P1605" i="1"/>
  <c r="P2221" i="1"/>
  <c r="P1577" i="1"/>
  <c r="P6" i="1"/>
  <c r="P1595" i="1"/>
  <c r="P1102" i="1"/>
  <c r="P2196" i="1"/>
  <c r="P1591" i="1"/>
  <c r="P1738" i="1"/>
  <c r="P1388" i="1"/>
  <c r="P1830" i="1"/>
  <c r="P938" i="1"/>
  <c r="P1475" i="1"/>
  <c r="P1568" i="1"/>
  <c r="P1446" i="1"/>
  <c r="P731" i="1"/>
  <c r="P2155" i="1"/>
  <c r="P2101" i="1"/>
  <c r="P1845" i="1"/>
  <c r="P1227" i="1"/>
  <c r="P1500" i="1"/>
  <c r="P1125" i="1"/>
  <c r="P691" i="1"/>
  <c r="P1302" i="1"/>
  <c r="P252" i="1"/>
  <c r="P2045" i="1"/>
  <c r="P1777" i="1"/>
  <c r="P168" i="1"/>
  <c r="P1767" i="1"/>
  <c r="P1722" i="1"/>
  <c r="P2027" i="1"/>
  <c r="P2064" i="1"/>
  <c r="P1380" i="1"/>
  <c r="P1687" i="1"/>
  <c r="P1136" i="1"/>
  <c r="P2087" i="1"/>
  <c r="P1922" i="1"/>
  <c r="P1914" i="1"/>
  <c r="P1727" i="1"/>
  <c r="P2157" i="1"/>
  <c r="P1969" i="1"/>
  <c r="P48" i="1"/>
  <c r="P1724" i="1"/>
  <c r="P2277" i="1"/>
  <c r="P2111" i="1"/>
  <c r="P2204" i="1"/>
  <c r="P253" i="1"/>
  <c r="P1073" i="1"/>
  <c r="P520" i="1"/>
  <c r="P1905" i="1"/>
  <c r="P551" i="1"/>
  <c r="P1816" i="1"/>
  <c r="P1174" i="1"/>
  <c r="P2062" i="1"/>
  <c r="P410" i="1"/>
  <c r="P1441" i="1"/>
  <c r="P1863" i="1"/>
  <c r="P1766" i="1"/>
  <c r="P1961" i="1"/>
  <c r="P1163" i="1"/>
  <c r="P1736" i="1"/>
  <c r="P2209" i="1"/>
  <c r="P2103" i="1"/>
  <c r="P1997" i="1"/>
  <c r="P838" i="1"/>
  <c r="P2046" i="1"/>
  <c r="P1951" i="1"/>
  <c r="P656" i="1"/>
  <c r="P1958" i="1"/>
  <c r="P1399" i="1"/>
  <c r="P1517" i="1"/>
  <c r="P85" i="1"/>
  <c r="P1690" i="1"/>
  <c r="P2234" i="1"/>
  <c r="P28" i="1"/>
  <c r="P1996" i="1"/>
  <c r="P1483" i="1"/>
  <c r="P2018" i="1"/>
  <c r="P287" i="1"/>
  <c r="P1974" i="1"/>
  <c r="P2002" i="1"/>
  <c r="P2044" i="1"/>
  <c r="P1185" i="1"/>
  <c r="P1178" i="1"/>
  <c r="P455" i="1"/>
  <c r="P1944" i="1"/>
  <c r="P1876" i="1"/>
  <c r="P1529" i="1"/>
  <c r="P2199" i="1"/>
  <c r="P1960" i="1"/>
  <c r="P370" i="1"/>
  <c r="P2193" i="1"/>
  <c r="P1410" i="1"/>
  <c r="P727" i="1"/>
  <c r="P388" i="1"/>
  <c r="P1585" i="1"/>
  <c r="P1286" i="1"/>
  <c r="P2112" i="1"/>
  <c r="P512" i="1"/>
  <c r="P1537" i="1"/>
  <c r="P1772" i="1"/>
  <c r="P1343" i="1"/>
  <c r="P2194" i="1"/>
  <c r="P1775" i="1"/>
  <c r="P1972" i="1"/>
  <c r="P2252" i="1"/>
  <c r="P1538" i="1"/>
  <c r="P883" i="1"/>
  <c r="P1471" i="1"/>
  <c r="P1764" i="1"/>
  <c r="P1934" i="1"/>
  <c r="P2165" i="1"/>
  <c r="P1921" i="1"/>
  <c r="P2020" i="1"/>
  <c r="P1860" i="1"/>
  <c r="P1833" i="1"/>
  <c r="P1813" i="1"/>
  <c r="P1610" i="1"/>
  <c r="P2347" i="1"/>
  <c r="P1703" i="1"/>
  <c r="P2105" i="1"/>
  <c r="P120" i="1"/>
  <c r="P21" i="1"/>
  <c r="P1957" i="1"/>
  <c r="P1817" i="1"/>
  <c r="P1522" i="1"/>
  <c r="P2195" i="1"/>
  <c r="P2026" i="1"/>
  <c r="P2215" i="1"/>
  <c r="P1704" i="1"/>
  <c r="P1966" i="1"/>
  <c r="P1821" i="1"/>
  <c r="P801" i="1"/>
  <c r="P1264" i="1"/>
  <c r="P1434" i="1"/>
  <c r="P1795" i="1"/>
  <c r="P1309" i="1"/>
  <c r="P240" i="1"/>
  <c r="P2202" i="1"/>
  <c r="P1560" i="1"/>
  <c r="P1624" i="1"/>
  <c r="P1718" i="1"/>
  <c r="P290" i="1"/>
  <c r="P1982" i="1"/>
  <c r="P2135" i="1"/>
  <c r="P1363" i="1"/>
  <c r="P1776" i="1"/>
  <c r="P2172" i="1"/>
  <c r="P2246" i="1"/>
  <c r="P1565" i="1"/>
  <c r="P1231" i="1"/>
  <c r="P1094" i="1"/>
  <c r="P2043" i="1"/>
  <c r="P1827" i="1"/>
  <c r="P859" i="1"/>
  <c r="P1412" i="1"/>
  <c r="P2047" i="1"/>
  <c r="P2084" i="1"/>
  <c r="P2110" i="1"/>
  <c r="P1812" i="1"/>
  <c r="P748" i="1"/>
  <c r="P134" i="1"/>
  <c r="P1747" i="1"/>
  <c r="P1547" i="1"/>
  <c r="P472" i="1"/>
  <c r="P1883" i="1"/>
  <c r="P2001" i="1"/>
  <c r="P419" i="1"/>
  <c r="P1205" i="1"/>
  <c r="P1563" i="1"/>
  <c r="P20" i="1"/>
  <c r="P1237" i="1"/>
  <c r="P1978" i="1"/>
  <c r="P743" i="1"/>
  <c r="P1726" i="1"/>
  <c r="P1740" i="1"/>
  <c r="P2178" i="1"/>
  <c r="P2167" i="1"/>
  <c r="P2013" i="1"/>
  <c r="P1803" i="1"/>
  <c r="P1531" i="1"/>
  <c r="P575" i="1"/>
  <c r="P1835" i="1"/>
  <c r="P1341" i="1"/>
  <c r="P2293" i="1"/>
  <c r="P450" i="1"/>
  <c r="P1251" i="1"/>
  <c r="P2049" i="1"/>
  <c r="P2294" i="1"/>
  <c r="P2094" i="1"/>
  <c r="P2308" i="1"/>
  <c r="P2192" i="1"/>
  <c r="P399" i="1"/>
  <c r="P1069" i="1"/>
  <c r="P1104" i="1"/>
  <c r="P1107" i="1"/>
  <c r="P220" i="1"/>
  <c r="P921" i="1"/>
  <c r="P8" i="1"/>
  <c r="P1679" i="1"/>
  <c r="P2" i="1"/>
  <c r="P1788" i="1"/>
  <c r="P1303" i="1"/>
  <c r="P790" i="1"/>
  <c r="P1157" i="1"/>
  <c r="P1918" i="1"/>
  <c r="P2061" i="1"/>
  <c r="P1065" i="1"/>
  <c r="P1932" i="1"/>
  <c r="P732" i="1"/>
  <c r="P1685" i="1"/>
  <c r="P2201" i="1"/>
  <c r="P1490" i="1"/>
  <c r="P1842" i="1"/>
  <c r="P1732" i="1"/>
  <c r="P1443" i="1"/>
  <c r="P1811" i="1"/>
  <c r="P798" i="1"/>
  <c r="P1730" i="1"/>
  <c r="P2141" i="1"/>
  <c r="P1971" i="1"/>
  <c r="P95" i="1"/>
  <c r="P1846" i="1"/>
  <c r="P1929" i="1"/>
  <c r="P2036" i="1"/>
  <c r="P1786" i="1"/>
  <c r="P1105" i="1"/>
  <c r="P1488" i="1"/>
  <c r="P334" i="1"/>
  <c r="P2067" i="1"/>
  <c r="P2229" i="1"/>
  <c r="P1920" i="1"/>
  <c r="P2029" i="1"/>
  <c r="P2301" i="1"/>
  <c r="P1386" i="1"/>
  <c r="P2349" i="1"/>
  <c r="P2191" i="1"/>
  <c r="P1837" i="1"/>
  <c r="P2107" i="1"/>
  <c r="P1431" i="1"/>
  <c r="P2198" i="1"/>
  <c r="P1682" i="1"/>
  <c r="P105" i="1"/>
  <c r="P2090" i="1"/>
  <c r="P2021" i="1"/>
  <c r="P1571" i="1"/>
  <c r="P1741" i="1"/>
  <c r="P362" i="1"/>
  <c r="P1428" i="1"/>
  <c r="P540" i="1"/>
  <c r="P1355" i="1"/>
  <c r="P2166" i="1"/>
  <c r="P1596" i="1"/>
  <c r="P2324" i="1"/>
  <c r="P752" i="1"/>
  <c r="P638" i="1"/>
  <c r="P1404" i="1"/>
  <c r="P1016" i="1"/>
  <c r="P241" i="1"/>
  <c r="P708" i="1"/>
  <c r="P1923" i="1"/>
  <c r="P1468" i="1"/>
  <c r="P1770" i="1"/>
  <c r="P2071" i="1"/>
  <c r="P2098" i="1"/>
  <c r="P286" i="1"/>
  <c r="P242" i="1"/>
  <c r="P1780" i="1"/>
  <c r="P581" i="1"/>
  <c r="P2016" i="1"/>
  <c r="P2037" i="1"/>
  <c r="P22" i="1"/>
  <c r="P1822" i="1"/>
  <c r="P1941" i="1"/>
  <c r="P1728" i="1"/>
  <c r="P2248" i="1"/>
  <c r="P1693" i="1"/>
  <c r="P1334" i="1"/>
  <c r="P88" i="1"/>
  <c r="P1844" i="1"/>
  <c r="P2214" i="1"/>
  <c r="P2109" i="1"/>
  <c r="P2171" i="1"/>
  <c r="P1910" i="1"/>
  <c r="P2069" i="1"/>
  <c r="P148" i="1"/>
  <c r="P2152" i="1"/>
  <c r="P1071" i="1"/>
  <c r="P1826" i="1"/>
  <c r="P2237" i="1"/>
  <c r="P1970" i="1"/>
  <c r="P1831" i="1"/>
  <c r="P2040" i="1"/>
  <c r="P1897" i="1"/>
  <c r="P1948" i="1"/>
  <c r="P2176" i="1"/>
  <c r="P2245" i="1"/>
  <c r="P1154" i="1"/>
  <c r="P2255" i="1"/>
  <c r="P1763" i="1"/>
  <c r="P1707" i="1"/>
  <c r="P2361" i="1"/>
  <c r="P1898" i="1"/>
  <c r="P2310" i="1"/>
  <c r="P1249" i="1"/>
  <c r="P1802" i="1"/>
  <c r="P1900" i="1"/>
  <c r="P2095" i="1"/>
  <c r="P2254" i="1"/>
  <c r="P1919" i="1"/>
  <c r="P1937" i="1"/>
  <c r="P1805" i="1"/>
  <c r="P1750" i="1"/>
  <c r="P2140" i="1"/>
  <c r="P1999" i="1"/>
  <c r="P1989" i="1"/>
  <c r="P2322" i="1"/>
  <c r="P1906" i="1"/>
  <c r="P467" i="1"/>
  <c r="P1474" i="1"/>
  <c r="P2318" i="1"/>
  <c r="P1620" i="1"/>
  <c r="P1451" i="1"/>
  <c r="P101" i="1"/>
  <c r="P1875" i="1"/>
  <c r="P2279" i="1"/>
  <c r="P2287" i="1"/>
  <c r="P2189" i="1"/>
  <c r="P2006" i="1"/>
  <c r="P2211" i="1"/>
  <c r="P2338" i="1"/>
  <c r="P1797" i="1"/>
  <c r="P126" i="1"/>
  <c r="P1789" i="1"/>
  <c r="P24" i="1"/>
  <c r="P342" i="1"/>
  <c r="P2015" i="1"/>
  <c r="P2253" i="1"/>
  <c r="P2082" i="1"/>
  <c r="P2227" i="1"/>
  <c r="P1674" i="1"/>
  <c r="P7" i="1"/>
  <c r="P1018" i="1"/>
  <c r="P2102" i="1"/>
  <c r="P903" i="1"/>
  <c r="P2129" i="1"/>
  <c r="P1888" i="1"/>
  <c r="P2116" i="1"/>
  <c r="P2083" i="1"/>
  <c r="P1621" i="1"/>
  <c r="P2063" i="1"/>
  <c r="P1599" i="1"/>
  <c r="P1514" i="1"/>
  <c r="P1853" i="1"/>
  <c r="P1397" i="1"/>
  <c r="P2222" i="1"/>
  <c r="P1389" i="1"/>
  <c r="P865" i="1"/>
  <c r="P1814" i="1"/>
  <c r="P1072" i="1"/>
  <c r="P1804" i="1"/>
  <c r="P64" i="1"/>
  <c r="P2230" i="1"/>
  <c r="P1156" i="1"/>
  <c r="P2097" i="1"/>
  <c r="P2115" i="1"/>
  <c r="P2048" i="1"/>
  <c r="P518" i="1"/>
  <c r="P1755" i="1"/>
  <c r="P2146" i="1"/>
  <c r="P1973" i="1"/>
  <c r="P1634" i="1"/>
  <c r="P2300" i="1"/>
  <c r="P2280" i="1"/>
  <c r="P477" i="1"/>
  <c r="P2314" i="1"/>
  <c r="P2000" i="1"/>
  <c r="P3" i="1"/>
  <c r="P2306" i="1"/>
  <c r="P1642" i="1"/>
  <c r="P2220" i="1"/>
  <c r="P2080" i="1"/>
  <c r="P1858" i="1"/>
  <c r="P2185" i="1"/>
  <c r="P2233" i="1"/>
  <c r="P1930" i="1"/>
  <c r="P568" i="1"/>
  <c r="P1720" i="1"/>
  <c r="P2118" i="1"/>
  <c r="P2210" i="1"/>
  <c r="P1779" i="1"/>
  <c r="P1870" i="1"/>
  <c r="P2297" i="1"/>
  <c r="P2170" i="1"/>
  <c r="P58" i="1"/>
  <c r="P2260" i="1"/>
  <c r="P2133" i="1"/>
  <c r="P338" i="1"/>
  <c r="P2319" i="1"/>
  <c r="P1372" i="1"/>
  <c r="P1541" i="1"/>
  <c r="P947" i="1"/>
  <c r="P1548" i="1"/>
  <c r="P1647" i="1"/>
  <c r="P2395" i="1"/>
  <c r="P2303" i="1"/>
  <c r="P1994" i="1"/>
  <c r="P2362" i="1"/>
  <c r="P1861" i="1"/>
  <c r="P2156" i="1"/>
  <c r="P1181" i="1"/>
  <c r="P1182" i="1"/>
  <c r="P1881" i="1"/>
  <c r="P2025" i="1"/>
  <c r="P2275" i="1"/>
  <c r="P822" i="1"/>
  <c r="P2271" i="1"/>
  <c r="P13" i="1"/>
  <c r="P1862" i="1"/>
  <c r="P2142" i="1"/>
  <c r="P2093" i="1"/>
  <c r="P1952" i="1"/>
  <c r="P1995" i="1"/>
  <c r="P2024" i="1"/>
  <c r="P2023" i="1"/>
  <c r="P2128" i="1"/>
  <c r="P1344" i="1"/>
  <c r="P2216" i="1"/>
  <c r="P1953" i="1"/>
  <c r="P2274" i="1"/>
  <c r="P2329" i="1"/>
  <c r="P1787" i="1"/>
  <c r="P2250" i="1"/>
  <c r="P1869" i="1"/>
  <c r="P2158" i="1"/>
  <c r="P2203" i="1"/>
  <c r="P2328" i="1"/>
  <c r="P969" i="1"/>
  <c r="P2076" i="1"/>
  <c r="P2056" i="1"/>
  <c r="P1943" i="1"/>
  <c r="P2265" i="1"/>
  <c r="P2299" i="1"/>
  <c r="P2137" i="1"/>
  <c r="P2320" i="1"/>
  <c r="P2228" i="1"/>
  <c r="P16" i="1"/>
  <c r="P17" i="1"/>
  <c r="P2249" i="1"/>
  <c r="P2313" i="1"/>
  <c r="P1683" i="1"/>
  <c r="P18" i="1"/>
  <c r="P1648" i="1"/>
  <c r="P1580" i="1"/>
  <c r="P1911" i="1"/>
  <c r="P2117" i="1"/>
  <c r="P2145" i="1"/>
  <c r="P243" i="1"/>
  <c r="P1381" i="1"/>
  <c r="P1771" i="1"/>
  <c r="P994" i="1"/>
  <c r="P1879" i="1"/>
  <c r="P2276" i="1"/>
  <c r="P2088" i="1"/>
  <c r="P2175" i="1"/>
  <c r="P30" i="1"/>
  <c r="P1965" i="1"/>
  <c r="P2267" i="1"/>
  <c r="P2358" i="1"/>
  <c r="P1878" i="1"/>
  <c r="P1887" i="1"/>
  <c r="P1981" i="1"/>
  <c r="P2225" i="1"/>
  <c r="P305" i="1"/>
  <c r="P1169" i="1"/>
  <c r="P2108" i="1"/>
  <c r="P2302" i="1"/>
  <c r="P2017" i="1"/>
  <c r="P2251" i="1"/>
  <c r="P2273" i="1"/>
  <c r="P2359" i="1"/>
  <c r="P2321" i="1"/>
  <c r="P163" i="1"/>
  <c r="P1645" i="1"/>
  <c r="P974" i="1"/>
  <c r="P1765" i="1"/>
  <c r="P2208" i="1"/>
  <c r="P1836" i="1"/>
  <c r="P1631" i="1"/>
  <c r="P2168" i="1"/>
  <c r="P71" i="1"/>
  <c r="P2212" i="1"/>
  <c r="P2380" i="1"/>
  <c r="P2263" i="1"/>
  <c r="P487" i="1"/>
  <c r="P70" i="1"/>
  <c r="P1037" i="1"/>
  <c r="P1901" i="1"/>
  <c r="P2169" i="1"/>
  <c r="P2295" i="1"/>
  <c r="P2268" i="1"/>
  <c r="P2089" i="1"/>
  <c r="P2309" i="1"/>
  <c r="P2278" i="1"/>
  <c r="P2307" i="1"/>
  <c r="P1979" i="1"/>
  <c r="P2007" i="1"/>
  <c r="P2113" i="1"/>
  <c r="P2340" i="1"/>
  <c r="P1841" i="1"/>
  <c r="P2030" i="1"/>
  <c r="P1425" i="1"/>
  <c r="P1632" i="1"/>
  <c r="P1752" i="1"/>
  <c r="P1482" i="1"/>
  <c r="P1950" i="1"/>
  <c r="P1315" i="1"/>
  <c r="P4" i="1"/>
  <c r="P2332" i="1"/>
  <c r="P1619" i="1"/>
  <c r="P2162" i="1"/>
  <c r="P856" i="1"/>
  <c r="P1296" i="1"/>
  <c r="P2370" i="1"/>
  <c r="P2304" i="1"/>
  <c r="P2217" i="1"/>
  <c r="P2219" i="1"/>
  <c r="P2298" i="1"/>
  <c r="P966" i="1"/>
  <c r="P2148" i="1"/>
  <c r="P1744" i="1"/>
  <c r="P2296" i="1"/>
  <c r="P208" i="1"/>
  <c r="P209" i="1"/>
  <c r="P80" i="1"/>
  <c r="P2079" i="1"/>
  <c r="P2041" i="1"/>
  <c r="P1847" i="1"/>
  <c r="P2218" i="1"/>
  <c r="P1742" i="1"/>
  <c r="P1743" i="1"/>
  <c r="P2184" i="1"/>
  <c r="P2147" i="1"/>
  <c r="P1848" i="1"/>
  <c r="P2387" i="1"/>
  <c r="P2337" i="1"/>
  <c r="P2264" i="1"/>
  <c r="P2134" i="1"/>
  <c r="P1792" i="1"/>
  <c r="P1708" i="1"/>
  <c r="P2009" i="1"/>
  <c r="P2011" i="1"/>
  <c r="P2239" i="1"/>
  <c r="P2327" i="1"/>
  <c r="P1307" i="1"/>
  <c r="P2119" i="1"/>
  <c r="P948" i="1"/>
  <c r="P1308" i="1"/>
  <c r="P2343" i="1"/>
  <c r="P2207" i="1"/>
  <c r="P2068" i="1"/>
  <c r="P2406" i="1"/>
  <c r="P2259" i="1"/>
  <c r="P2305" i="1"/>
  <c r="P2072" i="1"/>
  <c r="P2010" i="1"/>
  <c r="P2238" i="1"/>
  <c r="P528" i="1"/>
  <c r="P1908" i="1"/>
  <c r="P1909" i="1"/>
  <c r="P1542" i="1"/>
  <c r="P1074" i="1"/>
  <c r="P1868" i="1"/>
  <c r="P52" i="1"/>
  <c r="P2092" i="1"/>
  <c r="P1855" i="1"/>
  <c r="P2150" i="1"/>
  <c r="P2288" i="1"/>
  <c r="P610" i="1"/>
  <c r="P1856" i="1"/>
  <c r="P1754" i="1"/>
  <c r="P2005" i="1"/>
  <c r="P1954" i="1"/>
  <c r="P2151" i="1"/>
  <c r="P2266" i="1"/>
  <c r="P151" i="1"/>
  <c r="P550" i="1"/>
  <c r="P2232" i="1"/>
  <c r="P2333" i="1"/>
  <c r="P2188" i="1"/>
  <c r="P1857" i="1"/>
  <c r="P2344" i="1"/>
  <c r="P1916" i="1"/>
  <c r="P2231" i="1"/>
  <c r="P2247" i="1"/>
  <c r="P2177" i="1"/>
  <c r="P2143" i="1"/>
  <c r="P2350" i="1"/>
  <c r="P2139" i="1"/>
  <c r="P2282" i="1"/>
  <c r="P96" i="1"/>
  <c r="P10" i="1"/>
  <c r="P2311" i="1"/>
  <c r="P2382" i="1"/>
  <c r="P1980" i="1"/>
  <c r="P1709" i="1"/>
  <c r="P2331" i="1"/>
  <c r="P2144" i="1"/>
  <c r="P2181" i="1"/>
  <c r="P2364" i="1"/>
  <c r="P692" i="1"/>
  <c r="P2373" i="1"/>
  <c r="P2334" i="1"/>
  <c r="P2182" i="1"/>
  <c r="P2077" i="1"/>
  <c r="P2159" i="1"/>
  <c r="P2283" i="1"/>
  <c r="P1877" i="1"/>
  <c r="P2236" i="1"/>
  <c r="P2213" i="1"/>
  <c r="P2390" i="1"/>
  <c r="P2205" i="1"/>
  <c r="P2269" i="1"/>
  <c r="P2270" i="1"/>
  <c r="P2183" i="1"/>
  <c r="P2223" i="1"/>
  <c r="P2348" i="1"/>
  <c r="P1202" i="1"/>
  <c r="P1655" i="1"/>
  <c r="P2281" i="1"/>
  <c r="P2365" i="1"/>
  <c r="P2078" i="1"/>
  <c r="P1654" i="1"/>
  <c r="P2272" i="1"/>
  <c r="P1203" i="1"/>
  <c r="P2120" i="1"/>
  <c r="P2354" i="1"/>
  <c r="P2289" i="1"/>
  <c r="P693" i="1"/>
  <c r="P1472" i="1"/>
  <c r="P2292" i="1"/>
  <c r="P2339" i="1"/>
  <c r="P2261" i="1"/>
  <c r="P2052" i="1"/>
  <c r="P2405" i="1"/>
  <c r="P2386" i="1"/>
  <c r="P53" i="1"/>
  <c r="P2262" i="1"/>
  <c r="P2385" i="1"/>
  <c r="P2179" i="1"/>
  <c r="P2363" i="1"/>
  <c r="P54" i="1"/>
  <c r="P2122" i="1"/>
  <c r="P2357" i="1"/>
  <c r="P2371" i="1"/>
  <c r="P2312" i="1"/>
  <c r="P694" i="1"/>
  <c r="P2399" i="1"/>
  <c r="P2374" i="1"/>
  <c r="P2224" i="1"/>
  <c r="P2051" i="1"/>
  <c r="P2290" i="1"/>
  <c r="P2375" i="1"/>
  <c r="P2400" i="1"/>
  <c r="P2345" i="1"/>
  <c r="P2121" i="1"/>
  <c r="P2379" i="1"/>
  <c r="P2291" i="1"/>
  <c r="P2372" i="1"/>
  <c r="P2325" i="1"/>
  <c r="P2346" i="1"/>
  <c r="P2401" i="1"/>
  <c r="P1710" i="1"/>
  <c r="P2351" i="1"/>
  <c r="P2366" i="1"/>
  <c r="P2415" i="1"/>
  <c r="P1711" i="1"/>
  <c r="P2315" i="1"/>
  <c r="P2388" i="1"/>
  <c r="P2367" i="1"/>
  <c r="P2355" i="1"/>
  <c r="P2396" i="1"/>
  <c r="P2352" i="1"/>
  <c r="P2316" i="1"/>
  <c r="P2335" i="1"/>
  <c r="P2284" i="1"/>
  <c r="P2389" i="1"/>
  <c r="P2341" i="1"/>
  <c r="P2160" i="1"/>
  <c r="P2285" i="1"/>
  <c r="P623" i="1"/>
  <c r="P695" i="1"/>
  <c r="P2368" i="1"/>
  <c r="P624" i="1"/>
  <c r="P2402" i="1"/>
  <c r="P2369" i="1"/>
  <c r="P2053" i="1"/>
  <c r="P696" i="1"/>
  <c r="P1656" i="1"/>
  <c r="P2410" i="1"/>
  <c r="P2161" i="1"/>
  <c r="P2342" i="1"/>
  <c r="P1712" i="1"/>
  <c r="P625" i="1"/>
  <c r="P2414" i="1"/>
  <c r="P2317" i="1"/>
  <c r="P2411" i="1"/>
  <c r="P2286" i="1"/>
  <c r="P1713" i="1"/>
  <c r="P2012" i="1"/>
  <c r="P2360" i="1"/>
  <c r="P2235" i="1"/>
  <c r="P2353" i="1"/>
  <c r="P2419" i="1"/>
  <c r="P2412" i="1"/>
  <c r="P2240" i="1"/>
  <c r="P2424" i="1"/>
  <c r="P2336" i="1"/>
  <c r="P2256" i="1"/>
  <c r="P2391" i="1"/>
  <c r="P697" i="1"/>
  <c r="P2356" i="1"/>
  <c r="P660" i="1"/>
  <c r="P2376" i="1"/>
  <c r="P2383" i="1"/>
  <c r="P2241" i="1"/>
  <c r="P2423" i="1"/>
  <c r="P2257" i="1"/>
  <c r="P2242" i="1"/>
  <c r="P2031" i="1"/>
  <c r="P2244" i="1"/>
  <c r="P2408" i="1"/>
  <c r="P2243" i="1"/>
  <c r="P2377" i="1"/>
  <c r="P698" i="1"/>
  <c r="P2330" i="1"/>
  <c r="P2421" i="1"/>
  <c r="P2422" i="1"/>
  <c r="P699" i="1"/>
  <c r="P2413" i="1"/>
  <c r="P2416" i="1"/>
  <c r="P2032" i="1"/>
  <c r="P2403" i="1"/>
  <c r="P2392" i="1"/>
  <c r="P2033" i="1"/>
  <c r="P2326" i="1"/>
  <c r="P2378" i="1"/>
  <c r="P2407" i="1"/>
  <c r="P2054" i="1"/>
  <c r="P2397" i="1"/>
  <c r="P2034" i="1"/>
  <c r="P700" i="1"/>
  <c r="P2393" i="1"/>
  <c r="P2409" i="1"/>
  <c r="P2404" i="1"/>
  <c r="P2384" i="1"/>
  <c r="P2394" i="1"/>
  <c r="P2055" i="1"/>
  <c r="P2417" i="1"/>
  <c r="P2381" i="1"/>
  <c r="P701" i="1"/>
  <c r="P2420" i="1"/>
  <c r="P2418" i="1"/>
  <c r="P2398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O255" i="1"/>
  <c r="O228" i="1"/>
  <c r="O212" i="1"/>
  <c r="O396" i="1"/>
  <c r="O366" i="1"/>
  <c r="O43" i="1"/>
  <c r="O301" i="1"/>
  <c r="O349" i="1"/>
  <c r="O433" i="1"/>
  <c r="O91" i="1"/>
  <c r="O196" i="1"/>
  <c r="O269" i="1"/>
  <c r="O192" i="1"/>
  <c r="O309" i="1"/>
  <c r="O124" i="1"/>
  <c r="O37" i="1"/>
  <c r="O425" i="1"/>
  <c r="O323" i="1"/>
  <c r="O92" i="1"/>
  <c r="O271" i="1"/>
  <c r="O394" i="1"/>
  <c r="O201" i="1"/>
  <c r="O563" i="1"/>
  <c r="O543" i="1"/>
  <c r="O320" i="1"/>
  <c r="O145" i="1"/>
  <c r="O82" i="1"/>
  <c r="O93" i="1"/>
  <c r="O277" i="1"/>
  <c r="O76" i="1"/>
  <c r="O576" i="1"/>
  <c r="O213" i="1"/>
  <c r="O466" i="1"/>
  <c r="O315" i="1"/>
  <c r="O367" i="1"/>
  <c r="O468" i="1"/>
  <c r="O142" i="1"/>
  <c r="O517" i="1"/>
  <c r="O457" i="1"/>
  <c r="O495" i="1"/>
  <c r="O281" i="1"/>
  <c r="O451" i="1"/>
  <c r="O172" i="1"/>
  <c r="O377" i="1"/>
  <c r="O383" i="1"/>
  <c r="O446" i="1"/>
  <c r="O97" i="1"/>
  <c r="O157" i="1"/>
  <c r="O453" i="1"/>
  <c r="O657" i="1"/>
  <c r="O387" i="1"/>
  <c r="O622" i="1"/>
  <c r="O260" i="1"/>
  <c r="O406" i="1"/>
  <c r="O777" i="1"/>
  <c r="O223" i="1"/>
  <c r="O154" i="1"/>
  <c r="O333" i="1"/>
  <c r="O179" i="1"/>
  <c r="O302" i="1"/>
  <c r="O619" i="1"/>
  <c r="O324" i="1"/>
  <c r="O84" i="1"/>
  <c r="O830" i="1"/>
  <c r="O186" i="1"/>
  <c r="O288" i="1"/>
  <c r="O403" i="1"/>
  <c r="O141" i="1"/>
  <c r="O663" i="1"/>
  <c r="O160" i="1"/>
  <c r="O483" i="1"/>
  <c r="O336" i="1"/>
  <c r="O87" i="1"/>
  <c r="O107" i="1"/>
  <c r="O109" i="1"/>
  <c r="O341" i="1"/>
  <c r="O498" i="1"/>
  <c r="O285" i="1"/>
  <c r="O198" i="1"/>
  <c r="O789" i="1"/>
  <c r="O993" i="1"/>
  <c r="O445" i="1"/>
  <c r="O303" i="1"/>
  <c r="O248" i="1"/>
  <c r="O395" i="1"/>
  <c r="O129" i="1"/>
  <c r="O424" i="1"/>
  <c r="O72" i="1"/>
  <c r="O368" i="1"/>
  <c r="O78" i="1"/>
  <c r="O770" i="1"/>
  <c r="O572" i="1"/>
  <c r="O420" i="1"/>
  <c r="O376" i="1"/>
  <c r="O702" i="1"/>
  <c r="O153" i="1"/>
  <c r="O405" i="1"/>
  <c r="O175" i="1"/>
  <c r="O509" i="1"/>
  <c r="O828" i="1"/>
  <c r="O809" i="1"/>
  <c r="O546" i="1"/>
  <c r="O224" i="1"/>
  <c r="O739" i="1"/>
  <c r="O313" i="1"/>
  <c r="O671" i="1"/>
  <c r="O200" i="1"/>
  <c r="O679" i="1"/>
  <c r="O344" i="1"/>
  <c r="O436" i="1"/>
  <c r="O489" i="1"/>
  <c r="O1025" i="1"/>
  <c r="O1218" i="1"/>
  <c r="O594" i="1"/>
  <c r="O411" i="1"/>
  <c r="O27" i="1"/>
  <c r="O173" i="1"/>
  <c r="O1099" i="1"/>
  <c r="O280" i="1"/>
  <c r="O553" i="1"/>
  <c r="O326" i="1"/>
  <c r="O704" i="1"/>
  <c r="O526" i="1"/>
  <c r="O782" i="1"/>
  <c r="O404" i="1"/>
  <c r="O516" i="1"/>
  <c r="O140" i="1"/>
  <c r="O378" i="1"/>
  <c r="O949" i="1"/>
  <c r="O611" i="1"/>
  <c r="O272" i="1"/>
  <c r="O930" i="1"/>
  <c r="O555" i="1"/>
  <c r="O443" i="1"/>
  <c r="O256" i="1"/>
  <c r="O787" i="1"/>
  <c r="O51" i="1"/>
  <c r="O1006" i="1"/>
  <c r="O73" i="1"/>
  <c r="O890" i="1"/>
  <c r="O567" i="1"/>
  <c r="O442" i="1"/>
  <c r="O371" i="1"/>
  <c r="O502" i="1"/>
  <c r="O263" i="1"/>
  <c r="O531" i="1"/>
  <c r="O881" i="1"/>
  <c r="O329" i="1"/>
  <c r="O992" i="1"/>
  <c r="O768" i="1"/>
  <c r="O264" i="1"/>
  <c r="O83" i="1"/>
  <c r="O204" i="1"/>
  <c r="O178" i="1"/>
  <c r="O1064" i="1"/>
  <c r="O493" i="1"/>
  <c r="O363" i="1"/>
  <c r="O632" i="1"/>
  <c r="O874" i="1"/>
  <c r="O34" i="1"/>
  <c r="O46" i="1"/>
  <c r="O659" i="1"/>
  <c r="O167" i="1"/>
  <c r="O604" i="1"/>
  <c r="O896" i="1"/>
  <c r="O375" i="1"/>
  <c r="O232" i="1"/>
  <c r="O573" i="1"/>
  <c r="O965" i="1"/>
  <c r="O203" i="1"/>
  <c r="O233" i="1"/>
  <c r="O381" i="1"/>
  <c r="O357" i="1"/>
  <c r="O995" i="1"/>
  <c r="O474" i="1"/>
  <c r="O112" i="1"/>
  <c r="O328" i="1"/>
  <c r="O1417" i="1"/>
  <c r="O438" i="1"/>
  <c r="O558" i="1"/>
  <c r="O733" i="1"/>
  <c r="O128" i="1"/>
  <c r="O485" i="1"/>
  <c r="O877" i="1"/>
  <c r="O352" i="1"/>
  <c r="O561" i="1"/>
  <c r="O596" i="1"/>
  <c r="O427" i="1"/>
  <c r="O887" i="1"/>
  <c r="O118" i="1"/>
  <c r="O470" i="1"/>
  <c r="O781" i="1"/>
  <c r="O152" i="1"/>
  <c r="O266" i="1"/>
  <c r="O1113" i="1"/>
  <c r="O476" i="1"/>
  <c r="O544" i="1"/>
  <c r="O960" i="1"/>
  <c r="O626" i="1"/>
  <c r="O685" i="1"/>
  <c r="O776" i="1"/>
  <c r="O325" i="1"/>
  <c r="O238" i="1"/>
  <c r="O1148" i="1"/>
  <c r="O683" i="1"/>
  <c r="O860" i="1"/>
  <c r="O909" i="1"/>
  <c r="O136" i="1"/>
  <c r="O720" i="1"/>
  <c r="O1009" i="1"/>
  <c r="O665" i="1"/>
  <c r="O541" i="1"/>
  <c r="O299" i="1"/>
  <c r="O262" i="1"/>
  <c r="O1263" i="1"/>
  <c r="O616" i="1"/>
  <c r="O688" i="1"/>
  <c r="O408" i="1"/>
  <c r="O244" i="1"/>
  <c r="O360" i="1"/>
  <c r="O814" i="1"/>
  <c r="O871" i="1"/>
  <c r="O577" i="1"/>
  <c r="O1132" i="1"/>
  <c r="O1328" i="1"/>
  <c r="O763" i="1"/>
  <c r="O826" i="1"/>
  <c r="O257" i="1"/>
  <c r="O327" i="1"/>
  <c r="O393" i="1"/>
  <c r="O955" i="1"/>
  <c r="O593" i="1"/>
  <c r="O67" i="1"/>
  <c r="O559" i="1"/>
  <c r="O490" i="1"/>
  <c r="O979" i="1"/>
  <c r="O1054" i="1"/>
  <c r="O897" i="1"/>
  <c r="O536" i="1"/>
  <c r="O615" i="1"/>
  <c r="O1253" i="1"/>
  <c r="O817" i="1"/>
  <c r="O197" i="1"/>
  <c r="O901" i="1"/>
  <c r="O1187" i="1"/>
  <c r="O413" i="1"/>
  <c r="O459" i="1"/>
  <c r="O821" i="1"/>
  <c r="O1423" i="1"/>
  <c r="O1335" i="1"/>
  <c r="O504" i="1"/>
  <c r="O849" i="1"/>
  <c r="O270" i="1"/>
  <c r="O216" i="1"/>
  <c r="O892" i="1"/>
  <c r="O640" i="1"/>
  <c r="O488" i="1"/>
  <c r="O155" i="1"/>
  <c r="O554" i="1"/>
  <c r="O587" i="1"/>
  <c r="O778" i="1"/>
  <c r="O127" i="1"/>
  <c r="O113" i="1"/>
  <c r="O710" i="1"/>
  <c r="O889" i="1"/>
  <c r="O813" i="1"/>
  <c r="O703" i="1"/>
  <c r="O185" i="1"/>
  <c r="O505" i="1"/>
  <c r="O511" i="1"/>
  <c r="O1147" i="1"/>
  <c r="O988" i="1"/>
  <c r="O911" i="1"/>
  <c r="O137" i="1"/>
  <c r="O340" i="1"/>
  <c r="O728" i="1"/>
  <c r="O275" i="1"/>
  <c r="O749" i="1"/>
  <c r="O484" i="1"/>
  <c r="O723" i="1"/>
  <c r="O182" i="1"/>
  <c r="O417" i="1"/>
  <c r="O184" i="1"/>
  <c r="O602" i="1"/>
  <c r="O36" i="1"/>
  <c r="O771" i="1"/>
  <c r="O747" i="1"/>
  <c r="O851" i="1"/>
  <c r="O687" i="1"/>
  <c r="O1083" i="1"/>
  <c r="O354" i="1"/>
  <c r="O900" i="1"/>
  <c r="O1323" i="1"/>
  <c r="O677" i="1"/>
  <c r="O1403" i="1"/>
  <c r="O161" i="1"/>
  <c r="O506" i="1"/>
  <c r="O59" i="1"/>
  <c r="O1210" i="1"/>
  <c r="O331" i="1"/>
  <c r="O807" i="1"/>
  <c r="O1470" i="1"/>
  <c r="O343" i="1"/>
  <c r="O90" i="1"/>
  <c r="O1233" i="1"/>
  <c r="O164" i="1"/>
  <c r="O820" i="1"/>
  <c r="O1242" i="1"/>
  <c r="O61" i="1"/>
  <c r="O933" i="1"/>
  <c r="O542" i="1"/>
  <c r="O308" i="1"/>
  <c r="O783" i="1"/>
  <c r="O282" i="1"/>
  <c r="O562" i="1"/>
  <c r="O1448" i="1"/>
  <c r="O1027" i="1"/>
  <c r="O565" i="1"/>
  <c r="O971" i="1"/>
  <c r="O876" i="1"/>
  <c r="O430" i="1"/>
  <c r="O664" i="1"/>
  <c r="O464" i="1"/>
  <c r="O199" i="1"/>
  <c r="O1028" i="1"/>
  <c r="O156" i="1"/>
  <c r="O668" i="1"/>
  <c r="O836" i="1"/>
  <c r="O1464" i="1"/>
  <c r="O444" i="1"/>
  <c r="O811" i="1"/>
  <c r="O261" i="1"/>
  <c r="O149" i="1"/>
  <c r="O524" i="1"/>
  <c r="O121" i="1"/>
  <c r="O863" i="1"/>
  <c r="O618" i="1"/>
  <c r="O1081" i="1"/>
  <c r="O629" i="1"/>
  <c r="O721" i="1"/>
  <c r="O614" i="1"/>
  <c r="O1077" i="1"/>
  <c r="O365" i="1"/>
  <c r="O1063" i="1"/>
  <c r="O926" i="1"/>
  <c r="O961" i="1"/>
  <c r="O1164" i="1"/>
  <c r="O345" i="1"/>
  <c r="O649" i="1"/>
  <c r="O584" i="1"/>
  <c r="O612" i="1"/>
  <c r="O753" i="1"/>
  <c r="O491" i="1"/>
  <c r="O317" i="1"/>
  <c r="O690" i="1"/>
  <c r="O538" i="1"/>
  <c r="O100" i="1"/>
  <c r="O1276" i="1"/>
  <c r="O756" i="1"/>
  <c r="O713" i="1"/>
  <c r="O1255" i="1"/>
  <c r="O1052" i="1"/>
  <c r="O1008" i="1"/>
  <c r="O162" i="1"/>
  <c r="O469" i="1"/>
  <c r="O999" i="1"/>
  <c r="O1017" i="1"/>
  <c r="O810" i="1"/>
  <c r="O840" i="1"/>
  <c r="O1339" i="1"/>
  <c r="O310" i="1"/>
  <c r="O268" i="1"/>
  <c r="O673" i="1"/>
  <c r="O190" i="1"/>
  <c r="O775" i="1"/>
  <c r="O824" i="1"/>
  <c r="O847" i="1"/>
  <c r="O32" i="1"/>
  <c r="O86" i="1"/>
  <c r="O1572" i="1"/>
  <c r="O603" i="1"/>
  <c r="O1161" i="1"/>
  <c r="O513" i="1"/>
  <c r="O641" i="1"/>
  <c r="O1369" i="1"/>
  <c r="O492" i="1"/>
  <c r="O784" i="1"/>
  <c r="O1260" i="1"/>
  <c r="O239" i="1"/>
  <c r="O1184" i="1"/>
  <c r="O1160" i="1"/>
  <c r="O1336" i="1"/>
  <c r="O279" i="1"/>
  <c r="O724" i="1"/>
  <c r="O906" i="1"/>
  <c r="O963" i="1"/>
  <c r="O1405" i="1"/>
  <c r="O350" i="1"/>
  <c r="O984" i="1"/>
  <c r="O608" i="1"/>
  <c r="O932" i="1"/>
  <c r="O57" i="1"/>
  <c r="O548" i="1"/>
  <c r="O952" i="1"/>
  <c r="O675" i="1"/>
  <c r="O50" i="1"/>
  <c r="O391" i="1"/>
  <c r="O1366" i="1"/>
  <c r="O480" i="1"/>
  <c r="O1575" i="1"/>
  <c r="O795" i="1"/>
  <c r="O314" i="1"/>
  <c r="O414" i="1"/>
  <c r="O655" i="1"/>
  <c r="O529" i="1"/>
  <c r="O806" i="1"/>
  <c r="O278" i="1"/>
  <c r="O335" i="1"/>
  <c r="O744" i="1"/>
  <c r="O217" i="1"/>
  <c r="O229" i="1"/>
  <c r="O989" i="1"/>
  <c r="O954" i="1"/>
  <c r="O441" i="1"/>
  <c r="O745" i="1"/>
  <c r="O123" i="1"/>
  <c r="O1120" i="1"/>
  <c r="O913" i="1"/>
  <c r="O507" i="1"/>
  <c r="O630" i="1"/>
  <c r="O780" i="1"/>
  <c r="O564" i="1"/>
  <c r="O267" i="1"/>
  <c r="O1004" i="1"/>
  <c r="O440" i="1"/>
  <c r="O1061" i="1"/>
  <c r="O1183" i="1"/>
  <c r="O920" i="1"/>
  <c r="O1158" i="1"/>
  <c r="O347" i="1"/>
  <c r="O791" i="1"/>
  <c r="O379" i="1"/>
  <c r="O166" i="1"/>
  <c r="O1057" i="1"/>
  <c r="O802" i="1"/>
  <c r="O423" i="1"/>
  <c r="O797" i="1"/>
  <c r="O1684" i="1"/>
  <c r="O598" i="1"/>
  <c r="O910" i="1"/>
  <c r="O651" i="1"/>
  <c r="O56" i="1"/>
  <c r="O75" i="1"/>
  <c r="O130" i="1"/>
  <c r="O146" i="1"/>
  <c r="O1337" i="1"/>
  <c r="O1150" i="1"/>
  <c r="O737" i="1"/>
  <c r="O400" i="1"/>
  <c r="O1544" i="1"/>
  <c r="O295" i="1"/>
  <c r="O867" i="1"/>
  <c r="O1020" i="1"/>
  <c r="O206" i="1"/>
  <c r="O1021" i="1"/>
  <c r="O1001" i="1"/>
  <c r="O1311" i="1"/>
  <c r="O385" i="1"/>
  <c r="O917" i="1"/>
  <c r="O869" i="1"/>
  <c r="O104" i="1"/>
  <c r="O515" i="1"/>
  <c r="O1288" i="1"/>
  <c r="O1111" i="1"/>
  <c r="O1421" i="1"/>
  <c r="O1092" i="1"/>
  <c r="O358" i="1"/>
  <c r="O401" i="1"/>
  <c r="O680" i="1"/>
  <c r="O818" i="1"/>
  <c r="O686" i="1"/>
  <c r="O332" i="1"/>
  <c r="O432" i="1"/>
  <c r="O898" i="1"/>
  <c r="O25" i="1"/>
  <c r="O1432" i="1"/>
  <c r="O481" i="1"/>
  <c r="O1238" i="1"/>
  <c r="O527" i="1"/>
  <c r="O570" i="1"/>
  <c r="O1834" i="1"/>
  <c r="O522" i="1"/>
  <c r="O218" i="1"/>
  <c r="O1142" i="1"/>
  <c r="O1262" i="1"/>
  <c r="O412" i="1"/>
  <c r="O676" i="1"/>
  <c r="O94" i="1"/>
  <c r="O707" i="1"/>
  <c r="O837" i="1"/>
  <c r="O684" i="1"/>
  <c r="O823" i="1"/>
  <c r="O415" i="1"/>
  <c r="O599" i="1"/>
  <c r="O311" i="1"/>
  <c r="O1190" i="1"/>
  <c r="O195" i="1"/>
  <c r="O1033" i="1"/>
  <c r="O1044" i="1"/>
  <c r="O501" i="1"/>
  <c r="O1574" i="1"/>
  <c r="O1055" i="1"/>
  <c r="O35" i="1"/>
  <c r="O180" i="1"/>
  <c r="O214" i="1"/>
  <c r="O1095" i="1"/>
  <c r="O380" i="1"/>
  <c r="O1332" i="1"/>
  <c r="O978" i="1"/>
  <c r="O574" i="1"/>
  <c r="O1457" i="1"/>
  <c r="O646" i="1"/>
  <c r="O111" i="1"/>
  <c r="O1137" i="1"/>
  <c r="O1082" i="1"/>
  <c r="O147" i="1"/>
  <c r="O1439" i="1"/>
  <c r="O1352" i="1"/>
  <c r="O194" i="1"/>
  <c r="O1272" i="1"/>
  <c r="O1223" i="1"/>
  <c r="O1222" i="1"/>
  <c r="O1175" i="1"/>
  <c r="O1357" i="1"/>
  <c r="O1123" i="1"/>
  <c r="O927" i="1"/>
  <c r="O592" i="1"/>
  <c r="O556" i="1"/>
  <c r="O1426" i="1"/>
  <c r="O682" i="1"/>
  <c r="O1416" i="1"/>
  <c r="O929" i="1"/>
  <c r="O1304" i="1"/>
  <c r="O1226" i="1"/>
  <c r="O1643" i="1"/>
  <c r="O1305" i="1"/>
  <c r="O63" i="1"/>
  <c r="O246" i="1"/>
  <c r="O709" i="1"/>
  <c r="O523" i="1"/>
  <c r="O514" i="1"/>
  <c r="O1391" i="1"/>
  <c r="O235" i="1"/>
  <c r="O953" i="1"/>
  <c r="O885" i="1"/>
  <c r="O1139" i="1"/>
  <c r="O510" i="1"/>
  <c r="O294" i="1"/>
  <c r="O866" i="1"/>
  <c r="O1512" i="1"/>
  <c r="O905" i="1"/>
  <c r="O1418" i="1"/>
  <c r="O1293" i="1"/>
  <c r="O1402" i="1"/>
  <c r="O1245" i="1"/>
  <c r="O617" i="1"/>
  <c r="O496" i="1"/>
  <c r="O792" i="1"/>
  <c r="O1285" i="1"/>
  <c r="O647" i="1"/>
  <c r="O1256" i="1"/>
  <c r="O907" i="1"/>
  <c r="O359" i="1"/>
  <c r="O230" i="1"/>
  <c r="O944" i="1"/>
  <c r="O1371" i="1"/>
  <c r="O1452" i="1"/>
  <c r="O1165" i="1"/>
  <c r="O337" i="1"/>
  <c r="O1126" i="1"/>
  <c r="O1370" i="1"/>
  <c r="O1141" i="1"/>
  <c r="O855" i="1"/>
  <c r="O1106" i="1"/>
  <c r="O1219" i="1"/>
  <c r="O1031" i="1"/>
  <c r="O681" i="1"/>
  <c r="O500" i="1"/>
  <c r="O1138" i="1"/>
  <c r="O872" i="1"/>
  <c r="O259" i="1"/>
  <c r="O1354" i="1"/>
  <c r="O1173" i="1"/>
  <c r="O841" i="1"/>
  <c r="O746" i="1"/>
  <c r="O1068" i="1"/>
  <c r="O1442" i="1"/>
  <c r="O1625" i="1"/>
  <c r="O717" i="1"/>
  <c r="O1760" i="1"/>
  <c r="O428" i="1"/>
  <c r="O1322" i="1"/>
  <c r="O1167" i="1"/>
  <c r="O304" i="1"/>
  <c r="O1002" i="1"/>
  <c r="O1192" i="1"/>
  <c r="O569" i="1"/>
  <c r="O1010" i="1"/>
  <c r="O1059" i="1"/>
  <c r="O888" i="1"/>
  <c r="O672" i="1"/>
  <c r="O1243" i="1"/>
  <c r="O939" i="1"/>
  <c r="O800" i="1"/>
  <c r="O998" i="1"/>
  <c r="O494" i="1"/>
  <c r="O1100" i="1"/>
  <c r="O658" i="1"/>
  <c r="O193" i="1"/>
  <c r="O392" i="1"/>
  <c r="O65" i="1"/>
  <c r="O1361" i="1"/>
  <c r="O1103" i="1"/>
  <c r="O654" i="1"/>
  <c r="O382" i="1"/>
  <c r="O45" i="1"/>
  <c r="O557" i="1"/>
  <c r="O150" i="1"/>
  <c r="O899" i="1"/>
  <c r="O734" i="1"/>
  <c r="O873" i="1"/>
  <c r="O648" i="1"/>
  <c r="O68" i="1"/>
  <c r="O258" i="1"/>
  <c r="O916" i="1"/>
  <c r="O650" i="1"/>
  <c r="O1310" i="1"/>
  <c r="O355" i="1"/>
  <c r="O1277" i="1"/>
  <c r="O962" i="1"/>
  <c r="O580" i="1"/>
  <c r="O530" i="1"/>
  <c r="O1653" i="1"/>
  <c r="O1209" i="1"/>
  <c r="O183" i="1"/>
  <c r="O1236" i="1"/>
  <c r="O1481" i="1"/>
  <c r="O165" i="1"/>
  <c r="O1532" i="1"/>
  <c r="O585" i="1"/>
  <c r="O973" i="1"/>
  <c r="O1677" i="1"/>
  <c r="O845" i="1"/>
  <c r="O1128" i="1"/>
  <c r="O843" i="1"/>
  <c r="O1097" i="1"/>
  <c r="O170" i="1"/>
  <c r="O925" i="1"/>
  <c r="O829" i="1"/>
  <c r="O429" i="1"/>
  <c r="O1204" i="1"/>
  <c r="O1287" i="1"/>
  <c r="O503" i="1"/>
  <c r="O578" i="1"/>
  <c r="O292" i="1"/>
  <c r="O1424" i="1"/>
  <c r="O1078" i="1"/>
  <c r="O1299" i="1"/>
  <c r="O519" i="1"/>
  <c r="O1604" i="1"/>
  <c r="O458" i="1"/>
  <c r="O1680" i="1"/>
  <c r="O1665" i="1"/>
  <c r="O595" i="1"/>
  <c r="O639" i="1"/>
  <c r="O416" i="1"/>
  <c r="O804" i="1"/>
  <c r="O722" i="1"/>
  <c r="O1298" i="1"/>
  <c r="O1320" i="1"/>
  <c r="O620" i="1"/>
  <c r="O1714" i="1"/>
  <c r="O669" i="1"/>
  <c r="O1079" i="1"/>
  <c r="O81" i="1"/>
  <c r="O273" i="1"/>
  <c r="O850" i="1"/>
  <c r="O1261" i="1"/>
  <c r="O422" i="1"/>
  <c r="O1567" i="1"/>
  <c r="O1145" i="1"/>
  <c r="O1089" i="1"/>
  <c r="O1530" i="1"/>
  <c r="O1569" i="1"/>
  <c r="O825" i="1"/>
  <c r="O1716" i="1"/>
  <c r="O1351" i="1"/>
  <c r="O1280" i="1"/>
  <c r="O970" i="1"/>
  <c r="O1114" i="1"/>
  <c r="O808" i="1"/>
  <c r="O1725" i="1"/>
  <c r="O812" i="1"/>
  <c r="O1297" i="1"/>
  <c r="O1524" i="1"/>
  <c r="O1168" i="1"/>
  <c r="O940" i="1"/>
  <c r="O1492" i="1"/>
  <c r="O1477" i="1"/>
  <c r="O705" i="1"/>
  <c r="O904" i="1"/>
  <c r="O1319" i="1"/>
  <c r="O1023" i="1"/>
  <c r="O1564" i="1"/>
  <c r="O26" i="1"/>
  <c r="O33" i="1"/>
  <c r="O689" i="1"/>
  <c r="O426" i="1"/>
  <c r="O525" i="1"/>
  <c r="O1333" i="1"/>
  <c r="O1660" i="1"/>
  <c r="O1748" i="1"/>
  <c r="O549" i="1"/>
  <c r="O1373" i="1"/>
  <c r="O924" i="1"/>
  <c r="O1557" i="1"/>
  <c r="O539" i="1"/>
  <c r="O628" i="1"/>
  <c r="O1244" i="1"/>
  <c r="O132" i="1"/>
  <c r="O1313" i="1"/>
  <c r="O435" i="1"/>
  <c r="O1570" i="1"/>
  <c r="O463" i="1"/>
  <c r="O1198" i="1"/>
  <c r="O1058" i="1"/>
  <c r="O171" i="1"/>
  <c r="O600" i="1"/>
  <c r="O853" i="1"/>
  <c r="O1268" i="1"/>
  <c r="O283" i="1"/>
  <c r="O1635" i="1"/>
  <c r="O1606" i="1"/>
  <c r="O398" i="1"/>
  <c r="O980" i="1"/>
  <c r="O1611" i="1"/>
  <c r="O1487" i="1"/>
  <c r="O478" i="1"/>
  <c r="O189" i="1"/>
  <c r="O1688" i="1"/>
  <c r="O1085" i="1"/>
  <c r="O1013" i="1"/>
  <c r="O1549" i="1"/>
  <c r="O1678" i="1"/>
  <c r="O369" i="1"/>
  <c r="O250" i="1"/>
  <c r="O312" i="1"/>
  <c r="O1384" i="1"/>
  <c r="O1493" i="1"/>
  <c r="O1199" i="1"/>
  <c r="O642" i="1"/>
  <c r="O1240" i="1"/>
  <c r="O875" i="1"/>
  <c r="O1450" i="1"/>
  <c r="O1338" i="1"/>
  <c r="O870" i="1"/>
  <c r="O796" i="1"/>
  <c r="O1598" i="1"/>
  <c r="O1364" i="1"/>
  <c r="O1394" i="1"/>
  <c r="O634" i="1"/>
  <c r="O1501" i="1"/>
  <c r="O1700" i="1"/>
  <c r="O950" i="1"/>
  <c r="O1208" i="1"/>
  <c r="O652" i="1"/>
  <c r="O207" i="1"/>
  <c r="O975" i="1"/>
  <c r="O1312" i="1"/>
  <c r="O1053" i="1"/>
  <c r="O508" i="1"/>
  <c r="O1290" i="1"/>
  <c r="O996" i="1"/>
  <c r="O1116" i="1"/>
  <c r="O1618" i="1"/>
  <c r="O1039" i="1"/>
  <c r="O1093" i="1"/>
  <c r="O418" i="1"/>
  <c r="O935" i="1"/>
  <c r="O931" i="1"/>
  <c r="O621" i="1"/>
  <c r="O958" i="1"/>
  <c r="O125" i="1"/>
  <c r="O765" i="1"/>
  <c r="O730" i="1"/>
  <c r="O908" i="1"/>
  <c r="O1867" i="1"/>
  <c r="O521" i="1"/>
  <c r="O964" i="1"/>
  <c r="O1554" i="1"/>
  <c r="O918" i="1"/>
  <c r="O759" i="1"/>
  <c r="O773" i="1"/>
  <c r="O842" i="1"/>
  <c r="O1358" i="1"/>
  <c r="O1623" i="1"/>
  <c r="O725" i="1"/>
  <c r="O1387" i="1"/>
  <c r="O1279" i="1"/>
  <c r="O1207" i="1"/>
  <c r="O547" i="1"/>
  <c r="O174" i="1"/>
  <c r="O977" i="1"/>
  <c r="O169" i="1"/>
  <c r="O736" i="1"/>
  <c r="O667" i="1"/>
  <c r="O1153" i="1"/>
  <c r="O857" i="1"/>
  <c r="O1265" i="1"/>
  <c r="O1865" i="1"/>
  <c r="O1926" i="1"/>
  <c r="O447" i="1"/>
  <c r="O535" i="1"/>
  <c r="O373" i="1"/>
  <c r="O181" i="1"/>
  <c r="O1476" i="1"/>
  <c r="O1096" i="1"/>
  <c r="O1378" i="1"/>
  <c r="O833" i="1"/>
  <c r="O1291" i="1"/>
  <c r="O1510" i="1"/>
  <c r="O1066" i="1"/>
  <c r="O1166" i="1"/>
  <c r="O1641" i="1"/>
  <c r="O609" i="1"/>
  <c r="O1588" i="1"/>
  <c r="O386" i="1"/>
  <c r="O1573" i="1"/>
  <c r="O922" i="1"/>
  <c r="O1278" i="1"/>
  <c r="O956" i="1"/>
  <c r="O997" i="1"/>
  <c r="O431" i="1"/>
  <c r="O1117" i="1"/>
  <c r="O1012" i="1"/>
  <c r="O740" i="1"/>
  <c r="O1034" i="1"/>
  <c r="O882" i="1"/>
  <c r="O1657" i="1"/>
  <c r="O532" i="1"/>
  <c r="O819" i="1"/>
  <c r="O1197" i="1"/>
  <c r="O454" i="1"/>
  <c r="O1284" i="1"/>
  <c r="O605" i="1"/>
  <c r="O1587" i="1"/>
  <c r="O1275" i="1"/>
  <c r="O384" i="1"/>
  <c r="O983" i="1"/>
  <c r="O1489" i="1"/>
  <c r="O1794" i="1"/>
  <c r="O462" i="1"/>
  <c r="O982" i="1"/>
  <c r="O552" i="1"/>
  <c r="O49" i="1"/>
  <c r="O1458" i="1"/>
  <c r="O1346" i="1"/>
  <c r="O23" i="1"/>
  <c r="O1497" i="1"/>
  <c r="O1241" i="1"/>
  <c r="O1250" i="1"/>
  <c r="O1947" i="1"/>
  <c r="O251" i="1"/>
  <c r="O1143" i="1"/>
  <c r="O297" i="1"/>
  <c r="O106" i="1"/>
  <c r="O79" i="1"/>
  <c r="O1626" i="1"/>
  <c r="O1367" i="1"/>
  <c r="O1049" i="1"/>
  <c r="O959" i="1"/>
  <c r="O1215" i="1"/>
  <c r="O1644" i="1"/>
  <c r="O390" i="1"/>
  <c r="O439" i="1"/>
  <c r="O1193" i="1"/>
  <c r="O1189" i="1"/>
  <c r="O456" i="1"/>
  <c r="O1614" i="1"/>
  <c r="O1454" i="1"/>
  <c r="O1896" i="1"/>
  <c r="O1552" i="1"/>
  <c r="O1356" i="1"/>
  <c r="O1494" i="1"/>
  <c r="O1864" i="1"/>
  <c r="O981" i="1"/>
  <c r="O923" i="1"/>
  <c r="O793" i="1"/>
  <c r="O1247" i="1"/>
  <c r="O1368" i="1"/>
  <c r="O249" i="1"/>
  <c r="O1283" i="1"/>
  <c r="O1400" i="1"/>
  <c r="O1118" i="1"/>
  <c r="O330" i="1"/>
  <c r="O1479" i="1"/>
  <c r="O231" i="1"/>
  <c r="O1321" i="1"/>
  <c r="O1377" i="1"/>
  <c r="O972" i="1"/>
  <c r="O1375" i="1"/>
  <c r="O1516" i="1"/>
  <c r="O499" i="1"/>
  <c r="O1809" i="1"/>
  <c r="O1449" i="1"/>
  <c r="O144" i="1"/>
  <c r="O607" i="1"/>
  <c r="O835" i="1"/>
  <c r="O533" i="1"/>
  <c r="O227" i="1"/>
  <c r="O1456" i="1"/>
  <c r="O225" i="1"/>
  <c r="O1694" i="1"/>
  <c r="O1506" i="1"/>
  <c r="O1667" i="1"/>
  <c r="O1350" i="1"/>
  <c r="O1060" i="1"/>
  <c r="O1191" i="1"/>
  <c r="O1615" i="1"/>
  <c r="O884" i="1"/>
  <c r="O1029" i="1"/>
  <c r="O764" i="1"/>
  <c r="O1292" i="1"/>
  <c r="O1038" i="1"/>
  <c r="O1436" i="1"/>
  <c r="O339" i="1"/>
  <c r="O868" i="1"/>
  <c r="O1723" i="1"/>
  <c r="O631" i="1"/>
  <c r="O878" i="1"/>
  <c r="O397" i="1"/>
  <c r="O1681" i="1"/>
  <c r="O1067" i="1"/>
  <c r="O1545" i="1"/>
  <c r="O1759" i="1"/>
  <c r="O662" i="1"/>
  <c r="O1258" i="1"/>
  <c r="O117" i="1"/>
  <c r="O421" i="1"/>
  <c r="O1459" i="1"/>
  <c r="O1664" i="1"/>
  <c r="O1629" i="1"/>
  <c r="O936" i="1"/>
  <c r="O1593" i="1"/>
  <c r="O846" i="1"/>
  <c r="O912" i="1"/>
  <c r="O894" i="1"/>
  <c r="O1342" i="1"/>
  <c r="O471" i="1"/>
  <c r="O1194" i="1"/>
  <c r="O1140" i="1"/>
  <c r="O1528" i="1"/>
  <c r="O1407" i="1"/>
  <c r="O862" i="1"/>
  <c r="O60" i="1"/>
  <c r="O364" i="1"/>
  <c r="O1508" i="1"/>
  <c r="O715" i="1"/>
  <c r="O1246" i="1"/>
  <c r="O1739" i="1"/>
  <c r="O322" i="1"/>
  <c r="O1151" i="1"/>
  <c r="O1349" i="1"/>
  <c r="O1592" i="1"/>
  <c r="O1745" i="1"/>
  <c r="O1345" i="1"/>
  <c r="O951" i="1"/>
  <c r="O1267" i="1"/>
  <c r="O1180" i="1"/>
  <c r="O633" i="1"/>
  <c r="O1186" i="1"/>
  <c r="O1212" i="1"/>
  <c r="O1036" i="1"/>
  <c r="O479" i="1"/>
  <c r="O1561" i="1"/>
  <c r="O1026" i="1"/>
  <c r="O1435" i="1"/>
  <c r="O803" i="1"/>
  <c r="O1892" i="1"/>
  <c r="O1360" i="1"/>
  <c r="O785" i="1"/>
  <c r="O47" i="1"/>
  <c r="O1046" i="1"/>
  <c r="O1576" i="1"/>
  <c r="O1232" i="1"/>
  <c r="O928" i="1"/>
  <c r="O1465" i="1"/>
  <c r="O1559" i="1"/>
  <c r="O579" i="1"/>
  <c r="O1382" i="1"/>
  <c r="O245" i="1"/>
  <c r="O1011" i="1"/>
  <c r="O2019" i="1"/>
  <c r="O407" i="1"/>
  <c r="O1562" i="1"/>
  <c r="O1134" i="1"/>
  <c r="O300" i="1"/>
  <c r="O627" i="1"/>
  <c r="O1785" i="1"/>
  <c r="O1176" i="1"/>
  <c r="O284" i="1"/>
  <c r="O1348" i="1"/>
  <c r="O1824" i="1"/>
  <c r="O1828" i="1"/>
  <c r="O755" i="1"/>
  <c r="O1521" i="1"/>
  <c r="O1793" i="1"/>
  <c r="O767" i="1"/>
  <c r="O1933" i="1"/>
  <c r="O1601" i="1"/>
  <c r="O1003" i="1"/>
  <c r="O103" i="1"/>
  <c r="O1015" i="1"/>
  <c r="O1671" i="1"/>
  <c r="O1523" i="1"/>
  <c r="O348" i="1"/>
  <c r="O1491" i="1"/>
  <c r="O1365" i="1"/>
  <c r="O827" i="1"/>
  <c r="O1515" i="1"/>
  <c r="O1327" i="1"/>
  <c r="O19" i="1"/>
  <c r="O1699" i="1"/>
  <c r="O98" i="1"/>
  <c r="O1637" i="1"/>
  <c r="O597" i="1"/>
  <c r="O1206" i="1"/>
  <c r="O1214" i="1"/>
  <c r="O1196" i="1"/>
  <c r="O133" i="1"/>
  <c r="O254" i="1"/>
  <c r="O434" i="1"/>
  <c r="O289" i="1"/>
  <c r="O465" i="1"/>
  <c r="O1007" i="1"/>
  <c r="O1608" i="1"/>
  <c r="O1398" i="1"/>
  <c r="O1224" i="1"/>
  <c r="O1429" i="1"/>
  <c r="O1485" i="1"/>
  <c r="O1229" i="1"/>
  <c r="O211" i="1"/>
  <c r="O761" i="1"/>
  <c r="O62" i="1"/>
  <c r="O1612" i="1"/>
  <c r="O586" i="1"/>
  <c r="O116" i="1"/>
  <c r="O1539" i="1"/>
  <c r="O188" i="1"/>
  <c r="O1318" i="1"/>
  <c r="O1030" i="1"/>
  <c r="O1200" i="1"/>
  <c r="O1314" i="1"/>
  <c r="O1461" i="1"/>
  <c r="O1228" i="1"/>
  <c r="O1486" i="1"/>
  <c r="O1225" i="1"/>
  <c r="O1045" i="1"/>
  <c r="O1882" i="1"/>
  <c r="O1527" i="1"/>
  <c r="O1056" i="1"/>
  <c r="O919" i="1"/>
  <c r="O886" i="1"/>
  <c r="O1463" i="1"/>
  <c r="O1330" i="1"/>
  <c r="O1086" i="1"/>
  <c r="O1622" i="1"/>
  <c r="O583" i="1"/>
  <c r="O805" i="1"/>
  <c r="O191" i="1"/>
  <c r="O5" i="1"/>
  <c r="O497" i="1"/>
  <c r="O1525" i="1"/>
  <c r="O1146" i="1"/>
  <c r="O1005" i="1"/>
  <c r="O719" i="1"/>
  <c r="O1815" i="1"/>
  <c r="O1353" i="1"/>
  <c r="O226" i="1"/>
  <c r="O766" i="1"/>
  <c r="O738" i="1"/>
  <c r="O1376" i="1"/>
  <c r="O1317" i="1"/>
  <c r="O319" i="1"/>
  <c r="O1316" i="1"/>
  <c r="O1807" i="1"/>
  <c r="O1884" i="1"/>
  <c r="O1445" i="1"/>
  <c r="O891" i="1"/>
  <c r="O1499" i="1"/>
  <c r="O1840" i="1"/>
  <c r="O1801" i="1"/>
  <c r="O307" i="1"/>
  <c r="O861" i="1"/>
  <c r="O1695" i="1"/>
  <c r="O834" i="1"/>
  <c r="O844" i="1"/>
  <c r="O591" i="1"/>
  <c r="O89" i="1"/>
  <c r="O1553" i="1"/>
  <c r="O678" i="1"/>
  <c r="O1646" i="1"/>
  <c r="O1872" i="1"/>
  <c r="O985" i="1"/>
  <c r="O1536" i="1"/>
  <c r="O1555" i="1"/>
  <c r="O774" i="1"/>
  <c r="O202" i="1"/>
  <c r="O482" i="1"/>
  <c r="O475" i="1"/>
  <c r="O1438" i="1"/>
  <c r="O1733" i="1"/>
  <c r="O1518" i="1"/>
  <c r="O1658" i="1"/>
  <c r="O1274" i="1"/>
  <c r="O1090" i="1"/>
  <c r="O1269" i="1"/>
  <c r="O1248" i="1"/>
  <c r="O1535" i="1"/>
  <c r="O1946" i="1"/>
  <c r="O1962" i="1"/>
  <c r="O1498" i="1"/>
  <c r="O1273" i="1"/>
  <c r="O448" i="1"/>
  <c r="O1850" i="1"/>
  <c r="O1188" i="1"/>
  <c r="O1326" i="1"/>
  <c r="O1270" i="1"/>
  <c r="O1890" i="1"/>
  <c r="O967" i="1"/>
  <c r="O1022" i="1"/>
  <c r="O588" i="1"/>
  <c r="O1043" i="1"/>
  <c r="O114" i="1"/>
  <c r="O1430" i="1"/>
  <c r="O711" i="1"/>
  <c r="O1171" i="1"/>
  <c r="O1201" i="1"/>
  <c r="O1395" i="1"/>
  <c r="O943" i="1"/>
  <c r="O643" i="1"/>
  <c r="O9" i="1"/>
  <c r="O945" i="1"/>
  <c r="O915" i="1"/>
  <c r="O1639" i="1"/>
  <c r="O1041" i="1"/>
  <c r="O879" i="1"/>
  <c r="O1392" i="1"/>
  <c r="O205" i="1"/>
  <c r="O1271" i="1"/>
  <c r="O234" i="1"/>
  <c r="O2058" i="1"/>
  <c r="O1819" i="1"/>
  <c r="O222" i="1"/>
  <c r="O306" i="1"/>
  <c r="O1507" i="1"/>
  <c r="O1663" i="1"/>
  <c r="O1374" i="1"/>
  <c r="O968" i="1"/>
  <c r="O1159" i="1"/>
  <c r="O2132" i="1"/>
  <c r="O1409" i="1"/>
  <c r="O760" i="1"/>
  <c r="O372" i="1"/>
  <c r="O108" i="1"/>
  <c r="O1422" i="1"/>
  <c r="O1907" i="1"/>
  <c r="O1731" i="1"/>
  <c r="O1234" i="1"/>
  <c r="O1040" i="1"/>
  <c r="O1859" i="1"/>
  <c r="O986" i="1"/>
  <c r="O1774" i="1"/>
  <c r="O291" i="1"/>
  <c r="O276" i="1"/>
  <c r="O2004" i="1"/>
  <c r="O1257" i="1"/>
  <c r="O1496" i="1"/>
  <c r="O779" i="1"/>
  <c r="O799" i="1"/>
  <c r="O1613" i="1"/>
  <c r="O1098" i="1"/>
  <c r="O1503" i="1"/>
  <c r="O1135" i="1"/>
  <c r="O115" i="1"/>
  <c r="O44" i="1"/>
  <c r="O1070" i="1"/>
  <c r="O39" i="1"/>
  <c r="O1509" i="1"/>
  <c r="O1254" i="1"/>
  <c r="O351" i="1"/>
  <c r="O2187" i="1"/>
  <c r="O742" i="1"/>
  <c r="O2074" i="1"/>
  <c r="O1808" i="1"/>
  <c r="O1408" i="1"/>
  <c r="O1594" i="1"/>
  <c r="O1540" i="1"/>
  <c r="O1087" i="1"/>
  <c r="O1124" i="1"/>
  <c r="O545" i="1"/>
  <c r="O1582" i="1"/>
  <c r="O1076" i="1"/>
  <c r="O1829" i="1"/>
  <c r="O1024" i="1"/>
  <c r="O1894" i="1"/>
  <c r="O1088" i="1"/>
  <c r="O1586" i="1"/>
  <c r="O1992" i="1"/>
  <c r="O452" i="1"/>
  <c r="O714" i="1"/>
  <c r="O941" i="1"/>
  <c r="O135" i="1"/>
  <c r="O2125" i="1"/>
  <c r="O1444" i="1"/>
  <c r="O712" i="1"/>
  <c r="O1993" i="1"/>
  <c r="O1495" i="1"/>
  <c r="O1927" i="1"/>
  <c r="O1583" i="1"/>
  <c r="O389" i="1"/>
  <c r="O1928" i="1"/>
  <c r="O1669" i="1"/>
  <c r="O461" i="1"/>
  <c r="O1691" i="1"/>
  <c r="O1638" i="1"/>
  <c r="O1697" i="1"/>
  <c r="O1440" i="1"/>
  <c r="O1977" i="1"/>
  <c r="O1589" i="1"/>
  <c r="O1390" i="1"/>
  <c r="O1239" i="1"/>
  <c r="O769" i="1"/>
  <c r="O298" i="1"/>
  <c r="O1473" i="1"/>
  <c r="O1502" i="1"/>
  <c r="O1144" i="1"/>
  <c r="O237" i="1"/>
  <c r="O815" i="1"/>
  <c r="O1630" i="1"/>
  <c r="O754" i="1"/>
  <c r="O1282" i="1"/>
  <c r="O1616" i="1"/>
  <c r="O816" i="1"/>
  <c r="O794" i="1"/>
  <c r="O158" i="1"/>
  <c r="O247" i="1"/>
  <c r="O1773" i="1"/>
  <c r="O293" i="1"/>
  <c r="O1880" i="1"/>
  <c r="O1550" i="1"/>
  <c r="O1917" i="1"/>
  <c r="O706" i="1"/>
  <c r="O1886" i="1"/>
  <c r="O1121" i="1"/>
  <c r="O1177" i="1"/>
  <c r="O29" i="1"/>
  <c r="O902" i="1"/>
  <c r="O990" i="1"/>
  <c r="O2060" i="1"/>
  <c r="O318" i="1"/>
  <c r="O265" i="1"/>
  <c r="O11" i="1"/>
  <c r="O661" i="1"/>
  <c r="O2206" i="1"/>
  <c r="O1579" i="1"/>
  <c r="O1735" i="1"/>
  <c r="O1556" i="1"/>
  <c r="O2085" i="1"/>
  <c r="O1558" i="1"/>
  <c r="O716" i="1"/>
  <c r="O1823" i="1"/>
  <c r="O1597" i="1"/>
  <c r="O1649" i="1"/>
  <c r="O346" i="1"/>
  <c r="O644" i="1"/>
  <c r="O636" i="1"/>
  <c r="O1466" i="1"/>
  <c r="O864" i="1"/>
  <c r="O1784" i="1"/>
  <c r="O2104" i="1"/>
  <c r="O1533" i="1"/>
  <c r="O1873" i="1"/>
  <c r="O1692" i="1"/>
  <c r="O1433" i="1"/>
  <c r="O1216" i="1"/>
  <c r="O1413" i="1"/>
  <c r="O42" i="1"/>
  <c r="O1217" i="1"/>
  <c r="O361" i="1"/>
  <c r="O670" i="1"/>
  <c r="O119" i="1"/>
  <c r="O66" i="1"/>
  <c r="O1698" i="1"/>
  <c r="O1230" i="1"/>
  <c r="O895" i="1"/>
  <c r="O1838" i="1"/>
  <c r="O1437" i="1"/>
  <c r="O1155" i="1"/>
  <c r="O41" i="1"/>
  <c r="O1014" i="1"/>
  <c r="O1035" i="1"/>
  <c r="O1546" i="1"/>
  <c r="O1051" i="1"/>
  <c r="O2164" i="1"/>
  <c r="O735" i="1"/>
  <c r="O2050" i="1"/>
  <c r="O1662" i="1"/>
  <c r="O589" i="1"/>
  <c r="O1939" i="1"/>
  <c r="O1603" i="1"/>
  <c r="O143" i="1"/>
  <c r="O848" i="1"/>
  <c r="O942" i="1"/>
  <c r="O69" i="1"/>
  <c r="O1753" i="1"/>
  <c r="O613" i="1"/>
  <c r="O1762" i="1"/>
  <c r="O1195" i="1"/>
  <c r="O1131" i="1"/>
  <c r="O762" i="1"/>
  <c r="O1551" i="1"/>
  <c r="O566" i="1"/>
  <c r="O1484" i="1"/>
  <c r="O1112" i="1"/>
  <c r="O409" i="1"/>
  <c r="O1686" i="1"/>
  <c r="O1800" i="1"/>
  <c r="O1455" i="1"/>
  <c r="O772" i="1"/>
  <c r="O1757" i="1"/>
  <c r="O1411" i="1"/>
  <c r="O914" i="1"/>
  <c r="O750" i="1"/>
  <c r="O1414" i="1"/>
  <c r="O38" i="1"/>
  <c r="O1912" i="1"/>
  <c r="O1781" i="1"/>
  <c r="O1839" i="1"/>
  <c r="O957" i="1"/>
  <c r="O1513" i="1"/>
  <c r="O2073" i="1"/>
  <c r="O1211" i="1"/>
  <c r="O1133" i="1"/>
  <c r="O1129" i="1"/>
  <c r="O976" i="1"/>
  <c r="O2003" i="1"/>
  <c r="O1415" i="1"/>
  <c r="O1306" i="1"/>
  <c r="O1640" i="1"/>
  <c r="O159" i="1"/>
  <c r="O1825" i="1"/>
  <c r="O1866" i="1"/>
  <c r="O1924" i="1"/>
  <c r="O1701" i="1"/>
  <c r="O1419" i="1"/>
  <c r="O1385" i="1"/>
  <c r="O1751" i="1"/>
  <c r="O1768" i="1"/>
  <c r="O1130" i="1"/>
  <c r="O1362" i="1"/>
  <c r="O402" i="1"/>
  <c r="O1651" i="1"/>
  <c r="O1607" i="1"/>
  <c r="O1179" i="1"/>
  <c r="O637" i="1"/>
  <c r="O601" i="1"/>
  <c r="O1149" i="1"/>
  <c r="O751" i="1"/>
  <c r="O1091" i="1"/>
  <c r="O635" i="1"/>
  <c r="O758" i="1"/>
  <c r="O1534" i="1"/>
  <c r="O1266" i="1"/>
  <c r="O1956" i="1"/>
  <c r="O1737" i="1"/>
  <c r="O1636" i="1"/>
  <c r="O1519" i="1"/>
  <c r="O1602" i="1"/>
  <c r="O1213" i="1"/>
  <c r="O296" i="1"/>
  <c r="O110" i="1"/>
  <c r="O77" i="1"/>
  <c r="O1170" i="1"/>
  <c r="O1796" i="1"/>
  <c r="O2096" i="1"/>
  <c r="O2186" i="1"/>
  <c r="O1849" i="1"/>
  <c r="O1696" i="1"/>
  <c r="O1854" i="1"/>
  <c r="O219" i="1"/>
  <c r="O14" i="1"/>
  <c r="O1101" i="1"/>
  <c r="O1964" i="1"/>
  <c r="O1689" i="1"/>
  <c r="O1396" i="1"/>
  <c r="O316" i="1"/>
  <c r="O1899" i="1"/>
  <c r="O1843" i="1"/>
  <c r="O1666" i="1"/>
  <c r="O934" i="1"/>
  <c r="O187" i="1"/>
  <c r="O1019" i="1"/>
  <c r="O1080" i="1"/>
  <c r="O893" i="1"/>
  <c r="O31" i="1"/>
  <c r="O726" i="1"/>
  <c r="O1295" i="1"/>
  <c r="O1281" i="1"/>
  <c r="O176" i="1"/>
  <c r="O1661" i="1"/>
  <c r="O1799" i="1"/>
  <c r="O1891" i="1"/>
  <c r="O1761" i="1"/>
  <c r="O138" i="1"/>
  <c r="O854" i="1"/>
  <c r="O1818" i="1"/>
  <c r="O1511" i="1"/>
  <c r="O1942" i="1"/>
  <c r="O1871" i="1"/>
  <c r="O1931" i="1"/>
  <c r="O2130" i="1"/>
  <c r="O2057" i="1"/>
  <c r="O1347" i="1"/>
  <c r="O2075" i="1"/>
  <c r="O1259" i="1"/>
  <c r="O1734" i="1"/>
  <c r="O1627" i="1"/>
  <c r="O1235" i="1"/>
  <c r="O1600" i="1"/>
  <c r="O1460" i="1"/>
  <c r="O1936" i="1"/>
  <c r="O937" i="1"/>
  <c r="O2197" i="1"/>
  <c r="O1543" i="1"/>
  <c r="O1729" i="1"/>
  <c r="O1062" i="1"/>
  <c r="O1990" i="1"/>
  <c r="O2065" i="1"/>
  <c r="O1998" i="1"/>
  <c r="O12" i="1"/>
  <c r="O1940" i="1"/>
  <c r="O606" i="1"/>
  <c r="O987" i="1"/>
  <c r="O1987" i="1"/>
  <c r="O460" i="1"/>
  <c r="O1324" i="1"/>
  <c r="O1976" i="1"/>
  <c r="O1913" i="1"/>
  <c r="O1221" i="1"/>
  <c r="O1162" i="1"/>
  <c r="O1047" i="1"/>
  <c r="O2190" i="1"/>
  <c r="O40" i="1"/>
  <c r="O1325" i="1"/>
  <c r="O1672" i="1"/>
  <c r="O1294" i="1"/>
  <c r="O2038" i="1"/>
  <c r="O858" i="1"/>
  <c r="O1383" i="1"/>
  <c r="O741" i="1"/>
  <c r="O1675" i="1"/>
  <c r="O1420" i="1"/>
  <c r="O15" i="1"/>
  <c r="O1959" i="1"/>
  <c r="O2014" i="1"/>
  <c r="O374" i="1"/>
  <c r="O177" i="1"/>
  <c r="O1903" i="1"/>
  <c r="O1652" i="1"/>
  <c r="O645" i="1"/>
  <c r="O1505" i="1"/>
  <c r="O2258" i="1"/>
  <c r="O1122" i="1"/>
  <c r="O1715" i="1"/>
  <c r="O560" i="1"/>
  <c r="O2035" i="1"/>
  <c r="O2136" i="1"/>
  <c r="O1851" i="1"/>
  <c r="O1000" i="1"/>
  <c r="O1705" i="1"/>
  <c r="O215" i="1"/>
  <c r="O1504" i="1"/>
  <c r="O1050" i="1"/>
  <c r="O1986" i="1"/>
  <c r="O2022" i="1"/>
  <c r="O1790" i="1"/>
  <c r="O122" i="1"/>
  <c r="O831" i="1"/>
  <c r="O534" i="1"/>
  <c r="O2131" i="1"/>
  <c r="O1938" i="1"/>
  <c r="O221" i="1"/>
  <c r="O1893" i="1"/>
  <c r="O786" i="1"/>
  <c r="O1983" i="1"/>
  <c r="O991" i="1"/>
  <c r="O1609" i="1"/>
  <c r="O1252" i="1"/>
  <c r="O1289" i="1"/>
  <c r="O2106" i="1"/>
  <c r="O1127" i="1"/>
  <c r="O1590" i="1"/>
  <c r="O1717" i="1"/>
  <c r="O571" i="1"/>
  <c r="O1758" i="1"/>
  <c r="O2039" i="1"/>
  <c r="O729" i="1"/>
  <c r="O2042" i="1"/>
  <c r="O1379" i="1"/>
  <c r="O1406" i="1"/>
  <c r="O582" i="1"/>
  <c r="O2099" i="1"/>
  <c r="O1988" i="1"/>
  <c r="O537" i="1"/>
  <c r="O1832" i="1"/>
  <c r="O1659" i="1"/>
  <c r="O2127" i="1"/>
  <c r="O2081" i="1"/>
  <c r="O1749" i="1"/>
  <c r="O2138" i="1"/>
  <c r="O2123" i="1"/>
  <c r="O1668" i="1"/>
  <c r="O131" i="1"/>
  <c r="O1967" i="1"/>
  <c r="O1042" i="1"/>
  <c r="O1220" i="1"/>
  <c r="O210" i="1"/>
  <c r="O1453" i="1"/>
  <c r="O1874" i="1"/>
  <c r="O1520" i="1"/>
  <c r="O102" i="1"/>
  <c r="O1359" i="1"/>
  <c r="O1480" i="1"/>
  <c r="O449" i="1"/>
  <c r="O2066" i="1"/>
  <c r="O653" i="1"/>
  <c r="O1746" i="1"/>
  <c r="O666" i="1"/>
  <c r="O1963" i="1"/>
  <c r="O2200" i="1"/>
  <c r="O1991" i="1"/>
  <c r="O1075" i="1"/>
  <c r="O1447" i="1"/>
  <c r="O2153" i="1"/>
  <c r="O1798" i="1"/>
  <c r="O1617" i="1"/>
  <c r="O74" i="1"/>
  <c r="O356" i="1"/>
  <c r="O99" i="1"/>
  <c r="O1702" i="1"/>
  <c r="O757" i="1"/>
  <c r="O1706" i="1"/>
  <c r="O2174" i="1"/>
  <c r="O2149" i="1"/>
  <c r="O2124" i="1"/>
  <c r="O437" i="1"/>
  <c r="O1048" i="1"/>
  <c r="O1084" i="1"/>
  <c r="O1783" i="1"/>
  <c r="O1778" i="1"/>
  <c r="O1331" i="1"/>
  <c r="O1340" i="1"/>
  <c r="O486" i="1"/>
  <c r="O2226" i="1"/>
  <c r="O2323" i="1"/>
  <c r="O832" i="1"/>
  <c r="O1852" i="1"/>
  <c r="O1032" i="1"/>
  <c r="O236" i="1"/>
  <c r="O1152" i="1"/>
  <c r="O852" i="1"/>
  <c r="O1915" i="1"/>
  <c r="O2154" i="1"/>
  <c r="O880" i="1"/>
  <c r="O1109" i="1"/>
  <c r="O1110" i="1"/>
  <c r="O1329" i="1"/>
  <c r="O1469" i="1"/>
  <c r="O1935" i="1"/>
  <c r="O1467" i="1"/>
  <c r="O1925" i="1"/>
  <c r="O1782" i="1"/>
  <c r="O1393" i="1"/>
  <c r="O1985" i="1"/>
  <c r="O353" i="1"/>
  <c r="O1895" i="1"/>
  <c r="O946" i="1"/>
  <c r="O2173" i="1"/>
  <c r="O788" i="1"/>
  <c r="O2086" i="1"/>
  <c r="O1427" i="1"/>
  <c r="O1719" i="1"/>
  <c r="O2163" i="1"/>
  <c r="O1769" i="1"/>
  <c r="O321" i="1"/>
  <c r="O1670" i="1"/>
  <c r="O2008" i="1"/>
  <c r="O674" i="1"/>
  <c r="O2180" i="1"/>
  <c r="O1628" i="1"/>
  <c r="O1676" i="1"/>
  <c r="O1902" i="1"/>
  <c r="O1301" i="1"/>
  <c r="O1462" i="1"/>
  <c r="O1904" i="1"/>
  <c r="O1650" i="1"/>
  <c r="O1566" i="1"/>
  <c r="O274" i="1"/>
  <c r="O1968" i="1"/>
  <c r="O1300" i="1"/>
  <c r="O718" i="1"/>
  <c r="O590" i="1"/>
  <c r="O55" i="1"/>
  <c r="O1721" i="1"/>
  <c r="O1806" i="1"/>
  <c r="O1984" i="1"/>
  <c r="O1119" i="1"/>
  <c r="O1581" i="1"/>
  <c r="O1955" i="1"/>
  <c r="O1401" i="1"/>
  <c r="O2100" i="1"/>
  <c r="O1108" i="1"/>
  <c r="O1885" i="1"/>
  <c r="O2126" i="1"/>
  <c r="O1526" i="1"/>
  <c r="O839" i="1"/>
  <c r="O1478" i="1"/>
  <c r="O1949" i="1"/>
  <c r="O1584" i="1"/>
  <c r="O1673" i="1"/>
  <c r="O1115" i="1"/>
  <c r="O1756" i="1"/>
  <c r="O1945" i="1"/>
  <c r="O1975" i="1"/>
  <c r="O1810" i="1"/>
  <c r="O2028" i="1"/>
  <c r="O1633" i="1"/>
  <c r="O1820" i="1"/>
  <c r="O1791" i="1"/>
  <c r="O2070" i="1"/>
  <c r="O2114" i="1"/>
  <c r="O2059" i="1"/>
  <c r="O473" i="1"/>
  <c r="O1578" i="1"/>
  <c r="O1889" i="1"/>
  <c r="O1172" i="1"/>
  <c r="O2091" i="1"/>
  <c r="O1605" i="1"/>
  <c r="O2221" i="1"/>
  <c r="O1577" i="1"/>
  <c r="O6" i="1"/>
  <c r="O1595" i="1"/>
  <c r="O1102" i="1"/>
  <c r="O2196" i="1"/>
  <c r="O1591" i="1"/>
  <c r="O1738" i="1"/>
  <c r="O1388" i="1"/>
  <c r="O1830" i="1"/>
  <c r="O938" i="1"/>
  <c r="O1475" i="1"/>
  <c r="O1568" i="1"/>
  <c r="O1446" i="1"/>
  <c r="O731" i="1"/>
  <c r="O2155" i="1"/>
  <c r="O2101" i="1"/>
  <c r="O1845" i="1"/>
  <c r="O1227" i="1"/>
  <c r="O1500" i="1"/>
  <c r="O1125" i="1"/>
  <c r="O691" i="1"/>
  <c r="O1302" i="1"/>
  <c r="O252" i="1"/>
  <c r="O2045" i="1"/>
  <c r="O1777" i="1"/>
  <c r="O168" i="1"/>
  <c r="O1767" i="1"/>
  <c r="O1722" i="1"/>
  <c r="O2027" i="1"/>
  <c r="O2064" i="1"/>
  <c r="O1380" i="1"/>
  <c r="O1687" i="1"/>
  <c r="O1136" i="1"/>
  <c r="O2087" i="1"/>
  <c r="O1922" i="1"/>
  <c r="O1914" i="1"/>
  <c r="O1727" i="1"/>
  <c r="O2157" i="1"/>
  <c r="O1969" i="1"/>
  <c r="O48" i="1"/>
  <c r="O1724" i="1"/>
  <c r="O2277" i="1"/>
  <c r="O2111" i="1"/>
  <c r="O2204" i="1"/>
  <c r="O253" i="1"/>
  <c r="O1073" i="1"/>
  <c r="O520" i="1"/>
  <c r="O1905" i="1"/>
  <c r="O551" i="1"/>
  <c r="O1816" i="1"/>
  <c r="O1174" i="1"/>
  <c r="O2062" i="1"/>
  <c r="O410" i="1"/>
  <c r="O1441" i="1"/>
  <c r="O1863" i="1"/>
  <c r="O1766" i="1"/>
  <c r="O1961" i="1"/>
  <c r="O1163" i="1"/>
  <c r="O1736" i="1"/>
  <c r="O2209" i="1"/>
  <c r="O2103" i="1"/>
  <c r="O1997" i="1"/>
  <c r="O838" i="1"/>
  <c r="O2046" i="1"/>
  <c r="O1951" i="1"/>
  <c r="O656" i="1"/>
  <c r="O1958" i="1"/>
  <c r="O1399" i="1"/>
  <c r="O1517" i="1"/>
  <c r="O85" i="1"/>
  <c r="O1690" i="1"/>
  <c r="O2234" i="1"/>
  <c r="O28" i="1"/>
  <c r="O1996" i="1"/>
  <c r="O1483" i="1"/>
  <c r="O2018" i="1"/>
  <c r="O287" i="1"/>
  <c r="O1974" i="1"/>
  <c r="O2002" i="1"/>
  <c r="O2044" i="1"/>
  <c r="O1185" i="1"/>
  <c r="O1178" i="1"/>
  <c r="O455" i="1"/>
  <c r="O1944" i="1"/>
  <c r="O1876" i="1"/>
  <c r="O1529" i="1"/>
  <c r="O2199" i="1"/>
  <c r="O1960" i="1"/>
  <c r="O370" i="1"/>
  <c r="O2193" i="1"/>
  <c r="O1410" i="1"/>
  <c r="O727" i="1"/>
  <c r="O388" i="1"/>
  <c r="O1585" i="1"/>
  <c r="O1286" i="1"/>
  <c r="O2112" i="1"/>
  <c r="O512" i="1"/>
  <c r="O1537" i="1"/>
  <c r="O1772" i="1"/>
  <c r="O1343" i="1"/>
  <c r="O2194" i="1"/>
  <c r="O1775" i="1"/>
  <c r="O1972" i="1"/>
  <c r="O2252" i="1"/>
  <c r="O1538" i="1"/>
  <c r="O883" i="1"/>
  <c r="O1471" i="1"/>
  <c r="O1764" i="1"/>
  <c r="O1934" i="1"/>
  <c r="O2165" i="1"/>
  <c r="O1921" i="1"/>
  <c r="O2020" i="1"/>
  <c r="O1860" i="1"/>
  <c r="O1833" i="1"/>
  <c r="O1813" i="1"/>
  <c r="O1610" i="1"/>
  <c r="O2347" i="1"/>
  <c r="O1703" i="1"/>
  <c r="O2105" i="1"/>
  <c r="O120" i="1"/>
  <c r="O21" i="1"/>
  <c r="O1957" i="1"/>
  <c r="O1817" i="1"/>
  <c r="O1522" i="1"/>
  <c r="O2195" i="1"/>
  <c r="O2026" i="1"/>
  <c r="O2215" i="1"/>
  <c r="O1704" i="1"/>
  <c r="O1966" i="1"/>
  <c r="O1821" i="1"/>
  <c r="O801" i="1"/>
  <c r="O1264" i="1"/>
  <c r="O1434" i="1"/>
  <c r="O1795" i="1"/>
  <c r="O1309" i="1"/>
  <c r="O240" i="1"/>
  <c r="O2202" i="1"/>
  <c r="O1560" i="1"/>
  <c r="O1624" i="1"/>
  <c r="O1718" i="1"/>
  <c r="O290" i="1"/>
  <c r="O1982" i="1"/>
  <c r="O2135" i="1"/>
  <c r="O1363" i="1"/>
  <c r="O1776" i="1"/>
  <c r="O2172" i="1"/>
  <c r="O2246" i="1"/>
  <c r="O1565" i="1"/>
  <c r="O1231" i="1"/>
  <c r="O1094" i="1"/>
  <c r="O2043" i="1"/>
  <c r="O1827" i="1"/>
  <c r="O859" i="1"/>
  <c r="O1412" i="1"/>
  <c r="O2047" i="1"/>
  <c r="O2084" i="1"/>
  <c r="O2110" i="1"/>
  <c r="O1812" i="1"/>
  <c r="O748" i="1"/>
  <c r="O134" i="1"/>
  <c r="O1747" i="1"/>
  <c r="O1547" i="1"/>
  <c r="O472" i="1"/>
  <c r="O1883" i="1"/>
  <c r="O2001" i="1"/>
  <c r="O419" i="1"/>
  <c r="O1205" i="1"/>
  <c r="O1563" i="1"/>
  <c r="O20" i="1"/>
  <c r="O1237" i="1"/>
  <c r="O1978" i="1"/>
  <c r="O743" i="1"/>
  <c r="O1726" i="1"/>
  <c r="O1740" i="1"/>
  <c r="O2178" i="1"/>
  <c r="O2167" i="1"/>
  <c r="O2013" i="1"/>
  <c r="O1803" i="1"/>
  <c r="O1531" i="1"/>
  <c r="O575" i="1"/>
  <c r="O1835" i="1"/>
  <c r="O1341" i="1"/>
  <c r="O2293" i="1"/>
  <c r="O450" i="1"/>
  <c r="O1251" i="1"/>
  <c r="O2049" i="1"/>
  <c r="O2294" i="1"/>
  <c r="O2094" i="1"/>
  <c r="O2308" i="1"/>
  <c r="O2192" i="1"/>
  <c r="O399" i="1"/>
  <c r="O1069" i="1"/>
  <c r="O1104" i="1"/>
  <c r="O1107" i="1"/>
  <c r="O220" i="1"/>
  <c r="O921" i="1"/>
  <c r="O8" i="1"/>
  <c r="O1679" i="1"/>
  <c r="O2" i="1"/>
  <c r="O1788" i="1"/>
  <c r="O1303" i="1"/>
  <c r="O790" i="1"/>
  <c r="O1157" i="1"/>
  <c r="O1918" i="1"/>
  <c r="O2061" i="1"/>
  <c r="O1065" i="1"/>
  <c r="O1932" i="1"/>
  <c r="O732" i="1"/>
  <c r="O1685" i="1"/>
  <c r="O2201" i="1"/>
  <c r="O1490" i="1"/>
  <c r="O1842" i="1"/>
  <c r="O1732" i="1"/>
  <c r="O1443" i="1"/>
  <c r="O1811" i="1"/>
  <c r="O798" i="1"/>
  <c r="O1730" i="1"/>
  <c r="O2141" i="1"/>
  <c r="O1971" i="1"/>
  <c r="O95" i="1"/>
  <c r="O1846" i="1"/>
  <c r="O1929" i="1"/>
  <c r="O2036" i="1"/>
  <c r="O1786" i="1"/>
  <c r="O1105" i="1"/>
  <c r="O1488" i="1"/>
  <c r="O334" i="1"/>
  <c r="O2067" i="1"/>
  <c r="O2229" i="1"/>
  <c r="O1920" i="1"/>
  <c r="O2029" i="1"/>
  <c r="O2301" i="1"/>
  <c r="O1386" i="1"/>
  <c r="O2349" i="1"/>
  <c r="O2191" i="1"/>
  <c r="O1837" i="1"/>
  <c r="O2107" i="1"/>
  <c r="O1431" i="1"/>
  <c r="O2198" i="1"/>
  <c r="O1682" i="1"/>
  <c r="O105" i="1"/>
  <c r="O2090" i="1"/>
  <c r="O2021" i="1"/>
  <c r="O1571" i="1"/>
  <c r="O1741" i="1"/>
  <c r="O362" i="1"/>
  <c r="O1428" i="1"/>
  <c r="O540" i="1"/>
  <c r="O1355" i="1"/>
  <c r="O2166" i="1"/>
  <c r="O1596" i="1"/>
  <c r="O2324" i="1"/>
  <c r="O752" i="1"/>
  <c r="O638" i="1"/>
  <c r="O1404" i="1"/>
  <c r="O1016" i="1"/>
  <c r="O241" i="1"/>
  <c r="O708" i="1"/>
  <c r="O1923" i="1"/>
  <c r="O1468" i="1"/>
  <c r="O1770" i="1"/>
  <c r="O2071" i="1"/>
  <c r="O2098" i="1"/>
  <c r="O286" i="1"/>
  <c r="O242" i="1"/>
  <c r="O1780" i="1"/>
  <c r="O581" i="1"/>
  <c r="O2016" i="1"/>
  <c r="O2037" i="1"/>
  <c r="O22" i="1"/>
  <c r="O1822" i="1"/>
  <c r="O1941" i="1"/>
  <c r="O1728" i="1"/>
  <c r="O2248" i="1"/>
  <c r="O1693" i="1"/>
  <c r="O1334" i="1"/>
  <c r="O88" i="1"/>
  <c r="O1844" i="1"/>
  <c r="O2214" i="1"/>
  <c r="O2109" i="1"/>
  <c r="O2171" i="1"/>
  <c r="O1910" i="1"/>
  <c r="O2069" i="1"/>
  <c r="O148" i="1"/>
  <c r="O2152" i="1"/>
  <c r="O1071" i="1"/>
  <c r="O1826" i="1"/>
  <c r="O2237" i="1"/>
  <c r="O1970" i="1"/>
  <c r="O1831" i="1"/>
  <c r="O2040" i="1"/>
  <c r="O1897" i="1"/>
  <c r="O1948" i="1"/>
  <c r="O2176" i="1"/>
  <c r="O2245" i="1"/>
  <c r="O1154" i="1"/>
  <c r="O2255" i="1"/>
  <c r="O1763" i="1"/>
  <c r="O1707" i="1"/>
  <c r="O2361" i="1"/>
  <c r="O1898" i="1"/>
  <c r="O2310" i="1"/>
  <c r="O1249" i="1"/>
  <c r="O1802" i="1"/>
  <c r="O1900" i="1"/>
  <c r="O2095" i="1"/>
  <c r="O2254" i="1"/>
  <c r="O1919" i="1"/>
  <c r="O1937" i="1"/>
  <c r="O1805" i="1"/>
  <c r="O1750" i="1"/>
  <c r="O2140" i="1"/>
  <c r="O1999" i="1"/>
  <c r="O1989" i="1"/>
  <c r="O2322" i="1"/>
  <c r="O1906" i="1"/>
  <c r="O467" i="1"/>
  <c r="O1474" i="1"/>
  <c r="O2318" i="1"/>
  <c r="O1620" i="1"/>
  <c r="O1451" i="1"/>
  <c r="O101" i="1"/>
  <c r="O1875" i="1"/>
  <c r="O2279" i="1"/>
  <c r="O2287" i="1"/>
  <c r="O2189" i="1"/>
  <c r="O2006" i="1"/>
  <c r="O2211" i="1"/>
  <c r="O2338" i="1"/>
  <c r="O1797" i="1"/>
  <c r="O126" i="1"/>
  <c r="O1789" i="1"/>
  <c r="O24" i="1"/>
  <c r="O342" i="1"/>
  <c r="O2015" i="1"/>
  <c r="O2253" i="1"/>
  <c r="O2082" i="1"/>
  <c r="O2227" i="1"/>
  <c r="O1674" i="1"/>
  <c r="O7" i="1"/>
  <c r="O1018" i="1"/>
  <c r="O2102" i="1"/>
  <c r="O903" i="1"/>
  <c r="O2129" i="1"/>
  <c r="O1888" i="1"/>
  <c r="O2116" i="1"/>
  <c r="O2083" i="1"/>
  <c r="O1621" i="1"/>
  <c r="O2063" i="1"/>
  <c r="O1599" i="1"/>
  <c r="O1514" i="1"/>
  <c r="O1853" i="1"/>
  <c r="O1397" i="1"/>
  <c r="O2222" i="1"/>
  <c r="O1389" i="1"/>
  <c r="O865" i="1"/>
  <c r="O1814" i="1"/>
  <c r="O1072" i="1"/>
  <c r="O1804" i="1"/>
  <c r="O64" i="1"/>
  <c r="O2230" i="1"/>
  <c r="O1156" i="1"/>
  <c r="O2097" i="1"/>
  <c r="O2115" i="1"/>
  <c r="O2048" i="1"/>
  <c r="O518" i="1"/>
  <c r="O1755" i="1"/>
  <c r="O2146" i="1"/>
  <c r="O1973" i="1"/>
  <c r="O1634" i="1"/>
  <c r="O2300" i="1"/>
  <c r="O2280" i="1"/>
  <c r="O477" i="1"/>
  <c r="O2314" i="1"/>
  <c r="O2000" i="1"/>
  <c r="O3" i="1"/>
  <c r="O2306" i="1"/>
  <c r="O1642" i="1"/>
  <c r="O2220" i="1"/>
  <c r="O2080" i="1"/>
  <c r="O1858" i="1"/>
  <c r="O2185" i="1"/>
  <c r="O2233" i="1"/>
  <c r="O1930" i="1"/>
  <c r="O568" i="1"/>
  <c r="O1720" i="1"/>
  <c r="O2118" i="1"/>
  <c r="O2210" i="1"/>
  <c r="O1779" i="1"/>
  <c r="O1870" i="1"/>
  <c r="O2297" i="1"/>
  <c r="O2170" i="1"/>
  <c r="O58" i="1"/>
  <c r="O2260" i="1"/>
  <c r="O2133" i="1"/>
  <c r="O338" i="1"/>
  <c r="O2319" i="1"/>
  <c r="O1372" i="1"/>
  <c r="O1541" i="1"/>
  <c r="O947" i="1"/>
  <c r="O1548" i="1"/>
  <c r="O1647" i="1"/>
  <c r="O2395" i="1"/>
  <c r="O2303" i="1"/>
  <c r="O1994" i="1"/>
  <c r="O2362" i="1"/>
  <c r="O1861" i="1"/>
  <c r="O2156" i="1"/>
  <c r="O1181" i="1"/>
  <c r="O1182" i="1"/>
  <c r="O1881" i="1"/>
  <c r="O2025" i="1"/>
  <c r="O2275" i="1"/>
  <c r="O822" i="1"/>
  <c r="O2271" i="1"/>
  <c r="O13" i="1"/>
  <c r="O1862" i="1"/>
  <c r="O2142" i="1"/>
  <c r="O2093" i="1"/>
  <c r="O1952" i="1"/>
  <c r="O1995" i="1"/>
  <c r="O2024" i="1"/>
  <c r="O2023" i="1"/>
  <c r="O2128" i="1"/>
  <c r="O1344" i="1"/>
  <c r="O2216" i="1"/>
  <c r="O1953" i="1"/>
  <c r="O2274" i="1"/>
  <c r="O2329" i="1"/>
  <c r="O1787" i="1"/>
  <c r="O2250" i="1"/>
  <c r="O1869" i="1"/>
  <c r="O2158" i="1"/>
  <c r="O2203" i="1"/>
  <c r="O2328" i="1"/>
  <c r="O969" i="1"/>
  <c r="O2076" i="1"/>
  <c r="O2056" i="1"/>
  <c r="O1943" i="1"/>
  <c r="O2265" i="1"/>
  <c r="O2299" i="1"/>
  <c r="O2137" i="1"/>
  <c r="O2320" i="1"/>
  <c r="O2228" i="1"/>
  <c r="O16" i="1"/>
  <c r="O17" i="1"/>
  <c r="O2249" i="1"/>
  <c r="O2313" i="1"/>
  <c r="O1683" i="1"/>
  <c r="O18" i="1"/>
  <c r="O1648" i="1"/>
  <c r="O1580" i="1"/>
  <c r="O1911" i="1"/>
  <c r="O2117" i="1"/>
  <c r="O2145" i="1"/>
  <c r="O243" i="1"/>
  <c r="O1381" i="1"/>
  <c r="O1771" i="1"/>
  <c r="O994" i="1"/>
  <c r="O1879" i="1"/>
  <c r="O2276" i="1"/>
  <c r="O2088" i="1"/>
  <c r="O2175" i="1"/>
  <c r="O30" i="1"/>
  <c r="O1965" i="1"/>
  <c r="O2267" i="1"/>
  <c r="O2358" i="1"/>
  <c r="O1878" i="1"/>
  <c r="O1887" i="1"/>
  <c r="O1981" i="1"/>
  <c r="O2225" i="1"/>
  <c r="O305" i="1"/>
  <c r="O1169" i="1"/>
  <c r="O2108" i="1"/>
  <c r="O2302" i="1"/>
  <c r="O2017" i="1"/>
  <c r="O2251" i="1"/>
  <c r="O2273" i="1"/>
  <c r="O2359" i="1"/>
  <c r="O2321" i="1"/>
  <c r="O163" i="1"/>
  <c r="O1645" i="1"/>
  <c r="O974" i="1"/>
  <c r="O1765" i="1"/>
  <c r="O2208" i="1"/>
  <c r="O1836" i="1"/>
  <c r="O1631" i="1"/>
  <c r="O2168" i="1"/>
  <c r="O71" i="1"/>
  <c r="O2212" i="1"/>
  <c r="O2380" i="1"/>
  <c r="O2263" i="1"/>
  <c r="O487" i="1"/>
  <c r="O70" i="1"/>
  <c r="O1037" i="1"/>
  <c r="O1901" i="1"/>
  <c r="O2169" i="1"/>
  <c r="O2295" i="1"/>
  <c r="O2268" i="1"/>
  <c r="O2089" i="1"/>
  <c r="O2309" i="1"/>
  <c r="O2278" i="1"/>
  <c r="O2307" i="1"/>
  <c r="O1979" i="1"/>
  <c r="O2007" i="1"/>
  <c r="O2113" i="1"/>
  <c r="O2340" i="1"/>
  <c r="O1841" i="1"/>
  <c r="O2030" i="1"/>
  <c r="O1425" i="1"/>
  <c r="O1632" i="1"/>
  <c r="O1752" i="1"/>
  <c r="O1482" i="1"/>
  <c r="O1950" i="1"/>
  <c r="O1315" i="1"/>
  <c r="O4" i="1"/>
  <c r="O2332" i="1"/>
  <c r="O1619" i="1"/>
  <c r="O2162" i="1"/>
  <c r="O856" i="1"/>
  <c r="O1296" i="1"/>
  <c r="O2370" i="1"/>
  <c r="O2304" i="1"/>
  <c r="O2217" i="1"/>
  <c r="O2219" i="1"/>
  <c r="O2298" i="1"/>
  <c r="O966" i="1"/>
  <c r="O2148" i="1"/>
  <c r="O1744" i="1"/>
  <c r="O2296" i="1"/>
  <c r="O208" i="1"/>
  <c r="O209" i="1"/>
  <c r="O80" i="1"/>
  <c r="O2079" i="1"/>
  <c r="O2041" i="1"/>
  <c r="O1847" i="1"/>
  <c r="O2218" i="1"/>
  <c r="O1742" i="1"/>
  <c r="O1743" i="1"/>
  <c r="O2184" i="1"/>
  <c r="O2147" i="1"/>
  <c r="O1848" i="1"/>
  <c r="O2387" i="1"/>
  <c r="O2337" i="1"/>
  <c r="O2264" i="1"/>
  <c r="O2134" i="1"/>
  <c r="O1792" i="1"/>
  <c r="O1708" i="1"/>
  <c r="O2009" i="1"/>
  <c r="O2011" i="1"/>
  <c r="O2239" i="1"/>
  <c r="O2327" i="1"/>
  <c r="O1307" i="1"/>
  <c r="O2119" i="1"/>
  <c r="O948" i="1"/>
  <c r="O1308" i="1"/>
  <c r="O2343" i="1"/>
  <c r="O2207" i="1"/>
  <c r="O2068" i="1"/>
  <c r="O2406" i="1"/>
  <c r="O2259" i="1"/>
  <c r="O2305" i="1"/>
  <c r="O2072" i="1"/>
  <c r="O2010" i="1"/>
  <c r="O2238" i="1"/>
  <c r="O528" i="1"/>
  <c r="O1908" i="1"/>
  <c r="O1909" i="1"/>
  <c r="O1542" i="1"/>
  <c r="O1074" i="1"/>
  <c r="O1868" i="1"/>
  <c r="O52" i="1"/>
  <c r="O2092" i="1"/>
  <c r="O1855" i="1"/>
  <c r="O2150" i="1"/>
  <c r="O2288" i="1"/>
  <c r="O610" i="1"/>
  <c r="O1856" i="1"/>
  <c r="O1754" i="1"/>
  <c r="O2005" i="1"/>
  <c r="O1954" i="1"/>
  <c r="O2151" i="1"/>
  <c r="O2266" i="1"/>
  <c r="O151" i="1"/>
  <c r="O550" i="1"/>
  <c r="O2232" i="1"/>
  <c r="O2333" i="1"/>
  <c r="O2188" i="1"/>
  <c r="O1857" i="1"/>
  <c r="O2344" i="1"/>
  <c r="O1916" i="1"/>
  <c r="O2231" i="1"/>
  <c r="O2247" i="1"/>
  <c r="O2177" i="1"/>
  <c r="O2143" i="1"/>
  <c r="O2350" i="1"/>
  <c r="O2139" i="1"/>
  <c r="O2282" i="1"/>
  <c r="O96" i="1"/>
  <c r="O10" i="1"/>
  <c r="O2311" i="1"/>
  <c r="O2382" i="1"/>
  <c r="O1980" i="1"/>
  <c r="O1709" i="1"/>
  <c r="O2331" i="1"/>
  <c r="O2144" i="1"/>
  <c r="O2181" i="1"/>
  <c r="O2364" i="1"/>
  <c r="O692" i="1"/>
  <c r="O2373" i="1"/>
  <c r="O2334" i="1"/>
  <c r="O2182" i="1"/>
  <c r="O2077" i="1"/>
  <c r="O2159" i="1"/>
  <c r="O2283" i="1"/>
  <c r="O1877" i="1"/>
  <c r="O2236" i="1"/>
  <c r="O2213" i="1"/>
  <c r="O2390" i="1"/>
  <c r="O2205" i="1"/>
  <c r="O2269" i="1"/>
  <c r="O2270" i="1"/>
  <c r="O2183" i="1"/>
  <c r="O2223" i="1"/>
  <c r="O2348" i="1"/>
  <c r="O1202" i="1"/>
  <c r="O1655" i="1"/>
  <c r="O2281" i="1"/>
  <c r="O2365" i="1"/>
  <c r="O2078" i="1"/>
  <c r="O1654" i="1"/>
  <c r="O2272" i="1"/>
  <c r="O1203" i="1"/>
  <c r="O2120" i="1"/>
  <c r="O2354" i="1"/>
  <c r="O2289" i="1"/>
  <c r="O693" i="1"/>
  <c r="O1472" i="1"/>
  <c r="O2292" i="1"/>
  <c r="O2339" i="1"/>
  <c r="O2261" i="1"/>
  <c r="O2052" i="1"/>
  <c r="O2405" i="1"/>
  <c r="O2386" i="1"/>
  <c r="O53" i="1"/>
  <c r="O2262" i="1"/>
  <c r="O2385" i="1"/>
  <c r="O2179" i="1"/>
  <c r="O2363" i="1"/>
  <c r="O54" i="1"/>
  <c r="O2122" i="1"/>
  <c r="O2357" i="1"/>
  <c r="O2371" i="1"/>
  <c r="O2312" i="1"/>
  <c r="O694" i="1"/>
  <c r="O2399" i="1"/>
  <c r="O2374" i="1"/>
  <c r="O2224" i="1"/>
  <c r="O2051" i="1"/>
  <c r="O2290" i="1"/>
  <c r="O2375" i="1"/>
  <c r="O2400" i="1"/>
  <c r="O2345" i="1"/>
  <c r="O2121" i="1"/>
  <c r="O2379" i="1"/>
  <c r="O2291" i="1"/>
  <c r="O2372" i="1"/>
  <c r="O2325" i="1"/>
  <c r="O2346" i="1"/>
  <c r="O2401" i="1"/>
  <c r="O1710" i="1"/>
  <c r="O2351" i="1"/>
  <c r="O2366" i="1"/>
  <c r="O2415" i="1"/>
  <c r="O1711" i="1"/>
  <c r="O2315" i="1"/>
  <c r="O2388" i="1"/>
  <c r="O2367" i="1"/>
  <c r="O2355" i="1"/>
  <c r="O2396" i="1"/>
  <c r="O2352" i="1"/>
  <c r="O2316" i="1"/>
  <c r="O2335" i="1"/>
  <c r="O2284" i="1"/>
  <c r="O2389" i="1"/>
  <c r="O2341" i="1"/>
  <c r="O2160" i="1"/>
  <c r="O2285" i="1"/>
  <c r="O623" i="1"/>
  <c r="O695" i="1"/>
  <c r="O2368" i="1"/>
  <c r="O624" i="1"/>
  <c r="O2402" i="1"/>
  <c r="O2369" i="1"/>
  <c r="O2053" i="1"/>
  <c r="O696" i="1"/>
  <c r="O1656" i="1"/>
  <c r="O2410" i="1"/>
  <c r="O2161" i="1"/>
  <c r="O2342" i="1"/>
  <c r="O1712" i="1"/>
  <c r="O625" i="1"/>
  <c r="O2414" i="1"/>
  <c r="O2317" i="1"/>
  <c r="O2411" i="1"/>
  <c r="O2286" i="1"/>
  <c r="O1713" i="1"/>
  <c r="O2012" i="1"/>
  <c r="O2360" i="1"/>
  <c r="O2235" i="1"/>
  <c r="O2353" i="1"/>
  <c r="O2419" i="1"/>
  <c r="O2412" i="1"/>
  <c r="O2240" i="1"/>
  <c r="O2424" i="1"/>
  <c r="O2336" i="1"/>
  <c r="O2256" i="1"/>
  <c r="O2391" i="1"/>
  <c r="O697" i="1"/>
  <c r="O2356" i="1"/>
  <c r="O660" i="1"/>
  <c r="O2376" i="1"/>
  <c r="O2383" i="1"/>
  <c r="O2241" i="1"/>
  <c r="O2423" i="1"/>
  <c r="O2257" i="1"/>
  <c r="O2242" i="1"/>
  <c r="O2031" i="1"/>
  <c r="O2244" i="1"/>
  <c r="O2408" i="1"/>
  <c r="O2243" i="1"/>
  <c r="O2377" i="1"/>
  <c r="O698" i="1"/>
  <c r="O2330" i="1"/>
  <c r="O2421" i="1"/>
  <c r="O2422" i="1"/>
  <c r="O699" i="1"/>
  <c r="O2413" i="1"/>
  <c r="O2416" i="1"/>
  <c r="O2032" i="1"/>
  <c r="O2403" i="1"/>
  <c r="O2392" i="1"/>
  <c r="O2033" i="1"/>
  <c r="O2326" i="1"/>
  <c r="O2378" i="1"/>
  <c r="O2407" i="1"/>
  <c r="O2054" i="1"/>
  <c r="O2397" i="1"/>
  <c r="O2034" i="1"/>
  <c r="O700" i="1"/>
  <c r="O2393" i="1"/>
  <c r="O2409" i="1"/>
  <c r="O2404" i="1"/>
  <c r="O2384" i="1"/>
  <c r="O2394" i="1"/>
  <c r="O2055" i="1"/>
  <c r="O2417" i="1"/>
  <c r="O2381" i="1"/>
  <c r="O701" i="1"/>
  <c r="O2420" i="1"/>
  <c r="O2418" i="1"/>
  <c r="O2398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139" i="1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P2" i="3"/>
  <c r="O2" i="3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" i="2"/>
  <c r="S2" i="2"/>
  <c r="W4" i="1" l="1" a="1"/>
  <c r="W4" i="1" s="1"/>
  <c r="X4" i="1" s="1"/>
  <c r="T2083" i="1"/>
  <c r="S2471" i="1"/>
  <c r="S699" i="1"/>
  <c r="T2023" i="1"/>
  <c r="S1296" i="1"/>
  <c r="W9" i="1" a="1"/>
  <c r="W9" i="1" s="1"/>
  <c r="X9" i="1" s="1"/>
  <c r="S1542" i="1"/>
  <c r="T1446" i="1"/>
  <c r="T2081" i="1"/>
  <c r="S2264" i="1"/>
  <c r="S2447" i="1"/>
  <c r="S487" i="1"/>
  <c r="T2418" i="1"/>
  <c r="T2412" i="1"/>
  <c r="T623" i="1"/>
  <c r="T2379" i="1"/>
  <c r="T2261" i="1"/>
  <c r="T2236" i="1"/>
  <c r="T2247" i="1"/>
  <c r="W6" i="1" a="1"/>
  <c r="W6" i="1" s="1"/>
  <c r="X6" i="1" s="1"/>
  <c r="W5" i="1" a="1"/>
  <c r="W5" i="1" s="1"/>
  <c r="X5" i="1" s="1"/>
  <c r="S2003" i="1"/>
  <c r="S2479" i="1"/>
  <c r="S2467" i="1"/>
  <c r="S139" i="1"/>
  <c r="W7" i="1"/>
  <c r="X7" i="1" s="1"/>
  <c r="S2478" i="1"/>
  <c r="S2466" i="1"/>
  <c r="S2454" i="1"/>
  <c r="S2442" i="1"/>
  <c r="S2430" i="1"/>
  <c r="S2055" i="1"/>
  <c r="S2326" i="1"/>
  <c r="S2377" i="1"/>
  <c r="S2356" i="1"/>
  <c r="S2012" i="1"/>
  <c r="S696" i="1"/>
  <c r="S2284" i="1"/>
  <c r="S2351" i="1"/>
  <c r="S2290" i="1"/>
  <c r="S2179" i="1"/>
  <c r="S2289" i="1"/>
  <c r="S2223" i="1"/>
  <c r="S2182" i="1"/>
  <c r="S10" i="1"/>
  <c r="S2188" i="1"/>
  <c r="S2288" i="1"/>
  <c r="S2010" i="1"/>
  <c r="S2327" i="1"/>
  <c r="S2184" i="1"/>
  <c r="S2148" i="1"/>
  <c r="S4" i="1"/>
  <c r="S1979" i="1"/>
  <c r="S2263" i="1"/>
  <c r="S2321" i="1"/>
  <c r="S1878" i="1"/>
  <c r="S243" i="1"/>
  <c r="S2228" i="1"/>
  <c r="S1869" i="1"/>
  <c r="S1952" i="1"/>
  <c r="S2156" i="1"/>
  <c r="S338" i="1"/>
  <c r="S1930" i="1"/>
  <c r="S2280" i="1"/>
  <c r="S64" i="1"/>
  <c r="S1621" i="1"/>
  <c r="S2253" i="1"/>
  <c r="S2279" i="1"/>
  <c r="S2140" i="1"/>
  <c r="S2361" i="1"/>
  <c r="S2237" i="1"/>
  <c r="S1334" i="1"/>
  <c r="S286" i="1"/>
  <c r="S2324" i="1"/>
  <c r="S1682" i="1"/>
  <c r="S2067" i="1"/>
  <c r="S798" i="1"/>
  <c r="S1918" i="1"/>
  <c r="S1069" i="1"/>
  <c r="S575" i="1"/>
  <c r="S1563" i="1"/>
  <c r="S2084" i="1"/>
  <c r="S1363" i="1"/>
  <c r="S1264" i="1"/>
  <c r="S120" i="1"/>
  <c r="S1764" i="1"/>
  <c r="S2112" i="1"/>
  <c r="S1944" i="1"/>
  <c r="S2234" i="1"/>
  <c r="S2209" i="1"/>
  <c r="S1905" i="1"/>
  <c r="S1914" i="1"/>
  <c r="S2045" i="1"/>
  <c r="S1568" i="1"/>
  <c r="S2221" i="1"/>
  <c r="S1633" i="1"/>
  <c r="S1526" i="1"/>
  <c r="S55" i="1"/>
  <c r="S1676" i="1"/>
  <c r="S788" i="1"/>
  <c r="S1329" i="1"/>
  <c r="S2323" i="1"/>
  <c r="S2174" i="1"/>
  <c r="S1991" i="1"/>
  <c r="S1874" i="1"/>
  <c r="S2127" i="1"/>
  <c r="S1758" i="1"/>
  <c r="S1893" i="1"/>
  <c r="S215" i="1"/>
  <c r="S1652" i="1"/>
  <c r="S2038" i="1"/>
  <c r="S460" i="1"/>
  <c r="S2197" i="1"/>
  <c r="S2130" i="1"/>
  <c r="S176" i="1"/>
  <c r="S1899" i="1"/>
  <c r="S2096" i="1"/>
  <c r="S1266" i="1"/>
  <c r="S402" i="1"/>
  <c r="S1640" i="1"/>
  <c r="S1781" i="1"/>
  <c r="S409" i="1"/>
  <c r="S942" i="1"/>
  <c r="S1035" i="1"/>
  <c r="S361" i="1"/>
  <c r="S1466" i="1"/>
  <c r="S1579" i="1"/>
  <c r="S1886" i="1"/>
  <c r="S1282" i="1"/>
  <c r="S1589" i="1"/>
  <c r="S1495" i="1"/>
  <c r="S1894" i="1"/>
  <c r="S2074" i="1"/>
  <c r="S1098" i="1"/>
  <c r="S1040" i="1"/>
  <c r="S1374" i="1"/>
  <c r="S1041" i="1"/>
  <c r="S114" i="1"/>
  <c r="S1498" i="1"/>
  <c r="S475" i="1"/>
  <c r="S591" i="1"/>
  <c r="S1807" i="1"/>
  <c r="S1146" i="1"/>
  <c r="S919" i="1"/>
  <c r="S1318" i="1"/>
  <c r="S1224" i="1"/>
  <c r="S597" i="1"/>
  <c r="S1671" i="1"/>
  <c r="S1348" i="1"/>
  <c r="S1382" i="1"/>
  <c r="S803" i="1"/>
  <c r="S1345" i="1"/>
  <c r="S862" i="1"/>
  <c r="S1629" i="1"/>
  <c r="S878" i="1"/>
  <c r="S1191" i="1"/>
  <c r="S144" i="1"/>
  <c r="S1118" i="1"/>
  <c r="S1552" i="1"/>
  <c r="S1049" i="1"/>
  <c r="S23" i="1"/>
  <c r="S1587" i="1"/>
  <c r="S1117" i="1"/>
  <c r="S1066" i="1"/>
  <c r="S1865" i="1"/>
  <c r="S1387" i="1"/>
  <c r="S908" i="1"/>
  <c r="S1116" i="1"/>
  <c r="S1501" i="1"/>
  <c r="S1199" i="1"/>
  <c r="S478" i="1"/>
  <c r="S1058" i="1"/>
  <c r="S1373" i="1"/>
  <c r="S1319" i="1"/>
  <c r="S1114" i="1"/>
  <c r="S1261" i="1"/>
  <c r="S416" i="1"/>
  <c r="S578" i="1"/>
  <c r="S1677" i="1"/>
  <c r="S962" i="1"/>
  <c r="S150" i="1"/>
  <c r="S494" i="1"/>
  <c r="S304" i="1"/>
  <c r="S1354" i="1"/>
  <c r="S1126" i="1"/>
  <c r="S792" i="1"/>
  <c r="S1139" i="1"/>
  <c r="S1226" i="1"/>
  <c r="S1222" i="1"/>
  <c r="S574" i="1"/>
  <c r="S1033" i="1"/>
  <c r="S412" i="1"/>
  <c r="S898" i="1"/>
  <c r="S515" i="1"/>
  <c r="S1544" i="1"/>
  <c r="S1684" i="1"/>
  <c r="S1061" i="1"/>
  <c r="S441" i="1"/>
  <c r="S314" i="1"/>
  <c r="S608" i="1"/>
  <c r="S1260" i="1"/>
  <c r="S824" i="1"/>
  <c r="S162" i="1"/>
  <c r="S753" i="1"/>
  <c r="S721" i="1"/>
  <c r="S836" i="1"/>
  <c r="S1448" i="1"/>
  <c r="S90" i="1"/>
  <c r="S900" i="1"/>
  <c r="S723" i="1"/>
  <c r="S185" i="1"/>
  <c r="S640" i="1"/>
  <c r="S901" i="1"/>
  <c r="S593" i="1"/>
  <c r="S360" i="1"/>
  <c r="S136" i="1"/>
  <c r="S476" i="1"/>
  <c r="S877" i="1"/>
  <c r="S381" i="1"/>
  <c r="S34" i="1"/>
  <c r="S329" i="1"/>
  <c r="S787" i="1"/>
  <c r="S782" i="1"/>
  <c r="S1025" i="1"/>
  <c r="S828" i="1"/>
  <c r="S72" i="1"/>
  <c r="S341" i="1"/>
  <c r="S830" i="1"/>
  <c r="S622" i="1"/>
  <c r="S495" i="1"/>
  <c r="S93" i="1"/>
  <c r="S37" i="1"/>
  <c r="S396" i="1"/>
  <c r="S2488" i="1"/>
  <c r="S2476" i="1"/>
  <c r="S2464" i="1"/>
  <c r="S2452" i="1"/>
  <c r="S2440" i="1"/>
  <c r="S2428" i="1"/>
  <c r="S2384" i="1"/>
  <c r="S2392" i="1"/>
  <c r="S2408" i="1"/>
  <c r="S2391" i="1"/>
  <c r="S2286" i="1"/>
  <c r="S2369" i="1"/>
  <c r="S2316" i="1"/>
  <c r="S2401" i="1"/>
  <c r="S2224" i="1"/>
  <c r="S2262" i="1"/>
  <c r="S2120" i="1"/>
  <c r="S2270" i="1"/>
  <c r="S2373" i="1"/>
  <c r="S2282" i="1"/>
  <c r="S2232" i="1"/>
  <c r="S1855" i="1"/>
  <c r="S2305" i="1"/>
  <c r="S2011" i="1"/>
  <c r="S1742" i="1"/>
  <c r="S2298" i="1"/>
  <c r="S1950" i="1"/>
  <c r="S2278" i="1"/>
  <c r="S2212" i="1"/>
  <c r="S2273" i="1"/>
  <c r="S2267" i="1"/>
  <c r="S2117" i="1"/>
  <c r="S2137" i="1"/>
  <c r="S1787" i="1"/>
  <c r="S2142" i="1"/>
  <c r="S2362" i="1"/>
  <c r="S2260" i="1"/>
  <c r="S2185" i="1"/>
  <c r="S1634" i="1"/>
  <c r="S1072" i="1"/>
  <c r="S2116" i="1"/>
  <c r="S342" i="1"/>
  <c r="S101" i="1"/>
  <c r="S1805" i="1"/>
  <c r="S1763" i="1"/>
  <c r="S1071" i="1"/>
  <c r="S2248" i="1"/>
  <c r="S2071" i="1"/>
  <c r="S2166" i="1"/>
  <c r="S1431" i="1"/>
  <c r="S1488" i="1"/>
  <c r="S1443" i="1"/>
  <c r="S790" i="1"/>
  <c r="S2192" i="1"/>
  <c r="S1803" i="1"/>
  <c r="S419" i="1"/>
  <c r="S1412" i="1"/>
  <c r="S1982" i="1"/>
  <c r="S1821" i="1"/>
  <c r="S1703" i="1"/>
  <c r="S883" i="1"/>
  <c r="S1585" i="1"/>
  <c r="S1178" i="1"/>
  <c r="S85" i="1"/>
  <c r="S1163" i="1"/>
  <c r="S1073" i="1"/>
  <c r="S2087" i="1"/>
  <c r="S1302" i="1"/>
  <c r="S938" i="1"/>
  <c r="S2091" i="1"/>
  <c r="S2487" i="1"/>
  <c r="S2475" i="1"/>
  <c r="S2463" i="1"/>
  <c r="S2451" i="1"/>
  <c r="S2439" i="1"/>
  <c r="S2427" i="1"/>
  <c r="S2404" i="1"/>
  <c r="S2403" i="1"/>
  <c r="S2244" i="1"/>
  <c r="S2256" i="1"/>
  <c r="S2411" i="1"/>
  <c r="S2402" i="1"/>
  <c r="S2352" i="1"/>
  <c r="S2346" i="1"/>
  <c r="S2374" i="1"/>
  <c r="S53" i="1"/>
  <c r="S1203" i="1"/>
  <c r="S2486" i="1"/>
  <c r="S2474" i="1"/>
  <c r="S2462" i="1"/>
  <c r="S2450" i="1"/>
  <c r="S2438" i="1"/>
  <c r="S2426" i="1"/>
  <c r="S2409" i="1"/>
  <c r="S2032" i="1"/>
  <c r="S2031" i="1"/>
  <c r="S2336" i="1"/>
  <c r="S2317" i="1"/>
  <c r="S624" i="1"/>
  <c r="S2396" i="1"/>
  <c r="S2325" i="1"/>
  <c r="S2399" i="1"/>
  <c r="S2386" i="1"/>
  <c r="S2272" i="1"/>
  <c r="S2205" i="1"/>
  <c r="S2364" i="1"/>
  <c r="S2350" i="1"/>
  <c r="S151" i="1"/>
  <c r="S52" i="1"/>
  <c r="S2406" i="1"/>
  <c r="S1708" i="1"/>
  <c r="S1847" i="1"/>
  <c r="S2217" i="1"/>
  <c r="S1752" i="1"/>
  <c r="S2089" i="1"/>
  <c r="S2168" i="1"/>
  <c r="S2017" i="1"/>
  <c r="S30" i="1"/>
  <c r="S1580" i="1"/>
  <c r="S2265" i="1"/>
  <c r="S2274" i="1"/>
  <c r="S13" i="1"/>
  <c r="S2303" i="1"/>
  <c r="S2170" i="1"/>
  <c r="S2080" i="1"/>
  <c r="S2146" i="1"/>
  <c r="S865" i="1"/>
  <c r="S2129" i="1"/>
  <c r="S1789" i="1"/>
  <c r="S1620" i="1"/>
  <c r="S1919" i="1"/>
  <c r="S1154" i="1"/>
  <c r="S148" i="1"/>
  <c r="S1941" i="1"/>
  <c r="S1468" i="1"/>
  <c r="S1837" i="1"/>
  <c r="S1786" i="1"/>
  <c r="S1842" i="1"/>
  <c r="S1788" i="1"/>
  <c r="S2094" i="1"/>
  <c r="S2167" i="1"/>
  <c r="S1883" i="1"/>
  <c r="S1827" i="1"/>
  <c r="S1704" i="1"/>
  <c r="S1610" i="1"/>
  <c r="S2252" i="1"/>
  <c r="S727" i="1"/>
  <c r="S2044" i="1"/>
  <c r="S1399" i="1"/>
  <c r="S1766" i="1"/>
  <c r="S2204" i="1"/>
  <c r="S1687" i="1"/>
  <c r="S1125" i="1"/>
  <c r="S1388" i="1"/>
  <c r="S1889" i="1"/>
  <c r="S1945" i="1"/>
  <c r="S2100" i="1"/>
  <c r="S1968" i="1"/>
  <c r="S2008" i="1"/>
  <c r="S353" i="1"/>
  <c r="S2154" i="1"/>
  <c r="S1331" i="1"/>
  <c r="S99" i="1"/>
  <c r="S1746" i="1"/>
  <c r="S1042" i="1"/>
  <c r="S1988" i="1"/>
  <c r="S1127" i="1"/>
  <c r="S534" i="1"/>
  <c r="S2136" i="1"/>
  <c r="S2014" i="1"/>
  <c r="S40" i="1"/>
  <c r="S1940" i="1"/>
  <c r="S1600" i="1"/>
  <c r="S1511" i="1"/>
  <c r="S31" i="1"/>
  <c r="S1964" i="1"/>
  <c r="S110" i="1"/>
  <c r="S1091" i="1"/>
  <c r="S1751" i="1"/>
  <c r="S976" i="1"/>
  <c r="S750" i="1"/>
  <c r="S1551" i="1"/>
  <c r="S1939" i="1"/>
  <c r="S1437" i="1"/>
  <c r="S1216" i="1"/>
  <c r="S1649" i="1"/>
  <c r="S265" i="1"/>
  <c r="S1880" i="1"/>
  <c r="S237" i="1"/>
  <c r="S1638" i="1"/>
  <c r="S2125" i="1"/>
  <c r="S1582" i="1"/>
  <c r="S1254" i="1"/>
  <c r="S1496" i="1"/>
  <c r="S1422" i="1"/>
  <c r="S222" i="1"/>
  <c r="S9" i="1"/>
  <c r="S967" i="1"/>
  <c r="S1248" i="1"/>
  <c r="S1555" i="1"/>
  <c r="S861" i="1"/>
  <c r="S1376" i="1"/>
  <c r="S191" i="1"/>
  <c r="S1045" i="1"/>
  <c r="S586" i="1"/>
  <c r="S465" i="1"/>
  <c r="S19" i="1"/>
  <c r="S1601" i="1"/>
  <c r="S627" i="1"/>
  <c r="S928" i="1"/>
  <c r="S479" i="1"/>
  <c r="S1151" i="1"/>
  <c r="S1194" i="1"/>
  <c r="S117" i="1"/>
  <c r="S339" i="1"/>
  <c r="S1506" i="1"/>
  <c r="S1516" i="1"/>
  <c r="S1368" i="1"/>
  <c r="S456" i="1"/>
  <c r="S106" i="1"/>
  <c r="S552" i="1"/>
  <c r="S1197" i="1"/>
  <c r="S1278" i="1"/>
  <c r="S1378" i="1"/>
  <c r="S667" i="1"/>
  <c r="S842" i="1"/>
  <c r="S958" i="1"/>
  <c r="S1053" i="1"/>
  <c r="S1598" i="1"/>
  <c r="S250" i="1"/>
  <c r="S398" i="1"/>
  <c r="S435" i="1"/>
  <c r="S1333" i="1"/>
  <c r="S1492" i="1"/>
  <c r="S1716" i="1"/>
  <c r="S1079" i="1"/>
  <c r="S1680" i="1"/>
  <c r="S429" i="1"/>
  <c r="S165" i="1"/>
  <c r="S650" i="1"/>
  <c r="S654" i="1"/>
  <c r="S1243" i="1"/>
  <c r="S1760" i="1"/>
  <c r="S500" i="1"/>
  <c r="S1371" i="1"/>
  <c r="S1402" i="1"/>
  <c r="S1391" i="1"/>
  <c r="S682" i="1"/>
  <c r="S1352" i="1"/>
  <c r="S1095" i="1"/>
  <c r="S599" i="1"/>
  <c r="S522" i="1"/>
  <c r="S818" i="1"/>
  <c r="S385" i="1"/>
  <c r="S1337" i="1"/>
  <c r="S1057" i="1"/>
  <c r="S564" i="1"/>
  <c r="S217" i="1"/>
  <c r="S1366" i="1"/>
  <c r="S963" i="1"/>
  <c r="S641" i="1"/>
  <c r="S268" i="1"/>
  <c r="S713" i="1"/>
  <c r="S345" i="1"/>
  <c r="S863" i="1"/>
  <c r="S199" i="1"/>
  <c r="S308" i="1"/>
  <c r="S331" i="1"/>
  <c r="S851" i="1"/>
  <c r="S728" i="1"/>
  <c r="S710" i="1"/>
  <c r="S849" i="1"/>
  <c r="S615" i="1"/>
  <c r="S257" i="1"/>
  <c r="S616" i="1"/>
  <c r="S1148" i="1"/>
  <c r="S781" i="1"/>
  <c r="S558" i="1"/>
  <c r="S573" i="1"/>
  <c r="S493" i="1"/>
  <c r="S502" i="1"/>
  <c r="S930" i="1"/>
  <c r="S553" i="1"/>
  <c r="S679" i="1"/>
  <c r="S153" i="1"/>
  <c r="S248" i="1"/>
  <c r="S336" i="1"/>
  <c r="S302" i="1"/>
  <c r="S157" i="1"/>
  <c r="S468" i="1"/>
  <c r="S543" i="1"/>
  <c r="S269" i="1"/>
  <c r="S2485" i="1"/>
  <c r="S2473" i="1"/>
  <c r="S2461" i="1"/>
  <c r="S2449" i="1"/>
  <c r="S2437" i="1"/>
  <c r="S2425" i="1"/>
  <c r="S2393" i="1"/>
  <c r="S2416" i="1"/>
  <c r="S2242" i="1"/>
  <c r="S2424" i="1"/>
  <c r="S2414" i="1"/>
  <c r="S2368" i="1"/>
  <c r="S2355" i="1"/>
  <c r="S2372" i="1"/>
  <c r="S694" i="1"/>
  <c r="S2405" i="1"/>
  <c r="S1654" i="1"/>
  <c r="S2390" i="1"/>
  <c r="S2181" i="1"/>
  <c r="S2143" i="1"/>
  <c r="S2266" i="1"/>
  <c r="S1868" i="1"/>
  <c r="S2068" i="1"/>
  <c r="S1792" i="1"/>
  <c r="S2041" i="1"/>
  <c r="S2304" i="1"/>
  <c r="S1632" i="1"/>
  <c r="S2268" i="1"/>
  <c r="S1631" i="1"/>
  <c r="S540" i="1"/>
  <c r="S1718" i="1"/>
  <c r="S2480" i="1"/>
  <c r="S2468" i="1"/>
  <c r="S2456" i="1"/>
  <c r="S2444" i="1"/>
  <c r="S2432" i="1"/>
  <c r="S2381" i="1"/>
  <c r="S2407" i="1"/>
  <c r="S2330" i="1"/>
  <c r="S2376" i="1"/>
  <c r="S2235" i="1"/>
  <c r="S2410" i="1"/>
  <c r="S2341" i="1"/>
  <c r="S2415" i="1"/>
  <c r="S2400" i="1"/>
  <c r="S54" i="1"/>
  <c r="S1472" i="1"/>
  <c r="S1202" i="1"/>
  <c r="S2159" i="1"/>
  <c r="S2382" i="1"/>
  <c r="S2344" i="1"/>
  <c r="S1856" i="1"/>
  <c r="S528" i="1"/>
  <c r="S2119" i="1"/>
  <c r="S2307" i="1"/>
  <c r="S2380" i="1"/>
  <c r="S2359" i="1"/>
  <c r="S2358" i="1"/>
  <c r="S2145" i="1"/>
  <c r="S2320" i="1"/>
  <c r="S2250" i="1"/>
  <c r="S2093" i="1"/>
  <c r="S1861" i="1"/>
  <c r="S2133" i="1"/>
  <c r="S2233" i="1"/>
  <c r="S1804" i="1"/>
  <c r="S2015" i="1"/>
  <c r="S1875" i="1"/>
  <c r="S1750" i="1"/>
  <c r="S1707" i="1"/>
  <c r="S1826" i="1"/>
  <c r="S1693" i="1"/>
  <c r="S2098" i="1"/>
  <c r="S1596" i="1"/>
  <c r="S2198" i="1"/>
  <c r="S334" i="1"/>
  <c r="S1811" i="1"/>
  <c r="S1157" i="1"/>
  <c r="S399" i="1"/>
  <c r="S1531" i="1"/>
  <c r="S1205" i="1"/>
  <c r="S2047" i="1"/>
  <c r="S2135" i="1"/>
  <c r="S801" i="1"/>
  <c r="S2105" i="1"/>
  <c r="S1471" i="1"/>
  <c r="S1286" i="1"/>
  <c r="S455" i="1"/>
  <c r="S1690" i="1"/>
  <c r="S1736" i="1"/>
  <c r="S520" i="1"/>
  <c r="S1922" i="1"/>
  <c r="S252" i="1"/>
  <c r="S1475" i="1"/>
  <c r="S1605" i="1"/>
  <c r="S2028" i="1"/>
  <c r="S2126" i="1"/>
  <c r="S590" i="1"/>
  <c r="S1628" i="1"/>
  <c r="S2173" i="1"/>
  <c r="S1110" i="1"/>
  <c r="S2226" i="1"/>
  <c r="S1706" i="1"/>
  <c r="S2200" i="1"/>
  <c r="S1453" i="1"/>
  <c r="S1659" i="1"/>
  <c r="S571" i="1"/>
  <c r="S221" i="1"/>
  <c r="S1705" i="1"/>
  <c r="S1903" i="1"/>
  <c r="S1294" i="1"/>
  <c r="S1987" i="1"/>
  <c r="S937" i="1"/>
  <c r="S1931" i="1"/>
  <c r="S1281" i="1"/>
  <c r="S316" i="1"/>
  <c r="S1796" i="1"/>
  <c r="S1534" i="1"/>
  <c r="S1362" i="1"/>
  <c r="S1306" i="1"/>
  <c r="S1912" i="1"/>
  <c r="S1112" i="1"/>
  <c r="S848" i="1"/>
  <c r="S1014" i="1"/>
  <c r="S1217" i="1"/>
  <c r="S636" i="1"/>
  <c r="S2206" i="1"/>
  <c r="S706" i="1"/>
  <c r="S754" i="1"/>
  <c r="S1977" i="1"/>
  <c r="S1993" i="1"/>
  <c r="S1024" i="1"/>
  <c r="S742" i="1"/>
  <c r="S1613" i="1"/>
  <c r="S1234" i="1"/>
  <c r="S1663" i="1"/>
  <c r="S1639" i="1"/>
  <c r="S1043" i="1"/>
  <c r="S1962" i="1"/>
  <c r="S482" i="1"/>
  <c r="S844" i="1"/>
  <c r="S1316" i="1"/>
  <c r="S1525" i="1"/>
  <c r="S1056" i="1"/>
  <c r="S188" i="1"/>
  <c r="S1398" i="1"/>
  <c r="S1637" i="1"/>
  <c r="S1015" i="1"/>
  <c r="S284" i="1"/>
  <c r="S579" i="1"/>
  <c r="S1435" i="1"/>
  <c r="S1745" i="1"/>
  <c r="S1407" i="1"/>
  <c r="S1664" i="1"/>
  <c r="S631" i="1"/>
  <c r="S1060" i="1"/>
  <c r="S1449" i="1"/>
  <c r="S1400" i="1"/>
  <c r="S1896" i="1"/>
  <c r="S1367" i="1"/>
  <c r="S1346" i="1"/>
  <c r="S605" i="1"/>
  <c r="S431" i="1"/>
  <c r="S1510" i="1"/>
  <c r="S1265" i="1"/>
  <c r="S725" i="1"/>
  <c r="S730" i="1"/>
  <c r="S996" i="1"/>
  <c r="S634" i="1"/>
  <c r="S1493" i="1"/>
  <c r="S1487" i="1"/>
  <c r="S1198" i="1"/>
  <c r="S549" i="1"/>
  <c r="S904" i="1"/>
  <c r="S970" i="1"/>
  <c r="S850" i="1"/>
  <c r="S639" i="1"/>
  <c r="S503" i="1"/>
  <c r="S973" i="1"/>
  <c r="S1277" i="1"/>
  <c r="S557" i="1"/>
  <c r="S998" i="1"/>
  <c r="S1167" i="1"/>
  <c r="S259" i="1"/>
  <c r="S337" i="1"/>
  <c r="S496" i="1"/>
  <c r="S885" i="1"/>
  <c r="S1304" i="1"/>
  <c r="S1223" i="1"/>
  <c r="S978" i="1"/>
  <c r="S195" i="1"/>
  <c r="S1262" i="1"/>
  <c r="S432" i="1"/>
  <c r="S104" i="1"/>
  <c r="S400" i="1"/>
  <c r="S797" i="1"/>
  <c r="S440" i="1"/>
  <c r="S954" i="1"/>
  <c r="S795" i="1"/>
  <c r="S984" i="1"/>
  <c r="S784" i="1"/>
  <c r="S775" i="1"/>
  <c r="S1008" i="1"/>
  <c r="S612" i="1"/>
  <c r="S629" i="1"/>
  <c r="S668" i="1"/>
  <c r="S2469" i="1"/>
  <c r="S2445" i="1"/>
  <c r="S701" i="1"/>
  <c r="S2421" i="1"/>
  <c r="S2353" i="1"/>
  <c r="S2160" i="1"/>
  <c r="S2345" i="1"/>
  <c r="S2292" i="1"/>
  <c r="S2283" i="1"/>
  <c r="S1916" i="1"/>
  <c r="S1908" i="1"/>
  <c r="S2387" i="1"/>
  <c r="S2162" i="1"/>
  <c r="S1995" i="1"/>
  <c r="S1888" i="1"/>
  <c r="S2021" i="1"/>
  <c r="S1309" i="1"/>
  <c r="S1832" i="1"/>
  <c r="S957" i="1"/>
  <c r="S1885" i="1"/>
  <c r="S2180" i="1"/>
  <c r="S1109" i="1"/>
  <c r="S757" i="1"/>
  <c r="S210" i="1"/>
  <c r="S1717" i="1"/>
  <c r="S1000" i="1"/>
  <c r="S1672" i="1"/>
  <c r="S1936" i="1"/>
  <c r="S1295" i="1"/>
  <c r="S1396" i="1"/>
  <c r="S1170" i="1"/>
  <c r="S758" i="1"/>
  <c r="S1130" i="1"/>
  <c r="S1415" i="1"/>
  <c r="S38" i="1"/>
  <c r="S1484" i="1"/>
  <c r="S143" i="1"/>
  <c r="S42" i="1"/>
  <c r="S644" i="1"/>
  <c r="S661" i="1"/>
  <c r="S1917" i="1"/>
  <c r="S1630" i="1"/>
  <c r="S1440" i="1"/>
  <c r="S712" i="1"/>
  <c r="S1829" i="1"/>
  <c r="S2187" i="1"/>
  <c r="S799" i="1"/>
  <c r="S1731" i="1"/>
  <c r="S1507" i="1"/>
  <c r="S915" i="1"/>
  <c r="S588" i="1"/>
  <c r="S1946" i="1"/>
  <c r="S202" i="1"/>
  <c r="S834" i="1"/>
  <c r="S319" i="1"/>
  <c r="S497" i="1"/>
  <c r="S1527" i="1"/>
  <c r="S1539" i="1"/>
  <c r="S1608" i="1"/>
  <c r="S98" i="1"/>
  <c r="S103" i="1"/>
  <c r="S1176" i="1"/>
  <c r="S1559" i="1"/>
  <c r="S1026" i="1"/>
  <c r="S1592" i="1"/>
  <c r="S1528" i="1"/>
  <c r="S1459" i="1"/>
  <c r="S1723" i="1"/>
  <c r="S1350" i="1"/>
  <c r="S1809" i="1"/>
  <c r="S1283" i="1"/>
  <c r="S1454" i="1"/>
  <c r="S1626" i="1"/>
  <c r="S1458" i="1"/>
  <c r="S1284" i="1"/>
  <c r="S997" i="1"/>
  <c r="S1291" i="1"/>
  <c r="S857" i="1"/>
  <c r="S1623" i="1"/>
  <c r="S765" i="1"/>
  <c r="S1290" i="1"/>
  <c r="S1394" i="1"/>
  <c r="S1384" i="1"/>
  <c r="S1611" i="1"/>
  <c r="S463" i="1"/>
  <c r="S1748" i="1"/>
  <c r="S705" i="1"/>
  <c r="S1280" i="1"/>
  <c r="S273" i="1"/>
  <c r="S595" i="1"/>
  <c r="S1287" i="1"/>
  <c r="S585" i="1"/>
  <c r="S355" i="1"/>
  <c r="S45" i="1"/>
  <c r="S800" i="1"/>
  <c r="S1322" i="1"/>
  <c r="S872" i="1"/>
  <c r="S1165" i="1"/>
  <c r="S617" i="1"/>
  <c r="S953" i="1"/>
  <c r="S929" i="1"/>
  <c r="S1272" i="1"/>
  <c r="S1332" i="1"/>
  <c r="S1190" i="1"/>
  <c r="S1142" i="1"/>
  <c r="S332" i="1"/>
  <c r="S869" i="1"/>
  <c r="S737" i="1"/>
  <c r="S423" i="1"/>
  <c r="S1004" i="1"/>
  <c r="S989" i="1"/>
  <c r="S1575" i="1"/>
  <c r="S350" i="1"/>
  <c r="S492" i="1"/>
  <c r="S190" i="1"/>
  <c r="S1052" i="1"/>
  <c r="S584" i="1"/>
  <c r="S1081" i="1"/>
  <c r="S156" i="1"/>
  <c r="S282" i="1"/>
  <c r="S1470" i="1"/>
  <c r="S1083" i="1"/>
  <c r="S749" i="1"/>
  <c r="S813" i="1"/>
  <c r="S216" i="1"/>
  <c r="S817" i="1"/>
  <c r="S393" i="1"/>
  <c r="S408" i="1"/>
  <c r="S860" i="1"/>
  <c r="S266" i="1"/>
  <c r="S128" i="1"/>
  <c r="S203" i="1"/>
  <c r="S632" i="1"/>
  <c r="S531" i="1"/>
  <c r="S443" i="1"/>
  <c r="S704" i="1"/>
  <c r="S436" i="1"/>
  <c r="S175" i="1"/>
  <c r="S129" i="1"/>
  <c r="S107" i="1"/>
  <c r="S324" i="1"/>
  <c r="S657" i="1"/>
  <c r="S517" i="1"/>
  <c r="S145" i="1"/>
  <c r="S309" i="1"/>
  <c r="S228" i="1"/>
  <c r="S2443" i="1"/>
  <c r="S2417" i="1"/>
  <c r="S698" i="1"/>
  <c r="S2360" i="1"/>
  <c r="S2389" i="1"/>
  <c r="S2375" i="1"/>
  <c r="S693" i="1"/>
  <c r="S2077" i="1"/>
  <c r="S1857" i="1"/>
  <c r="S2238" i="1"/>
  <c r="S2147" i="1"/>
  <c r="S2332" i="1"/>
  <c r="S974" i="1"/>
  <c r="S1881" i="1"/>
  <c r="S2229" i="1"/>
  <c r="S21" i="1"/>
  <c r="S1820" i="1"/>
  <c r="S786" i="1"/>
  <c r="S1051" i="1"/>
  <c r="S2269" i="1"/>
  <c r="S692" i="1"/>
  <c r="S2139" i="1"/>
  <c r="S550" i="1"/>
  <c r="S2092" i="1"/>
  <c r="S2259" i="1"/>
  <c r="S2009" i="1"/>
  <c r="S2218" i="1"/>
  <c r="S2219" i="1"/>
  <c r="S1482" i="1"/>
  <c r="S2309" i="1"/>
  <c r="S71" i="1"/>
  <c r="S2251" i="1"/>
  <c r="S1965" i="1"/>
  <c r="S1911" i="1"/>
  <c r="S2299" i="1"/>
  <c r="S2329" i="1"/>
  <c r="S1862" i="1"/>
  <c r="S1994" i="1"/>
  <c r="S58" i="1"/>
  <c r="S1858" i="1"/>
  <c r="S1973" i="1"/>
  <c r="S1814" i="1"/>
  <c r="S24" i="1"/>
  <c r="S1451" i="1"/>
  <c r="S1937" i="1"/>
  <c r="S2255" i="1"/>
  <c r="S2152" i="1"/>
  <c r="S1728" i="1"/>
  <c r="S1770" i="1"/>
  <c r="S1355" i="1"/>
  <c r="S2107" i="1"/>
  <c r="S1105" i="1"/>
  <c r="S1732" i="1"/>
  <c r="S1303" i="1"/>
  <c r="S2308" i="1"/>
  <c r="S2013" i="1"/>
  <c r="S2001" i="1"/>
  <c r="S859" i="1"/>
  <c r="S290" i="1"/>
  <c r="S1966" i="1"/>
  <c r="S2347" i="1"/>
  <c r="S1538" i="1"/>
  <c r="S388" i="1"/>
  <c r="S1185" i="1"/>
  <c r="S1517" i="1"/>
  <c r="S1961" i="1"/>
  <c r="S253" i="1"/>
  <c r="S1136" i="1"/>
  <c r="S691" i="1"/>
  <c r="S1830" i="1"/>
  <c r="S1172" i="1"/>
  <c r="S1975" i="1"/>
  <c r="S1108" i="1"/>
  <c r="S1300" i="1"/>
  <c r="S674" i="1"/>
  <c r="S1895" i="1"/>
  <c r="S880" i="1"/>
  <c r="S1340" i="1"/>
  <c r="S1702" i="1"/>
  <c r="S666" i="1"/>
  <c r="S1220" i="1"/>
  <c r="S537" i="1"/>
  <c r="S1590" i="1"/>
  <c r="S2131" i="1"/>
  <c r="S1851" i="1"/>
  <c r="S374" i="1"/>
  <c r="S1325" i="1"/>
  <c r="S606" i="1"/>
  <c r="S1460" i="1"/>
  <c r="S1942" i="1"/>
  <c r="S726" i="1"/>
  <c r="S1689" i="1"/>
  <c r="S635" i="1"/>
  <c r="S1768" i="1"/>
  <c r="S1414" i="1"/>
  <c r="S566" i="1"/>
  <c r="S1603" i="1"/>
  <c r="S1155" i="1"/>
  <c r="S1413" i="1"/>
  <c r="S346" i="1"/>
  <c r="S11" i="1"/>
  <c r="S1550" i="1"/>
  <c r="S815" i="1"/>
  <c r="S1697" i="1"/>
  <c r="S1444" i="1"/>
  <c r="S1076" i="1"/>
  <c r="S351" i="1"/>
  <c r="S779" i="1"/>
  <c r="S1907" i="1"/>
  <c r="S306" i="1"/>
  <c r="S945" i="1"/>
  <c r="S1022" i="1"/>
  <c r="S1535" i="1"/>
  <c r="S774" i="1"/>
  <c r="S1695" i="1"/>
  <c r="S1317" i="1"/>
  <c r="S5" i="1"/>
  <c r="S1882" i="1"/>
  <c r="S116" i="1"/>
  <c r="S1007" i="1"/>
  <c r="S1699" i="1"/>
  <c r="S1003" i="1"/>
  <c r="S1785" i="1"/>
  <c r="S1465" i="1"/>
  <c r="S1561" i="1"/>
  <c r="S1349" i="1"/>
  <c r="S1140" i="1"/>
  <c r="S421" i="1"/>
  <c r="S868" i="1"/>
  <c r="S1667" i="1"/>
  <c r="S499" i="1"/>
  <c r="S249" i="1"/>
  <c r="S1614" i="1"/>
  <c r="S79" i="1"/>
  <c r="S49" i="1"/>
  <c r="S454" i="1"/>
  <c r="S956" i="1"/>
  <c r="S833" i="1"/>
  <c r="S1153" i="1"/>
  <c r="S1358" i="1"/>
  <c r="S125" i="1"/>
  <c r="S508" i="1"/>
  <c r="S1364" i="1"/>
  <c r="S312" i="1"/>
  <c r="S980" i="1"/>
  <c r="S1570" i="1"/>
  <c r="S1660" i="1"/>
  <c r="S1477" i="1"/>
  <c r="S1351" i="1"/>
  <c r="S81" i="1"/>
  <c r="S1665" i="1"/>
  <c r="S1204" i="1"/>
  <c r="S1532" i="1"/>
  <c r="S1310" i="1"/>
  <c r="S382" i="1"/>
  <c r="S939" i="1"/>
  <c r="S428" i="1"/>
  <c r="S1138" i="1"/>
  <c r="S1452" i="1"/>
  <c r="S1245" i="1"/>
  <c r="S235" i="1"/>
  <c r="S1416" i="1"/>
  <c r="S194" i="1"/>
  <c r="S380" i="1"/>
  <c r="S311" i="1"/>
  <c r="S218" i="1"/>
  <c r="S686" i="1"/>
  <c r="S917" i="1"/>
  <c r="S1150" i="1"/>
  <c r="S802" i="1"/>
  <c r="S267" i="1"/>
  <c r="S229" i="1"/>
  <c r="S480" i="1"/>
  <c r="S1405" i="1"/>
  <c r="S1369" i="1"/>
  <c r="S673" i="1"/>
  <c r="S1255" i="1"/>
  <c r="S649" i="1"/>
  <c r="S618" i="1"/>
  <c r="S1028" i="1"/>
  <c r="S783" i="1"/>
  <c r="S807" i="1"/>
  <c r="S687" i="1"/>
  <c r="S275" i="1"/>
  <c r="S889" i="1"/>
  <c r="S270" i="1"/>
  <c r="S1253" i="1"/>
  <c r="S327" i="1"/>
  <c r="S688" i="1"/>
  <c r="S683" i="1"/>
  <c r="S152" i="1"/>
  <c r="S733" i="1"/>
  <c r="S965" i="1"/>
  <c r="S363" i="1"/>
  <c r="S263" i="1"/>
  <c r="S555" i="1"/>
  <c r="S326" i="1"/>
  <c r="S344" i="1"/>
  <c r="S405" i="1"/>
  <c r="S395" i="1"/>
  <c r="S87" i="1"/>
  <c r="S619" i="1"/>
  <c r="S453" i="1"/>
  <c r="S142" i="1"/>
  <c r="S320" i="1"/>
  <c r="S192" i="1"/>
  <c r="S255" i="1"/>
  <c r="S163" i="1"/>
  <c r="S1181" i="1"/>
  <c r="S1810" i="1"/>
  <c r="S1938" i="1"/>
  <c r="S41" i="1"/>
  <c r="S2489" i="1"/>
  <c r="S2465" i="1"/>
  <c r="S2441" i="1"/>
  <c r="S2394" i="1"/>
  <c r="S2243" i="1"/>
  <c r="S1713" i="1"/>
  <c r="S2335" i="1"/>
  <c r="S2051" i="1"/>
  <c r="S2354" i="1"/>
  <c r="S2334" i="1"/>
  <c r="S2333" i="1"/>
  <c r="S2072" i="1"/>
  <c r="S1743" i="1"/>
  <c r="S1315" i="1"/>
  <c r="S2225" i="1"/>
  <c r="S1541" i="1"/>
  <c r="S1721" i="1"/>
  <c r="S645" i="1"/>
  <c r="S1144" i="1"/>
  <c r="S2302" i="1"/>
  <c r="S2175" i="1"/>
  <c r="S1648" i="1"/>
  <c r="S1943" i="1"/>
  <c r="S1953" i="1"/>
  <c r="S2271" i="1"/>
  <c r="S2395" i="1"/>
  <c r="S2297" i="1"/>
  <c r="S2220" i="1"/>
  <c r="S1755" i="1"/>
  <c r="S1389" i="1"/>
  <c r="S903" i="1"/>
  <c r="S126" i="1"/>
  <c r="S2318" i="1"/>
  <c r="S2254" i="1"/>
  <c r="S2245" i="1"/>
  <c r="S2069" i="1"/>
  <c r="S1822" i="1"/>
  <c r="S1923" i="1"/>
  <c r="S1428" i="1"/>
  <c r="S2191" i="1"/>
  <c r="S2036" i="1"/>
  <c r="S1490" i="1"/>
  <c r="S2" i="1"/>
  <c r="S2294" i="1"/>
  <c r="S2178" i="1"/>
  <c r="S472" i="1"/>
  <c r="S2043" i="1"/>
  <c r="S1624" i="1"/>
  <c r="S2215" i="1"/>
  <c r="S1813" i="1"/>
  <c r="S1972" i="1"/>
  <c r="S1410" i="1"/>
  <c r="S2002" i="1"/>
  <c r="S1958" i="1"/>
  <c r="S1863" i="1"/>
  <c r="S2111" i="1"/>
  <c r="S1380" i="1"/>
  <c r="S1500" i="1"/>
  <c r="S1738" i="1"/>
  <c r="S1578" i="1"/>
  <c r="S1756" i="1"/>
  <c r="S1401" i="1"/>
  <c r="S274" i="1"/>
  <c r="S1670" i="1"/>
  <c r="S1985" i="1"/>
  <c r="S1915" i="1"/>
  <c r="S1778" i="1"/>
  <c r="S356" i="1"/>
  <c r="S653" i="1"/>
  <c r="S1967" i="1"/>
  <c r="S2099" i="1"/>
  <c r="S2106" i="1"/>
  <c r="S831" i="1"/>
  <c r="S2035" i="1"/>
  <c r="S1959" i="1"/>
  <c r="S2190" i="1"/>
  <c r="S12" i="1"/>
  <c r="S1235" i="1"/>
  <c r="S1818" i="1"/>
  <c r="S893" i="1"/>
  <c r="S1101" i="1"/>
  <c r="S296" i="1"/>
  <c r="S751" i="1"/>
  <c r="S1385" i="1"/>
  <c r="S1129" i="1"/>
  <c r="S914" i="1"/>
  <c r="S762" i="1"/>
  <c r="S589" i="1"/>
  <c r="S1838" i="1"/>
  <c r="S1433" i="1"/>
  <c r="S1597" i="1"/>
  <c r="S318" i="1"/>
  <c r="S293" i="1"/>
  <c r="S1691" i="1"/>
  <c r="S545" i="1"/>
  <c r="S1509" i="1"/>
  <c r="S1257" i="1"/>
  <c r="S108" i="1"/>
  <c r="S1819" i="1"/>
  <c r="S643" i="1"/>
  <c r="S1890" i="1"/>
  <c r="S1269" i="1"/>
  <c r="S1536" i="1"/>
  <c r="S738" i="1"/>
  <c r="S1225" i="1"/>
  <c r="S1612" i="1"/>
  <c r="S289" i="1"/>
  <c r="S1327" i="1"/>
  <c r="S1933" i="1"/>
  <c r="S300" i="1"/>
  <c r="S1232" i="1"/>
  <c r="S1036" i="1"/>
  <c r="S322" i="1"/>
  <c r="S1258" i="1"/>
  <c r="S1694" i="1"/>
  <c r="S1375" i="1"/>
  <c r="S1247" i="1"/>
  <c r="S1189" i="1"/>
  <c r="S297" i="1"/>
  <c r="S982" i="1"/>
  <c r="S819" i="1"/>
  <c r="S922" i="1"/>
  <c r="S1096" i="1"/>
  <c r="S736" i="1"/>
  <c r="S773" i="1"/>
  <c r="S621" i="1"/>
  <c r="S1312" i="1"/>
  <c r="S796" i="1"/>
  <c r="S369" i="1"/>
  <c r="S1606" i="1"/>
  <c r="S1313" i="1"/>
  <c r="S525" i="1"/>
  <c r="S940" i="1"/>
  <c r="S825" i="1"/>
  <c r="S669" i="1"/>
  <c r="S458" i="1"/>
  <c r="S829" i="1"/>
  <c r="S1481" i="1"/>
  <c r="S916" i="1"/>
  <c r="S1103" i="1"/>
  <c r="S672" i="1"/>
  <c r="S717" i="1"/>
  <c r="S681" i="1"/>
  <c r="S944" i="1"/>
  <c r="S1293" i="1"/>
  <c r="S514" i="1"/>
  <c r="S1426" i="1"/>
  <c r="S1439" i="1"/>
  <c r="S214" i="1"/>
  <c r="S415" i="1"/>
  <c r="S1834" i="1"/>
  <c r="S680" i="1"/>
  <c r="S1311" i="1"/>
  <c r="S146" i="1"/>
  <c r="S166" i="1"/>
  <c r="S780" i="1"/>
  <c r="S744" i="1"/>
  <c r="S391" i="1"/>
  <c r="S906" i="1"/>
  <c r="S513" i="1"/>
  <c r="S310" i="1"/>
  <c r="S756" i="1"/>
  <c r="S1164" i="1"/>
  <c r="S121" i="1"/>
  <c r="S464" i="1"/>
  <c r="S542" i="1"/>
  <c r="S1210" i="1"/>
  <c r="S747" i="1"/>
  <c r="S340" i="1"/>
  <c r="S113" i="1"/>
  <c r="S504" i="1"/>
  <c r="S536" i="1"/>
  <c r="S826" i="1"/>
  <c r="S1263" i="1"/>
  <c r="S238" i="1"/>
  <c r="S470" i="1"/>
  <c r="S438" i="1"/>
  <c r="S232" i="1"/>
  <c r="S1064" i="1"/>
  <c r="S371" i="1"/>
  <c r="S272" i="1"/>
  <c r="S280" i="1"/>
  <c r="S200" i="1"/>
  <c r="S702" i="1"/>
  <c r="S303" i="1"/>
  <c r="S483" i="1"/>
  <c r="S179" i="1"/>
  <c r="S97" i="1"/>
  <c r="S367" i="1"/>
  <c r="S563" i="1"/>
  <c r="S196" i="1"/>
  <c r="S1887" i="1"/>
  <c r="S2319" i="1"/>
  <c r="S2322" i="1"/>
  <c r="S1932" i="1"/>
  <c r="S1772" i="1"/>
  <c r="S718" i="1"/>
  <c r="S177" i="1"/>
  <c r="S135" i="1"/>
  <c r="S2484" i="1"/>
  <c r="S2472" i="1"/>
  <c r="S2460" i="1"/>
  <c r="S2448" i="1"/>
  <c r="S2436" i="1"/>
  <c r="S2398" i="1"/>
  <c r="S700" i="1"/>
  <c r="S2413" i="1"/>
  <c r="S2257" i="1"/>
  <c r="S2240" i="1"/>
  <c r="S625" i="1"/>
  <c r="S695" i="1"/>
  <c r="S2367" i="1"/>
  <c r="S2291" i="1"/>
  <c r="S2312" i="1"/>
  <c r="S2052" i="1"/>
  <c r="S2078" i="1"/>
  <c r="S2213" i="1"/>
  <c r="S2144" i="1"/>
  <c r="S2177" i="1"/>
  <c r="S2151" i="1"/>
  <c r="S1074" i="1"/>
  <c r="S2207" i="1"/>
  <c r="S2134" i="1"/>
  <c r="S2079" i="1"/>
  <c r="S2370" i="1"/>
  <c r="S1425" i="1"/>
  <c r="S2295" i="1"/>
  <c r="S1836" i="1"/>
  <c r="S2108" i="1"/>
  <c r="S2088" i="1"/>
  <c r="S18" i="1"/>
  <c r="S2056" i="1"/>
  <c r="S2216" i="1"/>
  <c r="S822" i="1"/>
  <c r="S1647" i="1"/>
  <c r="S1870" i="1"/>
  <c r="S1642" i="1"/>
  <c r="S518" i="1"/>
  <c r="S2222" i="1"/>
  <c r="S2102" i="1"/>
  <c r="S1797" i="1"/>
  <c r="S1474" i="1"/>
  <c r="S2095" i="1"/>
  <c r="S2176" i="1"/>
  <c r="S1910" i="1"/>
  <c r="S22" i="1"/>
  <c r="S708" i="1"/>
  <c r="S362" i="1"/>
  <c r="S2349" i="1"/>
  <c r="S1929" i="1"/>
  <c r="S2201" i="1"/>
  <c r="S1679" i="1"/>
  <c r="S2049" i="1"/>
  <c r="S1740" i="1"/>
  <c r="S1547" i="1"/>
  <c r="S1094" i="1"/>
  <c r="S1560" i="1"/>
  <c r="S2026" i="1"/>
  <c r="S1833" i="1"/>
  <c r="S1775" i="1"/>
  <c r="S2193" i="1"/>
  <c r="S1974" i="1"/>
  <c r="S656" i="1"/>
  <c r="S1441" i="1"/>
  <c r="S2277" i="1"/>
  <c r="S2064" i="1"/>
  <c r="S1227" i="1"/>
  <c r="S1591" i="1"/>
  <c r="S473" i="1"/>
  <c r="S1115" i="1"/>
  <c r="S1955" i="1"/>
  <c r="S1566" i="1"/>
  <c r="S321" i="1"/>
  <c r="S1393" i="1"/>
  <c r="S852" i="1"/>
  <c r="S1783" i="1"/>
  <c r="S74" i="1"/>
  <c r="S2066" i="1"/>
  <c r="S131" i="1"/>
  <c r="S582" i="1"/>
  <c r="S1289" i="1"/>
  <c r="S122" i="1"/>
  <c r="S560" i="1"/>
  <c r="S15" i="1"/>
  <c r="S1047" i="1"/>
  <c r="S1998" i="1"/>
  <c r="S1627" i="1"/>
  <c r="S854" i="1"/>
  <c r="S1080" i="1"/>
  <c r="S14" i="1"/>
  <c r="S1213" i="1"/>
  <c r="S1149" i="1"/>
  <c r="S1419" i="1"/>
  <c r="S1133" i="1"/>
  <c r="S1411" i="1"/>
  <c r="S1131" i="1"/>
  <c r="S1662" i="1"/>
  <c r="S895" i="1"/>
  <c r="S1692" i="1"/>
  <c r="S1823" i="1"/>
  <c r="S2060" i="1"/>
  <c r="S1773" i="1"/>
  <c r="S1502" i="1"/>
  <c r="S461" i="1"/>
  <c r="S941" i="1"/>
  <c r="S1124" i="1"/>
  <c r="S39" i="1"/>
  <c r="S2004" i="1"/>
  <c r="S372" i="1"/>
  <c r="S2058" i="1"/>
  <c r="S943" i="1"/>
  <c r="S1270" i="1"/>
  <c r="S1090" i="1"/>
  <c r="S985" i="1"/>
  <c r="S1801" i="1"/>
  <c r="S766" i="1"/>
  <c r="S583" i="1"/>
  <c r="S1486" i="1"/>
  <c r="S62" i="1"/>
  <c r="S434" i="1"/>
  <c r="S1515" i="1"/>
  <c r="S767" i="1"/>
  <c r="S1134" i="1"/>
  <c r="S1576" i="1"/>
  <c r="S1212" i="1"/>
  <c r="S1739" i="1"/>
  <c r="S1342" i="1"/>
  <c r="S662" i="1"/>
  <c r="S1038" i="1"/>
  <c r="S225" i="1"/>
  <c r="S972" i="1"/>
  <c r="S793" i="1"/>
  <c r="S1193" i="1"/>
  <c r="S1143" i="1"/>
  <c r="S462" i="1"/>
  <c r="S532" i="1"/>
  <c r="S1573" i="1"/>
  <c r="S1476" i="1"/>
  <c r="S169" i="1"/>
  <c r="S759" i="1"/>
  <c r="S931" i="1"/>
  <c r="S975" i="1"/>
  <c r="S870" i="1"/>
  <c r="S1678" i="1"/>
  <c r="S1635" i="1"/>
  <c r="S132" i="1"/>
  <c r="S426" i="1"/>
  <c r="S1168" i="1"/>
  <c r="S1569" i="1"/>
  <c r="S1714" i="1"/>
  <c r="S1604" i="1"/>
  <c r="S925" i="1"/>
  <c r="S1236" i="1"/>
  <c r="S258" i="1"/>
  <c r="S1361" i="1"/>
  <c r="S888" i="1"/>
  <c r="S1625" i="1"/>
  <c r="S1031" i="1"/>
  <c r="S230" i="1"/>
  <c r="S1418" i="1"/>
  <c r="S523" i="1"/>
  <c r="S556" i="1"/>
  <c r="S147" i="1"/>
  <c r="S180" i="1"/>
  <c r="S823" i="1"/>
  <c r="S570" i="1"/>
  <c r="S401" i="1"/>
  <c r="S1001" i="1"/>
  <c r="S130" i="1"/>
  <c r="S379" i="1"/>
  <c r="S630" i="1"/>
  <c r="S335" i="1"/>
  <c r="S50" i="1"/>
  <c r="S724" i="1"/>
  <c r="S1161" i="1"/>
  <c r="S1339" i="1"/>
  <c r="S1276" i="1"/>
  <c r="S961" i="1"/>
  <c r="S524" i="1"/>
  <c r="S664" i="1"/>
  <c r="S2483" i="1"/>
  <c r="S2459" i="1"/>
  <c r="S2435" i="1"/>
  <c r="S2034" i="1"/>
  <c r="S2423" i="1"/>
  <c r="S1712" i="1"/>
  <c r="S2388" i="1"/>
  <c r="S2371" i="1"/>
  <c r="S2365" i="1"/>
  <c r="S2331" i="1"/>
  <c r="S1954" i="1"/>
  <c r="S2343" i="1"/>
  <c r="S80" i="1"/>
  <c r="S2030" i="1"/>
  <c r="S994" i="1"/>
  <c r="S1720" i="1"/>
  <c r="S1898" i="1"/>
  <c r="S1104" i="1"/>
  <c r="S1876" i="1"/>
  <c r="S2086" i="1"/>
  <c r="S1324" i="1"/>
  <c r="S307" i="1"/>
  <c r="S2208" i="1"/>
  <c r="S1169" i="1"/>
  <c r="S2276" i="1"/>
  <c r="S1683" i="1"/>
  <c r="S2076" i="1"/>
  <c r="S1344" i="1"/>
  <c r="S2275" i="1"/>
  <c r="S1548" i="1"/>
  <c r="S1779" i="1"/>
  <c r="S2306" i="1"/>
  <c r="S2048" i="1"/>
  <c r="S1397" i="1"/>
  <c r="S1018" i="1"/>
  <c r="S2338" i="1"/>
  <c r="S467" i="1"/>
  <c r="S1900" i="1"/>
  <c r="S1948" i="1"/>
  <c r="S2171" i="1"/>
  <c r="S2037" i="1"/>
  <c r="S241" i="1"/>
  <c r="S1741" i="1"/>
  <c r="S1386" i="1"/>
  <c r="S1846" i="1"/>
  <c r="S1685" i="1"/>
  <c r="S8" i="1"/>
  <c r="S1251" i="1"/>
  <c r="S1726" i="1"/>
  <c r="S1747" i="1"/>
  <c r="S1231" i="1"/>
  <c r="S2202" i="1"/>
  <c r="S2195" i="1"/>
  <c r="S1860" i="1"/>
  <c r="S2194" i="1"/>
  <c r="S370" i="1"/>
  <c r="S287" i="1"/>
  <c r="S1951" i="1"/>
  <c r="S410" i="1"/>
  <c r="S1724" i="1"/>
  <c r="S2027" i="1"/>
  <c r="S1845" i="1"/>
  <c r="S2196" i="1"/>
  <c r="S2059" i="1"/>
  <c r="S1673" i="1"/>
  <c r="S1581" i="1"/>
  <c r="S1650" i="1"/>
  <c r="S1769" i="1"/>
  <c r="S1782" i="1"/>
  <c r="S1152" i="1"/>
  <c r="S1084" i="1"/>
  <c r="S1617" i="1"/>
  <c r="S449" i="1"/>
  <c r="S1668" i="1"/>
  <c r="S1406" i="1"/>
  <c r="S1252" i="1"/>
  <c r="S1790" i="1"/>
  <c r="S1715" i="1"/>
  <c r="S1420" i="1"/>
  <c r="S1162" i="1"/>
  <c r="S2065" i="1"/>
  <c r="S1734" i="1"/>
  <c r="S138" i="1"/>
  <c r="S1019" i="1"/>
  <c r="S219" i="1"/>
  <c r="S1602" i="1"/>
  <c r="S601" i="1"/>
  <c r="S1701" i="1"/>
  <c r="S1211" i="1"/>
  <c r="S1757" i="1"/>
  <c r="S1195" i="1"/>
  <c r="S2050" i="1"/>
  <c r="S1230" i="1"/>
  <c r="S1873" i="1"/>
  <c r="S716" i="1"/>
  <c r="S990" i="1"/>
  <c r="S247" i="1"/>
  <c r="S1473" i="1"/>
  <c r="S1669" i="1"/>
  <c r="S714" i="1"/>
  <c r="S1087" i="1"/>
  <c r="S1070" i="1"/>
  <c r="S276" i="1"/>
  <c r="S760" i="1"/>
  <c r="S234" i="1"/>
  <c r="S1395" i="1"/>
  <c r="S1326" i="1"/>
  <c r="S1274" i="1"/>
  <c r="S1872" i="1"/>
  <c r="S1840" i="1"/>
  <c r="S226" i="1"/>
  <c r="S1622" i="1"/>
  <c r="S1228" i="1"/>
  <c r="S761" i="1"/>
  <c r="S254" i="1"/>
  <c r="S827" i="1"/>
  <c r="S1793" i="1"/>
  <c r="S1562" i="1"/>
  <c r="S1046" i="1"/>
  <c r="S1186" i="1"/>
  <c r="S1246" i="1"/>
  <c r="S894" i="1"/>
  <c r="S1759" i="1"/>
  <c r="S1292" i="1"/>
  <c r="S1456" i="1"/>
  <c r="S1377" i="1"/>
  <c r="S923" i="1"/>
  <c r="S439" i="1"/>
  <c r="S251" i="1"/>
  <c r="S1794" i="1"/>
  <c r="S1657" i="1"/>
  <c r="S386" i="1"/>
  <c r="S181" i="1"/>
  <c r="S977" i="1"/>
  <c r="S918" i="1"/>
  <c r="S935" i="1"/>
  <c r="S207" i="1"/>
  <c r="S1338" i="1"/>
  <c r="S1549" i="1"/>
  <c r="S283" i="1"/>
  <c r="S1244" i="1"/>
  <c r="S689" i="1"/>
  <c r="S1524" i="1"/>
  <c r="S1530" i="1"/>
  <c r="S620" i="1"/>
  <c r="S519" i="1"/>
  <c r="S170" i="1"/>
  <c r="S183" i="1"/>
  <c r="S68" i="1"/>
  <c r="S65" i="1"/>
  <c r="S1059" i="1"/>
  <c r="S1442" i="1"/>
  <c r="S1219" i="1"/>
  <c r="S359" i="1"/>
  <c r="S905" i="1"/>
  <c r="S709" i="1"/>
  <c r="S592" i="1"/>
  <c r="S1082" i="1"/>
  <c r="S35" i="1"/>
  <c r="S684" i="1"/>
  <c r="S527" i="1"/>
  <c r="S358" i="1"/>
  <c r="S1021" i="1"/>
  <c r="S75" i="1"/>
  <c r="S791" i="1"/>
  <c r="S507" i="1"/>
  <c r="S278" i="1"/>
  <c r="S675" i="1"/>
  <c r="S279" i="1"/>
  <c r="S603" i="1"/>
  <c r="S840" i="1"/>
  <c r="S100" i="1"/>
  <c r="S926" i="1"/>
  <c r="S149" i="1"/>
  <c r="S2481" i="1"/>
  <c r="S2457" i="1"/>
  <c r="S2433" i="1"/>
  <c r="S2054" i="1"/>
  <c r="S2383" i="1"/>
  <c r="S2161" i="1"/>
  <c r="S1711" i="1"/>
  <c r="S2122" i="1"/>
  <c r="S1655" i="1"/>
  <c r="S1980" i="1"/>
  <c r="S1754" i="1"/>
  <c r="S948" i="1"/>
  <c r="S208" i="1"/>
  <c r="S2340" i="1"/>
  <c r="S1381" i="1"/>
  <c r="S946" i="1"/>
  <c r="S987" i="1"/>
  <c r="S805" i="1"/>
  <c r="S2482" i="1"/>
  <c r="S2470" i="1"/>
  <c r="S2458" i="1"/>
  <c r="S2446" i="1"/>
  <c r="S2434" i="1"/>
  <c r="S2420" i="1"/>
  <c r="S2397" i="1"/>
  <c r="S2422" i="1"/>
  <c r="S2241" i="1"/>
  <c r="S2419" i="1"/>
  <c r="S2342" i="1"/>
  <c r="S2285" i="1"/>
  <c r="S2315" i="1"/>
  <c r="S2121" i="1"/>
  <c r="S2357" i="1"/>
  <c r="S2339" i="1"/>
  <c r="S2281" i="1"/>
  <c r="S1877" i="1"/>
  <c r="S1709" i="1"/>
  <c r="S2231" i="1"/>
  <c r="S2005" i="1"/>
  <c r="S1909" i="1"/>
  <c r="S1308" i="1"/>
  <c r="S2337" i="1"/>
  <c r="S209" i="1"/>
  <c r="S856" i="1"/>
  <c r="S1841" i="1"/>
  <c r="S1901" i="1"/>
  <c r="S1765" i="1"/>
  <c r="S305" i="1"/>
  <c r="S1879" i="1"/>
  <c r="S2313" i="1"/>
  <c r="S969" i="1"/>
  <c r="S2128" i="1"/>
  <c r="S2025" i="1"/>
  <c r="S947" i="1"/>
  <c r="S2210" i="1"/>
  <c r="S3" i="1"/>
  <c r="S2115" i="1"/>
  <c r="S1853" i="1"/>
  <c r="S7" i="1"/>
  <c r="S2211" i="1"/>
  <c r="S1906" i="1"/>
  <c r="S1802" i="1"/>
  <c r="S1897" i="1"/>
  <c r="S2109" i="1"/>
  <c r="S2016" i="1"/>
  <c r="S1016" i="1"/>
  <c r="S1571" i="1"/>
  <c r="S2301" i="1"/>
  <c r="S95" i="1"/>
  <c r="S732" i="1"/>
  <c r="S921" i="1"/>
  <c r="S450" i="1"/>
  <c r="S743" i="1"/>
  <c r="S134" i="1"/>
  <c r="S1565" i="1"/>
  <c r="S240" i="1"/>
  <c r="S1522" i="1"/>
  <c r="S2020" i="1"/>
  <c r="S1343" i="1"/>
  <c r="S1960" i="1"/>
  <c r="S2018" i="1"/>
  <c r="S2046" i="1"/>
  <c r="S2062" i="1"/>
  <c r="S48" i="1"/>
  <c r="S1722" i="1"/>
  <c r="S2101" i="1"/>
  <c r="S1102" i="1"/>
  <c r="S2114" i="1"/>
  <c r="S1584" i="1"/>
  <c r="S1119" i="1"/>
  <c r="S1904" i="1"/>
  <c r="S2163" i="1"/>
  <c r="S1925" i="1"/>
  <c r="S236" i="1"/>
  <c r="S1048" i="1"/>
  <c r="S1798" i="1"/>
  <c r="S1480" i="1"/>
  <c r="S2123" i="1"/>
  <c r="S1379" i="1"/>
  <c r="S1609" i="1"/>
  <c r="S2022" i="1"/>
  <c r="S1122" i="1"/>
  <c r="S1675" i="1"/>
  <c r="S1221" i="1"/>
  <c r="S1990" i="1"/>
  <c r="S1259" i="1"/>
  <c r="S1761" i="1"/>
  <c r="S187" i="1"/>
  <c r="S1854" i="1"/>
  <c r="S1519" i="1"/>
  <c r="S637" i="1"/>
  <c r="S1924" i="1"/>
  <c r="S2073" i="1"/>
  <c r="S772" i="1"/>
  <c r="S1762" i="1"/>
  <c r="S735" i="1"/>
  <c r="S1698" i="1"/>
  <c r="S1533" i="1"/>
  <c r="S1558" i="1"/>
  <c r="S902" i="1"/>
  <c r="S158" i="1"/>
  <c r="S298" i="1"/>
  <c r="S1928" i="1"/>
  <c r="S452" i="1"/>
  <c r="S1540" i="1"/>
  <c r="S44" i="1"/>
  <c r="S291" i="1"/>
  <c r="S1409" i="1"/>
  <c r="S1271" i="1"/>
  <c r="S1201" i="1"/>
  <c r="S1188" i="1"/>
  <c r="S1658" i="1"/>
  <c r="S1646" i="1"/>
  <c r="S1499" i="1"/>
  <c r="S1353" i="1"/>
  <c r="S1086" i="1"/>
  <c r="S1461" i="1"/>
  <c r="S211" i="1"/>
  <c r="S133" i="1"/>
  <c r="S1365" i="1"/>
  <c r="S1521" i="1"/>
  <c r="S407" i="1"/>
  <c r="S47" i="1"/>
  <c r="S633" i="1"/>
  <c r="S715" i="1"/>
  <c r="S912" i="1"/>
  <c r="S1545" i="1"/>
  <c r="S764" i="1"/>
  <c r="S227" i="1"/>
  <c r="S1321" i="1"/>
  <c r="S981" i="1"/>
  <c r="S390" i="1"/>
  <c r="S1947" i="1"/>
  <c r="S1489" i="1"/>
  <c r="S882" i="1"/>
  <c r="S1588" i="1"/>
  <c r="S373" i="1"/>
  <c r="S174" i="1"/>
  <c r="S1554" i="1"/>
  <c r="S418" i="1"/>
  <c r="S652" i="1"/>
  <c r="S1450" i="1"/>
  <c r="S1013" i="1"/>
  <c r="S1268" i="1"/>
  <c r="S628" i="1"/>
  <c r="S33" i="1"/>
  <c r="S1297" i="1"/>
  <c r="S1089" i="1"/>
  <c r="S1320" i="1"/>
  <c r="S1299" i="1"/>
  <c r="S1097" i="1"/>
  <c r="S1209" i="1"/>
  <c r="S648" i="1"/>
  <c r="S392" i="1"/>
  <c r="S1010" i="1"/>
  <c r="S1068" i="1"/>
  <c r="S1106" i="1"/>
  <c r="S907" i="1"/>
  <c r="S1512" i="1"/>
  <c r="S246" i="1"/>
  <c r="S927" i="1"/>
  <c r="S1137" i="1"/>
  <c r="S1055" i="1"/>
  <c r="S837" i="1"/>
  <c r="S1238" i="1"/>
  <c r="S1092" i="1"/>
  <c r="S206" i="1"/>
  <c r="S56" i="1"/>
  <c r="S347" i="1"/>
  <c r="S913" i="1"/>
  <c r="S806" i="1"/>
  <c r="S952" i="1"/>
  <c r="S1336" i="1"/>
  <c r="S1572" i="1"/>
  <c r="S810" i="1"/>
  <c r="S538" i="1"/>
  <c r="S1063" i="1"/>
  <c r="S261" i="1"/>
  <c r="S876" i="1"/>
  <c r="S1242" i="1"/>
  <c r="S161" i="1"/>
  <c r="S602" i="1"/>
  <c r="S988" i="1"/>
  <c r="S587" i="1"/>
  <c r="S821" i="1"/>
  <c r="S979" i="1"/>
  <c r="S1132" i="1"/>
  <c r="S541" i="1"/>
  <c r="S2455" i="1"/>
  <c r="S2431" i="1"/>
  <c r="S2378" i="1"/>
  <c r="S660" i="1"/>
  <c r="S1656" i="1"/>
  <c r="S2366" i="1"/>
  <c r="S2363" i="1"/>
  <c r="S2348" i="1"/>
  <c r="S2311" i="1"/>
  <c r="S610" i="1"/>
  <c r="S1307" i="1"/>
  <c r="S1744" i="1"/>
  <c r="S2007" i="1"/>
  <c r="S2249" i="1"/>
  <c r="S477" i="1"/>
  <c r="S2103" i="1"/>
  <c r="S832" i="1"/>
  <c r="S2057" i="1"/>
  <c r="S471" i="1"/>
  <c r="S2118" i="1"/>
  <c r="S2000" i="1"/>
  <c r="S2097" i="1"/>
  <c r="S1514" i="1"/>
  <c r="S1674" i="1"/>
  <c r="S2006" i="1"/>
  <c r="S1249" i="1"/>
  <c r="S2040" i="1"/>
  <c r="S581" i="1"/>
  <c r="S1404" i="1"/>
  <c r="S2029" i="1"/>
  <c r="S1971" i="1"/>
  <c r="S220" i="1"/>
  <c r="S2293" i="1"/>
  <c r="S748" i="1"/>
  <c r="S2246" i="1"/>
  <c r="S1817" i="1"/>
  <c r="S1921" i="1"/>
  <c r="S2199" i="1"/>
  <c r="S1483" i="1"/>
  <c r="S838" i="1"/>
  <c r="S1174" i="1"/>
  <c r="S1969" i="1"/>
  <c r="S1767" i="1"/>
  <c r="S2155" i="1"/>
  <c r="S1595" i="1"/>
  <c r="S2070" i="1"/>
  <c r="S1949" i="1"/>
  <c r="S1984" i="1"/>
  <c r="S1462" i="1"/>
  <c r="S1719" i="1"/>
  <c r="S1467" i="1"/>
  <c r="S1032" i="1"/>
  <c r="S437" i="1"/>
  <c r="S2153" i="1"/>
  <c r="S1359" i="1"/>
  <c r="S2138" i="1"/>
  <c r="S2042" i="1"/>
  <c r="S991" i="1"/>
  <c r="S1986" i="1"/>
  <c r="S2258" i="1"/>
  <c r="S741" i="1"/>
  <c r="S1913" i="1"/>
  <c r="S1062" i="1"/>
  <c r="S2075" i="1"/>
  <c r="S1891" i="1"/>
  <c r="S934" i="1"/>
  <c r="S1696" i="1"/>
  <c r="S1636" i="1"/>
  <c r="S1179" i="1"/>
  <c r="S1866" i="1"/>
  <c r="S1513" i="1"/>
  <c r="S1455" i="1"/>
  <c r="S613" i="1"/>
  <c r="S2164" i="1"/>
  <c r="S66" i="1"/>
  <c r="S2104" i="1"/>
  <c r="S2085" i="1"/>
  <c r="S29" i="1"/>
  <c r="S794" i="1"/>
  <c r="S769" i="1"/>
  <c r="S389" i="1"/>
  <c r="S1992" i="1"/>
  <c r="S1594" i="1"/>
  <c r="S115" i="1"/>
  <c r="S1774" i="1"/>
  <c r="S2132" i="1"/>
  <c r="S205" i="1"/>
  <c r="S1171" i="1"/>
  <c r="S1850" i="1"/>
  <c r="S1518" i="1"/>
  <c r="S678" i="1"/>
  <c r="S891" i="1"/>
  <c r="S1815" i="1"/>
  <c r="S1330" i="1"/>
  <c r="S1314" i="1"/>
  <c r="S1229" i="1"/>
  <c r="S1196" i="1"/>
  <c r="S1491" i="1"/>
  <c r="S755" i="1"/>
  <c r="S2019" i="1"/>
  <c r="S785" i="1"/>
  <c r="S1180" i="1"/>
  <c r="S1508" i="1"/>
  <c r="S846" i="1"/>
  <c r="S1067" i="1"/>
  <c r="S1029" i="1"/>
  <c r="S533" i="1"/>
  <c r="S231" i="1"/>
  <c r="S1864" i="1"/>
  <c r="S1644" i="1"/>
  <c r="S1250" i="1"/>
  <c r="S983" i="1"/>
  <c r="S1034" i="1"/>
  <c r="S609" i="1"/>
  <c r="S535" i="1"/>
  <c r="S547" i="1"/>
  <c r="S964" i="1"/>
  <c r="S1093" i="1"/>
  <c r="S1208" i="1"/>
  <c r="S875" i="1"/>
  <c r="S1085" i="1"/>
  <c r="S853" i="1"/>
  <c r="S539" i="1"/>
  <c r="S26" i="1"/>
  <c r="S812" i="1"/>
  <c r="S1145" i="1"/>
  <c r="S1298" i="1"/>
  <c r="S1078" i="1"/>
  <c r="S843" i="1"/>
  <c r="S1653" i="1"/>
  <c r="S873" i="1"/>
  <c r="S193" i="1"/>
  <c r="S569" i="1"/>
  <c r="S746" i="1"/>
  <c r="S855" i="1"/>
  <c r="S1256" i="1"/>
  <c r="S866" i="1"/>
  <c r="S63" i="1"/>
  <c r="S1123" i="1"/>
  <c r="S111" i="1"/>
  <c r="S1574" i="1"/>
  <c r="S707" i="1"/>
  <c r="S481" i="1"/>
  <c r="S1421" i="1"/>
  <c r="S1020" i="1"/>
  <c r="S651" i="1"/>
  <c r="S1158" i="1"/>
  <c r="S1120" i="1"/>
  <c r="S529" i="1"/>
  <c r="S548" i="1"/>
  <c r="S1160" i="1"/>
  <c r="S86" i="1"/>
  <c r="S1017" i="1"/>
  <c r="S690" i="1"/>
  <c r="S365" i="1"/>
  <c r="S811" i="1"/>
  <c r="S971" i="1"/>
  <c r="S16" i="1"/>
  <c r="S2300" i="1"/>
  <c r="S2214" i="1"/>
  <c r="S1978" i="1"/>
  <c r="S486" i="1"/>
  <c r="S1871" i="1"/>
  <c r="S1436" i="1"/>
  <c r="S1848" i="1"/>
  <c r="S2296" i="1"/>
  <c r="S1619" i="1"/>
  <c r="S2113" i="1"/>
  <c r="S70" i="1"/>
  <c r="S1645" i="1"/>
  <c r="S1981" i="1"/>
  <c r="S1771" i="1"/>
  <c r="S17" i="1"/>
  <c r="S2203" i="1"/>
  <c r="S2024" i="1"/>
  <c r="S1182" i="1"/>
  <c r="S1372" i="1"/>
  <c r="S2314" i="1"/>
  <c r="S1156" i="1"/>
  <c r="S1599" i="1"/>
  <c r="S2227" i="1"/>
  <c r="S2189" i="1"/>
  <c r="S1989" i="1"/>
  <c r="S2310" i="1"/>
  <c r="S1831" i="1"/>
  <c r="S1844" i="1"/>
  <c r="S1780" i="1"/>
  <c r="S638" i="1"/>
  <c r="S2090" i="1"/>
  <c r="S1920" i="1"/>
  <c r="S2141" i="1"/>
  <c r="S1065" i="1"/>
  <c r="S1107" i="1"/>
  <c r="S1341" i="1"/>
  <c r="S1237" i="1"/>
  <c r="S1812" i="1"/>
  <c r="S2172" i="1"/>
  <c r="S1795" i="1"/>
  <c r="S1957" i="1"/>
  <c r="S2165" i="1"/>
  <c r="S1537" i="1"/>
  <c r="S1529" i="1"/>
  <c r="S1996" i="1"/>
  <c r="S1997" i="1"/>
  <c r="S1816" i="1"/>
  <c r="S2157" i="1"/>
  <c r="S168" i="1"/>
  <c r="S731" i="1"/>
  <c r="S6" i="1"/>
  <c r="S1791" i="1"/>
  <c r="S1478" i="1"/>
  <c r="S1806" i="1"/>
  <c r="S1301" i="1"/>
  <c r="S1427" i="1"/>
  <c r="S1935" i="1"/>
  <c r="S1852" i="1"/>
  <c r="S2124" i="1"/>
  <c r="S1447" i="1"/>
  <c r="S102" i="1"/>
  <c r="S1749" i="1"/>
  <c r="S729" i="1"/>
  <c r="S1983" i="1"/>
  <c r="S1050" i="1"/>
  <c r="S1505" i="1"/>
  <c r="S1383" i="1"/>
  <c r="S1976" i="1"/>
  <c r="S1729" i="1"/>
  <c r="S1347" i="1"/>
  <c r="S1799" i="1"/>
  <c r="S1666" i="1"/>
  <c r="S1849" i="1"/>
  <c r="S1737" i="1"/>
  <c r="S1607" i="1"/>
  <c r="S1825" i="1"/>
  <c r="S1800" i="1"/>
  <c r="S1753" i="1"/>
  <c r="S119" i="1"/>
  <c r="S1784" i="1"/>
  <c r="S1556" i="1"/>
  <c r="S1177" i="1"/>
  <c r="S816" i="1"/>
  <c r="S1239" i="1"/>
  <c r="S1583" i="1"/>
  <c r="S1586" i="1"/>
  <c r="S1408" i="1"/>
  <c r="S1135" i="1"/>
  <c r="S986" i="1"/>
  <c r="S1159" i="1"/>
  <c r="S1392" i="1"/>
  <c r="S711" i="1"/>
  <c r="S448" i="1"/>
  <c r="S1733" i="1"/>
  <c r="S1553" i="1"/>
  <c r="S1445" i="1"/>
  <c r="S719" i="1"/>
  <c r="S1463" i="1"/>
  <c r="S1200" i="1"/>
  <c r="S1485" i="1"/>
  <c r="S1214" i="1"/>
  <c r="S348" i="1"/>
  <c r="S1828" i="1"/>
  <c r="S1011" i="1"/>
  <c r="S1360" i="1"/>
  <c r="S1267" i="1"/>
  <c r="S364" i="1"/>
  <c r="S1593" i="1"/>
  <c r="S1681" i="1"/>
  <c r="S884" i="1"/>
  <c r="S835" i="1"/>
  <c r="S1479" i="1"/>
  <c r="S1494" i="1"/>
  <c r="S1215" i="1"/>
  <c r="S1241" i="1"/>
  <c r="S384" i="1"/>
  <c r="S740" i="1"/>
  <c r="S1641" i="1"/>
  <c r="S447" i="1"/>
  <c r="S1207" i="1"/>
  <c r="S521" i="1"/>
  <c r="S1039" i="1"/>
  <c r="S950" i="1"/>
  <c r="S1240" i="1"/>
  <c r="S1688" i="1"/>
  <c r="S600" i="1"/>
  <c r="S1557" i="1"/>
  <c r="S1564" i="1"/>
  <c r="S1725" i="1"/>
  <c r="S1567" i="1"/>
  <c r="S722" i="1"/>
  <c r="S1424" i="1"/>
  <c r="S1128" i="1"/>
  <c r="S530" i="1"/>
  <c r="S734" i="1"/>
  <c r="S658" i="1"/>
  <c r="S1192" i="1"/>
  <c r="S841" i="1"/>
  <c r="S1141" i="1"/>
  <c r="S647" i="1"/>
  <c r="S294" i="1"/>
  <c r="S1305" i="1"/>
  <c r="S1357" i="1"/>
  <c r="S646" i="1"/>
  <c r="S501" i="1"/>
  <c r="S94" i="1"/>
  <c r="S1432" i="1"/>
  <c r="S1111" i="1"/>
  <c r="S867" i="1"/>
  <c r="S910" i="1"/>
  <c r="S920" i="1"/>
  <c r="S123" i="1"/>
  <c r="S655" i="1"/>
  <c r="S57" i="1"/>
  <c r="S1184" i="1"/>
  <c r="S32" i="1"/>
  <c r="S999" i="1"/>
  <c r="S317" i="1"/>
  <c r="S1077" i="1"/>
  <c r="S444" i="1"/>
  <c r="S565" i="1"/>
  <c r="S164" i="1"/>
  <c r="S677" i="1"/>
  <c r="S417" i="1"/>
  <c r="S511" i="1"/>
  <c r="S155" i="1"/>
  <c r="S413" i="1"/>
  <c r="S559" i="1"/>
  <c r="S871" i="1"/>
  <c r="S1009" i="1"/>
  <c r="S960" i="1"/>
  <c r="S561" i="1"/>
  <c r="S995" i="1"/>
  <c r="S659" i="1"/>
  <c r="S768" i="1"/>
  <c r="S1006" i="1"/>
  <c r="S516" i="1"/>
  <c r="S594" i="1"/>
  <c r="S546" i="1"/>
  <c r="S78" i="1"/>
  <c r="S285" i="1"/>
  <c r="S288" i="1"/>
  <c r="S406" i="1"/>
  <c r="S451" i="1"/>
  <c r="S76" i="1"/>
  <c r="S323" i="1"/>
  <c r="S43" i="1"/>
  <c r="S2477" i="1"/>
  <c r="S2453" i="1"/>
  <c r="S2429" i="1"/>
  <c r="S2033" i="1"/>
  <c r="S697" i="1"/>
  <c r="S2053" i="1"/>
  <c r="S1710" i="1"/>
  <c r="S2385" i="1"/>
  <c r="S2183" i="1"/>
  <c r="S96" i="1"/>
  <c r="S2150" i="1"/>
  <c r="S2239" i="1"/>
  <c r="S966" i="1"/>
  <c r="S2169" i="1"/>
  <c r="S2328" i="1"/>
  <c r="S242" i="1"/>
  <c r="S2110" i="1"/>
  <c r="S1727" i="1"/>
  <c r="S1075" i="1"/>
  <c r="S2186" i="1"/>
  <c r="S568" i="1"/>
  <c r="S2230" i="1"/>
  <c r="S2063" i="1"/>
  <c r="S2082" i="1"/>
  <c r="S2287" i="1"/>
  <c r="S1999" i="1"/>
  <c r="S1970" i="1"/>
  <c r="S88" i="1"/>
  <c r="S752" i="1"/>
  <c r="S105" i="1"/>
  <c r="S1730" i="1"/>
  <c r="S2061" i="1"/>
  <c r="S1835" i="1"/>
  <c r="S20" i="1"/>
  <c r="S1776" i="1"/>
  <c r="S1434" i="1"/>
  <c r="S1934" i="1"/>
  <c r="S512" i="1"/>
  <c r="S28" i="1"/>
  <c r="S551" i="1"/>
  <c r="S1777" i="1"/>
  <c r="S1577" i="1"/>
  <c r="S839" i="1"/>
  <c r="S1902" i="1"/>
  <c r="S1469" i="1"/>
  <c r="S2149" i="1"/>
  <c r="S1520" i="1"/>
  <c r="S2039" i="1"/>
  <c r="S1504" i="1"/>
  <c r="S858" i="1"/>
  <c r="S1543" i="1"/>
  <c r="S1661" i="1"/>
  <c r="S1843" i="1"/>
  <c r="S1956" i="1"/>
  <c r="S1651" i="1"/>
  <c r="S159" i="1"/>
  <c r="S1839" i="1"/>
  <c r="S1686" i="1"/>
  <c r="S69" i="1"/>
  <c r="S1546" i="1"/>
  <c r="S670" i="1"/>
  <c r="S864" i="1"/>
  <c r="S1735" i="1"/>
  <c r="S1121" i="1"/>
  <c r="S1616" i="1"/>
  <c r="S1390" i="1"/>
  <c r="S1927" i="1"/>
  <c r="S1088" i="1"/>
  <c r="S1808" i="1"/>
  <c r="S1503" i="1"/>
  <c r="S1859" i="1"/>
  <c r="S968" i="1"/>
  <c r="S879" i="1"/>
  <c r="S1430" i="1"/>
  <c r="S1273" i="1"/>
  <c r="S1438" i="1"/>
  <c r="S89" i="1"/>
  <c r="S1884" i="1"/>
  <c r="S1005" i="1"/>
  <c r="S886" i="1"/>
  <c r="S1030" i="1"/>
  <c r="S1429" i="1"/>
  <c r="S1206" i="1"/>
  <c r="S1523" i="1"/>
  <c r="S1824" i="1"/>
  <c r="S245" i="1"/>
  <c r="S1892" i="1"/>
  <c r="S951" i="1"/>
  <c r="S60" i="1"/>
  <c r="S936" i="1"/>
  <c r="S397" i="1"/>
  <c r="S1615" i="1"/>
  <c r="S607" i="1"/>
  <c r="S330" i="1"/>
  <c r="S1356" i="1"/>
  <c r="S959" i="1"/>
  <c r="S1497" i="1"/>
  <c r="S1275" i="1"/>
  <c r="S1012" i="1"/>
  <c r="S1166" i="1"/>
  <c r="S1926" i="1"/>
  <c r="S1279" i="1"/>
  <c r="S1867" i="1"/>
  <c r="S1618" i="1"/>
  <c r="S1700" i="1"/>
  <c r="S642" i="1"/>
  <c r="S189" i="1"/>
  <c r="S171" i="1"/>
  <c r="S924" i="1"/>
  <c r="S1023" i="1"/>
  <c r="S808" i="1"/>
  <c r="S422" i="1"/>
  <c r="S804" i="1"/>
  <c r="S292" i="1"/>
  <c r="S845" i="1"/>
  <c r="S580" i="1"/>
  <c r="S899" i="1"/>
  <c r="S1100" i="1"/>
  <c r="S1002" i="1"/>
  <c r="S1173" i="1"/>
  <c r="S1370" i="1"/>
  <c r="S1285" i="1"/>
  <c r="S510" i="1"/>
  <c r="S1643" i="1"/>
  <c r="S1175" i="1"/>
  <c r="S1457" i="1"/>
  <c r="S1044" i="1"/>
  <c r="S676" i="1"/>
  <c r="S25" i="1"/>
  <c r="S1288" i="1"/>
  <c r="S295" i="1"/>
  <c r="S598" i="1"/>
  <c r="S1183" i="1"/>
  <c r="S745" i="1"/>
  <c r="S414" i="1"/>
  <c r="S932" i="1"/>
  <c r="S239" i="1"/>
  <c r="S847" i="1"/>
  <c r="S469" i="1"/>
  <c r="S491" i="1"/>
  <c r="S614" i="1"/>
  <c r="S1464" i="1"/>
  <c r="S1027" i="1"/>
  <c r="S1233" i="1"/>
  <c r="S1323" i="1"/>
  <c r="S182" i="1"/>
  <c r="S505" i="1"/>
  <c r="S488" i="1"/>
  <c r="S1187" i="1"/>
  <c r="S67" i="1"/>
  <c r="S814" i="1"/>
  <c r="S720" i="1"/>
  <c r="S544" i="1"/>
  <c r="S1037" i="1"/>
  <c r="S2158" i="1"/>
  <c r="S1963" i="1"/>
  <c r="S77" i="1"/>
  <c r="S562" i="1"/>
  <c r="S343" i="1"/>
  <c r="S354" i="1"/>
  <c r="S484" i="1"/>
  <c r="S703" i="1"/>
  <c r="S892" i="1"/>
  <c r="S955" i="1"/>
  <c r="S244" i="1"/>
  <c r="S909" i="1"/>
  <c r="S1113" i="1"/>
  <c r="S485" i="1"/>
  <c r="S233" i="1"/>
  <c r="S874" i="1"/>
  <c r="S881" i="1"/>
  <c r="S256" i="1"/>
  <c r="S526" i="1"/>
  <c r="S489" i="1"/>
  <c r="S509" i="1"/>
  <c r="S424" i="1"/>
  <c r="S109" i="1"/>
  <c r="S84" i="1"/>
  <c r="S387" i="1"/>
  <c r="S457" i="1"/>
  <c r="S82" i="1"/>
  <c r="S124" i="1"/>
  <c r="S212" i="1"/>
  <c r="S933" i="1"/>
  <c r="S59" i="1"/>
  <c r="S771" i="1"/>
  <c r="S137" i="1"/>
  <c r="S127" i="1"/>
  <c r="S1335" i="1"/>
  <c r="S897" i="1"/>
  <c r="S763" i="1"/>
  <c r="S262" i="1"/>
  <c r="S325" i="1"/>
  <c r="S118" i="1"/>
  <c r="S1417" i="1"/>
  <c r="S375" i="1"/>
  <c r="S178" i="1"/>
  <c r="S442" i="1"/>
  <c r="S611" i="1"/>
  <c r="S1099" i="1"/>
  <c r="S671" i="1"/>
  <c r="S376" i="1"/>
  <c r="S445" i="1"/>
  <c r="S160" i="1"/>
  <c r="S333" i="1"/>
  <c r="S446" i="1"/>
  <c r="S315" i="1"/>
  <c r="S201" i="1"/>
  <c r="S91" i="1"/>
  <c r="S430" i="1"/>
  <c r="S61" i="1"/>
  <c r="S506" i="1"/>
  <c r="S36" i="1"/>
  <c r="S911" i="1"/>
  <c r="S778" i="1"/>
  <c r="S1423" i="1"/>
  <c r="S1054" i="1"/>
  <c r="S1328" i="1"/>
  <c r="S299" i="1"/>
  <c r="S776" i="1"/>
  <c r="S887" i="1"/>
  <c r="S328" i="1"/>
  <c r="S896" i="1"/>
  <c r="S204" i="1"/>
  <c r="S567" i="1"/>
  <c r="S949" i="1"/>
  <c r="S173" i="1"/>
  <c r="S313" i="1"/>
  <c r="S420" i="1"/>
  <c r="S993" i="1"/>
  <c r="S663" i="1"/>
  <c r="S154" i="1"/>
  <c r="S383" i="1"/>
  <c r="S466" i="1"/>
  <c r="S394" i="1"/>
  <c r="S433" i="1"/>
  <c r="S685" i="1"/>
  <c r="S427" i="1"/>
  <c r="S112" i="1"/>
  <c r="S604" i="1"/>
  <c r="S83" i="1"/>
  <c r="S890" i="1"/>
  <c r="S378" i="1"/>
  <c r="S27" i="1"/>
  <c r="S739" i="1"/>
  <c r="S572" i="1"/>
  <c r="S789" i="1"/>
  <c r="S141" i="1"/>
  <c r="S223" i="1"/>
  <c r="S377" i="1"/>
  <c r="S213" i="1"/>
  <c r="S271" i="1"/>
  <c r="S349" i="1"/>
  <c r="S820" i="1"/>
  <c r="S1403" i="1"/>
  <c r="S184" i="1"/>
  <c r="S1147" i="1"/>
  <c r="S554" i="1"/>
  <c r="S459" i="1"/>
  <c r="S490" i="1"/>
  <c r="S577" i="1"/>
  <c r="S665" i="1"/>
  <c r="S626" i="1"/>
  <c r="S596" i="1"/>
  <c r="S474" i="1"/>
  <c r="S167" i="1"/>
  <c r="S264" i="1"/>
  <c r="S73" i="1"/>
  <c r="S140" i="1"/>
  <c r="S411" i="1"/>
  <c r="S224" i="1"/>
  <c r="S770" i="1"/>
  <c r="S198" i="1"/>
  <c r="S403" i="1"/>
  <c r="S777" i="1"/>
  <c r="S172" i="1"/>
  <c r="S576" i="1"/>
  <c r="S92" i="1"/>
  <c r="S301" i="1"/>
  <c r="S352" i="1"/>
  <c r="S357" i="1"/>
  <c r="S46" i="1"/>
  <c r="S992" i="1"/>
  <c r="S51" i="1"/>
  <c r="S404" i="1"/>
  <c r="S1218" i="1"/>
  <c r="S809" i="1"/>
  <c r="S368" i="1"/>
  <c r="S498" i="1"/>
  <c r="S186" i="1"/>
  <c r="S260" i="1"/>
  <c r="S281" i="1"/>
  <c r="S277" i="1"/>
  <c r="S425" i="1"/>
  <c r="S366" i="1"/>
  <c r="S197" i="1"/>
  <c r="W8" i="1" l="1" a="1"/>
  <c r="W8" i="1" s="1"/>
  <c r="X8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<sst xmlns="http://schemas.openxmlformats.org/spreadsheetml/2006/main" count="17412" uniqueCount="5115">
  <si>
    <t>Player</t>
  </si>
  <si>
    <t>Mat</t>
  </si>
  <si>
    <t>Inns</t>
  </si>
  <si>
    <t>NO</t>
  </si>
  <si>
    <t>Runs</t>
  </si>
  <si>
    <t>HS</t>
  </si>
  <si>
    <t>Ave</t>
  </si>
  <si>
    <t>SR</t>
  </si>
  <si>
    <t>-</t>
  </si>
  <si>
    <t>4s</t>
  </si>
  <si>
    <t>6s</t>
  </si>
  <si>
    <t>INDIA</t>
  </si>
  <si>
    <t>AUS</t>
  </si>
  <si>
    <t>ENG</t>
  </si>
  <si>
    <t>SL</t>
  </si>
  <si>
    <t>WI</t>
  </si>
  <si>
    <t>PAK</t>
  </si>
  <si>
    <t>SA</t>
  </si>
  <si>
    <t>NZ</t>
  </si>
  <si>
    <t>ZIM</t>
  </si>
  <si>
    <t>BDESH</t>
  </si>
  <si>
    <t>AFG</t>
  </si>
  <si>
    <t>IRE</t>
  </si>
  <si>
    <t>Country</t>
  </si>
  <si>
    <t>Debut</t>
  </si>
  <si>
    <t>Retire</t>
  </si>
  <si>
    <t>AveragePerMatch</t>
  </si>
  <si>
    <t>AveragePerInning</t>
  </si>
  <si>
    <t xml:space="preserve">V Kohli </t>
  </si>
  <si>
    <t xml:space="preserve">RG Sharma </t>
  </si>
  <si>
    <t xml:space="preserve">MJ Guptill </t>
  </si>
  <si>
    <t xml:space="preserve">Shoaib Malik </t>
  </si>
  <si>
    <t xml:space="preserve">BB McCullum </t>
  </si>
  <si>
    <t xml:space="preserve">DA Warner </t>
  </si>
  <si>
    <t xml:space="preserve">EJG Morgan </t>
  </si>
  <si>
    <t xml:space="preserve">Mohammad Shahzad </t>
  </si>
  <si>
    <t xml:space="preserve">JP Duminy </t>
  </si>
  <si>
    <t xml:space="preserve">PR Stirling </t>
  </si>
  <si>
    <t xml:space="preserve">Mohammad Hafeez </t>
  </si>
  <si>
    <t xml:space="preserve">TM Dilshan </t>
  </si>
  <si>
    <t xml:space="preserve">AJ Finch </t>
  </si>
  <si>
    <t xml:space="preserve">LRPL Taylor </t>
  </si>
  <si>
    <t xml:space="preserve">Umar Akmal </t>
  </si>
  <si>
    <t xml:space="preserve">AB de Villiers </t>
  </si>
  <si>
    <t xml:space="preserve">H Masakadza </t>
  </si>
  <si>
    <t xml:space="preserve">AD Hales </t>
  </si>
  <si>
    <t xml:space="preserve">CH Gayle </t>
  </si>
  <si>
    <t xml:space="preserve">MS Dhoni </t>
  </si>
  <si>
    <t xml:space="preserve">Tamim Iqbal </t>
  </si>
  <si>
    <t xml:space="preserve">MN Samuels </t>
  </si>
  <si>
    <t xml:space="preserve">SK Raina </t>
  </si>
  <si>
    <t xml:space="preserve">GJ Maxwell </t>
  </si>
  <si>
    <t xml:space="preserve">Shakib Al Hasan </t>
  </si>
  <si>
    <t xml:space="preserve">C Munro </t>
  </si>
  <si>
    <t xml:space="preserve">KS Williamson </t>
  </si>
  <si>
    <t xml:space="preserve">S Dhawan </t>
  </si>
  <si>
    <t xml:space="preserve">KJ O'Brien </t>
  </si>
  <si>
    <t xml:space="preserve">DPMD Jayawardene </t>
  </si>
  <si>
    <t xml:space="preserve">Ahmed Shehzad </t>
  </si>
  <si>
    <t xml:space="preserve">SR Watson </t>
  </si>
  <si>
    <t xml:space="preserve">Mahmudullah </t>
  </si>
  <si>
    <t xml:space="preserve">Shahid Afridi </t>
  </si>
  <si>
    <t xml:space="preserve">Babar Azam </t>
  </si>
  <si>
    <t xml:space="preserve">KJ Coetzer </t>
  </si>
  <si>
    <t xml:space="preserve">KC Sangakkara </t>
  </si>
  <si>
    <t xml:space="preserve">F du Plessis </t>
  </si>
  <si>
    <t xml:space="preserve">Mohammad Nabi </t>
  </si>
  <si>
    <t xml:space="preserve">DA Miller </t>
  </si>
  <si>
    <t xml:space="preserve">HM Amla </t>
  </si>
  <si>
    <t xml:space="preserve">Mushfiqur Rahim </t>
  </si>
  <si>
    <t xml:space="preserve">JC Buttler </t>
  </si>
  <si>
    <t xml:space="preserve">RD Berrington </t>
  </si>
  <si>
    <t xml:space="preserve">GC Wilson </t>
  </si>
  <si>
    <t xml:space="preserve">Yuvraj Singh </t>
  </si>
  <si>
    <t xml:space="preserve">KP Pietersen </t>
  </si>
  <si>
    <t xml:space="preserve">MDKJ Perera </t>
  </si>
  <si>
    <t xml:space="preserve">NLTC Perera </t>
  </si>
  <si>
    <t xml:space="preserve">Asghar Afghan </t>
  </si>
  <si>
    <t xml:space="preserve">DJ Bravo </t>
  </si>
  <si>
    <t xml:space="preserve">KL Rahul </t>
  </si>
  <si>
    <t xml:space="preserve">BN Cooper </t>
  </si>
  <si>
    <t xml:space="preserve">WTS Porterfield </t>
  </si>
  <si>
    <t xml:space="preserve">KA Pollard </t>
  </si>
  <si>
    <t xml:space="preserve">AD Mathews </t>
  </si>
  <si>
    <t xml:space="preserve">CS MacLeod </t>
  </si>
  <si>
    <t xml:space="preserve">Q de Kock </t>
  </si>
  <si>
    <t xml:space="preserve">LMP Simmons </t>
  </si>
  <si>
    <t xml:space="preserve">Kamran Akmal </t>
  </si>
  <si>
    <t xml:space="preserve">HG Munsey </t>
  </si>
  <si>
    <t xml:space="preserve">Samiullah Shinwari </t>
  </si>
  <si>
    <t xml:space="preserve">CL White </t>
  </si>
  <si>
    <t xml:space="preserve">GC Smith </t>
  </si>
  <si>
    <t xml:space="preserve">Shaiman Anwar </t>
  </si>
  <si>
    <t xml:space="preserve">Sabbir Rahman </t>
  </si>
  <si>
    <t xml:space="preserve">G Gambhir </t>
  </si>
  <si>
    <t xml:space="preserve">Najibullah Zadran </t>
  </si>
  <si>
    <t xml:space="preserve">JE Root </t>
  </si>
  <si>
    <t xml:space="preserve">MP O'Dowd </t>
  </si>
  <si>
    <t xml:space="preserve">E Chigumbura </t>
  </si>
  <si>
    <t xml:space="preserve">E Lewis </t>
  </si>
  <si>
    <t xml:space="preserve">SC Williams </t>
  </si>
  <si>
    <t xml:space="preserve">BRM Taylor </t>
  </si>
  <si>
    <t xml:space="preserve">Sarfaraz Ahmed </t>
  </si>
  <si>
    <t xml:space="preserve">LD Chandimal </t>
  </si>
  <si>
    <t xml:space="preserve">W Barresi </t>
  </si>
  <si>
    <t xml:space="preserve">Soumya Sarkar </t>
  </si>
  <si>
    <t xml:space="preserve">A Balbirnie </t>
  </si>
  <si>
    <t xml:space="preserve">Misbah-ul-Haq </t>
  </si>
  <si>
    <t xml:space="preserve">P Khadka </t>
  </si>
  <si>
    <t xml:space="preserve">ADS Fletcher </t>
  </si>
  <si>
    <t xml:space="preserve">LJ Wright </t>
  </si>
  <si>
    <t xml:space="preserve">Fakhar Zaman </t>
  </si>
  <si>
    <t xml:space="preserve">DJ Hussey </t>
  </si>
  <si>
    <t xml:space="preserve">MH Cross </t>
  </si>
  <si>
    <t xml:space="preserve">JJ Roy </t>
  </si>
  <si>
    <t xml:space="preserve">SJ Myburgh </t>
  </si>
  <si>
    <t xml:space="preserve">J Charles </t>
  </si>
  <si>
    <t xml:space="preserve">MEK Hussey </t>
  </si>
  <si>
    <t xml:space="preserve">RS Bopara </t>
  </si>
  <si>
    <t xml:space="preserve">CK Kapugedera </t>
  </si>
  <si>
    <t xml:space="preserve">Muhammad Usman </t>
  </si>
  <si>
    <t xml:space="preserve">CO Obuya </t>
  </si>
  <si>
    <t xml:space="preserve">TP Ura </t>
  </si>
  <si>
    <t xml:space="preserve">JH Kallis </t>
  </si>
  <si>
    <t xml:space="preserve">PW Borren </t>
  </si>
  <si>
    <t xml:space="preserve">D Ramdin </t>
  </si>
  <si>
    <t xml:space="preserve">ST Jayasuriya </t>
  </si>
  <si>
    <t xml:space="preserve">CJ Chibhabha </t>
  </si>
  <si>
    <t xml:space="preserve">MR Swart </t>
  </si>
  <si>
    <t xml:space="preserve">MN Waller </t>
  </si>
  <si>
    <t xml:space="preserve">Rohan Mustafa </t>
  </si>
  <si>
    <t xml:space="preserve">JM Bairstow </t>
  </si>
  <si>
    <t xml:space="preserve">Jatinder Singh </t>
  </si>
  <si>
    <t xml:space="preserve">Salman Butt </t>
  </si>
  <si>
    <t xml:space="preserve">RR Hendricks </t>
  </si>
  <si>
    <t xml:space="preserve">DJM Short </t>
  </si>
  <si>
    <t xml:space="preserve">MK Pandey </t>
  </si>
  <si>
    <t xml:space="preserve">DJG Sammy </t>
  </si>
  <si>
    <t xml:space="preserve">PD Collingwood </t>
  </si>
  <si>
    <t xml:space="preserve">DR Smith </t>
  </si>
  <si>
    <t xml:space="preserve">SB Styris </t>
  </si>
  <si>
    <t xml:space="preserve">SPD Smith </t>
  </si>
  <si>
    <t xml:space="preserve">Nizakat Khan </t>
  </si>
  <si>
    <t xml:space="preserve">JA Morkel </t>
  </si>
  <si>
    <t xml:space="preserve">MJ Lumb </t>
  </si>
  <si>
    <t xml:space="preserve">Zeeshan Maqsood </t>
  </si>
  <si>
    <t xml:space="preserve">Babar Hayat </t>
  </si>
  <si>
    <t xml:space="preserve">Karim Sadiq </t>
  </si>
  <si>
    <t xml:space="preserve">RN ten Doeschate </t>
  </si>
  <si>
    <t xml:space="preserve">C Kieswetter </t>
  </si>
  <si>
    <t xml:space="preserve">RR Patel </t>
  </si>
  <si>
    <t xml:space="preserve">Hazratullah Zazai </t>
  </si>
  <si>
    <t xml:space="preserve">F Behardien </t>
  </si>
  <si>
    <t xml:space="preserve">V Sibanda </t>
  </si>
  <si>
    <t xml:space="preserve">Noor Ali Zadran </t>
  </si>
  <si>
    <t xml:space="preserve">Nawroz Mangal </t>
  </si>
  <si>
    <t xml:space="preserve">Imran Nazir </t>
  </si>
  <si>
    <t xml:space="preserve">Liton Das </t>
  </si>
  <si>
    <t xml:space="preserve">Shafiqullah </t>
  </si>
  <si>
    <t xml:space="preserve">MJ Clarke </t>
  </si>
  <si>
    <t xml:space="preserve">CJ Anderson </t>
  </si>
  <si>
    <t xml:space="preserve">G Malla </t>
  </si>
  <si>
    <t xml:space="preserve">C de Grandhomme </t>
  </si>
  <si>
    <t xml:space="preserve">TP Visee </t>
  </si>
  <si>
    <t xml:space="preserve">MS Chapman </t>
  </si>
  <si>
    <t xml:space="preserve">JDP Oram </t>
  </si>
  <si>
    <t xml:space="preserve">GJ Bailey </t>
  </si>
  <si>
    <t xml:space="preserve">BKG Mendis </t>
  </si>
  <si>
    <t xml:space="preserve">Gulbadin Naib </t>
  </si>
  <si>
    <t xml:space="preserve">NJ O'Brien </t>
  </si>
  <si>
    <t xml:space="preserve">AD Russell </t>
  </si>
  <si>
    <t xml:space="preserve">PM Seelaar </t>
  </si>
  <si>
    <t xml:space="preserve">JEC Franklin </t>
  </si>
  <si>
    <t xml:space="preserve">CR Ervine </t>
  </si>
  <si>
    <t xml:space="preserve">A Vala </t>
  </si>
  <si>
    <t xml:space="preserve">DJ Malan </t>
  </si>
  <si>
    <t xml:space="preserve">JD Ryder </t>
  </si>
  <si>
    <t xml:space="preserve">RE van der Merwe </t>
  </si>
  <si>
    <t xml:space="preserve">Khawar Ali </t>
  </si>
  <si>
    <t xml:space="preserve">MD Gunathilaka </t>
  </si>
  <si>
    <t xml:space="preserve">Mohammad Ashraful </t>
  </si>
  <si>
    <t xml:space="preserve">Rameez Shahzad </t>
  </si>
  <si>
    <t xml:space="preserve">Usman Ghani </t>
  </si>
  <si>
    <t xml:space="preserve">Younis Khan </t>
  </si>
  <si>
    <t xml:space="preserve">NR Kumar </t>
  </si>
  <si>
    <t xml:space="preserve">MD Shanaka </t>
  </si>
  <si>
    <t xml:space="preserve">N Dickwella </t>
  </si>
  <si>
    <t xml:space="preserve">Muhammad Tanveer </t>
  </si>
  <si>
    <t xml:space="preserve">PL Mommsen </t>
  </si>
  <si>
    <t xml:space="preserve">Syed Aziz </t>
  </si>
  <si>
    <t xml:space="preserve">RR Pant </t>
  </si>
  <si>
    <t xml:space="preserve">Aqib Ilyas </t>
  </si>
  <si>
    <t xml:space="preserve">TH David </t>
  </si>
  <si>
    <t xml:space="preserve">MG Erasmus </t>
  </si>
  <si>
    <t xml:space="preserve">MW Machan </t>
  </si>
  <si>
    <t xml:space="preserve">WU Tharanga </t>
  </si>
  <si>
    <t xml:space="preserve">Sikandar Raza </t>
  </si>
  <si>
    <t xml:space="preserve">EC Joyce </t>
  </si>
  <si>
    <t xml:space="preserve">TLW Cooper </t>
  </si>
  <si>
    <t xml:space="preserve">BJ Haddin </t>
  </si>
  <si>
    <t xml:space="preserve">RT Ponting </t>
  </si>
  <si>
    <t xml:space="preserve">HH Gibbs </t>
  </si>
  <si>
    <t xml:space="preserve">KD Karthik </t>
  </si>
  <si>
    <t xml:space="preserve">V Sehwag </t>
  </si>
  <si>
    <t xml:space="preserve">Abdul Razzaq </t>
  </si>
  <si>
    <t xml:space="preserve">Rizwan Cheema </t>
  </si>
  <si>
    <t xml:space="preserve">SJ Baard </t>
  </si>
  <si>
    <t xml:space="preserve">AA Obanda </t>
  </si>
  <si>
    <t xml:space="preserve">CJA Amini </t>
  </si>
  <si>
    <t xml:space="preserve">Mashrafe Mortaza </t>
  </si>
  <si>
    <t xml:space="preserve">AM Rahane </t>
  </si>
  <si>
    <t xml:space="preserve">J Rasu </t>
  </si>
  <si>
    <t xml:space="preserve">Hussain Talat </t>
  </si>
  <si>
    <t xml:space="preserve">Nasir Hossain </t>
  </si>
  <si>
    <t xml:space="preserve">JW Jenner </t>
  </si>
  <si>
    <t xml:space="preserve">PJ Moor </t>
  </si>
  <si>
    <t xml:space="preserve">Nasir Jamshed </t>
  </si>
  <si>
    <t xml:space="preserve">NS Dhaliwal </t>
  </si>
  <si>
    <t xml:space="preserve">Sharjeel Khan </t>
  </si>
  <si>
    <t xml:space="preserve">L Ronchi </t>
  </si>
  <si>
    <t xml:space="preserve">R Sandaruwan </t>
  </si>
  <si>
    <t xml:space="preserve">S Bau </t>
  </si>
  <si>
    <t xml:space="preserve">Anamul Haque </t>
  </si>
  <si>
    <t xml:space="preserve">KD Shah </t>
  </si>
  <si>
    <t xml:space="preserve">SW Billings </t>
  </si>
  <si>
    <t xml:space="preserve">S Chandramohan </t>
  </si>
  <si>
    <t xml:space="preserve">OA Shah </t>
  </si>
  <si>
    <t xml:space="preserve">SO Tikolo </t>
  </si>
  <si>
    <t xml:space="preserve">S Chanderpaul </t>
  </si>
  <si>
    <t xml:space="preserve">DM Bravo </t>
  </si>
  <si>
    <t xml:space="preserve">JM Vince </t>
  </si>
  <si>
    <t xml:space="preserve">A Symonds </t>
  </si>
  <si>
    <t xml:space="preserve">N Davin </t>
  </si>
  <si>
    <t xml:space="preserve">SA Edwards </t>
  </si>
  <si>
    <t xml:space="preserve">Asif Ali </t>
  </si>
  <si>
    <t xml:space="preserve">Faisal Javed </t>
  </si>
  <si>
    <t xml:space="preserve">SR Thompson </t>
  </si>
  <si>
    <t xml:space="preserve">RJ Nicol </t>
  </si>
  <si>
    <t xml:space="preserve">RR Rossouw </t>
  </si>
  <si>
    <t xml:space="preserve">Aamir Kaleem </t>
  </si>
  <si>
    <t xml:space="preserve">LE Bosman </t>
  </si>
  <si>
    <t xml:space="preserve">Anshuman Rath </t>
  </si>
  <si>
    <t xml:space="preserve">N Vanua </t>
  </si>
  <si>
    <t xml:space="preserve">TM Head </t>
  </si>
  <si>
    <t xml:space="preserve">TL Seifert </t>
  </si>
  <si>
    <t xml:space="preserve">BDH Stevens </t>
  </si>
  <si>
    <t xml:space="preserve">GJ Delany </t>
  </si>
  <si>
    <t xml:space="preserve">N Nipiko </t>
  </si>
  <si>
    <t xml:space="preserve">N Pooran </t>
  </si>
  <si>
    <t xml:space="preserve">R Powell </t>
  </si>
  <si>
    <t xml:space="preserve">Virandeep Singh </t>
  </si>
  <si>
    <t xml:space="preserve">CR Brathwaite </t>
  </si>
  <si>
    <t xml:space="preserve">HH Pandya </t>
  </si>
  <si>
    <t xml:space="preserve">S Vesawkar </t>
  </si>
  <si>
    <t xml:space="preserve">ML Hayden </t>
  </si>
  <si>
    <t xml:space="preserve">NJ Ferraby </t>
  </si>
  <si>
    <t xml:space="preserve">Tamoor Sajjad </t>
  </si>
  <si>
    <t xml:space="preserve">NL McCullum </t>
  </si>
  <si>
    <t xml:space="preserve">RR Sarwan </t>
  </si>
  <si>
    <t xml:space="preserve">L Siaka </t>
  </si>
  <si>
    <t xml:space="preserve">Kamran Khan </t>
  </si>
  <si>
    <t xml:space="preserve">R Mutumbami </t>
  </si>
  <si>
    <t xml:space="preserve">B Bhandari </t>
  </si>
  <si>
    <t xml:space="preserve">CA Lynn </t>
  </si>
  <si>
    <t xml:space="preserve">HDRL Thirimanne </t>
  </si>
  <si>
    <t xml:space="preserve">AN Kervezee </t>
  </si>
  <si>
    <t xml:space="preserve">DS Airee </t>
  </si>
  <si>
    <t xml:space="preserve">IA Karim </t>
  </si>
  <si>
    <t xml:space="preserve">A Bagai </t>
  </si>
  <si>
    <t xml:space="preserve">TC Bruce </t>
  </si>
  <si>
    <t xml:space="preserve">SO Hetmyer </t>
  </si>
  <si>
    <t xml:space="preserve">TAM Siriwardana </t>
  </si>
  <si>
    <t xml:space="preserve">AC Gilchrist </t>
  </si>
  <si>
    <t xml:space="preserve">Amjad Javed </t>
  </si>
  <si>
    <t xml:space="preserve">MV Boucher </t>
  </si>
  <si>
    <t xml:space="preserve">Ravinderpal Singh </t>
  </si>
  <si>
    <t xml:space="preserve">PK Matautaava </t>
  </si>
  <si>
    <t xml:space="preserve">SR Taylor </t>
  </si>
  <si>
    <t xml:space="preserve">MJ Santner </t>
  </si>
  <si>
    <t xml:space="preserve">Imad Wasim </t>
  </si>
  <si>
    <t xml:space="preserve">DMW Rawlins </t>
  </si>
  <si>
    <t xml:space="preserve">Adnan Idrees </t>
  </si>
  <si>
    <t xml:space="preserve">T Taibu </t>
  </si>
  <si>
    <t xml:space="preserve">Adnan Ilyas </t>
  </si>
  <si>
    <t xml:space="preserve">Najeeb Tarakai </t>
  </si>
  <si>
    <t xml:space="preserve">DM de Silva </t>
  </si>
  <si>
    <t xml:space="preserve">Manpreet Singh </t>
  </si>
  <si>
    <t xml:space="preserve">SE Marsh </t>
  </si>
  <si>
    <t xml:space="preserve">RP Burl </t>
  </si>
  <si>
    <t xml:space="preserve">HE van der Dussen </t>
  </si>
  <si>
    <t xml:space="preserve">Waqas Barkat </t>
  </si>
  <si>
    <t xml:space="preserve">SF Mire </t>
  </si>
  <si>
    <t xml:space="preserve">GH Dockrell </t>
  </si>
  <si>
    <t xml:space="preserve">DT Johnston </t>
  </si>
  <si>
    <t xml:space="preserve">RV Uthappa </t>
  </si>
  <si>
    <t xml:space="preserve">CG Williams </t>
  </si>
  <si>
    <t xml:space="preserve">JP Kotze </t>
  </si>
  <si>
    <t xml:space="preserve">Mohamed Rishwan </t>
  </si>
  <si>
    <t xml:space="preserve">CN Ackermann </t>
  </si>
  <si>
    <t xml:space="preserve">Muhammad Kashif </t>
  </si>
  <si>
    <t xml:space="preserve">UT Khawaja </t>
  </si>
  <si>
    <t xml:space="preserve">MA Leask </t>
  </si>
  <si>
    <t xml:space="preserve">SW Poynter </t>
  </si>
  <si>
    <t xml:space="preserve">Aizaz Khan </t>
  </si>
  <si>
    <t xml:space="preserve">MS Wade </t>
  </si>
  <si>
    <t xml:space="preserve">Ashfaq Ahmed </t>
  </si>
  <si>
    <t xml:space="preserve">SD Hope </t>
  </si>
  <si>
    <t xml:space="preserve">J Mubarak </t>
  </si>
  <si>
    <t xml:space="preserve">Khalid Latif </t>
  </si>
  <si>
    <t xml:space="preserve">RE Levi </t>
  </si>
  <si>
    <t xml:space="preserve">YK Pathan </t>
  </si>
  <si>
    <t xml:space="preserve">MM Ali </t>
  </si>
  <si>
    <t xml:space="preserve">F Damiao Couana </t>
  </si>
  <si>
    <t xml:space="preserve">ES Szwarczynski </t>
  </si>
  <si>
    <t xml:space="preserve">HT Tector </t>
  </si>
  <si>
    <t xml:space="preserve">BA Stokes </t>
  </si>
  <si>
    <t xml:space="preserve">H Gori </t>
  </si>
  <si>
    <t xml:space="preserve">JF Mooney </t>
  </si>
  <si>
    <t xml:space="preserve">AR Cusack </t>
  </si>
  <si>
    <t xml:space="preserve">Mohammed Rizlan </t>
  </si>
  <si>
    <t xml:space="preserve">Aftab Ahmed </t>
  </si>
  <si>
    <t xml:space="preserve">T Mishra </t>
  </si>
  <si>
    <t xml:space="preserve">Rahmanullah Gurbaz </t>
  </si>
  <si>
    <t xml:space="preserve">C Bisson </t>
  </si>
  <si>
    <t xml:space="preserve">SS Iyer </t>
  </si>
  <si>
    <t xml:space="preserve">I Udana </t>
  </si>
  <si>
    <t xml:space="preserve">DAS Gunaratne </t>
  </si>
  <si>
    <t xml:space="preserve">Inam-ul-Haq </t>
  </si>
  <si>
    <t xml:space="preserve">GSNFG Jayasuriya </t>
  </si>
  <si>
    <t xml:space="preserve">Shafiq Sharif </t>
  </si>
  <si>
    <t xml:space="preserve">MN van Wyk </t>
  </si>
  <si>
    <t xml:space="preserve">CAK Walton </t>
  </si>
  <si>
    <t xml:space="preserve">DG Blampied </t>
  </si>
  <si>
    <t xml:space="preserve">Sohaib Maqsood </t>
  </si>
  <si>
    <t xml:space="preserve">H Patel </t>
  </si>
  <si>
    <t xml:space="preserve">TG Southee </t>
  </si>
  <si>
    <t xml:space="preserve">AD Poynter </t>
  </si>
  <si>
    <t xml:space="preserve">Tanwir Afzal </t>
  </si>
  <si>
    <t xml:space="preserve">TT Bresnan </t>
  </si>
  <si>
    <t xml:space="preserve">CJ Jordan </t>
  </si>
  <si>
    <t xml:space="preserve">DO Obuya </t>
  </si>
  <si>
    <t xml:space="preserve">MJG Rippon </t>
  </si>
  <si>
    <t xml:space="preserve">KMDN Kulasekara </t>
  </si>
  <si>
    <t xml:space="preserve">EMDY Munaweera </t>
  </si>
  <si>
    <t xml:space="preserve">B Ward </t>
  </si>
  <si>
    <t xml:space="preserve">S Prasanna </t>
  </si>
  <si>
    <t xml:space="preserve">S Wickramasekara </t>
  </si>
  <si>
    <t xml:space="preserve">RG Aga </t>
  </si>
  <si>
    <t xml:space="preserve">Haroon Arshad </t>
  </si>
  <si>
    <t xml:space="preserve">Haris Sohail </t>
  </si>
  <si>
    <t xml:space="preserve">CA Ingram </t>
  </si>
  <si>
    <t xml:space="preserve">Khurram Nawaz </t>
  </si>
  <si>
    <t xml:space="preserve">Bilal Zalmai </t>
  </si>
  <si>
    <t xml:space="preserve">Ghulam Shabber </t>
  </si>
  <si>
    <t xml:space="preserve">BBJL Perera </t>
  </si>
  <si>
    <t xml:space="preserve">BMAJ Mendis </t>
  </si>
  <si>
    <t xml:space="preserve">JJ Smit </t>
  </si>
  <si>
    <t xml:space="preserve">DL Vettori </t>
  </si>
  <si>
    <t xml:space="preserve">JM Kemp </t>
  </si>
  <si>
    <t xml:space="preserve">DS Smith </t>
  </si>
  <si>
    <t xml:space="preserve">Ahmed Faiz </t>
  </si>
  <si>
    <t xml:space="preserve">JJ Atkinson </t>
  </si>
  <si>
    <t xml:space="preserve">R Gunasekera </t>
  </si>
  <si>
    <t xml:space="preserve">J Botha </t>
  </si>
  <si>
    <t xml:space="preserve">J Butler </t>
  </si>
  <si>
    <t xml:space="preserve">KS Leverock </t>
  </si>
  <si>
    <t xml:space="preserve">DM Gondaria </t>
  </si>
  <si>
    <t xml:space="preserve">R Panchal </t>
  </si>
  <si>
    <t xml:space="preserve">Sompal Kami </t>
  </si>
  <si>
    <t xml:space="preserve">Sohail Tanvir </t>
  </si>
  <si>
    <t xml:space="preserve">Yasir Ali </t>
  </si>
  <si>
    <t xml:space="preserve">Aarif Sheikh </t>
  </si>
  <si>
    <t xml:space="preserve">Fawad Alam </t>
  </si>
  <si>
    <t xml:space="preserve">Asad Shafiq </t>
  </si>
  <si>
    <t xml:space="preserve">S Davizi </t>
  </si>
  <si>
    <t xml:space="preserve">Mukhtar Ahmed </t>
  </si>
  <si>
    <t xml:space="preserve">R Rohan </t>
  </si>
  <si>
    <t xml:space="preserve">Ahmed Hassan </t>
  </si>
  <si>
    <t xml:space="preserve">SR Patel </t>
  </si>
  <si>
    <t xml:space="preserve">IR Bell </t>
  </si>
  <si>
    <t xml:space="preserve">CD McMillan </t>
  </si>
  <si>
    <t xml:space="preserve">SP Patil </t>
  </si>
  <si>
    <t xml:space="preserve">JDS Neesham </t>
  </si>
  <si>
    <t xml:space="preserve">Umar Adam </t>
  </si>
  <si>
    <t xml:space="preserve">BJ Hodge </t>
  </si>
  <si>
    <t xml:space="preserve">XM Marshall </t>
  </si>
  <si>
    <t xml:space="preserve">Mosaddek Hossain </t>
  </si>
  <si>
    <t xml:space="preserve">Mohammad Rizwan </t>
  </si>
  <si>
    <t xml:space="preserve">C Tommy </t>
  </si>
  <si>
    <t xml:space="preserve">CAJ Meschede </t>
  </si>
  <si>
    <t xml:space="preserve">Nazimuddin </t>
  </si>
  <si>
    <t xml:space="preserve">Kaleem Shah </t>
  </si>
  <si>
    <t xml:space="preserve">Mohammad Naveed </t>
  </si>
  <si>
    <t xml:space="preserve">MR Marsh </t>
  </si>
  <si>
    <t xml:space="preserve">LPC Silva </t>
  </si>
  <si>
    <t xml:space="preserve">NN Odhiambo </t>
  </si>
  <si>
    <t xml:space="preserve">L Vincent </t>
  </si>
  <si>
    <t xml:space="preserve">Karan KC </t>
  </si>
  <si>
    <t xml:space="preserve">Nouman Sarwar </t>
  </si>
  <si>
    <t xml:space="preserve">IK Pathan </t>
  </si>
  <si>
    <t xml:space="preserve">HAM Shah </t>
  </si>
  <si>
    <t xml:space="preserve">GD Elliott </t>
  </si>
  <si>
    <t xml:space="preserve">Simi Singh </t>
  </si>
  <si>
    <t xml:space="preserve">M Vijay </t>
  </si>
  <si>
    <t xml:space="preserve">ME Trescothick </t>
  </si>
  <si>
    <t xml:space="preserve">DJ Willey </t>
  </si>
  <si>
    <t xml:space="preserve">Umar Gul </t>
  </si>
  <si>
    <t xml:space="preserve">Tarun Sharma </t>
  </si>
  <si>
    <t xml:space="preserve">TN de Grooth </t>
  </si>
  <si>
    <t xml:space="preserve">RA Jadeja </t>
  </si>
  <si>
    <t xml:space="preserve">TWM Latham </t>
  </si>
  <si>
    <t xml:space="preserve">PD Hennessy </t>
  </si>
  <si>
    <t xml:space="preserve">H Davids </t>
  </si>
  <si>
    <t xml:space="preserve">NMS Param </t>
  </si>
  <si>
    <t xml:space="preserve">RW Chakabva </t>
  </si>
  <si>
    <t xml:space="preserve">JP Faulkner </t>
  </si>
  <si>
    <t xml:space="preserve">MC Henriques </t>
  </si>
  <si>
    <t xml:space="preserve">Junaid Siddique </t>
  </si>
  <si>
    <t xml:space="preserve">A Mansale </t>
  </si>
  <si>
    <t xml:space="preserve">Mohamed Arief </t>
  </si>
  <si>
    <t xml:space="preserve">RR Watson </t>
  </si>
  <si>
    <t xml:space="preserve">JL Ontong </t>
  </si>
  <si>
    <t xml:space="preserve">Mudassar Bukhari </t>
  </si>
  <si>
    <t xml:space="preserve">HL Carlyon </t>
  </si>
  <si>
    <t xml:space="preserve">H Klaasen </t>
  </si>
  <si>
    <t xml:space="preserve">SP Narine </t>
  </si>
  <si>
    <t xml:space="preserve">NA Greenwood </t>
  </si>
  <si>
    <t xml:space="preserve">MR Adair </t>
  </si>
  <si>
    <t xml:space="preserve">NG Collins </t>
  </si>
  <si>
    <t xml:space="preserve">HD Rutherford </t>
  </si>
  <si>
    <t xml:space="preserve">NM Coulter-Nile </t>
  </si>
  <si>
    <t xml:space="preserve">Iftikhar Ahmed </t>
  </si>
  <si>
    <t xml:space="preserve">Rashid Khan </t>
  </si>
  <si>
    <t xml:space="preserve">VB Chikkannaiah </t>
  </si>
  <si>
    <t xml:space="preserve">WIA Fernando </t>
  </si>
  <si>
    <t xml:space="preserve">O Bascome </t>
  </si>
  <si>
    <t xml:space="preserve">CD Wallace </t>
  </si>
  <si>
    <t xml:space="preserve">Karim Janat </t>
  </si>
  <si>
    <t xml:space="preserve">Wahab Riaz </t>
  </si>
  <si>
    <t xml:space="preserve">M Klinger </t>
  </si>
  <si>
    <t xml:space="preserve">Mohammad Naim </t>
  </si>
  <si>
    <t xml:space="preserve">Ehsan Khan </t>
  </si>
  <si>
    <t xml:space="preserve">KMA Paul </t>
  </si>
  <si>
    <t xml:space="preserve">Umar Amin </t>
  </si>
  <si>
    <t xml:space="preserve">Faran Afzal </t>
  </si>
  <si>
    <t xml:space="preserve">Sarfaraz Ali </t>
  </si>
  <si>
    <t xml:space="preserve">S Periyalwar </t>
  </si>
  <si>
    <t xml:space="preserve">GD Phillips </t>
  </si>
  <si>
    <t xml:space="preserve">S Pokhriyal </t>
  </si>
  <si>
    <t xml:space="preserve">Riazat Ali Shah </t>
  </si>
  <si>
    <t xml:space="preserve">AC Voges </t>
  </si>
  <si>
    <t xml:space="preserve">AC Douglas </t>
  </si>
  <si>
    <t xml:space="preserve">LB Ferbrache </t>
  </si>
  <si>
    <t xml:space="preserve">IJL Trott </t>
  </si>
  <si>
    <t xml:space="preserve">KD Mills </t>
  </si>
  <si>
    <t xml:space="preserve">HH Patel </t>
  </si>
  <si>
    <t xml:space="preserve">R Tari </t>
  </si>
  <si>
    <t xml:space="preserve">DF Watts </t>
  </si>
  <si>
    <t xml:space="preserve">AR White </t>
  </si>
  <si>
    <t xml:space="preserve">Yusuf Ebrahim </t>
  </si>
  <si>
    <t xml:space="preserve">MP Stoinis </t>
  </si>
  <si>
    <t xml:space="preserve">Faisal Khan </t>
  </si>
  <si>
    <t xml:space="preserve">N Pathan </t>
  </si>
  <si>
    <t xml:space="preserve">Faheem Ashraf </t>
  </si>
  <si>
    <t xml:space="preserve">CH Morris </t>
  </si>
  <si>
    <t xml:space="preserve">Awais Ahmed </t>
  </si>
  <si>
    <t xml:space="preserve">GEF Barnett </t>
  </si>
  <si>
    <t xml:space="preserve">PBB Rajapaksa </t>
  </si>
  <si>
    <t xml:space="preserve">AC Botha </t>
  </si>
  <si>
    <t xml:space="preserve">DDP D'Silva </t>
  </si>
  <si>
    <t xml:space="preserve">SS McKechnie </t>
  </si>
  <si>
    <t xml:space="preserve">Naeem Islam </t>
  </si>
  <si>
    <t xml:space="preserve">CT Mutombodzi </t>
  </si>
  <si>
    <t xml:space="preserve">SL Malinga </t>
  </si>
  <si>
    <t xml:space="preserve">Mirwais Ashraf </t>
  </si>
  <si>
    <t xml:space="preserve">HR Walsh </t>
  </si>
  <si>
    <t xml:space="preserve">CK Coventry </t>
  </si>
  <si>
    <t xml:space="preserve">PG Fulton </t>
  </si>
  <si>
    <t xml:space="preserve">MA Ouma </t>
  </si>
  <si>
    <t xml:space="preserve">MJ Prior </t>
  </si>
  <si>
    <t xml:space="preserve">MWR Stokes </t>
  </si>
  <si>
    <t xml:space="preserve">Najjam Shahzad </t>
  </si>
  <si>
    <t xml:space="preserve">AJ Redmond </t>
  </si>
  <si>
    <t xml:space="preserve">JT Smuts </t>
  </si>
  <si>
    <t xml:space="preserve">AT Carey </t>
  </si>
  <si>
    <t xml:space="preserve">Amir Mangal </t>
  </si>
  <si>
    <t xml:space="preserve">Mohammed Asghar </t>
  </si>
  <si>
    <t xml:space="preserve">S Muniandy </t>
  </si>
  <si>
    <t xml:space="preserve">BA Pai </t>
  </si>
  <si>
    <t xml:space="preserve">RJ Peterson </t>
  </si>
  <si>
    <t xml:space="preserve">R Ashwin </t>
  </si>
  <si>
    <t xml:space="preserve">AD Mascarenhas </t>
  </si>
  <si>
    <t xml:space="preserve">SM Sharif </t>
  </si>
  <si>
    <t xml:space="preserve">AW Hawkins-Kay </t>
  </si>
  <si>
    <t xml:space="preserve">KM Jadhav </t>
  </si>
  <si>
    <t xml:space="preserve">Muhamad Syahadat </t>
  </si>
  <si>
    <t xml:space="preserve">CN Onwuzulike </t>
  </si>
  <si>
    <t xml:space="preserve">Shadab Khan </t>
  </si>
  <si>
    <t xml:space="preserve">DAJ Bracewell </t>
  </si>
  <si>
    <t xml:space="preserve">KH Pandya </t>
  </si>
  <si>
    <t xml:space="preserve">DR Martyn </t>
  </si>
  <si>
    <t xml:space="preserve">Imrul Kayes </t>
  </si>
  <si>
    <t xml:space="preserve">AA Onikoyi </t>
  </si>
  <si>
    <t xml:space="preserve">SCJ Broad </t>
  </si>
  <si>
    <t xml:space="preserve">Sajid Cheema </t>
  </si>
  <si>
    <t xml:space="preserve">JE Taylor </t>
  </si>
  <si>
    <t xml:space="preserve">Mehran Khan </t>
  </si>
  <si>
    <t xml:space="preserve">Mohammad Mithun </t>
  </si>
  <si>
    <t xml:space="preserve">Naseem Khushi </t>
  </si>
  <si>
    <t xml:space="preserve">H Singh </t>
  </si>
  <si>
    <t xml:space="preserve">Ziaur Rahman </t>
  </si>
  <si>
    <t xml:space="preserve">Aritra Dutta </t>
  </si>
  <si>
    <t xml:space="preserve">Shahzaib Hasan </t>
  </si>
  <si>
    <t xml:space="preserve">K Motlhanka </t>
  </si>
  <si>
    <t xml:space="preserve">Sami Sohail </t>
  </si>
  <si>
    <t xml:space="preserve">K Dasan </t>
  </si>
  <si>
    <t xml:space="preserve">S Kaveri </t>
  </si>
  <si>
    <t xml:space="preserve">WD Parnell </t>
  </si>
  <si>
    <t xml:space="preserve">Chirag Suri </t>
  </si>
  <si>
    <t xml:space="preserve">DL Maddy </t>
  </si>
  <si>
    <t xml:space="preserve">M Abdulla </t>
  </si>
  <si>
    <t xml:space="preserve">Fiaz Ahmed </t>
  </si>
  <si>
    <t xml:space="preserve">SP Khakurel </t>
  </si>
  <si>
    <t xml:space="preserve">JS Malhotra </t>
  </si>
  <si>
    <t xml:space="preserve">Mohammad Boota </t>
  </si>
  <si>
    <t xml:space="preserve">Mudassar Muhammad </t>
  </si>
  <si>
    <t xml:space="preserve">AP Devcich </t>
  </si>
  <si>
    <t xml:space="preserve">JO Holder </t>
  </si>
  <si>
    <t xml:space="preserve">Imran Ali Butt </t>
  </si>
  <si>
    <t xml:space="preserve">JNK Shannon </t>
  </si>
  <si>
    <t xml:space="preserve">SP Fleming </t>
  </si>
  <si>
    <t xml:space="preserve">A Lark </t>
  </si>
  <si>
    <t xml:space="preserve">Anwar Ali </t>
  </si>
  <si>
    <t xml:space="preserve">MG Johnson </t>
  </si>
  <si>
    <t xml:space="preserve">T van der Gugten </t>
  </si>
  <si>
    <t xml:space="preserve">Harbhajan Singh </t>
  </si>
  <si>
    <t xml:space="preserve">Mohammad Saifuddin </t>
  </si>
  <si>
    <t xml:space="preserve">B Zuiderent </t>
  </si>
  <si>
    <t xml:space="preserve">OGL Bascome </t>
  </si>
  <si>
    <t xml:space="preserve">SO Ngoche </t>
  </si>
  <si>
    <t xml:space="preserve">GJ Thompson </t>
  </si>
  <si>
    <t xml:space="preserve">V Vijh </t>
  </si>
  <si>
    <t xml:space="preserve">K Doriga </t>
  </si>
  <si>
    <t xml:space="preserve">NA Maiolo </t>
  </si>
  <si>
    <t xml:space="preserve">MD Dai </t>
  </si>
  <si>
    <t xml:space="preserve">OJ Hairs </t>
  </si>
  <si>
    <t xml:space="preserve">JR Hopes </t>
  </si>
  <si>
    <t xml:space="preserve">ND Laegsgaard </t>
  </si>
  <si>
    <t xml:space="preserve">M Mosehle </t>
  </si>
  <si>
    <t xml:space="preserve">Meet Bhavsar </t>
  </si>
  <si>
    <t xml:space="preserve">LA Dunbar </t>
  </si>
  <si>
    <t xml:space="preserve">Sultan Ahmed </t>
  </si>
  <si>
    <t xml:space="preserve">GP Swann </t>
  </si>
  <si>
    <t xml:space="preserve">SM Davies </t>
  </si>
  <si>
    <t xml:space="preserve">Rehman Abdul </t>
  </si>
  <si>
    <t xml:space="preserve">Suraj Kumar </t>
  </si>
  <si>
    <t xml:space="preserve">LJ Tucker </t>
  </si>
  <si>
    <t xml:space="preserve">Ammad Uddin </t>
  </si>
  <si>
    <t xml:space="preserve">MNR Cooray </t>
  </si>
  <si>
    <t xml:space="preserve">S Jora </t>
  </si>
  <si>
    <t xml:space="preserve">AV Lalcheta </t>
  </si>
  <si>
    <t xml:space="preserve">B Lee </t>
  </si>
  <si>
    <t xml:space="preserve">Mohammed Nurji </t>
  </si>
  <si>
    <t xml:space="preserve">T Perera </t>
  </si>
  <si>
    <t xml:space="preserve">V Shankar </t>
  </si>
  <si>
    <t xml:space="preserve">S Dhaniram </t>
  </si>
  <si>
    <t xml:space="preserve">Hamza Tariq </t>
  </si>
  <si>
    <t xml:space="preserve">T Maruma </t>
  </si>
  <si>
    <t xml:space="preserve">BS Stephenson </t>
  </si>
  <si>
    <t xml:space="preserve">BR Dunk </t>
  </si>
  <si>
    <t xml:space="preserve">BFW de Leede </t>
  </si>
  <si>
    <t xml:space="preserve">Irfan Bhima </t>
  </si>
  <si>
    <t xml:space="preserve">Janak Prakash </t>
  </si>
  <si>
    <t xml:space="preserve">BR McDermott </t>
  </si>
  <si>
    <t xml:space="preserve">TK Musakanda </t>
  </si>
  <si>
    <t xml:space="preserve">Amir Ali </t>
  </si>
  <si>
    <t xml:space="preserve">BOP Fernando </t>
  </si>
  <si>
    <t xml:space="preserve">DJ Mitchell </t>
  </si>
  <si>
    <t xml:space="preserve">Muhammad Kaleem </t>
  </si>
  <si>
    <t xml:space="preserve">Aminuddin Ramly </t>
  </si>
  <si>
    <t xml:space="preserve">AM Samad </t>
  </si>
  <si>
    <t xml:space="preserve">S Samarawickrama </t>
  </si>
  <si>
    <t xml:space="preserve">AJ Staal </t>
  </si>
  <si>
    <t xml:space="preserve">GM Strydom </t>
  </si>
  <si>
    <t xml:space="preserve">Zaheer Ibrahim </t>
  </si>
  <si>
    <t xml:space="preserve">Ahmed Raza </t>
  </si>
  <si>
    <t xml:space="preserve">RS Morton </t>
  </si>
  <si>
    <t xml:space="preserve">Razmal Shigiwal </t>
  </si>
  <si>
    <t xml:space="preserve">ML Udawatte </t>
  </si>
  <si>
    <t xml:space="preserve">MH Yardy </t>
  </si>
  <si>
    <t xml:space="preserve">TM Odoyo </t>
  </si>
  <si>
    <t xml:space="preserve">NS Poonia </t>
  </si>
  <si>
    <t xml:space="preserve">Shamsudheen Purat </t>
  </si>
  <si>
    <t xml:space="preserve">HJ Jordaan </t>
  </si>
  <si>
    <t xml:space="preserve">Mehidy Hasan Miraz </t>
  </si>
  <si>
    <t xml:space="preserve">JH Stander </t>
  </si>
  <si>
    <t xml:space="preserve">JJ Tucker </t>
  </si>
  <si>
    <t xml:space="preserve">P Utseya </t>
  </si>
  <si>
    <t xml:space="preserve">J Cutinho </t>
  </si>
  <si>
    <t xml:space="preserve">Walid Ghauri </t>
  </si>
  <si>
    <t xml:space="preserve">JL Denly </t>
  </si>
  <si>
    <t xml:space="preserve">MC Sorensen </t>
  </si>
  <si>
    <t xml:space="preserve">D Wiese </t>
  </si>
  <si>
    <t xml:space="preserve">Yasir Arafat </t>
  </si>
  <si>
    <t xml:space="preserve">Anwar Arudin </t>
  </si>
  <si>
    <t xml:space="preserve">Raees Ahmadzai </t>
  </si>
  <si>
    <t xml:space="preserve">Saeed Ajmal </t>
  </si>
  <si>
    <t xml:space="preserve">CR Woakes </t>
  </si>
  <si>
    <t xml:space="preserve">GM Hamilton </t>
  </si>
  <si>
    <t xml:space="preserve">JN Mohammed </t>
  </si>
  <si>
    <t xml:space="preserve">Muhammad Naeem </t>
  </si>
  <si>
    <t xml:space="preserve">Sagar Pun </t>
  </si>
  <si>
    <t xml:space="preserve">DLS van Bunge </t>
  </si>
  <si>
    <t xml:space="preserve">GH Worker </t>
  </si>
  <si>
    <t xml:space="preserve">S Adedeji </t>
  </si>
  <si>
    <t xml:space="preserve">Mohammad Nadeem </t>
  </si>
  <si>
    <t xml:space="preserve">A Otwani </t>
  </si>
  <si>
    <t xml:space="preserve">A Ferguson </t>
  </si>
  <si>
    <t xml:space="preserve">N Madziva </t>
  </si>
  <si>
    <t xml:space="preserve">Md Shafiqul Haque </t>
  </si>
  <si>
    <t xml:space="preserve">Zishan Shah </t>
  </si>
  <si>
    <t xml:space="preserve">PS Airee </t>
  </si>
  <si>
    <t xml:space="preserve">SC Getkate </t>
  </si>
  <si>
    <t xml:space="preserve">Mandeep Singh </t>
  </si>
  <si>
    <t xml:space="preserve">D Pretorius </t>
  </si>
  <si>
    <t xml:space="preserve">Raza Iqbal </t>
  </si>
  <si>
    <t xml:space="preserve">DI Allan </t>
  </si>
  <si>
    <t xml:space="preserve">AR Gandhi </t>
  </si>
  <si>
    <t xml:space="preserve">GJ Hopkins </t>
  </si>
  <si>
    <t xml:space="preserve">SM Pollock </t>
  </si>
  <si>
    <t xml:space="preserve">Shamsur Rahman </t>
  </si>
  <si>
    <t xml:space="preserve">DP Michael </t>
  </si>
  <si>
    <t xml:space="preserve">AR Nurse </t>
  </si>
  <si>
    <t xml:space="preserve">MD Patel </t>
  </si>
  <si>
    <t xml:space="preserve">RML Taylor </t>
  </si>
  <si>
    <t xml:space="preserve">N Khosla </t>
  </si>
  <si>
    <t xml:space="preserve">IO Okpe </t>
  </si>
  <si>
    <t xml:space="preserve">Afif Hossain </t>
  </si>
  <si>
    <t xml:space="preserve">JH Davey </t>
  </si>
  <si>
    <t xml:space="preserve">PF Gallagher </t>
  </si>
  <si>
    <t xml:space="preserve">JK Kamande </t>
  </si>
  <si>
    <t xml:space="preserve">AC Agar </t>
  </si>
  <si>
    <t xml:space="preserve">FA Cossa </t>
  </si>
  <si>
    <t xml:space="preserve">AS Hansra </t>
  </si>
  <si>
    <t xml:space="preserve">AK Mohan </t>
  </si>
  <si>
    <t xml:space="preserve">Muhammad Awais </t>
  </si>
  <si>
    <t xml:space="preserve">TD Paine </t>
  </si>
  <si>
    <t xml:space="preserve">Shaikh Ashraf </t>
  </si>
  <si>
    <t xml:space="preserve">RM Siri </t>
  </si>
  <si>
    <t xml:space="preserve">Aaron Jones </t>
  </si>
  <si>
    <t xml:space="preserve">MO Jones </t>
  </si>
  <si>
    <t xml:space="preserve">Ahsan Abbasi </t>
  </si>
  <si>
    <t xml:space="preserve">DAP Darrell </t>
  </si>
  <si>
    <t xml:space="preserve">Faizan Asif </t>
  </si>
  <si>
    <t xml:space="preserve">Ijaz Hussain </t>
  </si>
  <si>
    <t xml:space="preserve">RK Paudel </t>
  </si>
  <si>
    <t xml:space="preserve">CP Rizwan </t>
  </si>
  <si>
    <t xml:space="preserve">ZE Green </t>
  </si>
  <si>
    <t xml:space="preserve">CD Barnwell </t>
  </si>
  <si>
    <t xml:space="preserve">Nurul Hasan </t>
  </si>
  <si>
    <t xml:space="preserve">GG Banner </t>
  </si>
  <si>
    <t xml:space="preserve">Sandeep Goud </t>
  </si>
  <si>
    <t xml:space="preserve">Shahid Wasif </t>
  </si>
  <si>
    <t xml:space="preserve">SA Wijeyeratne </t>
  </si>
  <si>
    <t xml:space="preserve">T Bavuma </t>
  </si>
  <si>
    <t xml:space="preserve">A Flintoff </t>
  </si>
  <si>
    <t xml:space="preserve">DR Hooper </t>
  </si>
  <si>
    <t xml:space="preserve">Imran Farhat </t>
  </si>
  <si>
    <t xml:space="preserve">Irfan Ahmed </t>
  </si>
  <si>
    <t xml:space="preserve">HB Kayondo </t>
  </si>
  <si>
    <t xml:space="preserve">NFI McCallum </t>
  </si>
  <si>
    <t xml:space="preserve">S Matsikenyeri </t>
  </si>
  <si>
    <t xml:space="preserve">Rizwan Mahmood </t>
  </si>
  <si>
    <t xml:space="preserve">VS Solanki </t>
  </si>
  <si>
    <t xml:space="preserve">NR Kirton </t>
  </si>
  <si>
    <t xml:space="preserve">NJ Astle </t>
  </si>
  <si>
    <t xml:space="preserve">Hirenkumar Patel </t>
  </si>
  <si>
    <t xml:space="preserve">S Hirugade </t>
  </si>
  <si>
    <t xml:space="preserve">KO Otieno </t>
  </si>
  <si>
    <t xml:space="preserve">SI Runsewe </t>
  </si>
  <si>
    <t xml:space="preserve">G Venkateswaran </t>
  </si>
  <si>
    <t xml:space="preserve">J Vira </t>
  </si>
  <si>
    <t xml:space="preserve">NT Broom </t>
  </si>
  <si>
    <t xml:space="preserve">TS Fray </t>
  </si>
  <si>
    <t xml:space="preserve">Khurram Khan </t>
  </si>
  <si>
    <t xml:space="preserve">AR McBrine </t>
  </si>
  <si>
    <t xml:space="preserve">C Munoz-Mills </t>
  </si>
  <si>
    <t xml:space="preserve">AM Oyede </t>
  </si>
  <si>
    <t xml:space="preserve">AL Phehlukwayo </t>
  </si>
  <si>
    <t xml:space="preserve">AJ Strauss </t>
  </si>
  <si>
    <t xml:space="preserve">RA Thomas </t>
  </si>
  <si>
    <t xml:space="preserve">Farhad Reza </t>
  </si>
  <si>
    <t xml:space="preserve">Haroon Mughal </t>
  </si>
  <si>
    <t xml:space="preserve">Hassan Rasheed </t>
  </si>
  <si>
    <t xml:space="preserve">A Pusthay </t>
  </si>
  <si>
    <t xml:space="preserve">AS Wright </t>
  </si>
  <si>
    <t xml:space="preserve">Sahir Naqash </t>
  </si>
  <si>
    <t xml:space="preserve">T Taylor </t>
  </si>
  <si>
    <t xml:space="preserve">Abdul Hashmi </t>
  </si>
  <si>
    <t xml:space="preserve">Awais Zia </t>
  </si>
  <si>
    <t xml:space="preserve">FF Mulivai </t>
  </si>
  <si>
    <t xml:space="preserve">Hafez Farooq </t>
  </si>
  <si>
    <t xml:space="preserve">C Hauptfleisch </t>
  </si>
  <si>
    <t xml:space="preserve">Ibrarul Haq </t>
  </si>
  <si>
    <t xml:space="preserve">SM Katich </t>
  </si>
  <si>
    <t xml:space="preserve">TB Sole </t>
  </si>
  <si>
    <t xml:space="preserve">J Umanath </t>
  </si>
  <si>
    <t xml:space="preserve">R Ankad </t>
  </si>
  <si>
    <t xml:space="preserve">AG Cremer </t>
  </si>
  <si>
    <t xml:space="preserve">Dawlat Zadran </t>
  </si>
  <si>
    <t xml:space="preserve">TM Dowlin </t>
  </si>
  <si>
    <t xml:space="preserve">R Escobar </t>
  </si>
  <si>
    <t xml:space="preserve">AR Patel </t>
  </si>
  <si>
    <t xml:space="preserve">Sikander Zulfiqar </t>
  </si>
  <si>
    <t xml:space="preserve">JNT Vare </t>
  </si>
  <si>
    <t xml:space="preserve">C Viljoen </t>
  </si>
  <si>
    <t xml:space="preserve">Waqas Khan </t>
  </si>
  <si>
    <t xml:space="preserve">Hilal Ahmad </t>
  </si>
  <si>
    <t xml:space="preserve">AJ Michael </t>
  </si>
  <si>
    <t xml:space="preserve">Zawar Farid </t>
  </si>
  <si>
    <t xml:space="preserve">Abraash Khan </t>
  </si>
  <si>
    <t xml:space="preserve">PHKD Mendis </t>
  </si>
  <si>
    <t xml:space="preserve">Waheed Ahmed </t>
  </si>
  <si>
    <t xml:space="preserve">J Bulele </t>
  </si>
  <si>
    <t xml:space="preserve">SC Kuggeleijn </t>
  </si>
  <si>
    <t xml:space="preserve">H Lakov </t>
  </si>
  <si>
    <t xml:space="preserve">Shoaib Khan jnr </t>
  </si>
  <si>
    <t xml:space="preserve">FA Allen </t>
  </si>
  <si>
    <t xml:space="preserve">Anique Uddin </t>
  </si>
  <si>
    <t xml:space="preserve">Ansar Iqbal </t>
  </si>
  <si>
    <t xml:space="preserve">B Arora </t>
  </si>
  <si>
    <t xml:space="preserve">K Birkenstock </t>
  </si>
  <si>
    <t xml:space="preserve">S Dube </t>
  </si>
  <si>
    <t xml:space="preserve">RM Haq </t>
  </si>
  <si>
    <t xml:space="preserve">DP Hyatt </t>
  </si>
  <si>
    <t xml:space="preserve">G Manan </t>
  </si>
  <si>
    <t xml:space="preserve">A Natubhai Ahir </t>
  </si>
  <si>
    <t xml:space="preserve">WB Rankin </t>
  </si>
  <si>
    <t xml:space="preserve">DJ Reekers </t>
  </si>
  <si>
    <t xml:space="preserve">Sadeeq Khan </t>
  </si>
  <si>
    <t xml:space="preserve">Usman Waheed </t>
  </si>
  <si>
    <t xml:space="preserve">V Balakrishnan </t>
  </si>
  <si>
    <t xml:space="preserve">LJ Barker </t>
  </si>
  <si>
    <t xml:space="preserve">Imran Ismail </t>
  </si>
  <si>
    <t xml:space="preserve">Kuldeep Lal </t>
  </si>
  <si>
    <t xml:space="preserve">AN Cook </t>
  </si>
  <si>
    <t xml:space="preserve">OD Hald </t>
  </si>
  <si>
    <t xml:space="preserve">Hasan Ali </t>
  </si>
  <si>
    <t xml:space="preserve">PD McGlashan </t>
  </si>
  <si>
    <t xml:space="preserve">R Nehonde </t>
  </si>
  <si>
    <t xml:space="preserve">NM Odhiambo </t>
  </si>
  <si>
    <t xml:space="preserve">A Sathya </t>
  </si>
  <si>
    <t xml:space="preserve">PH Shamdasani </t>
  </si>
  <si>
    <t xml:space="preserve">AJ Tye </t>
  </si>
  <si>
    <t xml:space="preserve">DE Budge </t>
  </si>
  <si>
    <t xml:space="preserve">JWM Dalrymple </t>
  </si>
  <si>
    <t xml:space="preserve">LM Jongwe </t>
  </si>
  <si>
    <t xml:space="preserve">J Kila </t>
  </si>
  <si>
    <t xml:space="preserve">Mohammad Adnan </t>
  </si>
  <si>
    <t xml:space="preserve">Mominul Haque </t>
  </si>
  <si>
    <t xml:space="preserve">P Mustard </t>
  </si>
  <si>
    <t xml:space="preserve">Zameer Khan </t>
  </si>
  <si>
    <t xml:space="preserve">Zeeshan Siddiqui </t>
  </si>
  <si>
    <t xml:space="preserve">Ariful Haque </t>
  </si>
  <si>
    <t xml:space="preserve">DR Flynn </t>
  </si>
  <si>
    <t xml:space="preserve">Hayatullah Niazi </t>
  </si>
  <si>
    <t xml:space="preserve">Mohammad Amir </t>
  </si>
  <si>
    <t xml:space="preserve">Muhammad Saleem </t>
  </si>
  <si>
    <t xml:space="preserve">AK Perera </t>
  </si>
  <si>
    <t xml:space="preserve">IS Sodhi </t>
  </si>
  <si>
    <t xml:space="preserve">Aamer Ikram </t>
  </si>
  <si>
    <t xml:space="preserve">Abu Hider </t>
  </si>
  <si>
    <t xml:space="preserve">D Heyliger </t>
  </si>
  <si>
    <t xml:space="preserve">JJ Huo </t>
  </si>
  <si>
    <t xml:space="preserve">DF Jacobs </t>
  </si>
  <si>
    <t xml:space="preserve">K Mendon </t>
  </si>
  <si>
    <t xml:space="preserve">Mohamed Azzam </t>
  </si>
  <si>
    <t xml:space="preserve">Shaheryar Butt </t>
  </si>
  <si>
    <t xml:space="preserve">CJO Smith </t>
  </si>
  <si>
    <t xml:space="preserve">Alok Kapali </t>
  </si>
  <si>
    <t xml:space="preserve">Fayyaz Butt </t>
  </si>
  <si>
    <t xml:space="preserve">C Jonker </t>
  </si>
  <si>
    <t xml:space="preserve">A Makesh </t>
  </si>
  <si>
    <t xml:space="preserve">GP Meade </t>
  </si>
  <si>
    <t xml:space="preserve">A Sarma </t>
  </si>
  <si>
    <t xml:space="preserve">P Sarraf </t>
  </si>
  <si>
    <t xml:space="preserve">Sohag Gazi </t>
  </si>
  <si>
    <t xml:space="preserve">AJ Turner </t>
  </si>
  <si>
    <t xml:space="preserve">Amjad Sher </t>
  </si>
  <si>
    <t xml:space="preserve">T Banton </t>
  </si>
  <si>
    <t xml:space="preserve">JM How </t>
  </si>
  <si>
    <t xml:space="preserve">EB Knowles </t>
  </si>
  <si>
    <t xml:space="preserve">P Manning </t>
  </si>
  <si>
    <t xml:space="preserve">MJ Ross </t>
  </si>
  <si>
    <t xml:space="preserve">SMSM Senanayake </t>
  </si>
  <si>
    <t xml:space="preserve">D Ajekun </t>
  </si>
  <si>
    <t xml:space="preserve">MNM Aslam </t>
  </si>
  <si>
    <t xml:space="preserve">C Carter </t>
  </si>
  <si>
    <t xml:space="preserve">N Deonarine </t>
  </si>
  <si>
    <t xml:space="preserve">PWH de Silva </t>
  </si>
  <si>
    <t xml:space="preserve">GB Hogg </t>
  </si>
  <si>
    <t xml:space="preserve">KM Jarvis </t>
  </si>
  <si>
    <t xml:space="preserve">Mirza Ahsan </t>
  </si>
  <si>
    <t xml:space="preserve">OE Newey </t>
  </si>
  <si>
    <t xml:space="preserve">R Satheesan </t>
  </si>
  <si>
    <t xml:space="preserve">HS Baidwan </t>
  </si>
  <si>
    <t xml:space="preserve">JW Chilia </t>
  </si>
  <si>
    <t xml:space="preserve">M Dixit </t>
  </si>
  <si>
    <t xml:space="preserve">GD Drummond </t>
  </si>
  <si>
    <t xml:space="preserve">JSE Dunford </t>
  </si>
  <si>
    <t xml:space="preserve">MSS Mandy </t>
  </si>
  <si>
    <t xml:space="preserve">SMA Priyanjan </t>
  </si>
  <si>
    <t xml:space="preserve">BA King </t>
  </si>
  <si>
    <t xml:space="preserve">Usman Limbada </t>
  </si>
  <si>
    <t xml:space="preserve">MRJ Watt </t>
  </si>
  <si>
    <t xml:space="preserve">TS Bharaj </t>
  </si>
  <si>
    <t xml:space="preserve">G Caisley </t>
  </si>
  <si>
    <t xml:space="preserve">SJ Cotter </t>
  </si>
  <si>
    <t xml:space="preserve">RP Magar </t>
  </si>
  <si>
    <t xml:space="preserve">A Manousis </t>
  </si>
  <si>
    <t xml:space="preserve">DM Nakrani </t>
  </si>
  <si>
    <t xml:space="preserve">Ovais Yousof </t>
  </si>
  <si>
    <t xml:space="preserve">IS Billcliff </t>
  </si>
  <si>
    <t xml:space="preserve">TGJ Gruijters </t>
  </si>
  <si>
    <t xml:space="preserve">V Mbazo </t>
  </si>
  <si>
    <t xml:space="preserve">Raqibul Hasan </t>
  </si>
  <si>
    <t xml:space="preserve">AU Rashid </t>
  </si>
  <si>
    <t xml:space="preserve">HA Varaiya </t>
  </si>
  <si>
    <t xml:space="preserve">Hamid Hassan </t>
  </si>
  <si>
    <t xml:space="preserve">Md Nurul Huda </t>
  </si>
  <si>
    <t xml:space="preserve">Mohammad Yousuf </t>
  </si>
  <si>
    <t xml:space="preserve">MJ Richardson </t>
  </si>
  <si>
    <t xml:space="preserve">Ameel Mauroof </t>
  </si>
  <si>
    <t xml:space="preserve">U Bhatti </t>
  </si>
  <si>
    <t xml:space="preserve">G Chaturvedi </t>
  </si>
  <si>
    <t xml:space="preserve">A Dananjaya </t>
  </si>
  <si>
    <t xml:space="preserve">JN Frylinck </t>
  </si>
  <si>
    <t xml:space="preserve">CU Jayasinghe </t>
  </si>
  <si>
    <t xml:space="preserve">Junaid Siddiqui </t>
  </si>
  <si>
    <t xml:space="preserve">HG Kuhn </t>
  </si>
  <si>
    <t xml:space="preserve">Nanda Kumar </t>
  </si>
  <si>
    <t xml:space="preserve">SD Outerbridge </t>
  </si>
  <si>
    <t xml:space="preserve">DA Rankin </t>
  </si>
  <si>
    <t xml:space="preserve">Saber Zakhil </t>
  </si>
  <si>
    <t xml:space="preserve">DC Smith </t>
  </si>
  <si>
    <t xml:space="preserve">K Weeraratne </t>
  </si>
  <si>
    <t xml:space="preserve">S Jamil </t>
  </si>
  <si>
    <t xml:space="preserve">Muhammad Nadeem </t>
  </si>
  <si>
    <t xml:space="preserve">MIA Patel </t>
  </si>
  <si>
    <t xml:space="preserve">Qalandar Khan </t>
  </si>
  <si>
    <t xml:space="preserve">YSD Seneveratne </t>
  </si>
  <si>
    <t xml:space="preserve">J Singye </t>
  </si>
  <si>
    <t xml:space="preserve">C Zhuwao </t>
  </si>
  <si>
    <t xml:space="preserve">M Aboagye </t>
  </si>
  <si>
    <t xml:space="preserve">VD Adewoye </t>
  </si>
  <si>
    <t xml:space="preserve">Delawar Khan </t>
  </si>
  <si>
    <t xml:space="preserve">D Weston </t>
  </si>
  <si>
    <t xml:space="preserve">SA Ahmad </t>
  </si>
  <si>
    <t xml:space="preserve">KM Dabengwa </t>
  </si>
  <si>
    <t xml:space="preserve">K Gupta </t>
  </si>
  <si>
    <t xml:space="preserve">JW Hastings </t>
  </si>
  <si>
    <t xml:space="preserve">Z Hoque </t>
  </si>
  <si>
    <t xml:space="preserve">MM Iqbal </t>
  </si>
  <si>
    <t xml:space="preserve">RJ Trott </t>
  </si>
  <si>
    <t xml:space="preserve">JJ van der Wath </t>
  </si>
  <si>
    <t xml:space="preserve">Anasim Khan </t>
  </si>
  <si>
    <t xml:space="preserve">S Ateak </t>
  </si>
  <si>
    <t xml:space="preserve">R Bakum </t>
  </si>
  <si>
    <t xml:space="preserve">Haseeb Amjad </t>
  </si>
  <si>
    <t xml:space="preserve">MG Hunter </t>
  </si>
  <si>
    <t xml:space="preserve">NJ Maddinson </t>
  </si>
  <si>
    <t xml:space="preserve">Mamoon Latif </t>
  </si>
  <si>
    <t xml:space="preserve">T Munyonga </t>
  </si>
  <si>
    <t xml:space="preserve">Nazril Rahman </t>
  </si>
  <si>
    <t xml:space="preserve">VE Tembo </t>
  </si>
  <si>
    <t xml:space="preserve">Yasar Haroon </t>
  </si>
  <si>
    <t xml:space="preserve">Zohaib Sarwar </t>
  </si>
  <si>
    <t xml:space="preserve">Abrar Bilal </t>
  </si>
  <si>
    <t xml:space="preserve">AJ Ayannaike </t>
  </si>
  <si>
    <t xml:space="preserve">AA Banner </t>
  </si>
  <si>
    <t xml:space="preserve">JM Davison </t>
  </si>
  <si>
    <t xml:space="preserve">L Emilio </t>
  </si>
  <si>
    <t xml:space="preserve">GF Gomes </t>
  </si>
  <si>
    <t xml:space="preserve">Ismat Ullah </t>
  </si>
  <si>
    <t xml:space="preserve">Saad Nasim </t>
  </si>
  <si>
    <t xml:space="preserve">S Badree </t>
  </si>
  <si>
    <t xml:space="preserve">S Badrinath </t>
  </si>
  <si>
    <t xml:space="preserve">P Baron </t>
  </si>
  <si>
    <t xml:space="preserve">NO Miller </t>
  </si>
  <si>
    <t xml:space="preserve">P Mishra </t>
  </si>
  <si>
    <t xml:space="preserve">Mustafizur Rahman </t>
  </si>
  <si>
    <t xml:space="preserve">Saad Bin Zafar </t>
  </si>
  <si>
    <t xml:space="preserve">M Sohel Patel </t>
  </si>
  <si>
    <t xml:space="preserve">Amjad Ali </t>
  </si>
  <si>
    <t xml:space="preserve">F Baaleri </t>
  </si>
  <si>
    <t xml:space="preserve">NG Jones </t>
  </si>
  <si>
    <t xml:space="preserve">Mohamed Mahfooz </t>
  </si>
  <si>
    <t xml:space="preserve">Muaviath Ganee </t>
  </si>
  <si>
    <t xml:space="preserve">LE Plunkett </t>
  </si>
  <si>
    <t xml:space="preserve">AT Rayudu </t>
  </si>
  <si>
    <t xml:space="preserve">M Sert </t>
  </si>
  <si>
    <t xml:space="preserve">DC Stovell </t>
  </si>
  <si>
    <t xml:space="preserve">JK Vifah </t>
  </si>
  <si>
    <t xml:space="preserve">KJ Young </t>
  </si>
  <si>
    <t xml:space="preserve">Abdul-Shakoor Rahimzei </t>
  </si>
  <si>
    <t xml:space="preserve">Abdur Razzak </t>
  </si>
  <si>
    <t xml:space="preserve">Ainool Hafizs </t>
  </si>
  <si>
    <t xml:space="preserve">A Ashokan </t>
  </si>
  <si>
    <t xml:space="preserve">K Jethi </t>
  </si>
  <si>
    <t xml:space="preserve">K Joshi </t>
  </si>
  <si>
    <t xml:space="preserve">B Mavuta </t>
  </si>
  <si>
    <t xml:space="preserve">D Muhumuza </t>
  </si>
  <si>
    <t xml:space="preserve">Murid Ekrami </t>
  </si>
  <si>
    <t xml:space="preserve">K Pala </t>
  </si>
  <si>
    <t xml:space="preserve">Amir Hamza </t>
  </si>
  <si>
    <t xml:space="preserve">TS Chisoro </t>
  </si>
  <si>
    <t xml:space="preserve">BCJ Cutting </t>
  </si>
  <si>
    <t xml:space="preserve">Fitri Sham </t>
  </si>
  <si>
    <t xml:space="preserve">Imran Bulbulia </t>
  </si>
  <si>
    <t xml:space="preserve">LA Musiani </t>
  </si>
  <si>
    <t xml:space="preserve">E Packard </t>
  </si>
  <si>
    <t xml:space="preserve">S Ravikumar </t>
  </si>
  <si>
    <t xml:space="preserve">Sahibzada Farhan </t>
  </si>
  <si>
    <t xml:space="preserve">F Stoman </t>
  </si>
  <si>
    <t xml:space="preserve">Talha Khan </t>
  </si>
  <si>
    <t xml:space="preserve">Tariq Aziz </t>
  </si>
  <si>
    <t xml:space="preserve">KDK Vithanage </t>
  </si>
  <si>
    <t xml:space="preserve">RR David </t>
  </si>
  <si>
    <t xml:space="preserve">Imran Khan </t>
  </si>
  <si>
    <t xml:space="preserve">Munir Dar </t>
  </si>
  <si>
    <t xml:space="preserve">Rafatullah Mohmand </t>
  </si>
  <si>
    <t xml:space="preserve">P Silas </t>
  </si>
  <si>
    <t xml:space="preserve">S Tobgay </t>
  </si>
  <si>
    <t xml:space="preserve">PA van Meekeren </t>
  </si>
  <si>
    <t xml:space="preserve">RI Ahmed </t>
  </si>
  <si>
    <t xml:space="preserve">Ameer Saiyed </t>
  </si>
  <si>
    <t xml:space="preserve">R Flannigan </t>
  </si>
  <si>
    <t xml:space="preserve">D Kansonkho </t>
  </si>
  <si>
    <t xml:space="preserve">AK Kitchen </t>
  </si>
  <si>
    <t xml:space="preserve">BF Mailata </t>
  </si>
  <si>
    <t xml:space="preserve">Mohammad Amin </t>
  </si>
  <si>
    <t xml:space="preserve">D Mongia </t>
  </si>
  <si>
    <t xml:space="preserve">F Mutizwa </t>
  </si>
  <si>
    <t xml:space="preserve">H Pragji </t>
  </si>
  <si>
    <t xml:space="preserve">BJ Watling </t>
  </si>
  <si>
    <t xml:space="preserve">SJ Benn </t>
  </si>
  <si>
    <t xml:space="preserve">VD Chandra </t>
  </si>
  <si>
    <t xml:space="preserve">I Danladi </t>
  </si>
  <si>
    <t xml:space="preserve">CJ Delany </t>
  </si>
  <si>
    <t xml:space="preserve">JS Foster </t>
  </si>
  <si>
    <t xml:space="preserve">RM Hira </t>
  </si>
  <si>
    <t xml:space="preserve">J Hirschi </t>
  </si>
  <si>
    <t xml:space="preserve">AF Ifill </t>
  </si>
  <si>
    <t xml:space="preserve">R Kumar </t>
  </si>
  <si>
    <t xml:space="preserve">D Manani </t>
  </si>
  <si>
    <t xml:space="preserve">S Sola </t>
  </si>
  <si>
    <t xml:space="preserve">CA Soper </t>
  </si>
  <si>
    <t xml:space="preserve">BM Wheeler </t>
  </si>
  <si>
    <t xml:space="preserve">RJ Campbell </t>
  </si>
  <si>
    <t xml:space="preserve">TK Curran </t>
  </si>
  <si>
    <t xml:space="preserve">J Dunn </t>
  </si>
  <si>
    <t xml:space="preserve">J Jojo </t>
  </si>
  <si>
    <t xml:space="preserve">TE Kane </t>
  </si>
  <si>
    <t xml:space="preserve">Mohammed Qasim </t>
  </si>
  <si>
    <t xml:space="preserve">Mohsin Hub </t>
  </si>
  <si>
    <t xml:space="preserve">PA Patel </t>
  </si>
  <si>
    <t xml:space="preserve">Abdul Shakoor </t>
  </si>
  <si>
    <t xml:space="preserve">MP Biddappa </t>
  </si>
  <si>
    <t xml:space="preserve">STR Binny </t>
  </si>
  <si>
    <t xml:space="preserve">PJ Cummins </t>
  </si>
  <si>
    <t xml:space="preserve">SM Curran </t>
  </si>
  <si>
    <t xml:space="preserve">CD de Lange </t>
  </si>
  <si>
    <t xml:space="preserve">L Hermida </t>
  </si>
  <si>
    <t xml:space="preserve">JN Malan </t>
  </si>
  <si>
    <t xml:space="preserve">VV Morea </t>
  </si>
  <si>
    <t xml:space="preserve">D Murphy </t>
  </si>
  <si>
    <t xml:space="preserve">Nazakat Ali </t>
  </si>
  <si>
    <t xml:space="preserve">Shuvagata Hom </t>
  </si>
  <si>
    <t xml:space="preserve">DK Anefie </t>
  </si>
  <si>
    <t xml:space="preserve">Arafat Sunny </t>
  </si>
  <si>
    <t xml:space="preserve">Hammad Azam </t>
  </si>
  <si>
    <t xml:space="preserve">Nadeem Ahmed </t>
  </si>
  <si>
    <t xml:space="preserve">JD Nel </t>
  </si>
  <si>
    <t xml:space="preserve">OL Pitcher </t>
  </si>
  <si>
    <t xml:space="preserve">S Rakshit </t>
  </si>
  <si>
    <t xml:space="preserve">Saqib Zulfiqar </t>
  </si>
  <si>
    <t xml:space="preserve">JTS Sumerauer </t>
  </si>
  <si>
    <t xml:space="preserve">W Viraliliu </t>
  </si>
  <si>
    <t xml:space="preserve">PSP Handscomb </t>
  </si>
  <si>
    <t xml:space="preserve">GO Jones </t>
  </si>
  <si>
    <t xml:space="preserve">FJ Klaassen </t>
  </si>
  <si>
    <t xml:space="preserve">MF Maharoof </t>
  </si>
  <si>
    <t xml:space="preserve">CB Mpofu </t>
  </si>
  <si>
    <t xml:space="preserve">K Nestor </t>
  </si>
  <si>
    <t xml:space="preserve">I Pandey </t>
  </si>
  <si>
    <t xml:space="preserve">RJMGM Rupasinghe </t>
  </si>
  <si>
    <t xml:space="preserve">Simandeep Singh </t>
  </si>
  <si>
    <t xml:space="preserve">WPUJC Vaas </t>
  </si>
  <si>
    <t xml:space="preserve">AA Westphal </t>
  </si>
  <si>
    <t xml:space="preserve">Abdul Wahid </t>
  </si>
  <si>
    <t xml:space="preserve">KS Bagabena </t>
  </si>
  <si>
    <t xml:space="preserve">WD Balaji Rao </t>
  </si>
  <si>
    <t xml:space="preserve">SE Findlay </t>
  </si>
  <si>
    <t xml:space="preserve">TG Gordon </t>
  </si>
  <si>
    <t xml:space="preserve">LHB Harrington-Myers </t>
  </si>
  <si>
    <t xml:space="preserve">Khizer Ahmed </t>
  </si>
  <si>
    <t xml:space="preserve">GA Lamb </t>
  </si>
  <si>
    <t xml:space="preserve">GH O'Brien </t>
  </si>
  <si>
    <t xml:space="preserve">SNJ O'Keefe </t>
  </si>
  <si>
    <t xml:space="preserve">Shiraz Khan </t>
  </si>
  <si>
    <t xml:space="preserve">KRP Silva </t>
  </si>
  <si>
    <t xml:space="preserve">J Theron </t>
  </si>
  <si>
    <t xml:space="preserve">JC Tredwell </t>
  </si>
  <si>
    <t xml:space="preserve">TR Birt </t>
  </si>
  <si>
    <t xml:space="preserve">PVD Chameera </t>
  </si>
  <si>
    <t xml:space="preserve">P Chandran </t>
  </si>
  <si>
    <t xml:space="preserve">R Dravid </t>
  </si>
  <si>
    <t xml:space="preserve">V Ganesan </t>
  </si>
  <si>
    <t xml:space="preserve">Jahurul Islam </t>
  </si>
  <si>
    <t xml:space="preserve">Jasdeep Singh </t>
  </si>
  <si>
    <t xml:space="preserve">AS Mehmi </t>
  </si>
  <si>
    <t xml:space="preserve">RG Mukasa </t>
  </si>
  <si>
    <t xml:space="preserve">PA Nixon </t>
  </si>
  <si>
    <t xml:space="preserve">H Osinde </t>
  </si>
  <si>
    <t xml:space="preserve">VS Padhaal </t>
  </si>
  <si>
    <t xml:space="preserve">D Sheeli </t>
  </si>
  <si>
    <t xml:space="preserve">ACF Stokes </t>
  </si>
  <si>
    <t xml:space="preserve">Tafseer Ali </t>
  </si>
  <si>
    <t xml:space="preserve">Zubaidi Zulkifle </t>
  </si>
  <si>
    <t xml:space="preserve">D Cato </t>
  </si>
  <si>
    <t xml:space="preserve">WW Hinds </t>
  </si>
  <si>
    <t xml:space="preserve">LC Le Tissier </t>
  </si>
  <si>
    <t xml:space="preserve">Mian Mehmood </t>
  </si>
  <si>
    <t xml:space="preserve">SH Obed </t>
  </si>
  <si>
    <t xml:space="preserve">S Rossi </t>
  </si>
  <si>
    <t xml:space="preserve">J Salazar </t>
  </si>
  <si>
    <t xml:space="preserve">Taskin Ahmed </t>
  </si>
  <si>
    <t xml:space="preserve">DT Tiripano </t>
  </si>
  <si>
    <t xml:space="preserve">C Zavoiu </t>
  </si>
  <si>
    <t xml:space="preserve">Ahsan Malik </t>
  </si>
  <si>
    <t xml:space="preserve">KK Ahuja </t>
  </si>
  <si>
    <t xml:space="preserve">Amjad Khan </t>
  </si>
  <si>
    <t xml:space="preserve">EJB Miles </t>
  </si>
  <si>
    <t xml:space="preserve">A Nehra </t>
  </si>
  <si>
    <t xml:space="preserve">PJ Ongondo </t>
  </si>
  <si>
    <t xml:space="preserve">CW Perchard </t>
  </si>
  <si>
    <t xml:space="preserve">R Pillai </t>
  </si>
  <si>
    <t xml:space="preserve">Sharafuddin Ashraf </t>
  </si>
  <si>
    <t xml:space="preserve">Ahmed Wardak </t>
  </si>
  <si>
    <t xml:space="preserve">TP Allen </t>
  </si>
  <si>
    <t xml:space="preserve">G Bakiweyem </t>
  </si>
  <si>
    <t xml:space="preserve">TC Barker </t>
  </si>
  <si>
    <t xml:space="preserve">NE Bonner </t>
  </si>
  <si>
    <t xml:space="preserve">DT Christian </t>
  </si>
  <si>
    <t xml:space="preserve">RM Dorji </t>
  </si>
  <si>
    <t xml:space="preserve">H Fennell </t>
  </si>
  <si>
    <t xml:space="preserve">S Hongsi </t>
  </si>
  <si>
    <t xml:space="preserve">Mohammad Iqbal </t>
  </si>
  <si>
    <t xml:space="preserve">Nadif Chowdhury </t>
  </si>
  <si>
    <t xml:space="preserve">SS Pathirana </t>
  </si>
  <si>
    <t xml:space="preserve">Shapoor Zadran </t>
  </si>
  <si>
    <t xml:space="preserve">Shoaib Qureshi </t>
  </si>
  <si>
    <t xml:space="preserve">MP Vaughan </t>
  </si>
  <si>
    <t xml:space="preserve">Waqas Ali </t>
  </si>
  <si>
    <t xml:space="preserve">Zulfiqar Babar </t>
  </si>
  <si>
    <t xml:space="preserve">Arsalan Arif </t>
  </si>
  <si>
    <t xml:space="preserve">TB de Bruyn </t>
  </si>
  <si>
    <t xml:space="preserve">D Ganga </t>
  </si>
  <si>
    <t xml:space="preserve">R Goodwin </t>
  </si>
  <si>
    <t xml:space="preserve">Izatullah Dawlatzai </t>
  </si>
  <si>
    <t xml:space="preserve">G Kansonkho </t>
  </si>
  <si>
    <t xml:space="preserve">TJ Murtagh </t>
  </si>
  <si>
    <t xml:space="preserve">LN Oluoch </t>
  </si>
  <si>
    <t xml:space="preserve">E Otieno </t>
  </si>
  <si>
    <t xml:space="preserve">TK Saha </t>
  </si>
  <si>
    <t xml:space="preserve">Washington Sundar </t>
  </si>
  <si>
    <t xml:space="preserve">C Wright </t>
  </si>
  <si>
    <t xml:space="preserve">P Agnihotri </t>
  </si>
  <si>
    <t xml:space="preserve">Asrar Ahmed </t>
  </si>
  <si>
    <t xml:space="preserve">RA Bhatti </t>
  </si>
  <si>
    <t xml:space="preserve">AM Ellis </t>
  </si>
  <si>
    <t xml:space="preserve">CRD Fernando </t>
  </si>
  <si>
    <t xml:space="preserve">G Goudie </t>
  </si>
  <si>
    <t xml:space="preserve">T Jamtsho </t>
  </si>
  <si>
    <t xml:space="preserve">JH Kiani </t>
  </si>
  <si>
    <t xml:space="preserve">RK Kleinveldt </t>
  </si>
  <si>
    <t xml:space="preserve">WP Masakadza </t>
  </si>
  <si>
    <t xml:space="preserve">G Murali </t>
  </si>
  <si>
    <t xml:space="preserve">PM Nevill </t>
  </si>
  <si>
    <t xml:space="preserve">SA Okpe </t>
  </si>
  <si>
    <t xml:space="preserve">C Pengkumta </t>
  </si>
  <si>
    <t xml:space="preserve">Raza-ur-Rehman </t>
  </si>
  <si>
    <t xml:space="preserve">Shahbaz Badar </t>
  </si>
  <si>
    <t xml:space="preserve">Shahriar Nafees </t>
  </si>
  <si>
    <t xml:space="preserve">Sidhant Singh </t>
  </si>
  <si>
    <t xml:space="preserve">A Srivastav </t>
  </si>
  <si>
    <t xml:space="preserve">Tahir Dar </t>
  </si>
  <si>
    <t xml:space="preserve">Vinod Kumar </t>
  </si>
  <si>
    <t xml:space="preserve">Adil Hanif </t>
  </si>
  <si>
    <t xml:space="preserve">Azyan Farhath </t>
  </si>
  <si>
    <t xml:space="preserve">MO Bacarese </t>
  </si>
  <si>
    <t xml:space="preserve">OO Bascome </t>
  </si>
  <si>
    <t xml:space="preserve">Bilal Tahir </t>
  </si>
  <si>
    <t xml:space="preserve">JW Dernbach </t>
  </si>
  <si>
    <t xml:space="preserve">Fareed Ahmad </t>
  </si>
  <si>
    <t xml:space="preserve">JN Gillespie </t>
  </si>
  <si>
    <t xml:space="preserve">B Ivanov </t>
  </si>
  <si>
    <t xml:space="preserve">Jagjit Singh </t>
  </si>
  <si>
    <t xml:space="preserve">MJ McClenaghan </t>
  </si>
  <si>
    <t xml:space="preserve">Rameez Raja </t>
  </si>
  <si>
    <t xml:space="preserve">B Regmi </t>
  </si>
  <si>
    <t xml:space="preserve">CP Schofield </t>
  </si>
  <si>
    <t xml:space="preserve">KJ Abbott </t>
  </si>
  <si>
    <t xml:space="preserve">AB Barath </t>
  </si>
  <si>
    <t xml:space="preserve">Bilawal Bhatti </t>
  </si>
  <si>
    <t xml:space="preserve">DL Brangman </t>
  </si>
  <si>
    <t xml:space="preserve">C Floyd </t>
  </si>
  <si>
    <t xml:space="preserve">Habib Ahmadzai </t>
  </si>
  <si>
    <t xml:space="preserve">Hardev Singh </t>
  </si>
  <si>
    <t xml:space="preserve">Imran Anwar </t>
  </si>
  <si>
    <t xml:space="preserve">RK Inampud </t>
  </si>
  <si>
    <t xml:space="preserve">B Kumar </t>
  </si>
  <si>
    <t xml:space="preserve">S Lamichhane </t>
  </si>
  <si>
    <t xml:space="preserve">N Master </t>
  </si>
  <si>
    <t xml:space="preserve">T Panyangara </t>
  </si>
  <si>
    <t xml:space="preserve">VM Sachdev </t>
  </si>
  <si>
    <t xml:space="preserve">Shafiul Islam </t>
  </si>
  <si>
    <t xml:space="preserve">S Sohal </t>
  </si>
  <si>
    <t xml:space="preserve">A Zampa </t>
  </si>
  <si>
    <t xml:space="preserve">Zulqarnain Haider </t>
  </si>
  <si>
    <t xml:space="preserve">Abdur Rehman </t>
  </si>
  <si>
    <t xml:space="preserve">DNA Ankrah </t>
  </si>
  <si>
    <t xml:space="preserve">SE Aquilina </t>
  </si>
  <si>
    <t xml:space="preserve">Z Arinaitwe </t>
  </si>
  <si>
    <t xml:space="preserve">TA Boult </t>
  </si>
  <si>
    <t xml:space="preserve">PC de Silva </t>
  </si>
  <si>
    <t xml:space="preserve">AB Dinda </t>
  </si>
  <si>
    <t xml:space="preserve">PJ Ingram </t>
  </si>
  <si>
    <t xml:space="preserve">M Morkel </t>
  </si>
  <si>
    <t xml:space="preserve">AK Muslar </t>
  </si>
  <si>
    <t xml:space="preserve">DP Nannes </t>
  </si>
  <si>
    <t xml:space="preserve">FL Reifer </t>
  </si>
  <si>
    <t xml:space="preserve">Umair Ali </t>
  </si>
  <si>
    <t xml:space="preserve">Abdullah Akbarjan </t>
  </si>
  <si>
    <t xml:space="preserve">Anas Khan </t>
  </si>
  <si>
    <t xml:space="preserve">SE Bond </t>
  </si>
  <si>
    <t xml:space="preserve">BB Chari </t>
  </si>
  <si>
    <t xml:space="preserve">MR Gillespie </t>
  </si>
  <si>
    <t xml:space="preserve">L Gregory </t>
  </si>
  <si>
    <t xml:space="preserve">Imam-ul-Haq </t>
  </si>
  <si>
    <t xml:space="preserve">Kamran Shazad </t>
  </si>
  <si>
    <t xml:space="preserve">Karweng NG </t>
  </si>
  <si>
    <t xml:space="preserve">LD Madushanka </t>
  </si>
  <si>
    <t xml:space="preserve">C Mahoney </t>
  </si>
  <si>
    <t xml:space="preserve">AF Milne </t>
  </si>
  <si>
    <t xml:space="preserve">Mohammad Sami </t>
  </si>
  <si>
    <t xml:space="preserve">S Murari </t>
  </si>
  <si>
    <t xml:space="preserve">Rony Talukdar </t>
  </si>
  <si>
    <t xml:space="preserve">Shoaib Akhtar </t>
  </si>
  <si>
    <t xml:space="preserve">SJS Smith </t>
  </si>
  <si>
    <t xml:space="preserve">SF Tiai </t>
  </si>
  <si>
    <t xml:space="preserve">E Ul Haq </t>
  </si>
  <si>
    <t xml:space="preserve">Ainool Haqqiem </t>
  </si>
  <si>
    <t xml:space="preserve">RL Bhudia </t>
  </si>
  <si>
    <t xml:space="preserve">KK Flowers </t>
  </si>
  <si>
    <t xml:space="preserve">Z Groenewald </t>
  </si>
  <si>
    <t xml:space="preserve">DL Hemp </t>
  </si>
  <si>
    <t xml:space="preserve">Kuldeep Yadav </t>
  </si>
  <si>
    <t xml:space="preserve">MJ North </t>
  </si>
  <si>
    <t xml:space="preserve">N Pokana </t>
  </si>
  <si>
    <t xml:space="preserve">JRMVB Sanjaya </t>
  </si>
  <si>
    <t xml:space="preserve">JOP Scamans </t>
  </si>
  <si>
    <t xml:space="preserve">S Sreesanth </t>
  </si>
  <si>
    <t xml:space="preserve">A Uniyal </t>
  </si>
  <si>
    <t xml:space="preserve">C Waiswa </t>
  </si>
  <si>
    <t xml:space="preserve">Aziz Mohammad </t>
  </si>
  <si>
    <t xml:space="preserve">Bilal Ahmed </t>
  </si>
  <si>
    <t xml:space="preserve">CJ Dala </t>
  </si>
  <si>
    <t xml:space="preserve">Fahad Tariq </t>
  </si>
  <si>
    <t xml:space="preserve">Ibrahim Hassan </t>
  </si>
  <si>
    <t xml:space="preserve">Imran Haider </t>
  </si>
  <si>
    <t xml:space="preserve">Imran Tahir </t>
  </si>
  <si>
    <t xml:space="preserve">Irfan Mir </t>
  </si>
  <si>
    <t xml:space="preserve">Jaspreet Singh </t>
  </si>
  <si>
    <t xml:space="preserve">Junaid Sheikh </t>
  </si>
  <si>
    <t xml:space="preserve">HGJM Kulatunga </t>
  </si>
  <si>
    <t xml:space="preserve">CJ McKay </t>
  </si>
  <si>
    <t xml:space="preserve">Mohammad Ahsan </t>
  </si>
  <si>
    <t xml:space="preserve">Muktar Ali </t>
  </si>
  <si>
    <t xml:space="preserve">SN Netravalkar </t>
  </si>
  <si>
    <t xml:space="preserve">HM Nicholls </t>
  </si>
  <si>
    <t xml:space="preserve">AE Paraam </t>
  </si>
  <si>
    <t xml:space="preserve">AM Phangiso </t>
  </si>
  <si>
    <t xml:space="preserve">RLB Rambukwella </t>
  </si>
  <si>
    <t xml:space="preserve">SV Samson </t>
  </si>
  <si>
    <t xml:space="preserve">L Shafeeg </t>
  </si>
  <si>
    <t xml:space="preserve">Sufyan Mehmood </t>
  </si>
  <si>
    <t xml:space="preserve">KOK Williams </t>
  </si>
  <si>
    <t xml:space="preserve">N Yordanov </t>
  </si>
  <si>
    <t xml:space="preserve">JD Baker </t>
  </si>
  <si>
    <t xml:space="preserve">V Baskaran </t>
  </si>
  <si>
    <t xml:space="preserve">Bilal Khan </t>
  </si>
  <si>
    <t xml:space="preserve">LA Collado </t>
  </si>
  <si>
    <t xml:space="preserve">LHD Dilhara </t>
  </si>
  <si>
    <t xml:space="preserve">XJ Doherty </t>
  </si>
  <si>
    <t xml:space="preserve">BE Hendricks </t>
  </si>
  <si>
    <t xml:space="preserve">Khurram Chohan </t>
  </si>
  <si>
    <t xml:space="preserve">JB Little </t>
  </si>
  <si>
    <t xml:space="preserve">AK Markram </t>
  </si>
  <si>
    <t xml:space="preserve">SW Masakadza </t>
  </si>
  <si>
    <t xml:space="preserve">Nauman Anwar </t>
  </si>
  <si>
    <t xml:space="preserve">Naved-ul-Hasan </t>
  </si>
  <si>
    <t xml:space="preserve">Nazmul Islam </t>
  </si>
  <si>
    <t xml:space="preserve">D Nikolov </t>
  </si>
  <si>
    <t xml:space="preserve">Raza Hasan </t>
  </si>
  <si>
    <t xml:space="preserve">PADLR Sandakan </t>
  </si>
  <si>
    <t xml:space="preserve">S Snater </t>
  </si>
  <si>
    <t xml:space="preserve">S Thuraisingam </t>
  </si>
  <si>
    <t xml:space="preserve">JW Wilson </t>
  </si>
  <si>
    <t xml:space="preserve">HN Ya France </t>
  </si>
  <si>
    <t xml:space="preserve">TL Best </t>
  </si>
  <si>
    <t xml:space="preserve">D Bishoo </t>
  </si>
  <si>
    <t xml:space="preserve">TA Blundell </t>
  </si>
  <si>
    <t xml:space="preserve">LA Dawson </t>
  </si>
  <si>
    <t xml:space="preserve">RR Emrit </t>
  </si>
  <si>
    <t xml:space="preserve">D Gim </t>
  </si>
  <si>
    <t xml:space="preserve">S Kizilkaya </t>
  </si>
  <si>
    <t xml:space="preserve">L Louwrens </t>
  </si>
  <si>
    <t xml:space="preserve">JH Mensah </t>
  </si>
  <si>
    <t xml:space="preserve">LN Onyango </t>
  </si>
  <si>
    <t xml:space="preserve">TK Patel </t>
  </si>
  <si>
    <t xml:space="preserve">K Pierre </t>
  </si>
  <si>
    <t xml:space="preserve">Rubel Hossain </t>
  </si>
  <si>
    <t xml:space="preserve">GR Russ </t>
  </si>
  <si>
    <t xml:space="preserve">SE Rutherford </t>
  </si>
  <si>
    <t xml:space="preserve">Shafraz Jaleel </t>
  </si>
  <si>
    <t xml:space="preserve">JR Singleton </t>
  </si>
  <si>
    <t xml:space="preserve">T Singye </t>
  </si>
  <si>
    <t xml:space="preserve">OR Willis </t>
  </si>
  <si>
    <t xml:space="preserve">Zain ul Tashnam </t>
  </si>
  <si>
    <t xml:space="preserve">IKO Aboagye </t>
  </si>
  <si>
    <t xml:space="preserve">A Ahmadhel </t>
  </si>
  <si>
    <t xml:space="preserve">P Arrighi </t>
  </si>
  <si>
    <t xml:space="preserve">J Barker </t>
  </si>
  <si>
    <t xml:space="preserve">KK Bishnoi </t>
  </si>
  <si>
    <t xml:space="preserve">M Chauhan </t>
  </si>
  <si>
    <t xml:space="preserve">U Dorji </t>
  </si>
  <si>
    <t xml:space="preserve">CJ Ferguson </t>
  </si>
  <si>
    <t xml:space="preserve">LF Goncalves </t>
  </si>
  <si>
    <t xml:space="preserve">EH Hutchinson </t>
  </si>
  <si>
    <t xml:space="preserve">LS Livingstone </t>
  </si>
  <si>
    <t xml:space="preserve">Mehrab Hossain jnr </t>
  </si>
  <si>
    <t xml:space="preserve">K Modise </t>
  </si>
  <si>
    <t xml:space="preserve">Najmul Hossain Shanto </t>
  </si>
  <si>
    <t xml:space="preserve">F Nsubuga </t>
  </si>
  <si>
    <t xml:space="preserve">JB Reva </t>
  </si>
  <si>
    <t xml:space="preserve">BJ Rohrer </t>
  </si>
  <si>
    <t xml:space="preserve">EHSN Silva </t>
  </si>
  <si>
    <t xml:space="preserve">DW Steyn </t>
  </si>
  <si>
    <t xml:space="preserve">Aamer Yamin </t>
  </si>
  <si>
    <t xml:space="preserve">AB Agarkar </t>
  </si>
  <si>
    <t xml:space="preserve">Anowarul Islam </t>
  </si>
  <si>
    <t xml:space="preserve">NW Bracken </t>
  </si>
  <si>
    <t xml:space="preserve">TL Chatara </t>
  </si>
  <si>
    <t xml:space="preserve">K Christie </t>
  </si>
  <si>
    <t xml:space="preserve">GL Cloete </t>
  </si>
  <si>
    <t xml:space="preserve">SS Cottrell </t>
  </si>
  <si>
    <t xml:space="preserve">N Dutta </t>
  </si>
  <si>
    <t xml:space="preserve">KR Ebanks </t>
  </si>
  <si>
    <t xml:space="preserve">J Hill </t>
  </si>
  <si>
    <t xml:space="preserve">E Katchay </t>
  </si>
  <si>
    <t xml:space="preserve">AC Kose </t>
  </si>
  <si>
    <t xml:space="preserve">Nasrulla Rana </t>
  </si>
  <si>
    <t xml:space="preserve">RN Patel </t>
  </si>
  <si>
    <t xml:space="preserve">LA Pomersbach </t>
  </si>
  <si>
    <t xml:space="preserve">RW Price </t>
  </si>
  <si>
    <t xml:space="preserve">Shabir Noori </t>
  </si>
  <si>
    <t xml:space="preserve">J Smits </t>
  </si>
  <si>
    <t xml:space="preserve">AO Suji </t>
  </si>
  <si>
    <t xml:space="preserve">MK Tiwary </t>
  </si>
  <si>
    <t xml:space="preserve">Usama Master </t>
  </si>
  <si>
    <t xml:space="preserve">JDF Vandersay </t>
  </si>
  <si>
    <t xml:space="preserve">VB van Jaarsveld </t>
  </si>
  <si>
    <t xml:space="preserve">Vikramjit Singh </t>
  </si>
  <si>
    <t xml:space="preserve">Abul Hasan </t>
  </si>
  <si>
    <t xml:space="preserve">CM Akachukwu </t>
  </si>
  <si>
    <t xml:space="preserve">Aminul Islam </t>
  </si>
  <si>
    <t xml:space="preserve">Aqib Iqbal </t>
  </si>
  <si>
    <t xml:space="preserve">SG Borthwick </t>
  </si>
  <si>
    <t xml:space="preserve">G Dutta </t>
  </si>
  <si>
    <t xml:space="preserve">ST Finn </t>
  </si>
  <si>
    <t xml:space="preserve">Ibrahim Zadran </t>
  </si>
  <si>
    <t xml:space="preserve">P Jayeshbhai Patel </t>
  </si>
  <si>
    <t xml:space="preserve">T Langa </t>
  </si>
  <si>
    <t xml:space="preserve">JAH Marshall </t>
  </si>
  <si>
    <t xml:space="preserve">JWN Moses </t>
  </si>
  <si>
    <t xml:space="preserve">N Nankov </t>
  </si>
  <si>
    <t xml:space="preserve">AN Petersen </t>
  </si>
  <si>
    <t xml:space="preserve">VD Philander </t>
  </si>
  <si>
    <t xml:space="preserve">S Pillai </t>
  </si>
  <si>
    <t xml:space="preserve">C Prasad </t>
  </si>
  <si>
    <t xml:space="preserve">Rakibul Hasan </t>
  </si>
  <si>
    <t xml:space="preserve">Ravinder Singh </t>
  </si>
  <si>
    <t xml:space="preserve">Saqlain Haider </t>
  </si>
  <si>
    <t xml:space="preserve">Shahzad Muhammad </t>
  </si>
  <si>
    <t xml:space="preserve">S Smith </t>
  </si>
  <si>
    <t xml:space="preserve">S Varathappan </t>
  </si>
  <si>
    <t xml:space="preserve">VS Wategaonkar </t>
  </si>
  <si>
    <t xml:space="preserve">T Whiteman </t>
  </si>
  <si>
    <t xml:space="preserve">CM Wright </t>
  </si>
  <si>
    <t xml:space="preserve">Abdullah Sheikh </t>
  </si>
  <si>
    <t xml:space="preserve">AR Adams </t>
  </si>
  <si>
    <t xml:space="preserve">M Cope </t>
  </si>
  <si>
    <t xml:space="preserve">J Edness </t>
  </si>
  <si>
    <t xml:space="preserve">JA Fitzgerald </t>
  </si>
  <si>
    <t xml:space="preserve">CR Foggo </t>
  </si>
  <si>
    <t xml:space="preserve">SP Gauchan </t>
  </si>
  <si>
    <t xml:space="preserve">PA Hitchcock </t>
  </si>
  <si>
    <t xml:space="preserve">SHT Kandamby </t>
  </si>
  <si>
    <t xml:space="preserve">SKW Kelly </t>
  </si>
  <si>
    <t xml:space="preserve">Z Khan </t>
  </si>
  <si>
    <t xml:space="preserve">Lucky Ali </t>
  </si>
  <si>
    <t xml:space="preserve">JL Martel </t>
  </si>
  <si>
    <t xml:space="preserve">J Mees </t>
  </si>
  <si>
    <t xml:space="preserve">Mohammad Nawaz </t>
  </si>
  <si>
    <t xml:space="preserve">Mohammad Rafique </t>
  </si>
  <si>
    <t xml:space="preserve">Muhammad Hamayun </t>
  </si>
  <si>
    <t xml:space="preserve">HC Overdijk </t>
  </si>
  <si>
    <t xml:space="preserve">CMW Read </t>
  </si>
  <si>
    <t xml:space="preserve">JA Richardson </t>
  </si>
  <si>
    <t xml:space="preserve">OFJ Tonuu </t>
  </si>
  <si>
    <t xml:space="preserve">Usman Mushtaq </t>
  </si>
  <si>
    <t xml:space="preserve">Washeem Abbas </t>
  </si>
  <si>
    <t xml:space="preserve">J Anderson </t>
  </si>
  <si>
    <t xml:space="preserve">Arslan Ahmed </t>
  </si>
  <si>
    <t xml:space="preserve">Asad Mohammad </t>
  </si>
  <si>
    <t xml:space="preserve">Avi Dixit </t>
  </si>
  <si>
    <t xml:space="preserve">HMCM Bandara </t>
  </si>
  <si>
    <t xml:space="preserve">Fazal Niazai </t>
  </si>
  <si>
    <t xml:space="preserve">CJ Gannon </t>
  </si>
  <si>
    <t xml:space="preserve">R Gaznavi </t>
  </si>
  <si>
    <t xml:space="preserve">H Helva </t>
  </si>
  <si>
    <t xml:space="preserve">HJH Marshall </t>
  </si>
  <si>
    <t xml:space="preserve">D Mejia </t>
  </si>
  <si>
    <t xml:space="preserve">NV Ojha </t>
  </si>
  <si>
    <t xml:space="preserve">A Patel </t>
  </si>
  <si>
    <t xml:space="preserve">M Patel </t>
  </si>
  <si>
    <t xml:space="preserve">KOA Powell </t>
  </si>
  <si>
    <t xml:space="preserve">Raag Kapur </t>
  </si>
  <si>
    <t xml:space="preserve">R Rampaul </t>
  </si>
  <si>
    <t xml:space="preserve">MA Starc </t>
  </si>
  <si>
    <t xml:space="preserve">Ali Ivan </t>
  </si>
  <si>
    <t xml:space="preserve">Apon Mustafizur </t>
  </si>
  <si>
    <t xml:space="preserve">Atif Kamal </t>
  </si>
  <si>
    <t xml:space="preserve">A Bulow </t>
  </si>
  <si>
    <t xml:space="preserve">JD Campbell </t>
  </si>
  <si>
    <t xml:space="preserve">A Djorovic </t>
  </si>
  <si>
    <t xml:space="preserve">Fayyaz Ahmed </t>
  </si>
  <si>
    <t xml:space="preserve">S Goustis </t>
  </si>
  <si>
    <t xml:space="preserve">AJ Hall </t>
  </si>
  <si>
    <t xml:space="preserve">Inzamam-ul-Haq </t>
  </si>
  <si>
    <t xml:space="preserve">Khurram Manzoor </t>
  </si>
  <si>
    <t xml:space="preserve">KS Lokuarachchi </t>
  </si>
  <si>
    <t xml:space="preserve">WK McCallan </t>
  </si>
  <si>
    <t xml:space="preserve">OC McCoy </t>
  </si>
  <si>
    <t xml:space="preserve">Mahedi Hasan </t>
  </si>
  <si>
    <t xml:space="preserve">WJ Malinda </t>
  </si>
  <si>
    <t xml:space="preserve">AK Mandal </t>
  </si>
  <si>
    <t xml:space="preserve">D Marks </t>
  </si>
  <si>
    <t xml:space="preserve">BJ McCarthy </t>
  </si>
  <si>
    <t xml:space="preserve">AA Mulla </t>
  </si>
  <si>
    <t xml:space="preserve">J Reb </t>
  </si>
  <si>
    <t xml:space="preserve">Saqlain Arshad </t>
  </si>
  <si>
    <t xml:space="preserve">V Shetty </t>
  </si>
  <si>
    <t xml:space="preserve">Suresh Kumar </t>
  </si>
  <si>
    <t xml:space="preserve">SW Tait </t>
  </si>
  <si>
    <t xml:space="preserve">P Taylor </t>
  </si>
  <si>
    <t xml:space="preserve">H Thaker </t>
  </si>
  <si>
    <t xml:space="preserve">TCW Veillard </t>
  </si>
  <si>
    <t xml:space="preserve">RM West </t>
  </si>
  <si>
    <t xml:space="preserve">Yasir Shah </t>
  </si>
  <si>
    <t xml:space="preserve">Zeshan Arif </t>
  </si>
  <si>
    <t xml:space="preserve">R Avery </t>
  </si>
  <si>
    <t xml:space="preserve">CS Baugh </t>
  </si>
  <si>
    <t xml:space="preserve">FH Edwards </t>
  </si>
  <si>
    <t xml:space="preserve">N Pradeep </t>
  </si>
  <si>
    <t xml:space="preserve">S Hallett </t>
  </si>
  <si>
    <t xml:space="preserve">MJ Henry </t>
  </si>
  <si>
    <t xml:space="preserve">S Jyoti </t>
  </si>
  <si>
    <t xml:space="preserve">G Kaltongga </t>
  </si>
  <si>
    <t xml:space="preserve">RWT Key </t>
  </si>
  <si>
    <t xml:space="preserve">ZE Matsinhe </t>
  </si>
  <si>
    <t xml:space="preserve">Mohammad Ghazanfar </t>
  </si>
  <si>
    <t xml:space="preserve">S Nerandzic </t>
  </si>
  <si>
    <t xml:space="preserve">M Ntini </t>
  </si>
  <si>
    <t xml:space="preserve">PP Ojha </t>
  </si>
  <si>
    <t xml:space="preserve">BA Parchment </t>
  </si>
  <si>
    <t xml:space="preserve">SL Perera </t>
  </si>
  <si>
    <t xml:space="preserve">P Raho </t>
  </si>
  <si>
    <t xml:space="preserve">SHA Rance </t>
  </si>
  <si>
    <t xml:space="preserve">A Rangaswamy </t>
  </si>
  <si>
    <t xml:space="preserve">D Ravu </t>
  </si>
  <si>
    <t xml:space="preserve">GA Reynold </t>
  </si>
  <si>
    <t xml:space="preserve">ACL Richards </t>
  </si>
  <si>
    <t xml:space="preserve">ZE Surkari </t>
  </si>
  <si>
    <t xml:space="preserve">SR Tendulkar </t>
  </si>
  <si>
    <t xml:space="preserve">MA Wood </t>
  </si>
  <si>
    <t xml:space="preserve">Zahoor Khan </t>
  </si>
  <si>
    <t xml:space="preserve">Zakir Hasan </t>
  </si>
  <si>
    <t xml:space="preserve">Abdul Rashid </t>
  </si>
  <si>
    <t xml:space="preserve">Afsar Zazai </t>
  </si>
  <si>
    <t xml:space="preserve">Anam Mollik </t>
  </si>
  <si>
    <t xml:space="preserve">P Arora </t>
  </si>
  <si>
    <t xml:space="preserve">HH Banner </t>
  </si>
  <si>
    <t xml:space="preserve">JJ Celestine </t>
  </si>
  <si>
    <t xml:space="preserve">FRJ Coleman </t>
  </si>
  <si>
    <t xml:space="preserve">BM Duckett </t>
  </si>
  <si>
    <t xml:space="preserve">Elias Sunny </t>
  </si>
  <si>
    <t xml:space="preserve">H Hiri </t>
  </si>
  <si>
    <t xml:space="preserve">Iqbal Hussain </t>
  </si>
  <si>
    <t xml:space="preserve">NA Janes </t>
  </si>
  <si>
    <t xml:space="preserve">Kaleemullah </t>
  </si>
  <si>
    <t xml:space="preserve">JS Kundi </t>
  </si>
  <si>
    <t xml:space="preserve">R McLaren </t>
  </si>
  <si>
    <t xml:space="preserve">Mohammad Asif </t>
  </si>
  <si>
    <t xml:space="preserve">Muhammad Asjed </t>
  </si>
  <si>
    <t xml:space="preserve">Muhammad Wafiq </t>
  </si>
  <si>
    <t xml:space="preserve">JS Patel </t>
  </si>
  <si>
    <t xml:space="preserve">WKD Perkins </t>
  </si>
  <si>
    <t xml:space="preserve">VRCF Poubel </t>
  </si>
  <si>
    <t xml:space="preserve">A Poulose </t>
  </si>
  <si>
    <t xml:space="preserve">KW Richardson </t>
  </si>
  <si>
    <t xml:space="preserve">IH Romaine </t>
  </si>
  <si>
    <t xml:space="preserve">Sakib Hasan </t>
  </si>
  <si>
    <t xml:space="preserve">MM Sarwar </t>
  </si>
  <si>
    <t xml:space="preserve">RAJ Smith </t>
  </si>
  <si>
    <t xml:space="preserve">B Stanlake </t>
  </si>
  <si>
    <t xml:space="preserve">Syazrul Idrus </t>
  </si>
  <si>
    <t xml:space="preserve">Usman Ali </t>
  </si>
  <si>
    <t xml:space="preserve">T Wangchuk jnr </t>
  </si>
  <si>
    <t xml:space="preserve">S Waqas Ahmed </t>
  </si>
  <si>
    <t xml:space="preserve">Abbas Saad </t>
  </si>
  <si>
    <t xml:space="preserve">S Appu </t>
  </si>
  <si>
    <t xml:space="preserve">B Banerjee </t>
  </si>
  <si>
    <t xml:space="preserve">AM Blignaut </t>
  </si>
  <si>
    <t xml:space="preserve">GH Bodi </t>
  </si>
  <si>
    <t xml:space="preserve">JJ Bumrah </t>
  </si>
  <si>
    <t xml:space="preserve">Charanjeet Singh </t>
  </si>
  <si>
    <t xml:space="preserve">H Dandapani </t>
  </si>
  <si>
    <t xml:space="preserve">AS Dean </t>
  </si>
  <si>
    <t xml:space="preserve">B Fernando </t>
  </si>
  <si>
    <t xml:space="preserve">JD Freyone </t>
  </si>
  <si>
    <t xml:space="preserve">Hamza Dar </t>
  </si>
  <si>
    <t xml:space="preserve">HMRKB Herath </t>
  </si>
  <si>
    <t xml:space="preserve">E Isaneez </t>
  </si>
  <si>
    <t xml:space="preserve">S Randiv </t>
  </si>
  <si>
    <t xml:space="preserve">N Khanna </t>
  </si>
  <si>
    <t xml:space="preserve">Khushdil Shah </t>
  </si>
  <si>
    <t xml:space="preserve">Kuldeep Singh </t>
  </si>
  <si>
    <t xml:space="preserve">NCK Liyanage </t>
  </si>
  <si>
    <t xml:space="preserve">BAW Mendis </t>
  </si>
  <si>
    <t xml:space="preserve">M Mooketsi </t>
  </si>
  <si>
    <t xml:space="preserve">Mujeeb Ur Rahman </t>
  </si>
  <si>
    <t xml:space="preserve">WA Peatfield </t>
  </si>
  <si>
    <t xml:space="preserve">CAK Rajitha </t>
  </si>
  <si>
    <t xml:space="preserve">Shahadat Hossain </t>
  </si>
  <si>
    <t xml:space="preserve">I Sharma </t>
  </si>
  <si>
    <t xml:space="preserve">Simranjit Singh </t>
  </si>
  <si>
    <t xml:space="preserve">O Thomas </t>
  </si>
  <si>
    <t xml:space="preserve">R Vishwanath </t>
  </si>
  <si>
    <t xml:space="preserve">BV Vitori </t>
  </si>
  <si>
    <t xml:space="preserve">Yasar Idrees </t>
  </si>
  <si>
    <t xml:space="preserve">Al-Amin Hossain </t>
  </si>
  <si>
    <t xml:space="preserve">RP Arnold </t>
  </si>
  <si>
    <t xml:space="preserve">Aslam Mohammad </t>
  </si>
  <si>
    <t xml:space="preserve">PRP Boissevain </t>
  </si>
  <si>
    <t xml:space="preserve">NB Budayair </t>
  </si>
  <si>
    <t xml:space="preserve">MA Carberry </t>
  </si>
  <si>
    <t xml:space="preserve">PKD Chase </t>
  </si>
  <si>
    <t xml:space="preserve">DK Dahyabhai Ahir </t>
  </si>
  <si>
    <t xml:space="preserve">P Danci </t>
  </si>
  <si>
    <t xml:space="preserve">DC Delany </t>
  </si>
  <si>
    <t xml:space="preserve">P Kumar </t>
  </si>
  <si>
    <t xml:space="preserve">Kushal Malla </t>
  </si>
  <si>
    <t xml:space="preserve">RAS Lakmal </t>
  </si>
  <si>
    <t xml:space="preserve">ND McKenzie </t>
  </si>
  <si>
    <t xml:space="preserve">S Mahmood </t>
  </si>
  <si>
    <t xml:space="preserve">A Nao </t>
  </si>
  <si>
    <t xml:space="preserve">Naveen-ul-Haq </t>
  </si>
  <si>
    <t xml:space="preserve">J Nyumbu </t>
  </si>
  <si>
    <t xml:space="preserve">Qadeer Ahmed </t>
  </si>
  <si>
    <t xml:space="preserve">LH Rodrigues </t>
  </si>
  <si>
    <t xml:space="preserve">GA Rogers </t>
  </si>
  <si>
    <t xml:space="preserve">E Schiferli </t>
  </si>
  <si>
    <t xml:space="preserve">JN Snape </t>
  </si>
  <si>
    <t xml:space="preserve">Suhail Sadiq </t>
  </si>
  <si>
    <t xml:space="preserve">Sumair Khan </t>
  </si>
  <si>
    <t xml:space="preserve">Syed Rasel </t>
  </si>
  <si>
    <t xml:space="preserve">Tanveer Ahmed </t>
  </si>
  <si>
    <t xml:space="preserve">LV van Beek </t>
  </si>
  <si>
    <t xml:space="preserve">Adnan Mufti </t>
  </si>
  <si>
    <t xml:space="preserve">U Aryaman Sunil </t>
  </si>
  <si>
    <t xml:space="preserve">TS Braat </t>
  </si>
  <si>
    <t xml:space="preserve">DG Brownlie </t>
  </si>
  <si>
    <t xml:space="preserve">DE Burgess </t>
  </si>
  <si>
    <t xml:space="preserve">SDJJ Dima </t>
  </si>
  <si>
    <t xml:space="preserve">RMS Eranga </t>
  </si>
  <si>
    <t xml:space="preserve">L Evile </t>
  </si>
  <si>
    <t xml:space="preserve">NM Hauritz </t>
  </si>
  <si>
    <t xml:space="preserve">R Hekure </t>
  </si>
  <si>
    <t xml:space="preserve">PJ Hughes </t>
  </si>
  <si>
    <t xml:space="preserve">Javed Ahmadi </t>
  </si>
  <si>
    <t xml:space="preserve">Jay Odedra </t>
  </si>
  <si>
    <t xml:space="preserve">D Maisuria </t>
  </si>
  <si>
    <t xml:space="preserve">I Master </t>
  </si>
  <si>
    <t xml:space="preserve">Z McLaughlin </t>
  </si>
  <si>
    <t xml:space="preserve">KO Meth </t>
  </si>
  <si>
    <t xml:space="preserve">J Mulder </t>
  </si>
  <si>
    <t xml:space="preserve">GBW Munaweera </t>
  </si>
  <si>
    <t xml:space="preserve">L Ngidi </t>
  </si>
  <si>
    <t xml:space="preserve">Omar Hayat </t>
  </si>
  <si>
    <t xml:space="preserve">JA Rudolph </t>
  </si>
  <si>
    <t xml:space="preserve">Shoaib Ali </t>
  </si>
  <si>
    <t xml:space="preserve">OF Smith </t>
  </si>
  <si>
    <t xml:space="preserve">R Strydom </t>
  </si>
  <si>
    <t xml:space="preserve">HER Tyler </t>
  </si>
  <si>
    <t xml:space="preserve">TC Vine </t>
  </si>
  <si>
    <t xml:space="preserve">CA Young </t>
  </si>
  <si>
    <t xml:space="preserve">SA Abbott </t>
  </si>
  <si>
    <t xml:space="preserve">M Ansari </t>
  </si>
  <si>
    <t xml:space="preserve">Anwar Rahman </t>
  </si>
  <si>
    <t xml:space="preserve">MS Atapattu </t>
  </si>
  <si>
    <t xml:space="preserve">Atif Mehmood </t>
  </si>
  <si>
    <t xml:space="preserve">MA Baig </t>
  </si>
  <si>
    <t xml:space="preserve">A Bhagwat </t>
  </si>
  <si>
    <t xml:space="preserve">A Bohara </t>
  </si>
  <si>
    <t xml:space="preserve">IG Butler </t>
  </si>
  <si>
    <t xml:space="preserve">T Caruana </t>
  </si>
  <si>
    <t xml:space="preserve">Hasheem Shahzad </t>
  </si>
  <si>
    <t xml:space="preserve">Imran Ali </t>
  </si>
  <si>
    <t xml:space="preserve">I Katzarski </t>
  </si>
  <si>
    <t xml:space="preserve">D Kegasitswe </t>
  </si>
  <si>
    <t xml:space="preserve">TCR Kimber </t>
  </si>
  <si>
    <t xml:space="preserve">A Krishna </t>
  </si>
  <si>
    <t xml:space="preserve">AM McCarthy </t>
  </si>
  <si>
    <t xml:space="preserve">GD McGrath </t>
  </si>
  <si>
    <t xml:space="preserve">CS Martin </t>
  </si>
  <si>
    <t xml:space="preserve">Mohammad Hasnain </t>
  </si>
  <si>
    <t xml:space="preserve">Mohammad Salman </t>
  </si>
  <si>
    <t xml:space="preserve">A Morris </t>
  </si>
  <si>
    <t xml:space="preserve">GRD Munasinghe </t>
  </si>
  <si>
    <t xml:space="preserve">T Mupariwa </t>
  </si>
  <si>
    <t xml:space="preserve">N M'shangwe </t>
  </si>
  <si>
    <t xml:space="preserve">A Nanda </t>
  </si>
  <si>
    <t xml:space="preserve">GM Ntambalika </t>
  </si>
  <si>
    <t xml:space="preserve">Parvez Rasool </t>
  </si>
  <si>
    <t xml:space="preserve">NK Patel </t>
  </si>
  <si>
    <t xml:space="preserve">D Paterson </t>
  </si>
  <si>
    <t xml:space="preserve">JL Pattinson </t>
  </si>
  <si>
    <t xml:space="preserve">JE Pitcher </t>
  </si>
  <si>
    <t xml:space="preserve">AG Prince </t>
  </si>
  <si>
    <t xml:space="preserve">K Rabada </t>
  </si>
  <si>
    <t xml:space="preserve">RJ Ranpura </t>
  </si>
  <si>
    <t xml:space="preserve">BM Scholtz </t>
  </si>
  <si>
    <t xml:space="preserve">RJ Sidebottom </t>
  </si>
  <si>
    <t xml:space="preserve">M Spry </t>
  </si>
  <si>
    <t xml:space="preserve">R Telemachus </t>
  </si>
  <si>
    <t xml:space="preserve">BM Tickner </t>
  </si>
  <si>
    <t xml:space="preserve">DR Tuffey </t>
  </si>
  <si>
    <t xml:space="preserve">C Vorster </t>
  </si>
  <si>
    <t xml:space="preserve">TD Astle </t>
  </si>
  <si>
    <t xml:space="preserve">Baljit Singh </t>
  </si>
  <si>
    <t xml:space="preserve">GJ Batty </t>
  </si>
  <si>
    <t xml:space="preserve">P Bharat Patel </t>
  </si>
  <si>
    <t xml:space="preserve">SR Bhudia </t>
  </si>
  <si>
    <t xml:space="preserve">JAR Blain </t>
  </si>
  <si>
    <t xml:space="preserve">CJ Boyce </t>
  </si>
  <si>
    <t xml:space="preserve">PR Brown </t>
  </si>
  <si>
    <t xml:space="preserve">NM Carter </t>
  </si>
  <si>
    <t xml:space="preserve">YS Chahal </t>
  </si>
  <si>
    <t xml:space="preserve">PC Connell </t>
  </si>
  <si>
    <t xml:space="preserve">PA Desai </t>
  </si>
  <si>
    <t xml:space="preserve">AB Dursak </t>
  </si>
  <si>
    <t xml:space="preserve">C Emmott </t>
  </si>
  <si>
    <t xml:space="preserve">Farhan Ahmed </t>
  </si>
  <si>
    <t xml:space="preserve">K Gore </t>
  </si>
  <si>
    <t xml:space="preserve">Ibrahim Rizan </t>
  </si>
  <si>
    <t xml:space="preserve">H Ivanov </t>
  </si>
  <si>
    <t xml:space="preserve">A Karn </t>
  </si>
  <si>
    <t xml:space="preserve">MF Koc </t>
  </si>
  <si>
    <t xml:space="preserve">CBRLS Kumara </t>
  </si>
  <si>
    <t xml:space="preserve">CK Langeveldt </t>
  </si>
  <si>
    <t xml:space="preserve">NM Lyon </t>
  </si>
  <si>
    <t xml:space="preserve">RT Lyons </t>
  </si>
  <si>
    <t xml:space="preserve">GE Mathurin </t>
  </si>
  <si>
    <t xml:space="preserve">Mohammad Irfan </t>
  </si>
  <si>
    <t xml:space="preserve">Mohammad Tauqir </t>
  </si>
  <si>
    <t xml:space="preserve">Muhammad Khurram </t>
  </si>
  <si>
    <t xml:space="preserve">Muhammad Rafique </t>
  </si>
  <si>
    <t xml:space="preserve">JM Muirhead </t>
  </si>
  <si>
    <t xml:space="preserve">Nazmus Sadat </t>
  </si>
  <si>
    <t xml:space="preserve">JO Ngoche </t>
  </si>
  <si>
    <t xml:space="preserve">Pavandeep Singh </t>
  </si>
  <si>
    <t xml:space="preserve">Qasim Zia </t>
  </si>
  <si>
    <t xml:space="preserve">NJ Reardon </t>
  </si>
  <si>
    <t xml:space="preserve">CB Sole </t>
  </si>
  <si>
    <t xml:space="preserve">CR Suryawanshi </t>
  </si>
  <si>
    <t xml:space="preserve">K Suttisan </t>
  </si>
  <si>
    <t xml:space="preserve">SP Terry </t>
  </si>
  <si>
    <t xml:space="preserve">T Thushara </t>
  </si>
  <si>
    <t xml:space="preserve">T Tshose </t>
  </si>
  <si>
    <t xml:space="preserve">T Ulutuna </t>
  </si>
  <si>
    <t xml:space="preserve">S Vashisht </t>
  </si>
  <si>
    <t xml:space="preserve">Abu Jayed </t>
  </si>
  <si>
    <t xml:space="preserve">GJ Agius </t>
  </si>
  <si>
    <t xml:space="preserve">Amir Hayat </t>
  </si>
  <si>
    <t xml:space="preserve">Amjad Mahboob </t>
  </si>
  <si>
    <t xml:space="preserve">A Aspiotis </t>
  </si>
  <si>
    <t xml:space="preserve">MC Bascombe </t>
  </si>
  <si>
    <t xml:space="preserve">P Bhart </t>
  </si>
  <si>
    <t xml:space="preserve">S Byrne </t>
  </si>
  <si>
    <t xml:space="preserve">CL Cairns </t>
  </si>
  <si>
    <t xml:space="preserve">D de la Puente </t>
  </si>
  <si>
    <t xml:space="preserve">ST de Silva </t>
  </si>
  <si>
    <t xml:space="preserve">Fahad Ali </t>
  </si>
  <si>
    <t xml:space="preserve">Fawad Ahmed </t>
  </si>
  <si>
    <t xml:space="preserve">Fida Hussain </t>
  </si>
  <si>
    <t xml:space="preserve">WT Gavera </t>
  </si>
  <si>
    <t xml:space="preserve">JOA Gordon </t>
  </si>
  <si>
    <t xml:space="preserve">AM Guruge </t>
  </si>
  <si>
    <t xml:space="preserve">Ibrahim Nashath </t>
  </si>
  <si>
    <t xml:space="preserve">Javed Maroofkhail </t>
  </si>
  <si>
    <t xml:space="preserve">Junaid Khan </t>
  </si>
  <si>
    <t xml:space="preserve">MS Kasprowicz </t>
  </si>
  <si>
    <t xml:space="preserve">GJP Kruger </t>
  </si>
  <si>
    <t xml:space="preserve">Mahmad Data </t>
  </si>
  <si>
    <t xml:space="preserve">Nazmul Hossain </t>
  </si>
  <si>
    <t xml:space="preserve">R Olipa </t>
  </si>
  <si>
    <t xml:space="preserve">LN Rajbanshi </t>
  </si>
  <si>
    <t xml:space="preserve">KAJ Roach </t>
  </si>
  <si>
    <t xml:space="preserve">MM Sharma </t>
  </si>
  <si>
    <t xml:space="preserve">LA Simango </t>
  </si>
  <si>
    <t xml:space="preserve">RP Singh </t>
  </si>
  <si>
    <t xml:space="preserve">MJ Swepson </t>
  </si>
  <si>
    <t xml:space="preserve">Tauqeer Hussain </t>
  </si>
  <si>
    <t xml:space="preserve">R Ulutuna </t>
  </si>
  <si>
    <t xml:space="preserve">SMK Waththage </t>
  </si>
  <si>
    <t xml:space="preserve">Zahid Hussain </t>
  </si>
  <si>
    <t xml:space="preserve">Abdullah Mahmood </t>
  </si>
  <si>
    <t xml:space="preserve">AG Achar </t>
  </si>
  <si>
    <t xml:space="preserve">N Advani </t>
  </si>
  <si>
    <t xml:space="preserve">Aftab Alam </t>
  </si>
  <si>
    <t xml:space="preserve">Areeb Quadir </t>
  </si>
  <si>
    <t xml:space="preserve">Arshad Hayat </t>
  </si>
  <si>
    <t xml:space="preserve">KMC Bandara </t>
  </si>
  <si>
    <t xml:space="preserve">Bashir Shah </t>
  </si>
  <si>
    <t xml:space="preserve">A Bhattarai </t>
  </si>
  <si>
    <t xml:space="preserve">JP Bray </t>
  </si>
  <si>
    <t xml:space="preserve">GB Brent </t>
  </si>
  <si>
    <t xml:space="preserve">P Buccimazza </t>
  </si>
  <si>
    <t xml:space="preserve">A Carthew </t>
  </si>
  <si>
    <t xml:space="preserve">S Chophel </t>
  </si>
  <si>
    <t xml:space="preserve">H Dajc </t>
  </si>
  <si>
    <t xml:space="preserve">Dawlat Ahmadzai </t>
  </si>
  <si>
    <t xml:space="preserve">MVT Fernando </t>
  </si>
  <si>
    <t xml:space="preserve">C Fry </t>
  </si>
  <si>
    <t xml:space="preserve">BD Glover </t>
  </si>
  <si>
    <t xml:space="preserve">Jandu Hamoud </t>
  </si>
  <si>
    <t xml:space="preserve">RJ Harris </t>
  </si>
  <si>
    <t xml:space="preserve">BW Hilfenhaus </t>
  </si>
  <si>
    <t xml:space="preserve">A Husain </t>
  </si>
  <si>
    <t xml:space="preserve">Ilyas Ahmed </t>
  </si>
  <si>
    <t xml:space="preserve">AJ Ireland </t>
  </si>
  <si>
    <t xml:space="preserve">S Kansoy </t>
  </si>
  <si>
    <t xml:space="preserve">A Khan </t>
  </si>
  <si>
    <t xml:space="preserve">RJ Kirtley </t>
  </si>
  <si>
    <t xml:space="preserve">I Lisboa </t>
  </si>
  <si>
    <t xml:space="preserve">J Long </t>
  </si>
  <si>
    <t xml:space="preserve">T Lungameni </t>
  </si>
  <si>
    <t xml:space="preserve">MJ Mason </t>
  </si>
  <si>
    <t xml:space="preserve">Muslim Yar </t>
  </si>
  <si>
    <t xml:space="preserve">S Nadigotla </t>
  </si>
  <si>
    <t xml:space="preserve">Najeeb Amar </t>
  </si>
  <si>
    <t xml:space="preserve">W Nalisa </t>
  </si>
  <si>
    <t xml:space="preserve">Nazwan Ismail </t>
  </si>
  <si>
    <t xml:space="preserve">A Ndlovu </t>
  </si>
  <si>
    <t xml:space="preserve">K Nima </t>
  </si>
  <si>
    <t xml:space="preserve">Noman Kamawi </t>
  </si>
  <si>
    <t xml:space="preserve">L Nou </t>
  </si>
  <si>
    <t xml:space="preserve">S Saeed </t>
  </si>
  <si>
    <t xml:space="preserve">Saqlain Ali </t>
  </si>
  <si>
    <t xml:space="preserve">Shoaib Gazi Hossain </t>
  </si>
  <si>
    <t xml:space="preserve">Suhrid Roy </t>
  </si>
  <si>
    <t xml:space="preserve">A Tripathi </t>
  </si>
  <si>
    <t xml:space="preserve">LL Tsotsobe </t>
  </si>
  <si>
    <t xml:space="preserve">Usman Shinwari </t>
  </si>
  <si>
    <t xml:space="preserve">S Vijayakumar </t>
  </si>
  <si>
    <t xml:space="preserve">R Vinay Kumar </t>
  </si>
  <si>
    <t xml:space="preserve">Waqar Khan </t>
  </si>
  <si>
    <t xml:space="preserve">Waqas Raja </t>
  </si>
  <si>
    <t xml:space="preserve">UWMBCA Welegedara </t>
  </si>
  <si>
    <t xml:space="preserve">BTJ Wheal </t>
  </si>
  <si>
    <t xml:space="preserve">UT Yadav </t>
  </si>
  <si>
    <t xml:space="preserve">Zaheer Maqsood </t>
  </si>
  <si>
    <t xml:space="preserve">Z Abbasi </t>
  </si>
  <si>
    <t xml:space="preserve">KK Ahmed </t>
  </si>
  <si>
    <t xml:space="preserve">J Allen </t>
  </si>
  <si>
    <t xml:space="preserve">HS Alta </t>
  </si>
  <si>
    <t xml:space="preserve">JM Anderson </t>
  </si>
  <si>
    <t xml:space="preserve">B Angeltti </t>
  </si>
  <si>
    <t xml:space="preserve">V Ateak </t>
  </si>
  <si>
    <t xml:space="preserve">Awais Malik </t>
  </si>
  <si>
    <t xml:space="preserve">Babar Ali </t>
  </si>
  <si>
    <t xml:space="preserve">DE Bernard </t>
  </si>
  <si>
    <t xml:space="preserve">S Bhari </t>
  </si>
  <si>
    <t xml:space="preserve">DE Bollinger </t>
  </si>
  <si>
    <t xml:space="preserve">DR Brown </t>
  </si>
  <si>
    <t xml:space="preserve">N Buckle </t>
  </si>
  <si>
    <t xml:space="preserve">DL Chahar </t>
  </si>
  <si>
    <t xml:space="preserve">R Dhawan </t>
  </si>
  <si>
    <t xml:space="preserve">Dhiman Ghosh </t>
  </si>
  <si>
    <t xml:space="preserve">HH Dippenaar </t>
  </si>
  <si>
    <t xml:space="preserve">B Dugic </t>
  </si>
  <si>
    <t xml:space="preserve">GDR Eranga </t>
  </si>
  <si>
    <t xml:space="preserve">AC Evans </t>
  </si>
  <si>
    <t xml:space="preserve">LH Ferguson </t>
  </si>
  <si>
    <t xml:space="preserve">P Florin </t>
  </si>
  <si>
    <t xml:space="preserve">MD Garratt </t>
  </si>
  <si>
    <t xml:space="preserve">A Gavde </t>
  </si>
  <si>
    <t xml:space="preserve">O Goker </t>
  </si>
  <si>
    <t xml:space="preserve">Hashmatullah Shahidi </t>
  </si>
  <si>
    <t xml:space="preserve">GM Hyde </t>
  </si>
  <si>
    <t xml:space="preserve">JS Jesani </t>
  </si>
  <si>
    <t xml:space="preserve">MBS Jonkman </t>
  </si>
  <si>
    <t xml:space="preserve">B Khumalo </t>
  </si>
  <si>
    <t xml:space="preserve">GE Kidd </t>
  </si>
  <si>
    <t xml:space="preserve">VJ Kingma </t>
  </si>
  <si>
    <t xml:space="preserve">DS Kulkarni </t>
  </si>
  <si>
    <t xml:space="preserve">A Lagos </t>
  </si>
  <si>
    <t xml:space="preserve">J Lewis </t>
  </si>
  <si>
    <t xml:space="preserve">J Louw </t>
  </si>
  <si>
    <t xml:space="preserve">R Mahajan </t>
  </si>
  <si>
    <t xml:space="preserve">SI Mahmood </t>
  </si>
  <si>
    <t xml:space="preserve">RD McCann </t>
  </si>
  <si>
    <t xml:space="preserve">MR Montfort </t>
  </si>
  <si>
    <t xml:space="preserve">Muhammed Shanil </t>
  </si>
  <si>
    <t xml:space="preserve">M Muralitharan </t>
  </si>
  <si>
    <t xml:space="preserve">B Muzarabani </t>
  </si>
  <si>
    <t xml:space="preserve">M Nasim Baras </t>
  </si>
  <si>
    <t xml:space="preserve">A Nathwani </t>
  </si>
  <si>
    <t xml:space="preserve">R Neale </t>
  </si>
  <si>
    <t xml:space="preserve">ML Nkala </t>
  </si>
  <si>
    <t xml:space="preserve">MS Panesar </t>
  </si>
  <si>
    <t xml:space="preserve">SD Parry </t>
  </si>
  <si>
    <t xml:space="preserve">MDK Perera </t>
  </si>
  <si>
    <t xml:space="preserve">DBL Powell </t>
  </si>
  <si>
    <t xml:space="preserve">EC Rainsford </t>
  </si>
  <si>
    <t xml:space="preserve">KB Ratilal </t>
  </si>
  <si>
    <t xml:space="preserve">EB Ringera </t>
  </si>
  <si>
    <t xml:space="preserve">WJR Robertson </t>
  </si>
  <si>
    <t xml:space="preserve">BA Sambo </t>
  </si>
  <si>
    <t xml:space="preserve">O Sam Arthur </t>
  </si>
  <si>
    <t xml:space="preserve">Sandeep Sharma </t>
  </si>
  <si>
    <t xml:space="preserve">M Sarenac </t>
  </si>
  <si>
    <t xml:space="preserve">Sayed Shirzad </t>
  </si>
  <si>
    <t xml:space="preserve">ZK Shem </t>
  </si>
  <si>
    <t xml:space="preserve">PM Siddle </t>
  </si>
  <si>
    <t xml:space="preserve">KM Silva </t>
  </si>
  <si>
    <t xml:space="preserve">Sohail Khan </t>
  </si>
  <si>
    <t xml:space="preserve">Sohrawordi Shuvo </t>
  </si>
  <si>
    <t xml:space="preserve">AL Stephen </t>
  </si>
  <si>
    <t xml:space="preserve">EP Thompson </t>
  </si>
  <si>
    <t xml:space="preserve">RJW Topley </t>
  </si>
  <si>
    <t xml:space="preserve">TE Tucker </t>
  </si>
  <si>
    <t xml:space="preserve">T Turan </t>
  </si>
  <si>
    <t xml:space="preserve">R van der Merwe </t>
  </si>
  <si>
    <t xml:space="preserve">I Wardlaw </t>
  </si>
  <si>
    <t xml:space="preserve">Wasim Ali </t>
  </si>
  <si>
    <t xml:space="preserve">G Wijekoon </t>
  </si>
  <si>
    <t xml:space="preserve">JD Wildermuth </t>
  </si>
  <si>
    <t xml:space="preserve">Yamin Ahmadzai </t>
  </si>
  <si>
    <t xml:space="preserve">Zaki Ul Hassan </t>
  </si>
  <si>
    <t xml:space="preserve">Zeeshan Abbas </t>
  </si>
  <si>
    <t xml:space="preserve">AS Abioye </t>
  </si>
  <si>
    <t xml:space="preserve">Aizaz Cheema </t>
  </si>
  <si>
    <t xml:space="preserve">C Akyuz </t>
  </si>
  <si>
    <t xml:space="preserve">Ali Naqi </t>
  </si>
  <si>
    <t xml:space="preserve">MA Aponso </t>
  </si>
  <si>
    <t xml:space="preserve">S Arachchige </t>
  </si>
  <si>
    <t xml:space="preserve">Ashiqullah Said </t>
  </si>
  <si>
    <t xml:space="preserve">SK Atai </t>
  </si>
  <si>
    <t xml:space="preserve">MS Aulakh </t>
  </si>
  <si>
    <t xml:space="preserve">CT Bancroft </t>
  </si>
  <si>
    <t xml:space="preserve">M Bhanuka </t>
  </si>
  <si>
    <t xml:space="preserve">IDR Bradshaw </t>
  </si>
  <si>
    <t xml:space="preserve">DR Briggs </t>
  </si>
  <si>
    <t xml:space="preserve">AF Buurman </t>
  </si>
  <si>
    <t xml:space="preserve">PP Chawla </t>
  </si>
  <si>
    <t xml:space="preserve">DO Christian </t>
  </si>
  <si>
    <t xml:space="preserve">I Civric </t>
  </si>
  <si>
    <t xml:space="preserve">S Dalton </t>
  </si>
  <si>
    <t xml:space="preserve">N Dipakkumar Patel </t>
  </si>
  <si>
    <t xml:space="preserve">JN Dorji </t>
  </si>
  <si>
    <t xml:space="preserve">Ehsan Nawaz </t>
  </si>
  <si>
    <t xml:space="preserve">M Faheem </t>
  </si>
  <si>
    <t xml:space="preserve">Fakhrul Mohon </t>
  </si>
  <si>
    <t xml:space="preserve">Fiaz Ahmad </t>
  </si>
  <si>
    <t xml:space="preserve">GC Galanis </t>
  </si>
  <si>
    <t xml:space="preserve">Gershon Yusuf </t>
  </si>
  <si>
    <t xml:space="preserve">L Gharasim </t>
  </si>
  <si>
    <t xml:space="preserve">M Goonetilleke </t>
  </si>
  <si>
    <t xml:space="preserve">SM Harwood </t>
  </si>
  <si>
    <t xml:space="preserve">T Henderson </t>
  </si>
  <si>
    <t xml:space="preserve">KC Hodsoll </t>
  </si>
  <si>
    <t xml:space="preserve">P Kerai </t>
  </si>
  <si>
    <t xml:space="preserve">S Keshvani </t>
  </si>
  <si>
    <t xml:space="preserve">RN Lewis </t>
  </si>
  <si>
    <t xml:space="preserve">CA Liyanage </t>
  </si>
  <si>
    <t xml:space="preserve">K Loday </t>
  </si>
  <si>
    <t xml:space="preserve">AJ McKay </t>
  </si>
  <si>
    <t xml:space="preserve">GI Maiden </t>
  </si>
  <si>
    <t xml:space="preserve">OM Marshall </t>
  </si>
  <si>
    <t xml:space="preserve">M Meade </t>
  </si>
  <si>
    <t xml:space="preserve">A Mehmood </t>
  </si>
  <si>
    <t xml:space="preserve">Michael Nazir </t>
  </si>
  <si>
    <t xml:space="preserve">TS Mills </t>
  </si>
  <si>
    <t xml:space="preserve">A Mishra </t>
  </si>
  <si>
    <t xml:space="preserve">Mohameed Taiwo </t>
  </si>
  <si>
    <t xml:space="preserve">Mohammad Kashif </t>
  </si>
  <si>
    <t xml:space="preserve">Mohammad Qazi </t>
  </si>
  <si>
    <t xml:space="preserve">Mohammed Nadeem </t>
  </si>
  <si>
    <t xml:space="preserve">HJC Mol </t>
  </si>
  <si>
    <t xml:space="preserve">JK Mukhiya </t>
  </si>
  <si>
    <t xml:space="preserve">Musa Shaheen </t>
  </si>
  <si>
    <t xml:space="preserve">T Muzarabani </t>
  </si>
  <si>
    <t xml:space="preserve">Naveed Ahmed </t>
  </si>
  <si>
    <t xml:space="preserve">Nawaf Ahmed </t>
  </si>
  <si>
    <t xml:space="preserve">A Nel </t>
  </si>
  <si>
    <t xml:space="preserve">AA Noffke </t>
  </si>
  <si>
    <t xml:space="preserve">Noor Momand </t>
  </si>
  <si>
    <t xml:space="preserve">L Nussbaumer </t>
  </si>
  <si>
    <t xml:space="preserve">A Orfila </t>
  </si>
  <si>
    <t xml:space="preserve">MM Patel </t>
  </si>
  <si>
    <t xml:space="preserve">PDRL Perera </t>
  </si>
  <si>
    <t xml:space="preserve">T Phaswana </t>
  </si>
  <si>
    <t xml:space="preserve">Rahman Ademi </t>
  </si>
  <si>
    <t xml:space="preserve">DM Richards </t>
  </si>
  <si>
    <t xml:space="preserve">R Rivas </t>
  </si>
  <si>
    <t xml:space="preserve">Rumman Raees </t>
  </si>
  <si>
    <t xml:space="preserve">NA Saini </t>
  </si>
  <si>
    <t xml:space="preserve">Sajid Liaqat </t>
  </si>
  <si>
    <t xml:space="preserve">K Santokie </t>
  </si>
  <si>
    <t xml:space="preserve">I Sawmy </t>
  </si>
  <si>
    <t xml:space="preserve">Shaheen Shah Afridi </t>
  </si>
  <si>
    <t xml:space="preserve">A Shahzad </t>
  </si>
  <si>
    <t xml:space="preserve">Shakeel Ansar </t>
  </si>
  <si>
    <t xml:space="preserve">T Shamsi </t>
  </si>
  <si>
    <t xml:space="preserve">B Shikongo </t>
  </si>
  <si>
    <t xml:space="preserve">BA Simango </t>
  </si>
  <si>
    <t xml:space="preserve">M Simmons </t>
  </si>
  <si>
    <t xml:space="preserve">M Simpson-Parker </t>
  </si>
  <si>
    <t xml:space="preserve">MS Sinclair </t>
  </si>
  <si>
    <t xml:space="preserve">S Singh </t>
  </si>
  <si>
    <t xml:space="preserve">L Sipamla </t>
  </si>
  <si>
    <t xml:space="preserve">S Soosiyakumar </t>
  </si>
  <si>
    <t xml:space="preserve">ES Soto </t>
  </si>
  <si>
    <t xml:space="preserve">L Sreekumar </t>
  </si>
  <si>
    <t xml:space="preserve">H Ssenyondo </t>
  </si>
  <si>
    <t xml:space="preserve">Taijul Islam </t>
  </si>
  <si>
    <t xml:space="preserve">Ziaur Rehman </t>
  </si>
  <si>
    <t xml:space="preserve">M Zondeki </t>
  </si>
  <si>
    <t xml:space="preserve">YA Abdulla </t>
  </si>
  <si>
    <t xml:space="preserve">Abdur Rauf </t>
  </si>
  <si>
    <t xml:space="preserve">RA Abolarin </t>
  </si>
  <si>
    <t xml:space="preserve">F Achelam </t>
  </si>
  <si>
    <t xml:space="preserve">GW Aldridge </t>
  </si>
  <si>
    <t xml:space="preserve">TR Ambrose </t>
  </si>
  <si>
    <t xml:space="preserve">A Anemogiannis </t>
  </si>
  <si>
    <t xml:space="preserve">S Aravind </t>
  </si>
  <si>
    <t xml:space="preserve">JC Archer </t>
  </si>
  <si>
    <t xml:space="preserve">Arsalan Qadir </t>
  </si>
  <si>
    <t xml:space="preserve">Asad Ali </t>
  </si>
  <si>
    <t xml:space="preserve">Atif Ali Khan </t>
  </si>
  <si>
    <t xml:space="preserve">P Awana </t>
  </si>
  <si>
    <t xml:space="preserve">LS Baker </t>
  </si>
  <si>
    <t xml:space="preserve">L Balaji </t>
  </si>
  <si>
    <t xml:space="preserve">JT Ball </t>
  </si>
  <si>
    <t xml:space="preserve">S Bantzas </t>
  </si>
  <si>
    <t xml:space="preserve">TC Bastiampillai </t>
  </si>
  <si>
    <t xml:space="preserve">MD Bates </t>
  </si>
  <si>
    <t xml:space="preserve">D Bau </t>
  </si>
  <si>
    <t xml:space="preserve">JP Behrendorff </t>
  </si>
  <si>
    <t xml:space="preserve">CC Blake </t>
  </si>
  <si>
    <t xml:space="preserve">N Boje </t>
  </si>
  <si>
    <t xml:space="preserve">SM Boland </t>
  </si>
  <si>
    <t xml:space="preserve">CG Burnett </t>
  </si>
  <si>
    <t xml:space="preserve">DK Butler </t>
  </si>
  <si>
    <t xml:space="preserve">RD Chahar </t>
  </si>
  <si>
    <t xml:space="preserve">N Chejay </t>
  </si>
  <si>
    <t xml:space="preserve">C Chete </t>
  </si>
  <si>
    <t xml:space="preserve">SR Clark </t>
  </si>
  <si>
    <t xml:space="preserve">MS Crane </t>
  </si>
  <si>
    <t xml:space="preserve">D Daesrath </t>
  </si>
  <si>
    <t xml:space="preserve">M de Lange </t>
  </si>
  <si>
    <t xml:space="preserve">SI de Saram </t>
  </si>
  <si>
    <t xml:space="preserve">BJ Diamanti </t>
  </si>
  <si>
    <t xml:space="preserve">V Dikov </t>
  </si>
  <si>
    <t xml:space="preserve">K Dorji </t>
  </si>
  <si>
    <t xml:space="preserve">PS Eaglestone </t>
  </si>
  <si>
    <t xml:space="preserve">BT Foakes </t>
  </si>
  <si>
    <t xml:space="preserve">BC Fortuin </t>
  </si>
  <si>
    <t xml:space="preserve">O Fournier </t>
  </si>
  <si>
    <t xml:space="preserve">R Frylinck </t>
  </si>
  <si>
    <t xml:space="preserve">ST Gabriel </t>
  </si>
  <si>
    <t xml:space="preserve">Garret Banner </t>
  </si>
  <si>
    <t xml:space="preserve">B Geeves </t>
  </si>
  <si>
    <t xml:space="preserve">S Goud </t>
  </si>
  <si>
    <t xml:space="preserve">D Gough </t>
  </si>
  <si>
    <t xml:space="preserve">HF Gurney </t>
  </si>
  <si>
    <t xml:space="preserve">Hamza Tahir </t>
  </si>
  <si>
    <t xml:space="preserve">SJ Harmison </t>
  </si>
  <si>
    <t xml:space="preserve">RJ Hatchman </t>
  </si>
  <si>
    <t xml:space="preserve">JR Hazlewood </t>
  </si>
  <si>
    <t xml:space="preserve">J Hurley </t>
  </si>
  <si>
    <t xml:space="preserve">Ibrahim Khan </t>
  </si>
  <si>
    <t xml:space="preserve">Iftikhar Anjum </t>
  </si>
  <si>
    <t xml:space="preserve">Imran Ashraf </t>
  </si>
  <si>
    <t xml:space="preserve">D Jakiel </t>
  </si>
  <si>
    <t xml:space="preserve">Joginder Sharma </t>
  </si>
  <si>
    <t xml:space="preserve">GJ Joseph </t>
  </si>
  <si>
    <t xml:space="preserve">Jubair Hossain </t>
  </si>
  <si>
    <t xml:space="preserve">TP Kamungozi </t>
  </si>
  <si>
    <t xml:space="preserve">M Kartik </t>
  </si>
  <si>
    <t xml:space="preserve">S Kaul </t>
  </si>
  <si>
    <t xml:space="preserve">UKPW Kumaranayaka </t>
  </si>
  <si>
    <t xml:space="preserve">B Laughlin </t>
  </si>
  <si>
    <t xml:space="preserve">E Leie </t>
  </si>
  <si>
    <t xml:space="preserve">RDM Leverock </t>
  </si>
  <si>
    <t xml:space="preserve">ML Lewis </t>
  </si>
  <si>
    <t xml:space="preserve">DSK Madushanka </t>
  </si>
  <si>
    <t xml:space="preserve">GT Main </t>
  </si>
  <si>
    <t xml:space="preserve">Mansoor Amjad </t>
  </si>
  <si>
    <t xml:space="preserve">M Markande </t>
  </si>
  <si>
    <t xml:space="preserve">A Martin </t>
  </si>
  <si>
    <t xml:space="preserve">B Masaba </t>
  </si>
  <si>
    <t xml:space="preserve">WT Mashinge </t>
  </si>
  <si>
    <t xml:space="preserve">GJ McCarter </t>
  </si>
  <si>
    <t xml:space="preserve">SC Meaker </t>
  </si>
  <si>
    <t xml:space="preserve">Mihusan Hamid </t>
  </si>
  <si>
    <t xml:space="preserve">Mohammad Shahid </t>
  </si>
  <si>
    <t xml:space="preserve">Mohammed Shami </t>
  </si>
  <si>
    <t xml:space="preserve">Mohammed Siraj </t>
  </si>
  <si>
    <t xml:space="preserve">GMC Mol </t>
  </si>
  <si>
    <t xml:space="preserve">Muhammad Amir </t>
  </si>
  <si>
    <t xml:space="preserve">Muhammad Musa </t>
  </si>
  <si>
    <t xml:space="preserve">Mukhtiar Singh </t>
  </si>
  <si>
    <t xml:space="preserve">Musawar Shah </t>
  </si>
  <si>
    <t xml:space="preserve">M Mwamadi </t>
  </si>
  <si>
    <t xml:space="preserve">M Nandela </t>
  </si>
  <si>
    <t xml:space="preserve">Nasir Aziz </t>
  </si>
  <si>
    <t xml:space="preserve">NH Naureen </t>
  </si>
  <si>
    <t xml:space="preserve">Nawazish Jezuli </t>
  </si>
  <si>
    <t xml:space="preserve">P Negi </t>
  </si>
  <si>
    <t xml:space="preserve">A Neill </t>
  </si>
  <si>
    <t xml:space="preserve">R Ngarava </t>
  </si>
  <si>
    <t xml:space="preserve">G Nikitas </t>
  </si>
  <si>
    <t xml:space="preserve">F Nkhoma </t>
  </si>
  <si>
    <t xml:space="preserve">A Nortje </t>
  </si>
  <si>
    <t xml:space="preserve">IE O'Brien </t>
  </si>
  <si>
    <t xml:space="preserve">E Ochieng </t>
  </si>
  <si>
    <t xml:space="preserve">RJG Palmer </t>
  </si>
  <si>
    <t xml:space="preserve">MA Parker </t>
  </si>
  <si>
    <t xml:space="preserve">MW Parkinson </t>
  </si>
  <si>
    <t xml:space="preserve">AY Patel </t>
  </si>
  <si>
    <t xml:space="preserve">J Perman </t>
  </si>
  <si>
    <t xml:space="preserve">V Permaul </t>
  </si>
  <si>
    <t xml:space="preserve">R Pisal </t>
  </si>
  <si>
    <t xml:space="preserve">KTGD Prasad </t>
  </si>
  <si>
    <t xml:space="preserve">M Pushpakumara </t>
  </si>
  <si>
    <t xml:space="preserve">S Qeshile </t>
  </si>
  <si>
    <t xml:space="preserve">Raja Adeel </t>
  </si>
  <si>
    <t xml:space="preserve">KA Reynolds </t>
  </si>
  <si>
    <t xml:space="preserve">Robiul Islam </t>
  </si>
  <si>
    <t xml:space="preserve">Rokhan Barakzai </t>
  </si>
  <si>
    <t xml:space="preserve">AK Sah </t>
  </si>
  <si>
    <t xml:space="preserve">Sajedul Islam </t>
  </si>
  <si>
    <t xml:space="preserve">Saqlain Sajib </t>
  </si>
  <si>
    <t xml:space="preserve">JD Schoonheim </t>
  </si>
  <si>
    <t xml:space="preserve">K Senamontree </t>
  </si>
  <si>
    <t xml:space="preserve">Shabbir Ahmed </t>
  </si>
  <si>
    <t xml:space="preserve">Shaffeq Muhammad </t>
  </si>
  <si>
    <t xml:space="preserve">Sharif Asadullah </t>
  </si>
  <si>
    <t xml:space="preserve">KV Sharma </t>
  </si>
  <si>
    <t xml:space="preserve">R Sharma </t>
  </si>
  <si>
    <t xml:space="preserve">NK Shetty </t>
  </si>
  <si>
    <t xml:space="preserve">Soheel Hussain </t>
  </si>
  <si>
    <t xml:space="preserve">BB Sran </t>
  </si>
  <si>
    <t xml:space="preserve">H Srinivasan </t>
  </si>
  <si>
    <t xml:space="preserve">TJ Stephenson </t>
  </si>
  <si>
    <t xml:space="preserve">P Syafiq Ali </t>
  </si>
  <si>
    <t xml:space="preserve">Tanvir Ahmed </t>
  </si>
  <si>
    <t xml:space="preserve">SN Thakur </t>
  </si>
  <si>
    <t xml:space="preserve">J Thinley </t>
  </si>
  <si>
    <t xml:space="preserve">AC Thomas </t>
  </si>
  <si>
    <t xml:space="preserve">DC Thomas </t>
  </si>
  <si>
    <t xml:space="preserve">GC Tonge </t>
  </si>
  <si>
    <t xml:space="preserve">CT Tremlett </t>
  </si>
  <si>
    <t xml:space="preserve">S Tyagi </t>
  </si>
  <si>
    <t xml:space="preserve">JD Unadkat </t>
  </si>
  <si>
    <t xml:space="preserve">MB van Schelven </t>
  </si>
  <si>
    <t xml:space="preserve">Vichanath Singh </t>
  </si>
  <si>
    <t xml:space="preserve">DJ Vilas </t>
  </si>
  <si>
    <t xml:space="preserve">Vimal Kumar </t>
  </si>
  <si>
    <t xml:space="preserve">Vishal Ahir </t>
  </si>
  <si>
    <t xml:space="preserve">Waqas Maqsood </t>
  </si>
  <si>
    <t xml:space="preserve">SR Welsh </t>
  </si>
  <si>
    <t xml:space="preserve">SG Whittingham </t>
  </si>
  <si>
    <t xml:space="preserve">LJ Woodcock </t>
  </si>
  <si>
    <t xml:space="preserve">Zamir Khan </t>
  </si>
  <si>
    <t xml:space="preserve">S Zargar </t>
  </si>
  <si>
    <t>SCOT</t>
  </si>
  <si>
    <t>NL</t>
  </si>
  <si>
    <t>UAE</t>
  </si>
  <si>
    <t>NEPAL</t>
  </si>
  <si>
    <t>KENYA</t>
  </si>
  <si>
    <t>PNG</t>
  </si>
  <si>
    <t>OMAN</t>
  </si>
  <si>
    <t>HKG</t>
  </si>
  <si>
    <t>HKG/NZ</t>
  </si>
  <si>
    <t>NL/SA</t>
  </si>
  <si>
    <t>CAN</t>
  </si>
  <si>
    <t>QAT</t>
  </si>
  <si>
    <t>MAL</t>
  </si>
  <si>
    <t>SGP</t>
  </si>
  <si>
    <t>NAM</t>
  </si>
  <si>
    <t>ENG/IRE</t>
  </si>
  <si>
    <t>VAN</t>
  </si>
  <si>
    <t>JER</t>
  </si>
  <si>
    <t>KUW</t>
  </si>
  <si>
    <t>ENG/ICC</t>
  </si>
  <si>
    <t>USA</t>
  </si>
  <si>
    <t>BMUDA</t>
  </si>
  <si>
    <t>Mald</t>
  </si>
  <si>
    <t>Moz</t>
  </si>
  <si>
    <t>CZK-R</t>
  </si>
  <si>
    <t>Aut</t>
  </si>
  <si>
    <t>ITA</t>
  </si>
  <si>
    <t>GUE</t>
  </si>
  <si>
    <t>ESP</t>
  </si>
  <si>
    <t>USA/WI</t>
  </si>
  <si>
    <t>GER</t>
  </si>
  <si>
    <t>DEN</t>
  </si>
  <si>
    <t>Mex</t>
  </si>
  <si>
    <t>Fin</t>
  </si>
  <si>
    <t>AFG/ICC</t>
  </si>
  <si>
    <t>BAH</t>
  </si>
  <si>
    <t>ROM</t>
  </si>
  <si>
    <t>UGA</t>
  </si>
  <si>
    <t>MWI</t>
  </si>
  <si>
    <t>PNM</t>
  </si>
  <si>
    <t>Saudi</t>
  </si>
  <si>
    <t>THAI</t>
  </si>
  <si>
    <t>PORT</t>
  </si>
  <si>
    <t>GIBR</t>
  </si>
  <si>
    <t>NGA</t>
  </si>
  <si>
    <t>Botsw</t>
  </si>
  <si>
    <t>LUX</t>
  </si>
  <si>
    <t>Serb</t>
  </si>
  <si>
    <t>Blz</t>
  </si>
  <si>
    <t>Caym</t>
  </si>
  <si>
    <t>CRC</t>
  </si>
  <si>
    <t>NOR</t>
  </si>
  <si>
    <t>Arg</t>
  </si>
  <si>
    <t>Samoa</t>
  </si>
  <si>
    <t>MALTA</t>
  </si>
  <si>
    <t>Peru</t>
  </si>
  <si>
    <t>Chile</t>
  </si>
  <si>
    <t>Belg</t>
  </si>
  <si>
    <t>PHI</t>
  </si>
  <si>
    <t>BHU</t>
  </si>
  <si>
    <t>Ghana</t>
  </si>
  <si>
    <t>TKY</t>
  </si>
  <si>
    <t>AFG/GER</t>
  </si>
  <si>
    <t>AUS/NL</t>
  </si>
  <si>
    <t>AUS/NZ</t>
  </si>
  <si>
    <t>Conditions</t>
  </si>
  <si>
    <t xml:space="preserve">SC Ganguly </t>
  </si>
  <si>
    <t xml:space="preserve">BC Lara </t>
  </si>
  <si>
    <t xml:space="preserve">M Azharuddin </t>
  </si>
  <si>
    <t xml:space="preserve">PA de Silva </t>
  </si>
  <si>
    <t xml:space="preserve">Saeed Anwar </t>
  </si>
  <si>
    <t xml:space="preserve">DL Haynes </t>
  </si>
  <si>
    <t xml:space="preserve">ME Waugh </t>
  </si>
  <si>
    <t xml:space="preserve">SR Waugh </t>
  </si>
  <si>
    <t xml:space="preserve">A Ranatunga </t>
  </si>
  <si>
    <t xml:space="preserve">Javed Miandad </t>
  </si>
  <si>
    <t xml:space="preserve">Saleem Malik </t>
  </si>
  <si>
    <t xml:space="preserve">MG Bevan </t>
  </si>
  <si>
    <t xml:space="preserve">G Kirsten </t>
  </si>
  <si>
    <t xml:space="preserve">A Flower </t>
  </si>
  <si>
    <t xml:space="preserve">IVA Richards </t>
  </si>
  <si>
    <t xml:space="preserve">GW Flower </t>
  </si>
  <si>
    <t xml:space="preserve">Ijaz Ahmed </t>
  </si>
  <si>
    <t xml:space="preserve">AR Border </t>
  </si>
  <si>
    <t xml:space="preserve">RB Richardson </t>
  </si>
  <si>
    <t xml:space="preserve">DM Jones </t>
  </si>
  <si>
    <t xml:space="preserve">DC Boon </t>
  </si>
  <si>
    <t xml:space="preserve">JN Rhodes </t>
  </si>
  <si>
    <t xml:space="preserve">CL Hooper </t>
  </si>
  <si>
    <t xml:space="preserve">WJ Cronje </t>
  </si>
  <si>
    <t xml:space="preserve">A Jadeja </t>
  </si>
  <si>
    <t xml:space="preserve">ADR Campbell </t>
  </si>
  <si>
    <t xml:space="preserve">RS Mahanama </t>
  </si>
  <si>
    <t xml:space="preserve">CG Greenidge </t>
  </si>
  <si>
    <t xml:space="preserve">Aamer Sohail </t>
  </si>
  <si>
    <t xml:space="preserve">MD Crowe </t>
  </si>
  <si>
    <t xml:space="preserve">AJ Stewart </t>
  </si>
  <si>
    <t xml:space="preserve">NS Sidhu </t>
  </si>
  <si>
    <t xml:space="preserve">CZ Harris </t>
  </si>
  <si>
    <t xml:space="preserve">GR Marsh </t>
  </si>
  <si>
    <t xml:space="preserve">GA Gooch </t>
  </si>
  <si>
    <t xml:space="preserve">K Srikkanth </t>
  </si>
  <si>
    <t xml:space="preserve">AJ Lamb </t>
  </si>
  <si>
    <t xml:space="preserve">AP Gurusinha </t>
  </si>
  <si>
    <t xml:space="preserve">JG Wright </t>
  </si>
  <si>
    <t xml:space="preserve">DJ Cullinan </t>
  </si>
  <si>
    <t xml:space="preserve">GA Hick </t>
  </si>
  <si>
    <t xml:space="preserve">HP Tillakaratne </t>
  </si>
  <si>
    <t xml:space="preserve">N Kapil Dev </t>
  </si>
  <si>
    <t xml:space="preserve">Wasim Akram </t>
  </si>
  <si>
    <t xml:space="preserve">RS Kaluwitharana </t>
  </si>
  <si>
    <t xml:space="preserve">PV Simmons </t>
  </si>
  <si>
    <t xml:space="preserve">NV Knight </t>
  </si>
  <si>
    <t xml:space="preserve">L Klusener </t>
  </si>
  <si>
    <t xml:space="preserve">MA Taylor </t>
  </si>
  <si>
    <t xml:space="preserve">DB Vengsarkar </t>
  </si>
  <si>
    <t xml:space="preserve">KC Wessels </t>
  </si>
  <si>
    <t xml:space="preserve">AC Parore </t>
  </si>
  <si>
    <t xml:space="preserve">Moin Khan </t>
  </si>
  <si>
    <t xml:space="preserve">DI Gower </t>
  </si>
  <si>
    <t xml:space="preserve">KR Rutherford </t>
  </si>
  <si>
    <t xml:space="preserve">RJ Shastri </t>
  </si>
  <si>
    <t xml:space="preserve">SM Gavaskar </t>
  </si>
  <si>
    <t xml:space="preserve">DS Lehmann </t>
  </si>
  <si>
    <t xml:space="preserve">HH Streak </t>
  </si>
  <si>
    <t xml:space="preserve">AL Logie </t>
  </si>
  <si>
    <t xml:space="preserve">AH Jones </t>
  </si>
  <si>
    <t xml:space="preserve">M Kaif </t>
  </si>
  <si>
    <t xml:space="preserve">SV Carlisle </t>
  </si>
  <si>
    <t xml:space="preserve">RG Twose </t>
  </si>
  <si>
    <t xml:space="preserve">GJ Whittall </t>
  </si>
  <si>
    <t xml:space="preserve">Mudassar Nazar </t>
  </si>
  <si>
    <t xml:space="preserve">Zaheer Abbas </t>
  </si>
  <si>
    <t xml:space="preserve">AC Hudson </t>
  </si>
  <si>
    <t xml:space="preserve">VG Kambli </t>
  </si>
  <si>
    <t xml:space="preserve">RA Smith </t>
  </si>
  <si>
    <t xml:space="preserve">GP Thorpe </t>
  </si>
  <si>
    <t xml:space="preserve">Rahmat Shah </t>
  </si>
  <si>
    <t xml:space="preserve">VVS Laxman </t>
  </si>
  <si>
    <t xml:space="preserve">RR Singh </t>
  </si>
  <si>
    <t xml:space="preserve">N Hussain </t>
  </si>
  <si>
    <t xml:space="preserve">GS Chappell </t>
  </si>
  <si>
    <t xml:space="preserve">SL Campbell </t>
  </si>
  <si>
    <t xml:space="preserve">GM Wood </t>
  </si>
  <si>
    <t xml:space="preserve">MJ Greatbatch </t>
  </si>
  <si>
    <t xml:space="preserve">JC Adams </t>
  </si>
  <si>
    <t xml:space="preserve">Habibul Bashar </t>
  </si>
  <si>
    <t xml:space="preserve">IT Botham </t>
  </si>
  <si>
    <t xml:space="preserve">MW Gatting </t>
  </si>
  <si>
    <t xml:space="preserve">NH Fairbrother </t>
  </si>
  <si>
    <t xml:space="preserve">RL Powell </t>
  </si>
  <si>
    <t xml:space="preserve">Yasir Hameed </t>
  </si>
  <si>
    <t xml:space="preserve">SV Manjrekar </t>
  </si>
  <si>
    <t xml:space="preserve">CH Lloyd </t>
  </si>
  <si>
    <t xml:space="preserve">KJ Hughes </t>
  </si>
  <si>
    <t xml:space="preserve">PJL Dujon </t>
  </si>
  <si>
    <t xml:space="preserve">M Amarnath </t>
  </si>
  <si>
    <t xml:space="preserve">KLT Arthurton </t>
  </si>
  <si>
    <t xml:space="preserve">Mohsin Khan </t>
  </si>
  <si>
    <t xml:space="preserve">JV Coney </t>
  </si>
  <si>
    <t xml:space="preserve">RD Jacobs </t>
  </si>
  <si>
    <t xml:space="preserve">M Prabhakar </t>
  </si>
  <si>
    <t xml:space="preserve">Azhar Ali </t>
  </si>
  <si>
    <t xml:space="preserve">MW Goodwin </t>
  </si>
  <si>
    <t xml:space="preserve">Khaled Mashud </t>
  </si>
  <si>
    <t xml:space="preserve">BA Edgar </t>
  </si>
  <si>
    <t xml:space="preserve">MA Atherton </t>
  </si>
  <si>
    <t xml:space="preserve">IA Healy </t>
  </si>
  <si>
    <t xml:space="preserve">Sir RJ Hadlee </t>
  </si>
  <si>
    <t xml:space="preserve">CB Wishart </t>
  </si>
  <si>
    <t xml:space="preserve">Rashid Latif </t>
  </si>
  <si>
    <t xml:space="preserve">DA Gunawardene </t>
  </si>
  <si>
    <t xml:space="preserve">NC Johnson </t>
  </si>
  <si>
    <t xml:space="preserve">BA Young </t>
  </si>
  <si>
    <t xml:space="preserve">UDU Chandana </t>
  </si>
  <si>
    <t xml:space="preserve">GM Turner </t>
  </si>
  <si>
    <t xml:space="preserve">Saleem Elahi </t>
  </si>
  <si>
    <t xml:space="preserve">RL Dias </t>
  </si>
  <si>
    <t xml:space="preserve">DL Houghton </t>
  </si>
  <si>
    <t xml:space="preserve">LRD Mendis </t>
  </si>
  <si>
    <t xml:space="preserve">Azhar Mahmood </t>
  </si>
  <si>
    <t xml:space="preserve">JJ Crowe </t>
  </si>
  <si>
    <t xml:space="preserve">RD Shah </t>
  </si>
  <si>
    <t xml:space="preserve">DD Ebrahim </t>
  </si>
  <si>
    <t xml:space="preserve">HA Gomes </t>
  </si>
  <si>
    <t xml:space="preserve">MO Odumbe </t>
  </si>
  <si>
    <t xml:space="preserve">GP Howarth </t>
  </si>
  <si>
    <t xml:space="preserve">BC Broad </t>
  </si>
  <si>
    <t xml:space="preserve">Javed Omar </t>
  </si>
  <si>
    <t xml:space="preserve">PN Kirsten </t>
  </si>
  <si>
    <t xml:space="preserve">NR Mongia </t>
  </si>
  <si>
    <t xml:space="preserve">Shoaib Mohammad </t>
  </si>
  <si>
    <t xml:space="preserve">Basit Ali </t>
  </si>
  <si>
    <t xml:space="preserve">SP O'Donnell </t>
  </si>
  <si>
    <t xml:space="preserve">SG Law </t>
  </si>
  <si>
    <t xml:space="preserve">RW Marsh </t>
  </si>
  <si>
    <t xml:space="preserve">HDPK Dharmasena </t>
  </si>
  <si>
    <t xml:space="preserve">TM Moody </t>
  </si>
  <si>
    <t xml:space="preserve">HS Modi </t>
  </si>
  <si>
    <t xml:space="preserve">PA Strang </t>
  </si>
  <si>
    <t xml:space="preserve">G Boycott </t>
  </si>
  <si>
    <t xml:space="preserve">Asif Mujtaba </t>
  </si>
  <si>
    <t xml:space="preserve">DW Randall </t>
  </si>
  <si>
    <t xml:space="preserve">IDS Smith </t>
  </si>
  <si>
    <t xml:space="preserve">DSBP Kuruppu </t>
  </si>
  <si>
    <t xml:space="preserve">SK Warne </t>
  </si>
  <si>
    <t xml:space="preserve">SM Patil </t>
  </si>
  <si>
    <t xml:space="preserve">Rajin Saleh </t>
  </si>
  <si>
    <t xml:space="preserve">Khaled Mahmud </t>
  </si>
  <si>
    <t xml:space="preserve">BL Cairns </t>
  </si>
  <si>
    <t xml:space="preserve">MJ Slater </t>
  </si>
  <si>
    <t xml:space="preserve">MJ Horne </t>
  </si>
  <si>
    <t xml:space="preserve">Akram Khan </t>
  </si>
  <si>
    <t xml:space="preserve">Waqar Younis </t>
  </si>
  <si>
    <t xml:space="preserve">SA Thomson </t>
  </si>
  <si>
    <t xml:space="preserve">GM Ritchie </t>
  </si>
  <si>
    <t xml:space="preserve">MD Marshall </t>
  </si>
  <si>
    <t xml:space="preserve">RS Madugalle </t>
  </si>
  <si>
    <t xml:space="preserve">A Kumble </t>
  </si>
  <si>
    <t xml:space="preserve">CM Spearman </t>
  </si>
  <si>
    <t xml:space="preserve">JWA Taylor </t>
  </si>
  <si>
    <t xml:space="preserve">J Srinath </t>
  </si>
  <si>
    <t xml:space="preserve">Yashpal Sharma </t>
  </si>
  <si>
    <t xml:space="preserve">DJ Richardson </t>
  </si>
  <si>
    <t xml:space="preserve">MA Vermeulen </t>
  </si>
  <si>
    <t xml:space="preserve">HK Badani </t>
  </si>
  <si>
    <t xml:space="preserve">TT Samaraweera </t>
  </si>
  <si>
    <t xml:space="preserve">SB Smith </t>
  </si>
  <si>
    <t xml:space="preserve">DL Amiss </t>
  </si>
  <si>
    <t xml:space="preserve">RA Harper </t>
  </si>
  <si>
    <t xml:space="preserve">WB Phillips </t>
  </si>
  <si>
    <t xml:space="preserve">CWJ Athey </t>
  </si>
  <si>
    <t xml:space="preserve">RS Kalpage </t>
  </si>
  <si>
    <t xml:space="preserve">MAR Samarasekera </t>
  </si>
  <si>
    <t xml:space="preserve">BM McMillan </t>
  </si>
  <si>
    <t xml:space="preserve">DW Hookes </t>
  </si>
  <si>
    <t xml:space="preserve">AI Kallicharran </t>
  </si>
  <si>
    <t xml:space="preserve">JR Ratnayeke </t>
  </si>
  <si>
    <t xml:space="preserve">GN Yallop </t>
  </si>
  <si>
    <t xml:space="preserve">AC Waller </t>
  </si>
  <si>
    <t xml:space="preserve">Majid Khan </t>
  </si>
  <si>
    <t xml:space="preserve">S Wettimuny </t>
  </si>
  <si>
    <t xml:space="preserve">R Lamba </t>
  </si>
  <si>
    <t xml:space="preserve">Wasim Raja </t>
  </si>
  <si>
    <t xml:space="preserve">Saleem Yousuf </t>
  </si>
  <si>
    <t xml:space="preserve">CN Evans </t>
  </si>
  <si>
    <t xml:space="preserve">KWR Fletcher </t>
  </si>
  <si>
    <t xml:space="preserve">J Dyson </t>
  </si>
  <si>
    <t xml:space="preserve">G Fowler </t>
  </si>
  <si>
    <t xml:space="preserve">Manzoor Elahi </t>
  </si>
  <si>
    <t xml:space="preserve">CJ Nevin </t>
  </si>
  <si>
    <t xml:space="preserve">CJ Tavare </t>
  </si>
  <si>
    <t xml:space="preserve">MA Ealham </t>
  </si>
  <si>
    <t xml:space="preserve">IJ Harvey </t>
  </si>
  <si>
    <t xml:space="preserve">Saqlain Mushtaq </t>
  </si>
  <si>
    <t xml:space="preserve">PA Wallace </t>
  </si>
  <si>
    <t xml:space="preserve">SM Ervine </t>
  </si>
  <si>
    <t xml:space="preserve">PL Symcox </t>
  </si>
  <si>
    <t xml:space="preserve">PAJ DeFreitas </t>
  </si>
  <si>
    <t xml:space="preserve">JR Murray </t>
  </si>
  <si>
    <t xml:space="preserve">IM Chappell </t>
  </si>
  <si>
    <t xml:space="preserve">DA Marillier </t>
  </si>
  <si>
    <t xml:space="preserve">UC Hathurusingha </t>
  </si>
  <si>
    <t xml:space="preserve">S Ramesh </t>
  </si>
  <si>
    <t xml:space="preserve">Qasim Umar </t>
  </si>
  <si>
    <t xml:space="preserve">Abdul Qadir </t>
  </si>
  <si>
    <t xml:space="preserve">CEL Ambrose </t>
  </si>
  <si>
    <t xml:space="preserve">JF Reid </t>
  </si>
  <si>
    <t xml:space="preserve">RMH Binny </t>
  </si>
  <si>
    <t xml:space="preserve">GR Larsen </t>
  </si>
  <si>
    <t xml:space="preserve">DJ Nash </t>
  </si>
  <si>
    <t xml:space="preserve">DN Patel </t>
  </si>
  <si>
    <t xml:space="preserve">GRJ Matthews </t>
  </si>
  <si>
    <t xml:space="preserve">WV Raman </t>
  </si>
  <si>
    <t xml:space="preserve">GJ Rennie </t>
  </si>
  <si>
    <t xml:space="preserve">SFAF Bacchus </t>
  </si>
  <si>
    <t xml:space="preserve">RJ Ratnayake </t>
  </si>
  <si>
    <t xml:space="preserve">AJ Hollioake </t>
  </si>
  <si>
    <t xml:space="preserve">RIC Holder </t>
  </si>
  <si>
    <t xml:space="preserve">RT Robinson </t>
  </si>
  <si>
    <t xml:space="preserve">BM Laird </t>
  </si>
  <si>
    <t xml:space="preserve">Mansoor Akhtar </t>
  </si>
  <si>
    <t xml:space="preserve">W Larkins </t>
  </si>
  <si>
    <t xml:space="preserve">LOB Cann </t>
  </si>
  <si>
    <t xml:space="preserve">FDM Karunaratne </t>
  </si>
  <si>
    <t xml:space="preserve">SB Joshi </t>
  </si>
  <si>
    <t xml:space="preserve">RT Latham </t>
  </si>
  <si>
    <t xml:space="preserve">JL Carter </t>
  </si>
  <si>
    <t xml:space="preserve">MJR Rindel </t>
  </si>
  <si>
    <t xml:space="preserve">Tushar Imran </t>
  </si>
  <si>
    <t xml:space="preserve">C White </t>
  </si>
  <si>
    <t xml:space="preserve">KS More </t>
  </si>
  <si>
    <t xml:space="preserve">Aamer Malik </t>
  </si>
  <si>
    <t xml:space="preserve">GS Blewett </t>
  </si>
  <si>
    <t xml:space="preserve">TJ Friend </t>
  </si>
  <si>
    <t xml:space="preserve">T Duffin </t>
  </si>
  <si>
    <t xml:space="preserve">Mohammad Wasim </t>
  </si>
  <si>
    <t xml:space="preserve">AP Kuiper </t>
  </si>
  <si>
    <t xml:space="preserve">P Willey </t>
  </si>
  <si>
    <t xml:space="preserve">MC Snedden </t>
  </si>
  <si>
    <t xml:space="preserve">Athar Ali Khan </t>
  </si>
  <si>
    <t xml:space="preserve">LK Germon </t>
  </si>
  <si>
    <t xml:space="preserve">PK Amre </t>
  </si>
  <si>
    <t xml:space="preserve">KD Walters </t>
  </si>
  <si>
    <t xml:space="preserve">JG Bracewell </t>
  </si>
  <si>
    <t xml:space="preserve">DP Viljoen </t>
  </si>
  <si>
    <t xml:space="preserve">JM Brearley </t>
  </si>
  <si>
    <t xml:space="preserve">Taufeeq Umar </t>
  </si>
  <si>
    <t xml:space="preserve">PR Reiffel </t>
  </si>
  <si>
    <t xml:space="preserve">JE Emburey </t>
  </si>
  <si>
    <t xml:space="preserve">DJ Callaghan </t>
  </si>
  <si>
    <t xml:space="preserve">Naimur Rahman </t>
  </si>
  <si>
    <t xml:space="preserve">AC Cummins </t>
  </si>
  <si>
    <t xml:space="preserve">MRJ Veletta </t>
  </si>
  <si>
    <t xml:space="preserve">DA Minors </t>
  </si>
  <si>
    <t xml:space="preserve">BG Rogers </t>
  </si>
  <si>
    <t xml:space="preserve">S Lee </t>
  </si>
  <si>
    <t xml:space="preserve">CA Best </t>
  </si>
  <si>
    <t xml:space="preserve">AJ Bichel </t>
  </si>
  <si>
    <t xml:space="preserve">ALF de Mel </t>
  </si>
  <si>
    <t xml:space="preserve">AO Malhotra </t>
  </si>
  <si>
    <t xml:space="preserve">C Sharma </t>
  </si>
  <si>
    <t xml:space="preserve">Minhajul Abedin </t>
  </si>
  <si>
    <t xml:space="preserve">Mehrab Hossain </t>
  </si>
  <si>
    <t xml:space="preserve">TE Blain </t>
  </si>
  <si>
    <t xml:space="preserve">SAR Silva </t>
  </si>
  <si>
    <t xml:space="preserve">GR Viswanath </t>
  </si>
  <si>
    <t xml:space="preserve">RL Chase </t>
  </si>
  <si>
    <t xml:space="preserve">JP Maher </t>
  </si>
  <si>
    <t xml:space="preserve">AH Omarshah </t>
  </si>
  <si>
    <t xml:space="preserve">PL Taylor </t>
  </si>
  <si>
    <t xml:space="preserve">DN Chudasama </t>
  </si>
  <si>
    <t xml:space="preserve">CJ McDermott </t>
  </si>
  <si>
    <t xml:space="preserve">DR Pringle </t>
  </si>
  <si>
    <t xml:space="preserve">AK Sharma </t>
  </si>
  <si>
    <t xml:space="preserve">RC Russell </t>
  </si>
  <si>
    <t xml:space="preserve">SR Waters </t>
  </si>
  <si>
    <t xml:space="preserve">CO Browne </t>
  </si>
  <si>
    <t xml:space="preserve">CB Lambert </t>
  </si>
  <si>
    <t xml:space="preserve">IR Bishop </t>
  </si>
  <si>
    <t xml:space="preserve">EA Brandes </t>
  </si>
  <si>
    <t xml:space="preserve">ID Blackwell </t>
  </si>
  <si>
    <t xml:space="preserve">RG de Alwis </t>
  </si>
  <si>
    <t xml:space="preserve">S Madan Lal </t>
  </si>
  <si>
    <t xml:space="preserve">TBM de Leede </t>
  </si>
  <si>
    <t xml:space="preserve">WS Jayantha </t>
  </si>
  <si>
    <t xml:space="preserve">Mushtaq Ahmed </t>
  </si>
  <si>
    <t xml:space="preserve">DR Chumney </t>
  </si>
  <si>
    <t xml:space="preserve">AF Giles </t>
  </si>
  <si>
    <t xml:space="preserve">Hannan Sarkar </t>
  </si>
  <si>
    <t xml:space="preserve">Sadiq Mohammad </t>
  </si>
  <si>
    <t xml:space="preserve">MH Dekker </t>
  </si>
  <si>
    <t xml:space="preserve">DM Wellham </t>
  </si>
  <si>
    <t xml:space="preserve">GF Lawson </t>
  </si>
  <si>
    <t xml:space="preserve">MR Ramprakash </t>
  </si>
  <si>
    <t xml:space="preserve">Al Sahariar </t>
  </si>
  <si>
    <t xml:space="preserve">CC Lewis </t>
  </si>
  <si>
    <t xml:space="preserve">SMH Kirmani </t>
  </si>
  <si>
    <t xml:space="preserve">DS de Silva </t>
  </si>
  <si>
    <t xml:space="preserve">S Chattergoon </t>
  </si>
  <si>
    <t xml:space="preserve">PJ Forrest </t>
  </si>
  <si>
    <t xml:space="preserve">WM Darling </t>
  </si>
  <si>
    <t xml:space="preserve">SS Karim </t>
  </si>
  <si>
    <t xml:space="preserve">Shahriar Hossain </t>
  </si>
  <si>
    <t xml:space="preserve">SW Ambris </t>
  </si>
  <si>
    <t xml:space="preserve">RC Irani </t>
  </si>
  <si>
    <t xml:space="preserve">Mushfiqur Rahman </t>
  </si>
  <si>
    <t xml:space="preserve">BJ Patel </t>
  </si>
  <si>
    <t xml:space="preserve">AD Brown </t>
  </si>
  <si>
    <t xml:space="preserve">Nasir Jamal </t>
  </si>
  <si>
    <t xml:space="preserve">Wajahatullah Wasti </t>
  </si>
  <si>
    <t xml:space="preserve">Zahid Fazal </t>
  </si>
  <si>
    <t xml:space="preserve">RDB Croft </t>
  </si>
  <si>
    <t xml:space="preserve">GP Wickramasinghe </t>
  </si>
  <si>
    <t xml:space="preserve">DNT Zoysa </t>
  </si>
  <si>
    <t xml:space="preserve">HH Kanitkar </t>
  </si>
  <si>
    <t xml:space="preserve">BE Congdon </t>
  </si>
  <si>
    <t xml:space="preserve">CM Old </t>
  </si>
  <si>
    <t xml:space="preserve">MG Burgess </t>
  </si>
  <si>
    <t xml:space="preserve">Tapash Baisya </t>
  </si>
  <si>
    <t xml:space="preserve">KA Edwards </t>
  </si>
  <si>
    <t xml:space="preserve">Manjural Islam Rana </t>
  </si>
  <si>
    <t xml:space="preserve">S Mukuddem </t>
  </si>
  <si>
    <t xml:space="preserve">Asif Iqbal </t>
  </si>
  <si>
    <t xml:space="preserve">DJ Capel </t>
  </si>
  <si>
    <t xml:space="preserve">RP Snell </t>
  </si>
  <si>
    <t xml:space="preserve">KJJ van Noortwijk </t>
  </si>
  <si>
    <t xml:space="preserve">CA Walsh </t>
  </si>
  <si>
    <t xml:space="preserve">RB McCosker </t>
  </si>
  <si>
    <t xml:space="preserve">HP Rinke </t>
  </si>
  <si>
    <t xml:space="preserve">Faisal Iqbal </t>
  </si>
  <si>
    <t xml:space="preserve">NAM McLean </t>
  </si>
  <si>
    <t xml:space="preserve">B Wood </t>
  </si>
  <si>
    <t xml:space="preserve">RC Fredericks </t>
  </si>
  <si>
    <t xml:space="preserve">BR Hartland </t>
  </si>
  <si>
    <t xml:space="preserve">N Chopra </t>
  </si>
  <si>
    <t xml:space="preserve">BC Hollioake </t>
  </si>
  <si>
    <t xml:space="preserve">Nafees Iqbal </t>
  </si>
  <si>
    <t xml:space="preserve">Ihsanullah </t>
  </si>
  <si>
    <t xml:space="preserve">DM Benkenstein </t>
  </si>
  <si>
    <t xml:space="preserve">WKM Benjamin </t>
  </si>
  <si>
    <t xml:space="preserve">GS Ballance </t>
  </si>
  <si>
    <t xml:space="preserve">Zahoor Elahi </t>
  </si>
  <si>
    <t xml:space="preserve">DN Crookes </t>
  </si>
  <si>
    <t xml:space="preserve">AJ Pycroft </t>
  </si>
  <si>
    <t xml:space="preserve">DL Murray </t>
  </si>
  <si>
    <t xml:space="preserve">DA Reeve </t>
  </si>
  <si>
    <t xml:space="preserve">CS Pandit </t>
  </si>
  <si>
    <t xml:space="preserve">Sanwar Hossain </t>
  </si>
  <si>
    <t xml:space="preserve">KM Curran </t>
  </si>
  <si>
    <t xml:space="preserve">LG Howell </t>
  </si>
  <si>
    <t xml:space="preserve">D Lloyd </t>
  </si>
  <si>
    <t xml:space="preserve">VJ Marks </t>
  </si>
  <si>
    <t xml:space="preserve">LP van Troost </t>
  </si>
  <si>
    <t xml:space="preserve">MA Holding </t>
  </si>
  <si>
    <t xml:space="preserve">MA Jones </t>
  </si>
  <si>
    <t xml:space="preserve">CL King </t>
  </si>
  <si>
    <t xml:space="preserve">RS Sodhi </t>
  </si>
  <si>
    <t xml:space="preserve">KC Brathwaite </t>
  </si>
  <si>
    <t xml:space="preserve">AV Vadher </t>
  </si>
  <si>
    <t xml:space="preserve">AM Bacher </t>
  </si>
  <si>
    <t xml:space="preserve">KBJ Azad </t>
  </si>
  <si>
    <t xml:space="preserve">AD Gaekwad </t>
  </si>
  <si>
    <t xml:space="preserve">AW Greig </t>
  </si>
  <si>
    <t xml:space="preserve">Aaqib Javed </t>
  </si>
  <si>
    <t xml:space="preserve">MH Denness </t>
  </si>
  <si>
    <t xml:space="preserve">HJW Gardiner </t>
  </si>
  <si>
    <t xml:space="preserve">Naved Latif </t>
  </si>
  <si>
    <t xml:space="preserve">KJ Wadsworth </t>
  </si>
  <si>
    <t xml:space="preserve">SS Dighe </t>
  </si>
  <si>
    <t xml:space="preserve">R Edwards </t>
  </si>
  <si>
    <t xml:space="preserve">S Ranatunga </t>
  </si>
  <si>
    <t xml:space="preserve">IP Butchart </t>
  </si>
  <si>
    <t xml:space="preserve">JFM Morrison </t>
  </si>
  <si>
    <t xml:space="preserve">CT Radley </t>
  </si>
  <si>
    <t xml:space="preserve">AR Caddick </t>
  </si>
  <si>
    <t xml:space="preserve">GF Labrooy </t>
  </si>
  <si>
    <t xml:space="preserve">JM Parker </t>
  </si>
  <si>
    <t xml:space="preserve">RB Reid </t>
  </si>
  <si>
    <t xml:space="preserve">RH Vance </t>
  </si>
  <si>
    <t xml:space="preserve">MA Suji </t>
  </si>
  <si>
    <t xml:space="preserve">A Turner </t>
  </si>
  <si>
    <t xml:space="preserve">Qaiser Ali </t>
  </si>
  <si>
    <t xml:space="preserve">BP Patel </t>
  </si>
  <si>
    <t xml:space="preserve">PR Downton </t>
  </si>
  <si>
    <t xml:space="preserve">Hasan Raza </t>
  </si>
  <si>
    <t xml:space="preserve">MJ Di Venuto </t>
  </si>
  <si>
    <t xml:space="preserve">DK Lillee </t>
  </si>
  <si>
    <t xml:space="preserve">J Garner </t>
  </si>
  <si>
    <t xml:space="preserve">KJ Arnott </t>
  </si>
  <si>
    <t xml:space="preserve">Enamul Haque </t>
  </si>
  <si>
    <t xml:space="preserve">GR Codrington </t>
  </si>
  <si>
    <t xml:space="preserve">JP Crawley </t>
  </si>
  <si>
    <t xml:space="preserve">Ikram Alikhil </t>
  </si>
  <si>
    <t xml:space="preserve">AME Roberts </t>
  </si>
  <si>
    <t xml:space="preserve">TM Chappell </t>
  </si>
  <si>
    <t xml:space="preserve">SHU Karnain </t>
  </si>
  <si>
    <t xml:space="preserve">AY Karim </t>
  </si>
  <si>
    <t xml:space="preserve">M Dillon </t>
  </si>
  <si>
    <t xml:space="preserve">AMJ Hilditch </t>
  </si>
  <si>
    <t xml:space="preserve">BP Julian </t>
  </si>
  <si>
    <t xml:space="preserve">KR Stackpole </t>
  </si>
  <si>
    <t xml:space="preserve">JH Edrich </t>
  </si>
  <si>
    <t xml:space="preserve">BKV Prasad </t>
  </si>
  <si>
    <t xml:space="preserve">Sarfraz Nawaz </t>
  </si>
  <si>
    <t xml:space="preserve">Wasim Bari </t>
  </si>
  <si>
    <t xml:space="preserve">DR Lockhart </t>
  </si>
  <si>
    <t xml:space="preserve">Y Venugopal Rao </t>
  </si>
  <si>
    <t xml:space="preserve">FA Rose </t>
  </si>
  <si>
    <t xml:space="preserve">EO Simons </t>
  </si>
  <si>
    <t xml:space="preserve">V Dahiya </t>
  </si>
  <si>
    <t xml:space="preserve">WK Lees </t>
  </si>
  <si>
    <t xml:space="preserve">NO Perry </t>
  </si>
  <si>
    <t xml:space="preserve">CPH Ramanayake </t>
  </si>
  <si>
    <t xml:space="preserve">Tahir Naqqash </t>
  </si>
  <si>
    <t xml:space="preserve">Mushtaq Mohammad </t>
  </si>
  <si>
    <t xml:space="preserve">MHW Papps </t>
  </si>
  <si>
    <t xml:space="preserve">DL Bairstow </t>
  </si>
  <si>
    <t xml:space="preserve">AR Berenger </t>
  </si>
  <si>
    <t xml:space="preserve">PE McEwan </t>
  </si>
  <si>
    <t xml:space="preserve">JA Rennie </t>
  </si>
  <si>
    <t xml:space="preserve">APE Knott </t>
  </si>
  <si>
    <t xml:space="preserve">AJ Burger </t>
  </si>
  <si>
    <t xml:space="preserve">Ijaz Faqih </t>
  </si>
  <si>
    <t xml:space="preserve">ASA Perera </t>
  </si>
  <si>
    <t xml:space="preserve">Akram Raza </t>
  </si>
  <si>
    <t xml:space="preserve">C Pringle </t>
  </si>
  <si>
    <t xml:space="preserve">V Rathour </t>
  </si>
  <si>
    <t xml:space="preserve">CJ Smith </t>
  </si>
  <si>
    <t xml:space="preserve">Abid Ali </t>
  </si>
  <si>
    <t xml:space="preserve">DAG Fletcher </t>
  </si>
  <si>
    <t xml:space="preserve">TN Madondo </t>
  </si>
  <si>
    <t xml:space="preserve">EAE Baptiste </t>
  </si>
  <si>
    <t xml:space="preserve">Saadat Ali </t>
  </si>
  <si>
    <t xml:space="preserve">JR Thomson </t>
  </si>
  <si>
    <t xml:space="preserve">SB Bangar </t>
  </si>
  <si>
    <t xml:space="preserve">DG Cork </t>
  </si>
  <si>
    <t xml:space="preserve">WF Stelling </t>
  </si>
  <si>
    <t xml:space="preserve">B Warnapura </t>
  </si>
  <si>
    <t xml:space="preserve">Mazhar Hussain </t>
  </si>
  <si>
    <t xml:space="preserve">SC Khanna </t>
  </si>
  <si>
    <t xml:space="preserve">BR Blair </t>
  </si>
  <si>
    <t xml:space="preserve">GC Dyer </t>
  </si>
  <si>
    <t xml:space="preserve">MD Moxon </t>
  </si>
  <si>
    <t xml:space="preserve">GRJ Roope </t>
  </si>
  <si>
    <t xml:space="preserve">SB Doull </t>
  </si>
  <si>
    <t xml:space="preserve">Hasibul Hossain </t>
  </si>
  <si>
    <t xml:space="preserve">RP Lefebvre </t>
  </si>
  <si>
    <t xml:space="preserve">DK Morrison </t>
  </si>
  <si>
    <t xml:space="preserve">PS de Villiers </t>
  </si>
  <si>
    <t xml:space="preserve">RA Jones </t>
  </si>
  <si>
    <t xml:space="preserve">AR Whittall </t>
  </si>
  <si>
    <t xml:space="preserve">RS Gabriel </t>
  </si>
  <si>
    <t xml:space="preserve">JE Morris </t>
  </si>
  <si>
    <t xml:space="preserve">Haroon Rasheed </t>
  </si>
  <si>
    <t xml:space="preserve">A McGrath </t>
  </si>
  <si>
    <t xml:space="preserve">DES Maxwell </t>
  </si>
  <si>
    <t xml:space="preserve">JF Kloppenburg </t>
  </si>
  <si>
    <t xml:space="preserve">JA McCollum </t>
  </si>
  <si>
    <t xml:space="preserve">GAHM Parkar </t>
  </si>
  <si>
    <t xml:space="preserve">RB Kanhai </t>
  </si>
  <si>
    <t xml:space="preserve">RR Powar </t>
  </si>
  <si>
    <t xml:space="preserve">MV Nagamootoo </t>
  </si>
  <si>
    <t xml:space="preserve">JTC Vaughan </t>
  </si>
  <si>
    <t xml:space="preserve">CD Cumming </t>
  </si>
  <si>
    <t xml:space="preserve">SKL de Silva </t>
  </si>
  <si>
    <t xml:space="preserve">SC Joseph </t>
  </si>
  <si>
    <t xml:space="preserve">PE Cantrell </t>
  </si>
  <si>
    <t xml:space="preserve">JL Langer </t>
  </si>
  <si>
    <t xml:space="preserve">Saleem Raza </t>
  </si>
  <si>
    <t xml:space="preserve">AC Bedade </t>
  </si>
  <si>
    <t xml:space="preserve">JJ Martin </t>
  </si>
  <si>
    <t xml:space="preserve">MP Maynard </t>
  </si>
  <si>
    <t xml:space="preserve">IJ Gould </t>
  </si>
  <si>
    <t xml:space="preserve">GJ Cosier </t>
  </si>
  <si>
    <t xml:space="preserve">Mohammad Hussain </t>
  </si>
  <si>
    <t xml:space="preserve">CJ Richards </t>
  </si>
  <si>
    <t xml:space="preserve">CPS Chauhan </t>
  </si>
  <si>
    <t xml:space="preserve">AN Ranasinghe </t>
  </si>
  <si>
    <t xml:space="preserve">DW Fleming </t>
  </si>
  <si>
    <t xml:space="preserve">MW Alleyne </t>
  </si>
  <si>
    <t xml:space="preserve">RS Gavaskar </t>
  </si>
  <si>
    <t xml:space="preserve">BF Hastings </t>
  </si>
  <si>
    <t xml:space="preserve">NA Foster </t>
  </si>
  <si>
    <t xml:space="preserve">GD Barlow </t>
  </si>
  <si>
    <t xml:space="preserve">AR Khurasiya </t>
  </si>
  <si>
    <t xml:space="preserve">D Williams </t>
  </si>
  <si>
    <t xml:space="preserve">JA Burns </t>
  </si>
  <si>
    <t xml:space="preserve">R Clarke </t>
  </si>
  <si>
    <t xml:space="preserve">DK Liyanage </t>
  </si>
  <si>
    <t xml:space="preserve">CM Kuggeleijn </t>
  </si>
  <si>
    <t xml:space="preserve">MB Loye </t>
  </si>
  <si>
    <t xml:space="preserve">K Zondo </t>
  </si>
  <si>
    <t xml:space="preserve">ARC Fraser </t>
  </si>
  <si>
    <t xml:space="preserve">OD Gibson </t>
  </si>
  <si>
    <t xml:space="preserve">CR Matthews </t>
  </si>
  <si>
    <t xml:space="preserve">Shahid Saeed </t>
  </si>
  <si>
    <t xml:space="preserve">VJ Wells </t>
  </si>
  <si>
    <t xml:space="preserve">JM Wiener </t>
  </si>
  <si>
    <t xml:space="preserve">MV Fleming </t>
  </si>
  <si>
    <t xml:space="preserve">KH MacLeay </t>
  </si>
  <si>
    <t xml:space="preserve">EAR de Silva </t>
  </si>
  <si>
    <t xml:space="preserve">GN Edwards </t>
  </si>
  <si>
    <t xml:space="preserve">KA Hope </t>
  </si>
  <si>
    <t xml:space="preserve">RJ Bailey </t>
  </si>
  <si>
    <t xml:space="preserve">RM Hogg </t>
  </si>
  <si>
    <t xml:space="preserve">APB Tennekoon </t>
  </si>
  <si>
    <t xml:space="preserve">G Miller </t>
  </si>
  <si>
    <t xml:space="preserve">LG Rowe </t>
  </si>
  <si>
    <t xml:space="preserve">R Vijay Bharadwaj </t>
  </si>
  <si>
    <t xml:space="preserve">SRD Wettimuny </t>
  </si>
  <si>
    <t xml:space="preserve">PA Browne </t>
  </si>
  <si>
    <t xml:space="preserve">Krishna Chandran </t>
  </si>
  <si>
    <t xml:space="preserve">Arshad Khan </t>
  </si>
  <si>
    <t xml:space="preserve">MD Bell </t>
  </si>
  <si>
    <t xml:space="preserve">RK Chauhan </t>
  </si>
  <si>
    <t xml:space="preserve">D Keulder </t>
  </si>
  <si>
    <t xml:space="preserve">Bazid Khan </t>
  </si>
  <si>
    <t xml:space="preserve">MSK Prasad </t>
  </si>
  <si>
    <t xml:space="preserve">Sajid Ali </t>
  </si>
  <si>
    <t xml:space="preserve">RW Taylor </t>
  </si>
  <si>
    <t xml:space="preserve">TJ Zoehrer </t>
  </si>
  <si>
    <t xml:space="preserve">FC Hayes </t>
  </si>
  <si>
    <t xml:space="preserve">DT Hondo </t>
  </si>
  <si>
    <t xml:space="preserve">TE Jesty </t>
  </si>
  <si>
    <t xml:space="preserve">Basil Hameed </t>
  </si>
  <si>
    <t xml:space="preserve">TRO Payne </t>
  </si>
  <si>
    <t xml:space="preserve">CP Senanayake </t>
  </si>
  <si>
    <t xml:space="preserve">PA Jaques </t>
  </si>
  <si>
    <t xml:space="preserve">AIC Dodemaide </t>
  </si>
  <si>
    <t xml:space="preserve">A Maregwede </t>
  </si>
  <si>
    <t xml:space="preserve">JA Samarasekera </t>
  </si>
  <si>
    <t xml:space="preserve">M van Jaarsveld </t>
  </si>
  <si>
    <t xml:space="preserve">LR Williams </t>
  </si>
  <si>
    <t xml:space="preserve">GA Paterson </t>
  </si>
  <si>
    <t xml:space="preserve">J Arun Lal </t>
  </si>
  <si>
    <t xml:space="preserve">CRM Douglas </t>
  </si>
  <si>
    <t xml:space="preserve">SK Gupta </t>
  </si>
  <si>
    <t xml:space="preserve">GJAF Aponso </t>
  </si>
  <si>
    <t xml:space="preserve">Shahid Mahboob </t>
  </si>
  <si>
    <t xml:space="preserve">EJ Chatfield </t>
  </si>
  <si>
    <t xml:space="preserve">V Yadav </t>
  </si>
  <si>
    <t xml:space="preserve">DH Brain </t>
  </si>
  <si>
    <t xml:space="preserve">NB Mahwire </t>
  </si>
  <si>
    <t xml:space="preserve">Arshad Ayub </t>
  </si>
  <si>
    <t xml:space="preserve">Azam Khan </t>
  </si>
  <si>
    <t xml:space="preserve">PH Edmonds </t>
  </si>
  <si>
    <t xml:space="preserve">Tauseef Ahmed </t>
  </si>
  <si>
    <t xml:space="preserve">GK Khoda </t>
  </si>
  <si>
    <t xml:space="preserve">GR Dilley </t>
  </si>
  <si>
    <t xml:space="preserve">FM Engineer </t>
  </si>
  <si>
    <t xml:space="preserve">KD Ghavri </t>
  </si>
  <si>
    <t xml:space="preserve">Naved Anjum </t>
  </si>
  <si>
    <t xml:space="preserve">MJ Cosgrove </t>
  </si>
  <si>
    <t xml:space="preserve">Hasan Jamil </t>
  </si>
  <si>
    <t xml:space="preserve">Shan Masood </t>
  </si>
  <si>
    <t xml:space="preserve">RD Brown </t>
  </si>
  <si>
    <t xml:space="preserve">MG Burmester </t>
  </si>
  <si>
    <t xml:space="preserve">CL Smith </t>
  </si>
  <si>
    <t xml:space="preserve">R Murray </t>
  </si>
  <si>
    <t xml:space="preserve">SJ Rhodes </t>
  </si>
  <si>
    <t xml:space="preserve">G Cook </t>
  </si>
  <si>
    <t xml:space="preserve">Faruk Ahmed </t>
  </si>
  <si>
    <t xml:space="preserve">AS Joseph </t>
  </si>
  <si>
    <t xml:space="preserve">TJ Laughlin </t>
  </si>
  <si>
    <t xml:space="preserve">PM Toohey </t>
  </si>
  <si>
    <t xml:space="preserve">CD Collymore </t>
  </si>
  <si>
    <t xml:space="preserve">D Elgar </t>
  </si>
  <si>
    <t xml:space="preserve">BP Nash </t>
  </si>
  <si>
    <t xml:space="preserve">MW Priest </t>
  </si>
  <si>
    <t xml:space="preserve">G Toka </t>
  </si>
  <si>
    <t xml:space="preserve">Arshad Laeeq </t>
  </si>
  <si>
    <t xml:space="preserve">ERNS Fernando </t>
  </si>
  <si>
    <t xml:space="preserve">RO Hinds </t>
  </si>
  <si>
    <t xml:space="preserve">WR James </t>
  </si>
  <si>
    <t xml:space="preserve">TA Lloyd </t>
  </si>
  <si>
    <t xml:space="preserve">Tabarak Dar </t>
  </si>
  <si>
    <t xml:space="preserve">GB Troup </t>
  </si>
  <si>
    <t xml:space="preserve">S Amarnath </t>
  </si>
  <si>
    <t xml:space="preserve">S Elworthy </t>
  </si>
  <si>
    <t xml:space="preserve">MG Hughes </t>
  </si>
  <si>
    <t xml:space="preserve">NMK Smith </t>
  </si>
  <si>
    <t xml:space="preserve">Akshay Homraj </t>
  </si>
  <si>
    <t xml:space="preserve">LV Garrick </t>
  </si>
  <si>
    <t xml:space="preserve">AFG Griffith </t>
  </si>
  <si>
    <t xml:space="preserve">BC Rose </t>
  </si>
  <si>
    <t xml:space="preserve">DCC Borden </t>
  </si>
  <si>
    <t xml:space="preserve">GJ Crocker </t>
  </si>
  <si>
    <t xml:space="preserve">EJ Gray </t>
  </si>
  <si>
    <t xml:space="preserve">LR Johnson </t>
  </si>
  <si>
    <t xml:space="preserve">I Maraj </t>
  </si>
  <si>
    <t xml:space="preserve">Mohammad Ishaq </t>
  </si>
  <si>
    <t xml:space="preserve">GC Small </t>
  </si>
  <si>
    <t xml:space="preserve">GM Ewing </t>
  </si>
  <si>
    <t xml:space="preserve">AL Kandappah </t>
  </si>
  <si>
    <t xml:space="preserve">RB Kerr </t>
  </si>
  <si>
    <t xml:space="preserve">Manzoor Akhtar </t>
  </si>
  <si>
    <t xml:space="preserve">Azhar Hossain </t>
  </si>
  <si>
    <t xml:space="preserve">MP Bicknell </t>
  </si>
  <si>
    <t xml:space="preserve">AA Donald </t>
  </si>
  <si>
    <t xml:space="preserve">HK Olonga </t>
  </si>
  <si>
    <t xml:space="preserve">KL Tucker </t>
  </si>
  <si>
    <t xml:space="preserve">VC Drakes </t>
  </si>
  <si>
    <t xml:space="preserve">GFJ Liebenberg </t>
  </si>
  <si>
    <t xml:space="preserve">S Abid Ali </t>
  </si>
  <si>
    <t xml:space="preserve">Kabir Ali </t>
  </si>
  <si>
    <t xml:space="preserve">V Mehra </t>
  </si>
  <si>
    <t xml:space="preserve">BC Strang </t>
  </si>
  <si>
    <t xml:space="preserve">JV Harris </t>
  </si>
  <si>
    <t xml:space="preserve">SG Peall </t>
  </si>
  <si>
    <t xml:space="preserve">DP Samaraweera </t>
  </si>
  <si>
    <t xml:space="preserve">GB Murgatroyd </t>
  </si>
  <si>
    <t xml:space="preserve">A Ratra </t>
  </si>
  <si>
    <t xml:space="preserve">Aamer Hanif </t>
  </si>
  <si>
    <t xml:space="preserve">VB Chandrasekhar </t>
  </si>
  <si>
    <t xml:space="preserve">AJ Traicos </t>
  </si>
  <si>
    <t xml:space="preserve">Anil Dalpat </t>
  </si>
  <si>
    <t xml:space="preserve">RM Ellison </t>
  </si>
  <si>
    <t xml:space="preserve">BD Julien </t>
  </si>
  <si>
    <t xml:space="preserve">EH Mattis </t>
  </si>
  <si>
    <t xml:space="preserve">AD Mullally </t>
  </si>
  <si>
    <t xml:space="preserve">W Watson </t>
  </si>
  <si>
    <t xml:space="preserve">PB Dassanayake </t>
  </si>
  <si>
    <t xml:space="preserve">PJC Hoffmann </t>
  </si>
  <si>
    <t xml:space="preserve">KAD Hurdle </t>
  </si>
  <si>
    <t xml:space="preserve">KJ Barnett </t>
  </si>
  <si>
    <t xml:space="preserve">SF Dukanwala </t>
  </si>
  <si>
    <t xml:space="preserve">VB John </t>
  </si>
  <si>
    <t xml:space="preserve">Saqib Ali </t>
  </si>
  <si>
    <t xml:space="preserve">Younis Ahmed </t>
  </si>
  <si>
    <t xml:space="preserve">OAC Banks </t>
  </si>
  <si>
    <t xml:space="preserve">AG Davies </t>
  </si>
  <si>
    <t xml:space="preserve">RGD Willis </t>
  </si>
  <si>
    <t xml:space="preserve">C Hemraj </t>
  </si>
  <si>
    <t xml:space="preserve">LJ Koen </t>
  </si>
  <si>
    <t xml:space="preserve">DB Kotze </t>
  </si>
  <si>
    <t xml:space="preserve">RD Robinson </t>
  </si>
  <si>
    <t xml:space="preserve">Mahbubul Alam </t>
  </si>
  <si>
    <t xml:space="preserve">S Sriram </t>
  </si>
  <si>
    <t xml:space="preserve">Jai P Yadav </t>
  </si>
  <si>
    <t xml:space="preserve">TR Gripper </t>
  </si>
  <si>
    <t xml:space="preserve">PWE Rawson </t>
  </si>
  <si>
    <t xml:space="preserve">SK Sharma </t>
  </si>
  <si>
    <t xml:space="preserve">MHN Walker </t>
  </si>
  <si>
    <t xml:space="preserve">AC Dale </t>
  </si>
  <si>
    <t xml:space="preserve">MF Kent </t>
  </si>
  <si>
    <t xml:space="preserve">MW Rushmere </t>
  </si>
  <si>
    <t xml:space="preserve">Sami Aslam </t>
  </si>
  <si>
    <t xml:space="preserve">MH Tissera </t>
  </si>
  <si>
    <t xml:space="preserve">IG Holland </t>
  </si>
  <si>
    <t xml:space="preserve">AP Sheahan </t>
  </si>
  <si>
    <t xml:space="preserve">PWA Mulder </t>
  </si>
  <si>
    <t xml:space="preserve">EB McSweeney </t>
  </si>
  <si>
    <t xml:space="preserve">GR Sealy </t>
  </si>
  <si>
    <t xml:space="preserve">CS Serjeant </t>
  </si>
  <si>
    <t xml:space="preserve">AL Wadekar </t>
  </si>
  <si>
    <t xml:space="preserve">DS Weerakkody </t>
  </si>
  <si>
    <t xml:space="preserve">G Blakeney </t>
  </si>
  <si>
    <t xml:space="preserve">TG Hogan </t>
  </si>
  <si>
    <t xml:space="preserve">BA Murphy </t>
  </si>
  <si>
    <t xml:space="preserve">S Viswanath </t>
  </si>
  <si>
    <t xml:space="preserve">CJ Adams </t>
  </si>
  <si>
    <t xml:space="preserve">KED Carroll </t>
  </si>
  <si>
    <t xml:space="preserve">SR Gillespie </t>
  </si>
  <si>
    <t xml:space="preserve">MJ Smith </t>
  </si>
  <si>
    <t xml:space="preserve">RD Steede </t>
  </si>
  <si>
    <t xml:space="preserve">Ashraf Ali </t>
  </si>
  <si>
    <t xml:space="preserve">AC Dawson </t>
  </si>
  <si>
    <t xml:space="preserve">Y Goonasekera </t>
  </si>
  <si>
    <t xml:space="preserve">FS Crockwell </t>
  </si>
  <si>
    <t xml:space="preserve">RK Illingworth </t>
  </si>
  <si>
    <t xml:space="preserve">M Sheikh </t>
  </si>
  <si>
    <t xml:space="preserve">SJ Cook </t>
  </si>
  <si>
    <t xml:space="preserve">SG Davies </t>
  </si>
  <si>
    <t xml:space="preserve">V Pollard </t>
  </si>
  <si>
    <t xml:space="preserve">PR Adams </t>
  </si>
  <si>
    <t xml:space="preserve">Akhtar Sarfraz </t>
  </si>
  <si>
    <t xml:space="preserve">RJ Bright </t>
  </si>
  <si>
    <t xml:space="preserve">KCG Benjamin </t>
  </si>
  <si>
    <t xml:space="preserve">RD King </t>
  </si>
  <si>
    <t xml:space="preserve">RG Petrie </t>
  </si>
  <si>
    <t xml:space="preserve">Saeed Azad </t>
  </si>
  <si>
    <t xml:space="preserve">VA Holder </t>
  </si>
  <si>
    <t xml:space="preserve">KF Semple </t>
  </si>
  <si>
    <t xml:space="preserve">RO Hussain </t>
  </si>
  <si>
    <t xml:space="preserve">MQ Sheikh </t>
  </si>
  <si>
    <t xml:space="preserve">Adnan Akmal </t>
  </si>
  <si>
    <t xml:space="preserve">SD Anurasiri </t>
  </si>
  <si>
    <t xml:space="preserve">PG Coman </t>
  </si>
  <si>
    <t xml:space="preserve">CE Cuffy </t>
  </si>
  <si>
    <t xml:space="preserve">Shaheedur Rahman </t>
  </si>
  <si>
    <t xml:space="preserve">Azhar Saeed </t>
  </si>
  <si>
    <t xml:space="preserve">Dolar Mahmud </t>
  </si>
  <si>
    <t xml:space="preserve">MN Hart </t>
  </si>
  <si>
    <t xml:space="preserve">JD Love </t>
  </si>
  <si>
    <t xml:space="preserve">EO Odumbe </t>
  </si>
  <si>
    <t xml:space="preserve">DR Parry </t>
  </si>
  <si>
    <t xml:space="preserve">Shakeel Ahmed jnr </t>
  </si>
  <si>
    <t xml:space="preserve">ELR Stewart </t>
  </si>
  <si>
    <t xml:space="preserve">DS Wesonga </t>
  </si>
  <si>
    <t xml:space="preserve">GE Bradburn </t>
  </si>
  <si>
    <t xml:space="preserve">ST Clarke </t>
  </si>
  <si>
    <t xml:space="preserve">Humayun Farhat </t>
  </si>
  <si>
    <t xml:space="preserve">JA Jameson </t>
  </si>
  <si>
    <t xml:space="preserve">NC McGarrell </t>
  </si>
  <si>
    <t xml:space="preserve">Abdul Jabbar </t>
  </si>
  <si>
    <t xml:space="preserve">Gazi Ashraf </t>
  </si>
  <si>
    <t xml:space="preserve">RO Butcher </t>
  </si>
  <si>
    <t xml:space="preserve">TMK Mawoyo </t>
  </si>
  <si>
    <t xml:space="preserve">M van Schoor </t>
  </si>
  <si>
    <t xml:space="preserve">B Yardley </t>
  </si>
  <si>
    <t xml:space="preserve">KD Boyce </t>
  </si>
  <si>
    <t xml:space="preserve">Ehsanul Haque </t>
  </si>
  <si>
    <t xml:space="preserve">Frasat Ali </t>
  </si>
  <si>
    <t xml:space="preserve">G Salmond </t>
  </si>
  <si>
    <t xml:space="preserve">V Aravind </t>
  </si>
  <si>
    <t xml:space="preserve">RS Haire </t>
  </si>
  <si>
    <t xml:space="preserve">JK Lever </t>
  </si>
  <si>
    <t xml:space="preserve">Sohail Fazal </t>
  </si>
  <si>
    <t xml:space="preserve">MW Douglas </t>
  </si>
  <si>
    <t xml:space="preserve">FY Fazal </t>
  </si>
  <si>
    <t xml:space="preserve">TV Mufambisi </t>
  </si>
  <si>
    <t xml:space="preserve">SJ Palframan </t>
  </si>
  <si>
    <t xml:space="preserve">SK Ranasinghe </t>
  </si>
  <si>
    <t xml:space="preserve">Arshad Ali </t>
  </si>
  <si>
    <t xml:space="preserve">RD Jackman </t>
  </si>
  <si>
    <t xml:space="preserve">BJ McKechnie </t>
  </si>
  <si>
    <t xml:space="preserve">JV Paranjpe </t>
  </si>
  <si>
    <t xml:space="preserve">RG Samuels </t>
  </si>
  <si>
    <t xml:space="preserve">RK Sethi </t>
  </si>
  <si>
    <t xml:space="preserve">S Venkataraghavan </t>
  </si>
  <si>
    <t xml:space="preserve">Ghulam Ali </t>
  </si>
  <si>
    <t xml:space="preserve">Mafizur Rahman </t>
  </si>
  <si>
    <t xml:space="preserve">Manjural Islam </t>
  </si>
  <si>
    <t xml:space="preserve">Mohammad Sharif </t>
  </si>
  <si>
    <t xml:space="preserve">RAP Nissanka </t>
  </si>
  <si>
    <t xml:space="preserve">DL Underwood </t>
  </si>
  <si>
    <t xml:space="preserve">AJ Woodcock </t>
  </si>
  <si>
    <t xml:space="preserve">JE Brinkley </t>
  </si>
  <si>
    <t xml:space="preserve">TK Canning </t>
  </si>
  <si>
    <t xml:space="preserve">CS Cowdrey </t>
  </si>
  <si>
    <t xml:space="preserve">D Dasgupta </t>
  </si>
  <si>
    <t xml:space="preserve">AH Gray </t>
  </si>
  <si>
    <t xml:space="preserve">A Mithun </t>
  </si>
  <si>
    <t xml:space="preserve">CA Pujara </t>
  </si>
  <si>
    <t xml:space="preserve">BS Sandhu </t>
  </si>
  <si>
    <t xml:space="preserve">NE Clarke </t>
  </si>
  <si>
    <t xml:space="preserve">JG Heron </t>
  </si>
  <si>
    <t xml:space="preserve">PA Horne </t>
  </si>
  <si>
    <t xml:space="preserve">IM Stanger </t>
  </si>
  <si>
    <t xml:space="preserve">Zeeshan Siddiqi </t>
  </si>
  <si>
    <t xml:space="preserve">ST Banerjee </t>
  </si>
  <si>
    <t xml:space="preserve">DB Close </t>
  </si>
  <si>
    <t xml:space="preserve">WW Daniel </t>
  </si>
  <si>
    <t xml:space="preserve">DJ Gandhi </t>
  </si>
  <si>
    <t xml:space="preserve">CK Hooper </t>
  </si>
  <si>
    <t xml:space="preserve">Maninder Singh </t>
  </si>
  <si>
    <t xml:space="preserve">D Ranatunga </t>
  </si>
  <si>
    <t xml:space="preserve">BA Reid </t>
  </si>
  <si>
    <t xml:space="preserve">GK Robertson </t>
  </si>
  <si>
    <t xml:space="preserve">MMC Schewe </t>
  </si>
  <si>
    <t xml:space="preserve">SS Tiwary </t>
  </si>
  <si>
    <t xml:space="preserve">KEA Upashantha </t>
  </si>
  <si>
    <t xml:space="preserve">GG Arnold </t>
  </si>
  <si>
    <t xml:space="preserve">JH Hampshire </t>
  </si>
  <si>
    <t xml:space="preserve">MW Pringle </t>
  </si>
  <si>
    <t xml:space="preserve">PC Strydom </t>
  </si>
  <si>
    <t xml:space="preserve">MG Vandort </t>
  </si>
  <si>
    <t xml:space="preserve">JJ Whitaker </t>
  </si>
  <si>
    <t xml:space="preserve">Zafar Iqbal </t>
  </si>
  <si>
    <t xml:space="preserve">A Codrington </t>
  </si>
  <si>
    <t xml:space="preserve">FA Dennis </t>
  </si>
  <si>
    <t xml:space="preserve">ER Fernando </t>
  </si>
  <si>
    <t xml:space="preserve">Sarandeep Singh </t>
  </si>
  <si>
    <t xml:space="preserve">BGK Walker </t>
  </si>
  <si>
    <t xml:space="preserve">Jawahir Shah </t>
  </si>
  <si>
    <t xml:space="preserve">KK Nair </t>
  </si>
  <si>
    <t xml:space="preserve">IR Redpath </t>
  </si>
  <si>
    <t xml:space="preserve">Skhawat Ali </t>
  </si>
  <si>
    <t xml:space="preserve">Azeem Hafeez </t>
  </si>
  <si>
    <t xml:space="preserve">M Karg </t>
  </si>
  <si>
    <t xml:space="preserve">DA Murray </t>
  </si>
  <si>
    <t xml:space="preserve">GR Robertson </t>
  </si>
  <si>
    <t xml:space="preserve">PJ Wiseman </t>
  </si>
  <si>
    <t xml:space="preserve">VR Brown </t>
  </si>
  <si>
    <t xml:space="preserve">NA de Groot </t>
  </si>
  <si>
    <t xml:space="preserve">Golam Faruq </t>
  </si>
  <si>
    <t xml:space="preserve">AV Mankad </t>
  </si>
  <si>
    <t xml:space="preserve">BP Patterson </t>
  </si>
  <si>
    <t xml:space="preserve">RH Poonawala </t>
  </si>
  <si>
    <t xml:space="preserve">HR Bryan </t>
  </si>
  <si>
    <t xml:space="preserve">Faisal Hossain </t>
  </si>
  <si>
    <t xml:space="preserve">KHRK Fernando </t>
  </si>
  <si>
    <t xml:space="preserve">AR Kapoor </t>
  </si>
  <si>
    <t xml:space="preserve">Salman Faris </t>
  </si>
  <si>
    <t xml:space="preserve">WN Slack </t>
  </si>
  <si>
    <t xml:space="preserve">GB Stevenson </t>
  </si>
  <si>
    <t xml:space="preserve">SJ Swanepoel </t>
  </si>
  <si>
    <t xml:space="preserve">Anwar Hossain </t>
  </si>
  <si>
    <t xml:space="preserve">Azmat Rana </t>
  </si>
  <si>
    <t xml:space="preserve">MJ Fourie </t>
  </si>
  <si>
    <t xml:space="preserve">GJ Gilmour </t>
  </si>
  <si>
    <t xml:space="preserve">JN Maguire </t>
  </si>
  <si>
    <t xml:space="preserve">MH Richardson </t>
  </si>
  <si>
    <t xml:space="preserve">SP Heaney </t>
  </si>
  <si>
    <t xml:space="preserve">Mehmood Quaraishy </t>
  </si>
  <si>
    <t xml:space="preserve">WP Saha </t>
  </si>
  <si>
    <t xml:space="preserve">Shafiq Ahmed </t>
  </si>
  <si>
    <t xml:space="preserve">Bilal Asif </t>
  </si>
  <si>
    <t xml:space="preserve">DR Hadlee </t>
  </si>
  <si>
    <t xml:space="preserve">Khaliq Dad </t>
  </si>
  <si>
    <t xml:space="preserve">PS Masvaure </t>
  </si>
  <si>
    <t xml:space="preserve">ML Patel </t>
  </si>
  <si>
    <t xml:space="preserve">SJ Rixon </t>
  </si>
  <si>
    <t xml:space="preserve">DJ ter Braak </t>
  </si>
  <si>
    <t xml:space="preserve">MR Whitney </t>
  </si>
  <si>
    <t xml:space="preserve">GA Briant </t>
  </si>
  <si>
    <t xml:space="preserve">SS Das </t>
  </si>
  <si>
    <t xml:space="preserve">KSC de Silva </t>
  </si>
  <si>
    <t xml:space="preserve">DR Gilbert </t>
  </si>
  <si>
    <t xml:space="preserve">Iqbal Qasim </t>
  </si>
  <si>
    <t xml:space="preserve">N Kruger </t>
  </si>
  <si>
    <t xml:space="preserve">GD Lloyd </t>
  </si>
  <si>
    <t xml:space="preserve">TBA May </t>
  </si>
  <si>
    <t xml:space="preserve">LS Pascoe </t>
  </si>
  <si>
    <t xml:space="preserve">Ramveer Rai </t>
  </si>
  <si>
    <t xml:space="preserve">RH Scholte </t>
  </si>
  <si>
    <t xml:space="preserve">Zulfiqar Ali </t>
  </si>
  <si>
    <t xml:space="preserve">CJD Chappell </t>
  </si>
  <si>
    <t xml:space="preserve">CKB Kulasekara </t>
  </si>
  <si>
    <t xml:space="preserve">PJ Martin </t>
  </si>
  <si>
    <t xml:space="preserve">Mohammad Aslam </t>
  </si>
  <si>
    <t xml:space="preserve">SS Naik </t>
  </si>
  <si>
    <t xml:space="preserve">CAH Stevenson </t>
  </si>
  <si>
    <t xml:space="preserve">S Walusimbi </t>
  </si>
  <si>
    <t xml:space="preserve">PN Webb </t>
  </si>
  <si>
    <t xml:space="preserve">MP Jarvis </t>
  </si>
  <si>
    <t xml:space="preserve">TS Kamunhukamwe </t>
  </si>
  <si>
    <t xml:space="preserve">TS Roland-Jones </t>
  </si>
  <si>
    <t xml:space="preserve">Saiful Islam </t>
  </si>
  <si>
    <t xml:space="preserve">Shahid Anwar </t>
  </si>
  <si>
    <t xml:space="preserve">DJ White </t>
  </si>
  <si>
    <t xml:space="preserve">Ankur Vasishta </t>
  </si>
  <si>
    <t xml:space="preserve">PW Gunaratne </t>
  </si>
  <si>
    <t xml:space="preserve">MF Malone </t>
  </si>
  <si>
    <t xml:space="preserve">G Mylvaganam </t>
  </si>
  <si>
    <t xml:space="preserve">AR Pitcher </t>
  </si>
  <si>
    <t xml:space="preserve">KR Pushpakumara </t>
  </si>
  <si>
    <t xml:space="preserve">Saleem Jaffar </t>
  </si>
  <si>
    <t xml:space="preserve">RB Simpson </t>
  </si>
  <si>
    <t xml:space="preserve">LO Tikolo </t>
  </si>
  <si>
    <t xml:space="preserve">JO Troughton </t>
  </si>
  <si>
    <t xml:space="preserve">H Durham </t>
  </si>
  <si>
    <t xml:space="preserve">G Dymock </t>
  </si>
  <si>
    <t xml:space="preserve">C McAuslan </t>
  </si>
  <si>
    <t xml:space="preserve">KT Sandher </t>
  </si>
  <si>
    <t xml:space="preserve">AR Tait </t>
  </si>
  <si>
    <t xml:space="preserve">SD Udal </t>
  </si>
  <si>
    <t xml:space="preserve">MWA van Nierop </t>
  </si>
  <si>
    <t xml:space="preserve">SM Warnapura </t>
  </si>
  <si>
    <t xml:space="preserve">RP Alexander </t>
  </si>
  <si>
    <t xml:space="preserve">SA Ankola </t>
  </si>
  <si>
    <t xml:space="preserve">Ata-ur-Rehman </t>
  </si>
  <si>
    <t xml:space="preserve">Atiq-uz-Zaman </t>
  </si>
  <si>
    <t xml:space="preserve">ID Austin </t>
  </si>
  <si>
    <t xml:space="preserve">RO Collinge </t>
  </si>
  <si>
    <t xml:space="preserve">BN French </t>
  </si>
  <si>
    <t xml:space="preserve">AS Luseno </t>
  </si>
  <si>
    <t xml:space="preserve">M Mbangwa </t>
  </si>
  <si>
    <t xml:space="preserve">CG Rackemann </t>
  </si>
  <si>
    <t xml:space="preserve">TT Smart </t>
  </si>
  <si>
    <t xml:space="preserve">T Gibbons </t>
  </si>
  <si>
    <t xml:space="preserve">LWS Kaluperuma </t>
  </si>
  <si>
    <t xml:space="preserve">RR Kulkarni </t>
  </si>
  <si>
    <t xml:space="preserve">RJ McCurdy </t>
  </si>
  <si>
    <t xml:space="preserve">GE Peckover </t>
  </si>
  <si>
    <t xml:space="preserve">PARP Perera </t>
  </si>
  <si>
    <t xml:space="preserve">AS Wassan </t>
  </si>
  <si>
    <t xml:space="preserve">TM Alderman </t>
  </si>
  <si>
    <t xml:space="preserve">RE Bryson </t>
  </si>
  <si>
    <t xml:space="preserve">BP Kruger </t>
  </si>
  <si>
    <t xml:space="preserve">SLV Raju </t>
  </si>
  <si>
    <t xml:space="preserve">JD Siddons </t>
  </si>
  <si>
    <t xml:space="preserve">BS Bedi </t>
  </si>
  <si>
    <t xml:space="preserve">HM Goonatilleke </t>
  </si>
  <si>
    <t xml:space="preserve">PW Jarvis </t>
  </si>
  <si>
    <t xml:space="preserve">GC Martin </t>
  </si>
  <si>
    <t xml:space="preserve">MN Nawaz </t>
  </si>
  <si>
    <t xml:space="preserve">Sikander Bakht </t>
  </si>
  <si>
    <t xml:space="preserve">RW Sims </t>
  </si>
  <si>
    <t xml:space="preserve">RD Woolley </t>
  </si>
  <si>
    <t xml:space="preserve">M Yachad </t>
  </si>
  <si>
    <t xml:space="preserve">BE Young </t>
  </si>
  <si>
    <t xml:space="preserve">SL Boock </t>
  </si>
  <si>
    <t xml:space="preserve">M Cheruparambil </t>
  </si>
  <si>
    <t xml:space="preserve">PT Collins </t>
  </si>
  <si>
    <t xml:space="preserve">BL D'Oliveira </t>
  </si>
  <si>
    <t xml:space="preserve">EE Hemmings </t>
  </si>
  <si>
    <t xml:space="preserve">IT Shillingford </t>
  </si>
  <si>
    <t xml:space="preserve">JCB Vaughan </t>
  </si>
  <si>
    <t xml:space="preserve">JS Ababu </t>
  </si>
  <si>
    <t xml:space="preserve">TCB Fernando </t>
  </si>
  <si>
    <t xml:space="preserve">Imran Abbas </t>
  </si>
  <si>
    <t xml:space="preserve">DI Joyce </t>
  </si>
  <si>
    <t xml:space="preserve">ARM Opatha </t>
  </si>
  <si>
    <t xml:space="preserve">KJ Wright </t>
  </si>
  <si>
    <t xml:space="preserve">Adeel Raja </t>
  </si>
  <si>
    <t xml:space="preserve">WW Davis </t>
  </si>
  <si>
    <t xml:space="preserve">JD Hall </t>
  </si>
  <si>
    <t xml:space="preserve">Kamran Hussain </t>
  </si>
  <si>
    <t xml:space="preserve">DS Mohanty </t>
  </si>
  <si>
    <t xml:space="preserve">Taslim Arif </t>
  </si>
  <si>
    <t xml:space="preserve">Ehsan Adil </t>
  </si>
  <si>
    <t xml:space="preserve">TJ Franklin </t>
  </si>
  <si>
    <t xml:space="preserve">TJ Heggelman </t>
  </si>
  <si>
    <t xml:space="preserve">HAPW Jayawardene </t>
  </si>
  <si>
    <t xml:space="preserve">BL Kotze </t>
  </si>
  <si>
    <t xml:space="preserve">WM Lawry </t>
  </si>
  <si>
    <t xml:space="preserve">Mohsin Kamal </t>
  </si>
  <si>
    <t xml:space="preserve">Mujahid Jamshed </t>
  </si>
  <si>
    <t xml:space="preserve">RJ Robinson </t>
  </si>
  <si>
    <t xml:space="preserve">ED Solkar </t>
  </si>
  <si>
    <t xml:space="preserve">BA Williams </t>
  </si>
  <si>
    <t xml:space="preserve">Zakir Khan </t>
  </si>
  <si>
    <t xml:space="preserve">BG Hadlee </t>
  </si>
  <si>
    <t xml:space="preserve">RC Haynes </t>
  </si>
  <si>
    <t xml:space="preserve">A Kuruvilla </t>
  </si>
  <si>
    <t xml:space="preserve">Mosharraf Hossain </t>
  </si>
  <si>
    <t xml:space="preserve">Pervez Mir </t>
  </si>
  <si>
    <t xml:space="preserve">CEB Rice </t>
  </si>
  <si>
    <t xml:space="preserve">TG Shaw </t>
  </si>
  <si>
    <t xml:space="preserve">SL Stewart </t>
  </si>
  <si>
    <t xml:space="preserve">Tareq Aziz </t>
  </si>
  <si>
    <t xml:space="preserve">BO van Rooi </t>
  </si>
  <si>
    <t xml:space="preserve">RJ van Vuuren </t>
  </si>
  <si>
    <t xml:space="preserve">Wasim Haider </t>
  </si>
  <si>
    <t xml:space="preserve">Zain Abbas </t>
  </si>
  <si>
    <t xml:space="preserve">Sultan Zarawani </t>
  </si>
  <si>
    <t xml:space="preserve">RJ Blakey </t>
  </si>
  <si>
    <t xml:space="preserve">JJ Dawood </t>
  </si>
  <si>
    <t xml:space="preserve">MLC Foster </t>
  </si>
  <si>
    <t xml:space="preserve">S Jeganathan </t>
  </si>
  <si>
    <t xml:space="preserve">KA Maharaj </t>
  </si>
  <si>
    <t xml:space="preserve">Nasir Ahmed </t>
  </si>
  <si>
    <t xml:space="preserve">Saleem Altaf </t>
  </si>
  <si>
    <t xml:space="preserve">Shahid Nazir </t>
  </si>
  <si>
    <t xml:space="preserve">MR Benson </t>
  </si>
  <si>
    <t xml:space="preserve">AN French </t>
  </si>
  <si>
    <t xml:space="preserve">SF Graf </t>
  </si>
  <si>
    <t xml:space="preserve">JPR Lamsam </t>
  </si>
  <si>
    <t xml:space="preserve">SW Lubbers </t>
  </si>
  <si>
    <t xml:space="preserve">Naeem Ashraf </t>
  </si>
  <si>
    <t xml:space="preserve">SB O'Connor </t>
  </si>
  <si>
    <t xml:space="preserve">SP Pasqual </t>
  </si>
  <si>
    <t xml:space="preserve">N Pothas </t>
  </si>
  <si>
    <t xml:space="preserve">Rafiqul Alam </t>
  </si>
  <si>
    <t xml:space="preserve">Sheikh Salahuddin </t>
  </si>
  <si>
    <t xml:space="preserve">ML Su'a </t>
  </si>
  <si>
    <t xml:space="preserve">JO Angara </t>
  </si>
  <si>
    <t xml:space="preserve">HAG Anthony </t>
  </si>
  <si>
    <t xml:space="preserve">Asim Butt </t>
  </si>
  <si>
    <t xml:space="preserve">SV Bahutule </t>
  </si>
  <si>
    <t xml:space="preserve">J Figy John </t>
  </si>
  <si>
    <t xml:space="preserve">AE Greenidge </t>
  </si>
  <si>
    <t xml:space="preserve">Hasti Gul </t>
  </si>
  <si>
    <t xml:space="preserve">SJ Massiah </t>
  </si>
  <si>
    <t xml:space="preserve">AJ Penn </t>
  </si>
  <si>
    <t xml:space="preserve">V Razdan </t>
  </si>
  <si>
    <t xml:space="preserve">CP Tremain </t>
  </si>
  <si>
    <t xml:space="preserve">Afzaal Haider </t>
  </si>
  <si>
    <t xml:space="preserve">UNK Fernando </t>
  </si>
  <si>
    <t xml:space="preserve">DW Headley </t>
  </si>
  <si>
    <t xml:space="preserve">Shafiuddin Ahmed </t>
  </si>
  <si>
    <t xml:space="preserve">BR Taylor </t>
  </si>
  <si>
    <t xml:space="preserve">CM Wells </t>
  </si>
  <si>
    <t xml:space="preserve">Ali Asad </t>
  </si>
  <si>
    <t xml:space="preserve">B Arun </t>
  </si>
  <si>
    <t xml:space="preserve">MAWR Madurasinghe </t>
  </si>
  <si>
    <t xml:space="preserve">J Patraj </t>
  </si>
  <si>
    <t xml:space="preserve">DA Stirling </t>
  </si>
  <si>
    <t xml:space="preserve">RA Woolmer </t>
  </si>
  <si>
    <t xml:space="preserve">SP Davis </t>
  </si>
  <si>
    <t xml:space="preserve">O Henry </t>
  </si>
  <si>
    <t xml:space="preserve">AP Igglesden </t>
  </si>
  <si>
    <t xml:space="preserve">MR Johnson </t>
  </si>
  <si>
    <t xml:space="preserve">MMA Jonkman </t>
  </si>
  <si>
    <t xml:space="preserve">BM Mauricette </t>
  </si>
  <si>
    <t xml:space="preserve">DT Mutendera </t>
  </si>
  <si>
    <t xml:space="preserve">IL Philip </t>
  </si>
  <si>
    <t xml:space="preserve">ADJ Pitcher </t>
  </si>
  <si>
    <t xml:space="preserve">Rizwan-uz-Zaman </t>
  </si>
  <si>
    <t xml:space="preserve">AF Sattaur </t>
  </si>
  <si>
    <t xml:space="preserve">PH Sharma </t>
  </si>
  <si>
    <t xml:space="preserve">S Shivnarine </t>
  </si>
  <si>
    <t xml:space="preserve">KIW Wijegunawardene </t>
  </si>
  <si>
    <t xml:space="preserve">EL Gouka </t>
  </si>
  <si>
    <t xml:space="preserve">RGA Headley </t>
  </si>
  <si>
    <t xml:space="preserve">T Kumaran </t>
  </si>
  <si>
    <t xml:space="preserve">MA Meman </t>
  </si>
  <si>
    <t xml:space="preserve">HSM Pieris </t>
  </si>
  <si>
    <t xml:space="preserve">Sami Faridi </t>
  </si>
  <si>
    <t xml:space="preserve">Sunzamul Islam </t>
  </si>
  <si>
    <t xml:space="preserve">AG Wharf </t>
  </si>
  <si>
    <t xml:space="preserve">CEH Croft </t>
  </si>
  <si>
    <t xml:space="preserve">HJ Howarth </t>
  </si>
  <si>
    <t xml:space="preserve">Jamaluddin Ahmed </t>
  </si>
  <si>
    <t xml:space="preserve">F Kasteni </t>
  </si>
  <si>
    <t xml:space="preserve">JJC Lawson </t>
  </si>
  <si>
    <t xml:space="preserve">Saleem Pervez </t>
  </si>
  <si>
    <t xml:space="preserve">LR Shukla </t>
  </si>
  <si>
    <t xml:space="preserve">Syed Maqsood </t>
  </si>
  <si>
    <t xml:space="preserve">K Whatham </t>
  </si>
  <si>
    <t xml:space="preserve">RGCE Wijesuriya </t>
  </si>
  <si>
    <t xml:space="preserve">Zulqarnain </t>
  </si>
  <si>
    <t xml:space="preserve">GI Allott </t>
  </si>
  <si>
    <t xml:space="preserve">IS Gallage </t>
  </si>
  <si>
    <t xml:space="preserve">RD Gudhka </t>
  </si>
  <si>
    <t xml:space="preserve">MJ Hoggard </t>
  </si>
  <si>
    <t xml:space="preserve">Ilyas Gull </t>
  </si>
  <si>
    <t xml:space="preserve">Intikhab Alam </t>
  </si>
  <si>
    <t xml:space="preserve">IT Iqbal </t>
  </si>
  <si>
    <t xml:space="preserve">RSA Jayasekera </t>
  </si>
  <si>
    <t xml:space="preserve">KCB Jeremy </t>
  </si>
  <si>
    <t xml:space="preserve">RJ Kennedy </t>
  </si>
  <si>
    <t xml:space="preserve">P Lever </t>
  </si>
  <si>
    <t xml:space="preserve">CEW Silverwood </t>
  </si>
  <si>
    <t xml:space="preserve">S Abrahams </t>
  </si>
  <si>
    <t xml:space="preserve">RW Anderson </t>
  </si>
  <si>
    <t xml:space="preserve">JH Desai </t>
  </si>
  <si>
    <t xml:space="preserve">N Ifill </t>
  </si>
  <si>
    <t xml:space="preserve">Jahangir Shah </t>
  </si>
  <si>
    <t xml:space="preserve">RL Johnson </t>
  </si>
  <si>
    <t xml:space="preserve">SB Lama </t>
  </si>
  <si>
    <t xml:space="preserve">BP Loots </t>
  </si>
  <si>
    <t xml:space="preserve">RAL Massie </t>
  </si>
  <si>
    <t xml:space="preserve">KJ O'Keeffe </t>
  </si>
  <si>
    <t xml:space="preserve">FN Otieno </t>
  </si>
  <si>
    <t xml:space="preserve">ADG Roberts </t>
  </si>
  <si>
    <t xml:space="preserve">Shubman Gill </t>
  </si>
  <si>
    <t xml:space="preserve">S Somasunder </t>
  </si>
  <si>
    <t xml:space="preserve">PJW Allott </t>
  </si>
  <si>
    <t xml:space="preserve">KN Amalean </t>
  </si>
  <si>
    <t xml:space="preserve">RR Beaton </t>
  </si>
  <si>
    <t xml:space="preserve">JR Hammond </t>
  </si>
  <si>
    <t xml:space="preserve">RS Higgins </t>
  </si>
  <si>
    <t xml:space="preserve">DAW Hollis </t>
  </si>
  <si>
    <t xml:space="preserve">Irfan Fazil </t>
  </si>
  <si>
    <t xml:space="preserve">BW Luckhurst </t>
  </si>
  <si>
    <t xml:space="preserve">Mansoor Rana </t>
  </si>
  <si>
    <t xml:space="preserve">Mohammad Zahid </t>
  </si>
  <si>
    <t xml:space="preserve">Nurul Abedin </t>
  </si>
  <si>
    <t xml:space="preserve">Sajjad Ahmed </t>
  </si>
  <si>
    <t xml:space="preserve">DM Smith </t>
  </si>
  <si>
    <t xml:space="preserve">LW Stokkers </t>
  </si>
  <si>
    <t xml:space="preserve">Tariq Javed </t>
  </si>
  <si>
    <t xml:space="preserve">PCR Tufnell </t>
  </si>
  <si>
    <t xml:space="preserve">PS Vaidya </t>
  </si>
  <si>
    <t xml:space="preserve">A van der Merwe </t>
  </si>
  <si>
    <t xml:space="preserve">AP Wells </t>
  </si>
  <si>
    <t xml:space="preserve">Zafar Gohar </t>
  </si>
  <si>
    <t xml:space="preserve">Asghar Ali </t>
  </si>
  <si>
    <t xml:space="preserve">Asif Mahmood </t>
  </si>
  <si>
    <t xml:space="preserve">IPP Batuwitarachchi </t>
  </si>
  <si>
    <t xml:space="preserve">AR Butcher </t>
  </si>
  <si>
    <t xml:space="preserve">G Chapple </t>
  </si>
  <si>
    <t xml:space="preserve">HS Dhillon </t>
  </si>
  <si>
    <t xml:space="preserve">AA Mallett </t>
  </si>
  <si>
    <t xml:space="preserve">Mohammad Akram </t>
  </si>
  <si>
    <t xml:space="preserve">Nadeem Ghauri </t>
  </si>
  <si>
    <t xml:space="preserve">IA Nicolson </t>
  </si>
  <si>
    <t xml:space="preserve">D Soraine </t>
  </si>
  <si>
    <t xml:space="preserve">GE Vivian </t>
  </si>
  <si>
    <t xml:space="preserve">Zahid Razzak </t>
  </si>
  <si>
    <t xml:space="preserve">Aamer Nazir </t>
  </si>
  <si>
    <t xml:space="preserve">GA Bishop </t>
  </si>
  <si>
    <t xml:space="preserve">GK Bose </t>
  </si>
  <si>
    <t xml:space="preserve">NG Cowans </t>
  </si>
  <si>
    <t xml:space="preserve">HT Davis </t>
  </si>
  <si>
    <t xml:space="preserve">Gurkeerat Singh </t>
  </si>
  <si>
    <t xml:space="preserve">RL Hayes </t>
  </si>
  <si>
    <t xml:space="preserve">RO Hurley </t>
  </si>
  <si>
    <t xml:space="preserve">D Joseph </t>
  </si>
  <si>
    <t xml:space="preserve">JJ Krejza </t>
  </si>
  <si>
    <t xml:space="preserve">AMN Munasinghe </t>
  </si>
  <si>
    <t xml:space="preserve">S Seeraj </t>
  </si>
  <si>
    <t xml:space="preserve">Usman Salahuddin </t>
  </si>
  <si>
    <t xml:space="preserve">Asim Saeed </t>
  </si>
  <si>
    <t xml:space="preserve">DM Basden </t>
  </si>
  <si>
    <t xml:space="preserve">GK Bruk-Jackson </t>
  </si>
  <si>
    <t xml:space="preserve">Danish Kaneria </t>
  </si>
  <si>
    <t xml:space="preserve">IC Davis </t>
  </si>
  <si>
    <t xml:space="preserve">RP de Groen </t>
  </si>
  <si>
    <t xml:space="preserve">AM de Silva </t>
  </si>
  <si>
    <t xml:space="preserve">Enamul Haque jnr </t>
  </si>
  <si>
    <t xml:space="preserve">M Hayward </t>
  </si>
  <si>
    <t xml:space="preserve">Imtiaz Abbasi </t>
  </si>
  <si>
    <t xml:space="preserve">Javed Qadeer </t>
  </si>
  <si>
    <t xml:space="preserve">TJ Jenner </t>
  </si>
  <si>
    <t xml:space="preserve">PS Mehta </t>
  </si>
  <si>
    <t xml:space="preserve">PJK Mooney </t>
  </si>
  <si>
    <t xml:space="preserve">Naeemuddin Aslam </t>
  </si>
  <si>
    <t xml:space="preserve">TS Nethula </t>
  </si>
  <si>
    <t xml:space="preserve">EJ Richardson </t>
  </si>
  <si>
    <t xml:space="preserve">Ahmed Kamal </t>
  </si>
  <si>
    <t xml:space="preserve">MJD Allingham </t>
  </si>
  <si>
    <t xml:space="preserve">Arshad Pervez </t>
  </si>
  <si>
    <t xml:space="preserve">J Blackwood </t>
  </si>
  <si>
    <t xml:space="preserve">LJ Burger </t>
  </si>
  <si>
    <t xml:space="preserve">SF Burger </t>
  </si>
  <si>
    <t xml:space="preserve">PH Carlson </t>
  </si>
  <si>
    <t xml:space="preserve">BS Chandrasekhar </t>
  </si>
  <si>
    <t xml:space="preserve">PA Emery </t>
  </si>
  <si>
    <t xml:space="preserve">Haafiz Shahid </t>
  </si>
  <si>
    <t xml:space="preserve">GW Humpage </t>
  </si>
  <si>
    <t xml:space="preserve">NGRP Jayasuriya </t>
  </si>
  <si>
    <t xml:space="preserve">SMS Kaluperuma </t>
  </si>
  <si>
    <t xml:space="preserve">NM Kulkarni </t>
  </si>
  <si>
    <t xml:space="preserve">JA Maclean </t>
  </si>
  <si>
    <t xml:space="preserve">PM Pushpakumara </t>
  </si>
  <si>
    <t xml:space="preserve">B Reddy </t>
  </si>
  <si>
    <t xml:space="preserve">Saad Ali </t>
  </si>
  <si>
    <t xml:space="preserve">G Sharma </t>
  </si>
  <si>
    <t xml:space="preserve">FJ Titmus </t>
  </si>
  <si>
    <t xml:space="preserve">GD Watson </t>
  </si>
  <si>
    <t xml:space="preserve">JG Williamson </t>
  </si>
  <si>
    <t xml:space="preserve">Zahid Shah </t>
  </si>
  <si>
    <t xml:space="preserve">Asif Masood </t>
  </si>
  <si>
    <t xml:space="preserve">HK Bennett </t>
  </si>
  <si>
    <t xml:space="preserve">D Brown </t>
  </si>
  <si>
    <t xml:space="preserve">ML Cummins </t>
  </si>
  <si>
    <t xml:space="preserve">DLS de Silva </t>
  </si>
  <si>
    <t xml:space="preserve">JJ Esmeijer </t>
  </si>
  <si>
    <t xml:space="preserve">W Jaffer </t>
  </si>
  <si>
    <t xml:space="preserve">Kabir Khan </t>
  </si>
  <si>
    <t xml:space="preserve">AV Kale </t>
  </si>
  <si>
    <t xml:space="preserve">NJ MacRae </t>
  </si>
  <si>
    <t xml:space="preserve">CA Marshall </t>
  </si>
  <si>
    <t xml:space="preserve">BMW Patterson </t>
  </si>
  <si>
    <t xml:space="preserve">Shariful Haque </t>
  </si>
  <si>
    <t xml:space="preserve">TE Srinivasan </t>
  </si>
  <si>
    <t xml:space="preserve">MP Stead </t>
  </si>
  <si>
    <t xml:space="preserve">MDJ Walker </t>
  </si>
  <si>
    <t xml:space="preserve">WA Wisneski </t>
  </si>
  <si>
    <t xml:space="preserve">AK Zesers </t>
  </si>
  <si>
    <t xml:space="preserve">MJ Bennett </t>
  </si>
  <si>
    <t xml:space="preserve">CE Bulfin </t>
  </si>
  <si>
    <t xml:space="preserve">SJ Cameron </t>
  </si>
  <si>
    <t xml:space="preserve">SJ Chalmers </t>
  </si>
  <si>
    <t xml:space="preserve">NA David </t>
  </si>
  <si>
    <t xml:space="preserve">GN de Silva </t>
  </si>
  <si>
    <t xml:space="preserve">GRA de Silva </t>
  </si>
  <si>
    <t xml:space="preserve">DR Doshi </t>
  </si>
  <si>
    <t xml:space="preserve">CJ Drum </t>
  </si>
  <si>
    <t xml:space="preserve">Fahad Usman </t>
  </si>
  <si>
    <t xml:space="preserve">Faisal Athar </t>
  </si>
  <si>
    <t xml:space="preserve">MJ Haslam </t>
  </si>
  <si>
    <t xml:space="preserve">AG Huckle </t>
  </si>
  <si>
    <t xml:space="preserve">HR Johnson </t>
  </si>
  <si>
    <t xml:space="preserve">DE Malcolm </t>
  </si>
  <si>
    <t xml:space="preserve">Mohammad Salim </t>
  </si>
  <si>
    <t xml:space="preserve">PG Nana </t>
  </si>
  <si>
    <t xml:space="preserve">LS Rajput </t>
  </si>
  <si>
    <t xml:space="preserve">Rashid Zia </t>
  </si>
  <si>
    <t xml:space="preserve">JA Snow </t>
  </si>
  <si>
    <t xml:space="preserve">OP Stone </t>
  </si>
  <si>
    <t xml:space="preserve">GP Sulzberger </t>
  </si>
  <si>
    <t xml:space="preserve">AJ Tudor </t>
  </si>
  <si>
    <t xml:space="preserve">VR Aaron </t>
  </si>
  <si>
    <t xml:space="preserve">RA Austin </t>
  </si>
  <si>
    <t xml:space="preserve">BS Browne </t>
  </si>
  <si>
    <t xml:space="preserve">R Dhanraj </t>
  </si>
  <si>
    <t xml:space="preserve">P Dharmani </t>
  </si>
  <si>
    <t xml:space="preserve">TL Fernando </t>
  </si>
  <si>
    <t xml:space="preserve">JC Gamage </t>
  </si>
  <si>
    <t xml:space="preserve">Gholam Nousher </t>
  </si>
  <si>
    <t xml:space="preserve">Hafizur Rahman </t>
  </si>
  <si>
    <t xml:space="preserve">ND Hirwani </t>
  </si>
  <si>
    <t xml:space="preserve">KH Butt </t>
  </si>
  <si>
    <t xml:space="preserve">ACI Lock </t>
  </si>
  <si>
    <t xml:space="preserve">MA Lynch </t>
  </si>
  <si>
    <t xml:space="preserve">EZ Matambanadzo </t>
  </si>
  <si>
    <t xml:space="preserve">MG Neser </t>
  </si>
  <si>
    <t xml:space="preserve">Rahat Ali </t>
  </si>
  <si>
    <t xml:space="preserve">SS Raul </t>
  </si>
  <si>
    <t xml:space="preserve">CA Reid </t>
  </si>
  <si>
    <t xml:space="preserve">RL Sanghvi </t>
  </si>
  <si>
    <t xml:space="preserve">VRV Singh </t>
  </si>
  <si>
    <t xml:space="preserve">Sohail Butt </t>
  </si>
  <si>
    <t xml:space="preserve">DS Steele </t>
  </si>
  <si>
    <t xml:space="preserve">DM Vonhagt </t>
  </si>
  <si>
    <t xml:space="preserve">HS Williams </t>
  </si>
  <si>
    <t xml:space="preserve">NP Kenjige </t>
  </si>
  <si>
    <t xml:space="preserve">RW Ali </t>
  </si>
  <si>
    <t xml:space="preserve">J Cameron-Dow </t>
  </si>
  <si>
    <t xml:space="preserve">KG Duers </t>
  </si>
  <si>
    <t xml:space="preserve">Fazl-e-Akbar </t>
  </si>
  <si>
    <t xml:space="preserve">WCA Ganegama </t>
  </si>
  <si>
    <t xml:space="preserve">VR Hogg </t>
  </si>
  <si>
    <t xml:space="preserve">AG Hurst </t>
  </si>
  <si>
    <t xml:space="preserve">SD Jack </t>
  </si>
  <si>
    <t xml:space="preserve">Jahangir Alam Talukdar </t>
  </si>
  <si>
    <t xml:space="preserve">MKGCP Lakshitha </t>
  </si>
  <si>
    <t xml:space="preserve">Liaqat Ali </t>
  </si>
  <si>
    <t xml:space="preserve">GA Manou </t>
  </si>
  <si>
    <t xml:space="preserve">PL Mhambrey </t>
  </si>
  <si>
    <t xml:space="preserve">EA Moseley </t>
  </si>
  <si>
    <t xml:space="preserve">JK Moss </t>
  </si>
  <si>
    <t xml:space="preserve">RA Reifer </t>
  </si>
  <si>
    <t xml:space="preserve">IDK Salisbury </t>
  </si>
  <si>
    <t xml:space="preserve">K Shuttleworth </t>
  </si>
  <si>
    <t xml:space="preserve">NA Statham </t>
  </si>
  <si>
    <t xml:space="preserve">RF van Oosterom </t>
  </si>
  <si>
    <t xml:space="preserve">T Yohannan </t>
  </si>
  <si>
    <t xml:space="preserve">MKDI Amerasinghe </t>
  </si>
  <si>
    <t xml:space="preserve">Bhupinder Singh snr </t>
  </si>
  <si>
    <t xml:space="preserve">IW Callen </t>
  </si>
  <si>
    <t xml:space="preserve">GD Campbell </t>
  </si>
  <si>
    <t xml:space="preserve">U Chatterjee </t>
  </si>
  <si>
    <t xml:space="preserve">MT Chinouya </t>
  </si>
  <si>
    <t xml:space="preserve">WP Diepeveen </t>
  </si>
  <si>
    <t xml:space="preserve">SO Dowrich </t>
  </si>
  <si>
    <t xml:space="preserve">CE Eksteen </t>
  </si>
  <si>
    <t xml:space="preserve">Fahim Muntasir </t>
  </si>
  <si>
    <t xml:space="preserve">AP Grayson </t>
  </si>
  <si>
    <t xml:space="preserve">Harilal Shah </t>
  </si>
  <si>
    <t xml:space="preserve">Harvinder Singh </t>
  </si>
  <si>
    <t xml:space="preserve">M Hendrick </t>
  </si>
  <si>
    <t xml:space="preserve">CC Henry </t>
  </si>
  <si>
    <t xml:space="preserve">P Krishnamurthy </t>
  </si>
  <si>
    <t xml:space="preserve">AK Patel </t>
  </si>
  <si>
    <t xml:space="preserve">DB Rundle </t>
  </si>
  <si>
    <t xml:space="preserve">R Shepherd </t>
  </si>
  <si>
    <t xml:space="preserve">RJ Webb </t>
  </si>
  <si>
    <t xml:space="preserve">DJ Worrall </t>
  </si>
  <si>
    <t xml:space="preserve">Aijaz Ali </t>
  </si>
  <si>
    <t xml:space="preserve">RT Crandon </t>
  </si>
  <si>
    <t xml:space="preserve">N Fernandes </t>
  </si>
  <si>
    <t xml:space="preserve">R Illingworth </t>
  </si>
  <si>
    <t xml:space="preserve">Jalal-ud-Din </t>
  </si>
  <si>
    <t xml:space="preserve">Khalid Khan </t>
  </si>
  <si>
    <t xml:space="preserve">H McLeod </t>
  </si>
  <si>
    <t xml:space="preserve">Maqsood Rana </t>
  </si>
  <si>
    <t xml:space="preserve">Naumanullah </t>
  </si>
  <si>
    <t xml:space="preserve">Neeyamur Rashid </t>
  </si>
  <si>
    <t xml:space="preserve">DJ Pringle </t>
  </si>
  <si>
    <t xml:space="preserve">D Ramnarine </t>
  </si>
  <si>
    <t xml:space="preserve">Sajjad Akbar </t>
  </si>
  <si>
    <t xml:space="preserve">L Sivaramakrishnan </t>
  </si>
  <si>
    <t xml:space="preserve">G Snyman </t>
  </si>
  <si>
    <t xml:space="preserve">Talha Jubair </t>
  </si>
  <si>
    <t xml:space="preserve">Tanbir Hayder </t>
  </si>
  <si>
    <t xml:space="preserve">DJ Terbrugge </t>
  </si>
  <si>
    <t xml:space="preserve">RK Whelan </t>
  </si>
  <si>
    <t xml:space="preserve">LS Bhandari </t>
  </si>
  <si>
    <t xml:space="preserve">MI Black </t>
  </si>
  <si>
    <t xml:space="preserve">PJ Franks </t>
  </si>
  <si>
    <t xml:space="preserve">PLS Gamage </t>
  </si>
  <si>
    <t xml:space="preserve">D Ganesh </t>
  </si>
  <si>
    <t xml:space="preserve">Gursharan Singh </t>
  </si>
  <si>
    <t xml:space="preserve">SD Heazlett </t>
  </si>
  <si>
    <t xml:space="preserve">Jahangir Alam </t>
  </si>
  <si>
    <t xml:space="preserve">CH Lonsdale </t>
  </si>
  <si>
    <t xml:space="preserve">Mohammad Nazir </t>
  </si>
  <si>
    <t xml:space="preserve">GK Pandey </t>
  </si>
  <si>
    <t xml:space="preserve">PI Pocock </t>
  </si>
  <si>
    <t xml:space="preserve">LN Roche </t>
  </si>
  <si>
    <t xml:space="preserve">AM Salvi </t>
  </si>
  <si>
    <t xml:space="preserve">Samiur Rahman </t>
  </si>
  <si>
    <t xml:space="preserve">BB Seebaran </t>
  </si>
  <si>
    <t xml:space="preserve">Shahzad Khan </t>
  </si>
  <si>
    <t xml:space="preserve">RW Staple </t>
  </si>
  <si>
    <t xml:space="preserve">PJR Steyn </t>
  </si>
  <si>
    <t xml:space="preserve">R Sudhakar Rao </t>
  </si>
  <si>
    <t xml:space="preserve">S Sumar </t>
  </si>
  <si>
    <t xml:space="preserve">VAB Tewarie </t>
  </si>
  <si>
    <t xml:space="preserve">GS Trimble </t>
  </si>
  <si>
    <t xml:space="preserve">SL Watkin </t>
  </si>
  <si>
    <t xml:space="preserve">RPAH Wickramaratne </t>
  </si>
  <si>
    <t xml:space="preserve">P Wilson </t>
  </si>
  <si>
    <t xml:space="preserve">Abdullah Mazari </t>
  </si>
  <si>
    <t xml:space="preserve">Ali Khan </t>
  </si>
  <si>
    <t xml:space="preserve">CR Amini </t>
  </si>
  <si>
    <t xml:space="preserve">JWHD Boteju </t>
  </si>
  <si>
    <t xml:space="preserve">NR Dyer </t>
  </si>
  <si>
    <t xml:space="preserve">D Gamage </t>
  </si>
  <si>
    <t xml:space="preserve">LJ Hamilton </t>
  </si>
  <si>
    <t xml:space="preserve">RT Hart </t>
  </si>
  <si>
    <t xml:space="preserve">PD Heyn </t>
  </si>
  <si>
    <t xml:space="preserve">Ijaz Ahmed jnr </t>
  </si>
  <si>
    <t xml:space="preserve">CK Kruger </t>
  </si>
  <si>
    <t xml:space="preserve">Mahbubur Rahman </t>
  </si>
  <si>
    <t xml:space="preserve">Mazharul Haque </t>
  </si>
  <si>
    <t xml:space="preserve">MC Mendis </t>
  </si>
  <si>
    <t xml:space="preserve">CT Mumba </t>
  </si>
  <si>
    <t xml:space="preserve">DJ Murray </t>
  </si>
  <si>
    <t xml:space="preserve">SV Nayak </t>
  </si>
  <si>
    <t xml:space="preserve">Pankaj Singh </t>
  </si>
  <si>
    <t xml:space="preserve">JM Patel </t>
  </si>
  <si>
    <t xml:space="preserve">MJ Petrie </t>
  </si>
  <si>
    <t xml:space="preserve">GD Porter </t>
  </si>
  <si>
    <t xml:space="preserve">U Ranchod </t>
  </si>
  <si>
    <t xml:space="preserve">RE Redmond </t>
  </si>
  <si>
    <t xml:space="preserve">A Shamshudeen </t>
  </si>
  <si>
    <t xml:space="preserve">CEL Stuart </t>
  </si>
  <si>
    <t xml:space="preserve">JN Valentine </t>
  </si>
  <si>
    <t xml:space="preserve">CJPG van Zyl </t>
  </si>
  <si>
    <t xml:space="preserve">Zahid Ahmed </t>
  </si>
  <si>
    <t xml:space="preserve">MZ Zahir </t>
  </si>
  <si>
    <t xml:space="preserve">Zakiullah Zaki </t>
  </si>
  <si>
    <t xml:space="preserve">JP Agnew </t>
  </si>
  <si>
    <t xml:space="preserve">Ahmed Shah </t>
  </si>
  <si>
    <t xml:space="preserve">Anisur Rahman </t>
  </si>
  <si>
    <t xml:space="preserve">HWR Cartwright </t>
  </si>
  <si>
    <t xml:space="preserve">DJ Cullen </t>
  </si>
  <si>
    <t xml:space="preserve">BR Dorey </t>
  </si>
  <si>
    <t xml:space="preserve">WJ Edwards </t>
  </si>
  <si>
    <t xml:space="preserve">Fahad Nawaz </t>
  </si>
  <si>
    <t xml:space="preserve">PG Gillespie </t>
  </si>
  <si>
    <t xml:space="preserve">AAW Gunawardena </t>
  </si>
  <si>
    <t xml:space="preserve">Irfan Sajid </t>
  </si>
  <si>
    <t xml:space="preserve">Junaid Zia </t>
  </si>
  <si>
    <t xml:space="preserve">K Kamyuka </t>
  </si>
  <si>
    <t xml:space="preserve">Kashif Raza </t>
  </si>
  <si>
    <t xml:space="preserve">Masood Iqbal </t>
  </si>
  <si>
    <t xml:space="preserve">DWO Morgan </t>
  </si>
  <si>
    <t xml:space="preserve">Morshed Ali Khan </t>
  </si>
  <si>
    <t xml:space="preserve">SP Mukherjee </t>
  </si>
  <si>
    <t xml:space="preserve">Nadeem Khan </t>
  </si>
  <si>
    <t xml:space="preserve">Nasir Javed </t>
  </si>
  <si>
    <t xml:space="preserve">DR O'Sullivan </t>
  </si>
  <si>
    <t xml:space="preserve">R Pathan </t>
  </si>
  <si>
    <t xml:space="preserve">MR Pydanna </t>
  </si>
  <si>
    <t xml:space="preserve">Sameer Zia </t>
  </si>
  <si>
    <t xml:space="preserve">PIC Thompson </t>
  </si>
  <si>
    <t xml:space="preserve">MS Tshabalala </t>
  </si>
  <si>
    <t xml:space="preserve">AP Weerakkody </t>
  </si>
  <si>
    <t xml:space="preserve">MD Wettimuny </t>
  </si>
  <si>
    <t xml:space="preserve">DF Whatmore </t>
  </si>
  <si>
    <t xml:space="preserve">AGD Wickremasinghe </t>
  </si>
  <si>
    <t xml:space="preserve">Abdul Rehman </t>
  </si>
  <si>
    <t xml:space="preserve">Alawi Shukri </t>
  </si>
  <si>
    <t xml:space="preserve">Aminul Islam jnr </t>
  </si>
  <si>
    <t xml:space="preserve">PJ Bakker </t>
  </si>
  <si>
    <t xml:space="preserve">GA Cope </t>
  </si>
  <si>
    <t xml:space="preserve">MC Cowdrey </t>
  </si>
  <si>
    <t xml:space="preserve">CI Dunusinghe </t>
  </si>
  <si>
    <t xml:space="preserve">MTG Elliott </t>
  </si>
  <si>
    <t xml:space="preserve">RS Ghai </t>
  </si>
  <si>
    <t xml:space="preserve">Gurdeep Singh </t>
  </si>
  <si>
    <t xml:space="preserve">Iqbal Sikander </t>
  </si>
  <si>
    <t xml:space="preserve">SA Jayasinghe </t>
  </si>
  <si>
    <t xml:space="preserve">SP Jones </t>
  </si>
  <si>
    <t xml:space="preserve">SCG MacGill </t>
  </si>
  <si>
    <t xml:space="preserve">Mahmood Hamid </t>
  </si>
  <si>
    <t xml:space="preserve">JM Mennie </t>
  </si>
  <si>
    <t xml:space="preserve">Moniruzzaman </t>
  </si>
  <si>
    <t xml:space="preserve">PV Mpitsang </t>
  </si>
  <si>
    <t xml:space="preserve">M Mulla </t>
  </si>
  <si>
    <t xml:space="preserve">W Mwayenga </t>
  </si>
  <si>
    <t xml:space="preserve">Nasim-ul-Ghani </t>
  </si>
  <si>
    <t xml:space="preserve">G Onions </t>
  </si>
  <si>
    <t xml:space="preserve">KA Patel </t>
  </si>
  <si>
    <t xml:space="preserve">Y Punja </t>
  </si>
  <si>
    <t xml:space="preserve">RR Ramdass </t>
  </si>
  <si>
    <t xml:space="preserve">SJ Roberts </t>
  </si>
  <si>
    <t xml:space="preserve">LC Romero </t>
  </si>
  <si>
    <t xml:space="preserve">KJ Silva </t>
  </si>
  <si>
    <t xml:space="preserve">AM Stuart </t>
  </si>
  <si>
    <t xml:space="preserve">Subashis Roy </t>
  </si>
  <si>
    <t xml:space="preserve">JP Taylor </t>
  </si>
  <si>
    <t xml:space="preserve">LB Taylor </t>
  </si>
  <si>
    <t xml:space="preserve">JG Thomas </t>
  </si>
  <si>
    <t xml:space="preserve">KPJ Warnaweera </t>
  </si>
  <si>
    <t xml:space="preserve">BA Westdijk </t>
  </si>
  <si>
    <t xml:space="preserve">J Yadav </t>
  </si>
  <si>
    <t xml:space="preserve">NS Yadav </t>
  </si>
  <si>
    <t xml:space="preserve">B Yograj Singh </t>
  </si>
  <si>
    <t xml:space="preserve">Yunus Badat </t>
  </si>
  <si>
    <t xml:space="preserve">Aman Ali </t>
  </si>
  <si>
    <t xml:space="preserve">J Angel </t>
  </si>
  <si>
    <t xml:space="preserve">Anwar Hossain Monir </t>
  </si>
  <si>
    <t xml:space="preserve">S Baksh </t>
  </si>
  <si>
    <t xml:space="preserve">MRCN Bandaratilleke </t>
  </si>
  <si>
    <t xml:space="preserve">JE Benjamin </t>
  </si>
  <si>
    <t xml:space="preserve">A Bhandari </t>
  </si>
  <si>
    <t xml:space="preserve">DL Blake </t>
  </si>
  <si>
    <t xml:space="preserve">BP Bracewell </t>
  </si>
  <si>
    <t xml:space="preserve">RG Callender </t>
  </si>
  <si>
    <t xml:space="preserve">Fahad Alhashmi </t>
  </si>
  <si>
    <t xml:space="preserve">Fazle Mahmud </t>
  </si>
  <si>
    <t xml:space="preserve">LR Gibbs </t>
  </si>
  <si>
    <t xml:space="preserve">N Gifford </t>
  </si>
  <si>
    <t xml:space="preserve">VD Grandia </t>
  </si>
  <si>
    <t xml:space="preserve">RG Hart </t>
  </si>
  <si>
    <t xml:space="preserve">Harunur Rashid </t>
  </si>
  <si>
    <t xml:space="preserve">Ishtiaq Muhammad </t>
  </si>
  <si>
    <t xml:space="preserve">PHT Kaushal </t>
  </si>
  <si>
    <t xml:space="preserve">AGR Loudon </t>
  </si>
  <si>
    <t xml:space="preserve">AW Mathieson </t>
  </si>
  <si>
    <t xml:space="preserve">KP Meiyappan </t>
  </si>
  <si>
    <t xml:space="preserve">JP Millmow </t>
  </si>
  <si>
    <t xml:space="preserve">Mohammad Khalil </t>
  </si>
  <si>
    <t xml:space="preserve">Mohammad Talha </t>
  </si>
  <si>
    <t xml:space="preserve">D Mohammed </t>
  </si>
  <si>
    <t xml:space="preserve">Naeem Ahmed </t>
  </si>
  <si>
    <t xml:space="preserve">Najaf Shah </t>
  </si>
  <si>
    <t xml:space="preserve">Naseer Malik </t>
  </si>
  <si>
    <t xml:space="preserve">Nasir Hameed </t>
  </si>
  <si>
    <t xml:space="preserve">AM Nayar </t>
  </si>
  <si>
    <t xml:space="preserve">N Ncube </t>
  </si>
  <si>
    <t xml:space="preserve">MB Owens </t>
  </si>
  <si>
    <t xml:space="preserve">NM Parker </t>
  </si>
  <si>
    <t xml:space="preserve">NT Pascal </t>
  </si>
  <si>
    <t xml:space="preserve">N Phillip </t>
  </si>
  <si>
    <t xml:space="preserve">AG Puttick </t>
  </si>
  <si>
    <t xml:space="preserve">NV Radford </t>
  </si>
  <si>
    <t xml:space="preserve">Rafiqul Islam </t>
  </si>
  <si>
    <t xml:space="preserve">DR Ramsammy </t>
  </si>
  <si>
    <t xml:space="preserve">N Ranatunga </t>
  </si>
  <si>
    <t xml:space="preserve">Rizwan Latif </t>
  </si>
  <si>
    <t xml:space="preserve">Shadab Kabir </t>
  </si>
  <si>
    <t xml:space="preserve">Shakeel Khan </t>
  </si>
  <si>
    <t xml:space="preserve">GS Sobers </t>
  </si>
  <si>
    <t xml:space="preserve">Tanvir Mehdi </t>
  </si>
  <si>
    <t xml:space="preserve">M Venkataramana </t>
  </si>
  <si>
    <t xml:space="preserve">R Walters </t>
  </si>
  <si>
    <t xml:space="preserve">CM Willoughby </t>
  </si>
  <si>
    <t xml:space="preserve">Zakir Hossain </t>
  </si>
  <si>
    <t xml:space="preserve">FS Ahangama </t>
  </si>
  <si>
    <t xml:space="preserve">ZS Ansari </t>
  </si>
  <si>
    <t xml:space="preserve">GR Beard </t>
  </si>
  <si>
    <t xml:space="preserve">Shahid idi </t>
  </si>
  <si>
    <t xml:space="preserve">Shaheen Shah idi </t>
  </si>
  <si>
    <t xml:space="preserve">WR Hammond </t>
  </si>
  <si>
    <t xml:space="preserve">DG Bradman </t>
  </si>
  <si>
    <t xml:space="preserve">L Hutton </t>
  </si>
  <si>
    <t xml:space="preserve">KF Barrington </t>
  </si>
  <si>
    <t xml:space="preserve">RN Harvey </t>
  </si>
  <si>
    <t xml:space="preserve">DCS Compton </t>
  </si>
  <si>
    <t xml:space="preserve">JB Hobbs </t>
  </si>
  <si>
    <t xml:space="preserve">TW Graveney </t>
  </si>
  <si>
    <t xml:space="preserve">H Sutcliffe </t>
  </si>
  <si>
    <t xml:space="preserve">PBH May </t>
  </si>
  <si>
    <t xml:space="preserve">ER Dexter </t>
  </si>
  <si>
    <t xml:space="preserve">ED Weekes </t>
  </si>
  <si>
    <t xml:space="preserve">MA Butcher </t>
  </si>
  <si>
    <t xml:space="preserve">Hanif Mohammad </t>
  </si>
  <si>
    <t xml:space="preserve">FMM Worrell </t>
  </si>
  <si>
    <t xml:space="preserve">CL Walcott </t>
  </si>
  <si>
    <t xml:space="preserve">PR Umrigar </t>
  </si>
  <si>
    <t xml:space="preserve">AR Morris </t>
  </si>
  <si>
    <t xml:space="preserve">EH Hendren </t>
  </si>
  <si>
    <t xml:space="preserve">B Mitchell </t>
  </si>
  <si>
    <t xml:space="preserve">JR Reid </t>
  </si>
  <si>
    <t xml:space="preserve">C Hill </t>
  </si>
  <si>
    <t xml:space="preserve">FE Woolley </t>
  </si>
  <si>
    <t xml:space="preserve">CC Hunte </t>
  </si>
  <si>
    <t xml:space="preserve">VL Manjrekar </t>
  </si>
  <si>
    <t xml:space="preserve">VT Trumper </t>
  </si>
  <si>
    <t xml:space="preserve">CC McDonald </t>
  </si>
  <si>
    <t xml:space="preserve">BF Butcher </t>
  </si>
  <si>
    <t xml:space="preserve">AL Hassett </t>
  </si>
  <si>
    <t xml:space="preserve">CG Borde </t>
  </si>
  <si>
    <t xml:space="preserve">Saeed Ahmed </t>
  </si>
  <si>
    <t xml:space="preserve">AD Nourse </t>
  </si>
  <si>
    <t xml:space="preserve">KR Miller </t>
  </si>
  <si>
    <t xml:space="preserve">HW Taylor </t>
  </si>
  <si>
    <t xml:space="preserve">WW Armstrong </t>
  </si>
  <si>
    <t xml:space="preserve">MAK Pataudi </t>
  </si>
  <si>
    <t xml:space="preserve">NCL O'Neill </t>
  </si>
  <si>
    <t xml:space="preserve">M Leyland </t>
  </si>
  <si>
    <t xml:space="preserve">SJ McCabe </t>
  </si>
  <si>
    <t xml:space="preserve">B Sutcliffe </t>
  </si>
  <si>
    <t xml:space="preserve">C Washbrook </t>
  </si>
  <si>
    <t xml:space="preserve">SM Nurse </t>
  </si>
  <si>
    <t xml:space="preserve">EJ Barlow </t>
  </si>
  <si>
    <t xml:space="preserve">TL Goddard </t>
  </si>
  <si>
    <t xml:space="preserve">W Bardsley </t>
  </si>
  <si>
    <t xml:space="preserve">P Roy </t>
  </si>
  <si>
    <t xml:space="preserve">WJ Edrich </t>
  </si>
  <si>
    <t xml:space="preserve">DJ McGlew </t>
  </si>
  <si>
    <t xml:space="preserve">TG Evans </t>
  </si>
  <si>
    <t xml:space="preserve">LEG Ames </t>
  </si>
  <si>
    <t xml:space="preserve">JHB Waite </t>
  </si>
  <si>
    <t xml:space="preserve">W Rhodes </t>
  </si>
  <si>
    <t xml:space="preserve">GT Dowling </t>
  </si>
  <si>
    <t xml:space="preserve">WM Woodfull </t>
  </si>
  <si>
    <t xml:space="preserve">TE Bailey </t>
  </si>
  <si>
    <t xml:space="preserve">PJP Burge </t>
  </si>
  <si>
    <t xml:space="preserve">SE Gregory </t>
  </si>
  <si>
    <t xml:space="preserve">MJK Smith </t>
  </si>
  <si>
    <t xml:space="preserve">RG Pollock </t>
  </si>
  <si>
    <t xml:space="preserve">AW Nourse </t>
  </si>
  <si>
    <t xml:space="preserve">R Benaud </t>
  </si>
  <si>
    <t xml:space="preserve">VS Hazare </t>
  </si>
  <si>
    <t xml:space="preserve">GA Headley </t>
  </si>
  <si>
    <t xml:space="preserve">JB Stollmeyer </t>
  </si>
  <si>
    <t xml:space="preserve">CG Macartney </t>
  </si>
  <si>
    <t xml:space="preserve">WH Ponsford </t>
  </si>
  <si>
    <t xml:space="preserve">RA McLean </t>
  </si>
  <si>
    <t xml:space="preserve">MH Mankad </t>
  </si>
  <si>
    <t xml:space="preserve">JK Silva </t>
  </si>
  <si>
    <t xml:space="preserve">Imtiaz Ahmed </t>
  </si>
  <si>
    <t xml:space="preserve">RM Cowper </t>
  </si>
  <si>
    <t xml:space="preserve">PE Richardson </t>
  </si>
  <si>
    <t xml:space="preserve">ML Jaisimha </t>
  </si>
  <si>
    <t xml:space="preserve">CJL Rogers </t>
  </si>
  <si>
    <t xml:space="preserve">DN Sardesai </t>
  </si>
  <si>
    <t xml:space="preserve">TW Hayward </t>
  </si>
  <si>
    <t xml:space="preserve">MA Noble </t>
  </si>
  <si>
    <t xml:space="preserve">G Pullar </t>
  </si>
  <si>
    <t xml:space="preserve">EAB Rowan </t>
  </si>
  <si>
    <t xml:space="preserve">JM Parks </t>
  </si>
  <si>
    <t xml:space="preserve">AC MacLaren </t>
  </si>
  <si>
    <t xml:space="preserve">PH Parfitt </t>
  </si>
  <si>
    <t xml:space="preserve">RES Wyatt </t>
  </si>
  <si>
    <t xml:space="preserve">NT Paranavitana </t>
  </si>
  <si>
    <t xml:space="preserve">BC Booth </t>
  </si>
  <si>
    <t xml:space="preserve">GA Faulkner </t>
  </si>
  <si>
    <t xml:space="preserve">KC Bland </t>
  </si>
  <si>
    <t xml:space="preserve">JT Tyldesley </t>
  </si>
  <si>
    <t xml:space="preserve">J Darling </t>
  </si>
  <si>
    <t xml:space="preserve">J Hardstaff jnr </t>
  </si>
  <si>
    <t xml:space="preserve">WR Endean </t>
  </si>
  <si>
    <t xml:space="preserve">NJ Contractor </t>
  </si>
  <si>
    <t xml:space="preserve">WA Brown </t>
  </si>
  <si>
    <t xml:space="preserve">RH Catterall </t>
  </si>
  <si>
    <t xml:space="preserve">E Paynter </t>
  </si>
  <si>
    <t xml:space="preserve">KD Mackay </t>
  </si>
  <si>
    <t xml:space="preserve">RR Lindwall </t>
  </si>
  <si>
    <t xml:space="preserve">RW Barber </t>
  </si>
  <si>
    <t xml:space="preserve">WAS Oldfield </t>
  </si>
  <si>
    <t xml:space="preserve">C Kelleway </t>
  </si>
  <si>
    <t xml:space="preserve">Hon.FS Jackson </t>
  </si>
  <si>
    <t xml:space="preserve">RG Nadkarni </t>
  </si>
  <si>
    <t xml:space="preserve">RT Simpson </t>
  </si>
  <si>
    <t xml:space="preserve">J Ryder </t>
  </si>
  <si>
    <t xml:space="preserve">KG Viljoen </t>
  </si>
  <si>
    <t xml:space="preserve">HL Collins </t>
  </si>
  <si>
    <t xml:space="preserve">Javed Burki </t>
  </si>
  <si>
    <t xml:space="preserve">OG Smith </t>
  </si>
  <si>
    <t xml:space="preserve">AK Davidson </t>
  </si>
  <si>
    <t xml:space="preserve">JS Solomon </t>
  </si>
  <si>
    <t xml:space="preserve">RA Duff </t>
  </si>
  <si>
    <t xml:space="preserve">CA Davis </t>
  </si>
  <si>
    <t xml:space="preserve">DR Jardine </t>
  </si>
  <si>
    <t xml:space="preserve">JW Burke </t>
  </si>
  <si>
    <t xml:space="preserve">A Shrewsbury snr </t>
  </si>
  <si>
    <t xml:space="preserve">RF Surti </t>
  </si>
  <si>
    <t xml:space="preserve">GE Gomez </t>
  </si>
  <si>
    <t xml:space="preserve">HB Cameron </t>
  </si>
  <si>
    <t xml:space="preserve">G Giffen </t>
  </si>
  <si>
    <t xml:space="preserve">DG Phadkar </t>
  </si>
  <si>
    <t xml:space="preserve">CB Fry </t>
  </si>
  <si>
    <t xml:space="preserve">VS Ransford </t>
  </si>
  <si>
    <t xml:space="preserve">SA Durani </t>
  </si>
  <si>
    <t xml:space="preserve">MW Tate </t>
  </si>
  <si>
    <t xml:space="preserve">AF Kippax </t>
  </si>
  <si>
    <t xml:space="preserve">JHW Fingleton </t>
  </si>
  <si>
    <t xml:space="preserve">M Labuschagne </t>
  </si>
  <si>
    <t xml:space="preserve">CP Mead </t>
  </si>
  <si>
    <t xml:space="preserve">GS Ramchand </t>
  </si>
  <si>
    <t xml:space="preserve">Rev.DS Sheppard </t>
  </si>
  <si>
    <t xml:space="preserve">BW Sinclair </t>
  </si>
  <si>
    <t xml:space="preserve">JM Gregory </t>
  </si>
  <si>
    <t xml:space="preserve">DT Lindsay </t>
  </si>
  <si>
    <t xml:space="preserve">MC Carew </t>
  </si>
  <si>
    <t xml:space="preserve">G Gunn </t>
  </si>
  <si>
    <t xml:space="preserve">AC Bannerman </t>
  </si>
  <si>
    <t xml:space="preserve">JA Raval </t>
  </si>
  <si>
    <t xml:space="preserve">CJ Barnett </t>
  </si>
  <si>
    <t xml:space="preserve">WG Grace </t>
  </si>
  <si>
    <t xml:space="preserve">Alimuddin </t>
  </si>
  <si>
    <t xml:space="preserve">SG Barnes </t>
  </si>
  <si>
    <t xml:space="preserve">Waqar Hasan </t>
  </si>
  <si>
    <t xml:space="preserve">JH Sinclair </t>
  </si>
  <si>
    <t xml:space="preserve">JKC Holt </t>
  </si>
  <si>
    <t xml:space="preserve">AF Rae </t>
  </si>
  <si>
    <t xml:space="preserve">SJ Snooke </t>
  </si>
  <si>
    <t xml:space="preserve">EJM Cowan </t>
  </si>
  <si>
    <t xml:space="preserve">IWG Johnson </t>
  </si>
  <si>
    <t xml:space="preserve">JM Taylor </t>
  </si>
  <si>
    <t xml:space="preserve">AE Stoddart </t>
  </si>
  <si>
    <t xml:space="preserve">KS Duleepsinhji </t>
  </si>
  <si>
    <t xml:space="preserve">GE Tyldesley </t>
  </si>
  <si>
    <t xml:space="preserve">KS Ranjitsinhji </t>
  </si>
  <si>
    <t xml:space="preserve">LC Braund </t>
  </si>
  <si>
    <t xml:space="preserve">R Subba Row </t>
  </si>
  <si>
    <t xml:space="preserve">JW Zulch </t>
  </si>
  <si>
    <t xml:space="preserve">BK Kunderan </t>
  </si>
  <si>
    <t xml:space="preserve">FS Trueman </t>
  </si>
  <si>
    <t xml:space="preserve">RJ Burns </t>
  </si>
  <si>
    <t xml:space="preserve">IJ Siedle </t>
  </si>
  <si>
    <t xml:space="preserve">JWHT Douglas </t>
  </si>
  <si>
    <t xml:space="preserve">FCM Alexander </t>
  </si>
  <si>
    <t xml:space="preserve">PS McDonnell </t>
  </si>
  <si>
    <t xml:space="preserve">CA Roach </t>
  </si>
  <si>
    <t xml:space="preserve">G Ulyett </t>
  </si>
  <si>
    <t xml:space="preserve">GD McKenzie </t>
  </si>
  <si>
    <t xml:space="preserve">AH Kardar </t>
  </si>
  <si>
    <t xml:space="preserve">APF Chapman </t>
  </si>
  <si>
    <t xml:space="preserve">DS Atkinson </t>
  </si>
  <si>
    <t xml:space="preserve">GHS Trott </t>
  </si>
  <si>
    <t xml:space="preserve">DA Allen </t>
  </si>
  <si>
    <t xml:space="preserve">CAG Russell </t>
  </si>
  <si>
    <t xml:space="preserve">WL Murdoch </t>
  </si>
  <si>
    <t xml:space="preserve">AFA Lilley </t>
  </si>
  <si>
    <t xml:space="preserve">RJ Christiani </t>
  </si>
  <si>
    <t xml:space="preserve">A Melville </t>
  </si>
  <si>
    <t xml:space="preserve">SN McGregor </t>
  </si>
  <si>
    <t xml:space="preserve">ATW Grout </t>
  </si>
  <si>
    <t xml:space="preserve">JE Cheetham </t>
  </si>
  <si>
    <t xml:space="preserve">JDB Robertson </t>
  </si>
  <si>
    <t xml:space="preserve">A Sandham </t>
  </si>
  <si>
    <t xml:space="preserve">L Amarnath </t>
  </si>
  <si>
    <t xml:space="preserve">H Carter </t>
  </si>
  <si>
    <t xml:space="preserve">HR Adhikari </t>
  </si>
  <si>
    <t xml:space="preserve">MA Agarwal </t>
  </si>
  <si>
    <t xml:space="preserve">GC White </t>
  </si>
  <si>
    <t xml:space="preserve">HJ Tayfield </t>
  </si>
  <si>
    <t xml:space="preserve">JDC Goddard </t>
  </si>
  <si>
    <t xml:space="preserve">VM Merchant </t>
  </si>
  <si>
    <t xml:space="preserve">TG McIntosh </t>
  </si>
  <si>
    <t xml:space="preserve">H Trumble </t>
  </si>
  <si>
    <t xml:space="preserve">KJ Funston </t>
  </si>
  <si>
    <t xml:space="preserve">AJ Pithey </t>
  </si>
  <si>
    <t xml:space="preserve">WW Hall </t>
  </si>
  <si>
    <t xml:space="preserve">J Briggs </t>
  </si>
  <si>
    <t xml:space="preserve">AR MacGibbon </t>
  </si>
  <si>
    <t xml:space="preserve">TR Veivers </t>
  </si>
  <si>
    <t xml:space="preserve">BR Knight </t>
  </si>
  <si>
    <t xml:space="preserve">NWD Yardley </t>
  </si>
  <si>
    <t xml:space="preserve">AJ Watkins </t>
  </si>
  <si>
    <t xml:space="preserve">FA Iredale </t>
  </si>
  <si>
    <t xml:space="preserve">JW Hearne </t>
  </si>
  <si>
    <t xml:space="preserve">Wazir Mohammad </t>
  </si>
  <si>
    <t xml:space="preserve">JM Blackham </t>
  </si>
  <si>
    <t xml:space="preserve">GH Hirst </t>
  </si>
  <si>
    <t xml:space="preserve">GB Hole </t>
  </si>
  <si>
    <t xml:space="preserve">PJ Sharpe </t>
  </si>
  <si>
    <t xml:space="preserve">CF Walters </t>
  </si>
  <si>
    <t xml:space="preserve">W Mathias </t>
  </si>
  <si>
    <t xml:space="preserve">KK Jennings </t>
  </si>
  <si>
    <t xml:space="preserve">NRD Compton </t>
  </si>
  <si>
    <t xml:space="preserve">DAJ Holford </t>
  </si>
  <si>
    <t xml:space="preserve">LE Favell </t>
  </si>
  <si>
    <t xml:space="preserve">GOB Allen </t>
  </si>
  <si>
    <t xml:space="preserve">R Abel </t>
  </si>
  <si>
    <t xml:space="preserve">GAR Lock </t>
  </si>
  <si>
    <t xml:space="preserve">RS Modi </t>
  </si>
  <si>
    <t xml:space="preserve">EAS Prasanna </t>
  </si>
  <si>
    <t xml:space="preserve">FR Brown </t>
  </si>
  <si>
    <t xml:space="preserve">RW Morgan </t>
  </si>
  <si>
    <t xml:space="preserve">JJ Lyons </t>
  </si>
  <si>
    <t xml:space="preserve">W Barnes </t>
  </si>
  <si>
    <t xml:space="preserve">CB van Ryneveld </t>
  </si>
  <si>
    <t xml:space="preserve">CS Dempster </t>
  </si>
  <si>
    <t xml:space="preserve">WW Read </t>
  </si>
  <si>
    <t xml:space="preserve">Asim Kamal </t>
  </si>
  <si>
    <t xml:space="preserve">AV Bedser </t>
  </si>
  <si>
    <t xml:space="preserve">RG Archer </t>
  </si>
  <si>
    <t xml:space="preserve">VY Richardson </t>
  </si>
  <si>
    <t xml:space="preserve">W Bruce </t>
  </si>
  <si>
    <t xml:space="preserve">ARS Silva </t>
  </si>
  <si>
    <t xml:space="preserve">EL Dalton </t>
  </si>
  <si>
    <t xml:space="preserve">Hanumant Singh </t>
  </si>
  <si>
    <t xml:space="preserve">FL Fane </t>
  </si>
  <si>
    <t xml:space="preserve">A Bacher </t>
  </si>
  <si>
    <t xml:space="preserve">JC Laker </t>
  </si>
  <si>
    <t xml:space="preserve">JB Statham </t>
  </si>
  <si>
    <t xml:space="preserve">H Verity </t>
  </si>
  <si>
    <t xml:space="preserve">BA Pocock </t>
  </si>
  <si>
    <t xml:space="preserve">JJ Kelly </t>
  </si>
  <si>
    <t xml:space="preserve">DPB Morkel </t>
  </si>
  <si>
    <t xml:space="preserve">W Bates </t>
  </si>
  <si>
    <t xml:space="preserve">C Milburn </t>
  </si>
  <si>
    <t xml:space="preserve">JH Wardle </t>
  </si>
  <si>
    <t xml:space="preserve">GS Camacho </t>
  </si>
  <si>
    <t xml:space="preserve">MT Renshaw </t>
  </si>
  <si>
    <t xml:space="preserve">LN Constantine </t>
  </si>
  <si>
    <t xml:space="preserve">SC Cook </t>
  </si>
  <si>
    <t xml:space="preserve">HG Deane </t>
  </si>
  <si>
    <t xml:space="preserve">TW Jarvis </t>
  </si>
  <si>
    <t xml:space="preserve">PF Warner </t>
  </si>
  <si>
    <t xml:space="preserve">Fazal Mahmood </t>
  </si>
  <si>
    <t xml:space="preserve">JAJ Christy </t>
  </si>
  <si>
    <t xml:space="preserve">RC Motz </t>
  </si>
  <si>
    <t xml:space="preserve">S Mushtaq Ali </t>
  </si>
  <si>
    <t xml:space="preserve">RWV Robins </t>
  </si>
  <si>
    <t xml:space="preserve">JC Watkins </t>
  </si>
  <si>
    <t xml:space="preserve">PM Pollock </t>
  </si>
  <si>
    <t xml:space="preserve">JT Ikin </t>
  </si>
  <si>
    <t xml:space="preserve">RE Foster </t>
  </si>
  <si>
    <t xml:space="preserve">AG Steel </t>
  </si>
  <si>
    <t xml:space="preserve">BAG Murray </t>
  </si>
  <si>
    <t xml:space="preserve">TJE Andrews </t>
  </si>
  <si>
    <t xml:space="preserve">RG Barlow </t>
  </si>
  <si>
    <t xml:space="preserve">HR Lance </t>
  </si>
  <si>
    <t xml:space="preserve">MD Craig </t>
  </si>
  <si>
    <t xml:space="preserve">MP Donnelly </t>
  </si>
  <si>
    <t xml:space="preserve">PA Gibb </t>
  </si>
  <si>
    <t xml:space="preserve">CE McLeod </t>
  </si>
  <si>
    <t xml:space="preserve">GL Jessop </t>
  </si>
  <si>
    <t xml:space="preserve">EDAS McMorris </t>
  </si>
  <si>
    <t xml:space="preserve">GO Rabone </t>
  </si>
  <si>
    <t xml:space="preserve">CV Grimmett </t>
  </si>
  <si>
    <t xml:space="preserve">SJE Loxton </t>
  </si>
  <si>
    <t xml:space="preserve">N Wagner </t>
  </si>
  <si>
    <t xml:space="preserve">AG Chipperfield </t>
  </si>
  <si>
    <t xml:space="preserve">CB Llewellyn </t>
  </si>
  <si>
    <t xml:space="preserve">WA Hadlee </t>
  </si>
  <si>
    <t xml:space="preserve">ML Apte </t>
  </si>
  <si>
    <t xml:space="preserve">PL van der Merwe </t>
  </si>
  <si>
    <t xml:space="preserve">CC Griffith </t>
  </si>
  <si>
    <t xml:space="preserve">LJ Tancred </t>
  </si>
  <si>
    <t xml:space="preserve">MD Stoneman </t>
  </si>
  <si>
    <t xml:space="preserve">CL Vincent </t>
  </si>
  <si>
    <t xml:space="preserve">GJ Bonnor </t>
  </si>
  <si>
    <t xml:space="preserve">WW Wade </t>
  </si>
  <si>
    <t xml:space="preserve">WH Scotton </t>
  </si>
  <si>
    <t xml:space="preserve">AJY Hopkins </t>
  </si>
  <si>
    <t xml:space="preserve">BA Richards </t>
  </si>
  <si>
    <t xml:space="preserve">Maqsood Ahmed </t>
  </si>
  <si>
    <t xml:space="preserve">JT Murray </t>
  </si>
  <si>
    <t xml:space="preserve">BK Shepherd </t>
  </si>
  <si>
    <t xml:space="preserve">ME Chapple </t>
  </si>
  <si>
    <t xml:space="preserve">JB Bolus </t>
  </si>
  <si>
    <t xml:space="preserve">ML Page </t>
  </si>
  <si>
    <t xml:space="preserve">A Ward </t>
  </si>
  <si>
    <t xml:space="preserve">FR Martin </t>
  </si>
  <si>
    <t xml:space="preserve">H Larwood </t>
  </si>
  <si>
    <t xml:space="preserve">CE Pellew </t>
  </si>
  <si>
    <t xml:space="preserve">PR Sleep </t>
  </si>
  <si>
    <t xml:space="preserve">RH Spooner </t>
  </si>
  <si>
    <t xml:space="preserve">BW Yuile </t>
  </si>
  <si>
    <t xml:space="preserve">JED Sealy </t>
  </si>
  <si>
    <t xml:space="preserve">J Worrall </t>
  </si>
  <si>
    <t xml:space="preserve">LS Darling </t>
  </si>
  <si>
    <t xml:space="preserve">A Jackson </t>
  </si>
  <si>
    <t xml:space="preserve">TP Horan </t>
  </si>
  <si>
    <t xml:space="preserve">JT Brown </t>
  </si>
  <si>
    <t xml:space="preserve">JN Crawford </t>
  </si>
  <si>
    <t xml:space="preserve">AB Williams </t>
  </si>
  <si>
    <t xml:space="preserve">GH Vihari </t>
  </si>
  <si>
    <t xml:space="preserve">JM Read </t>
  </si>
  <si>
    <t xml:space="preserve">PL Harris </t>
  </si>
  <si>
    <t xml:space="preserve">PGV van der Bijl </t>
  </si>
  <si>
    <t xml:space="preserve">CL McCool </t>
  </si>
  <si>
    <t xml:space="preserve">TA Ward </t>
  </si>
  <si>
    <t xml:space="preserve">VJ Scott </t>
  </si>
  <si>
    <t xml:space="preserve">A Cotter </t>
  </si>
  <si>
    <t xml:space="preserve">AR Lewis </t>
  </si>
  <si>
    <t xml:space="preserve">JM Blanckenberg </t>
  </si>
  <si>
    <t xml:space="preserve">BH Pairaudeau </t>
  </si>
  <si>
    <t xml:space="preserve">BH Valentine </t>
  </si>
  <si>
    <t xml:space="preserve">JL Hendriks </t>
  </si>
  <si>
    <t xml:space="preserve">Mohammad Ilyas </t>
  </si>
  <si>
    <t xml:space="preserve">JW Guy </t>
  </si>
  <si>
    <t xml:space="preserve">WM Wallace </t>
  </si>
  <si>
    <t xml:space="preserve">A Chopra </t>
  </si>
  <si>
    <t xml:space="preserve">AA Baig </t>
  </si>
  <si>
    <t xml:space="preserve">R Peel </t>
  </si>
  <si>
    <t xml:space="preserve">PW Sherwell </t>
  </si>
  <si>
    <t xml:space="preserve">DT Ring </t>
  </si>
  <si>
    <t xml:space="preserve">D Denton </t>
  </si>
  <si>
    <t xml:space="preserve">AG Kripal Singh </t>
  </si>
  <si>
    <t xml:space="preserve">HG Vivian </t>
  </si>
  <si>
    <t xml:space="preserve">RB Desai </t>
  </si>
  <si>
    <t xml:space="preserve">AE Relf </t>
  </si>
  <si>
    <t xml:space="preserve">GL Weir </t>
  </si>
  <si>
    <t xml:space="preserve">GC Grant </t>
  </si>
  <si>
    <t xml:space="preserve">AG Fairfax </t>
  </si>
  <si>
    <t xml:space="preserve">WJ O'Reilly </t>
  </si>
  <si>
    <t xml:space="preserve">AH Bakewell </t>
  </si>
  <si>
    <t xml:space="preserve">DJ Insole </t>
  </si>
  <si>
    <t xml:space="preserve">AJ Richardson </t>
  </si>
  <si>
    <t xml:space="preserve">KE Rigg </t>
  </si>
  <si>
    <t xml:space="preserve">BN Jarman </t>
  </si>
  <si>
    <t xml:space="preserve">NBF Mann </t>
  </si>
  <si>
    <t xml:space="preserve">JW Gleeson </t>
  </si>
  <si>
    <t xml:space="preserve">Shujauddin </t>
  </si>
  <si>
    <t xml:space="preserve">S van Zyl </t>
  </si>
  <si>
    <t xml:space="preserve">JEF Beck </t>
  </si>
  <si>
    <t xml:space="preserve">D Tallon </t>
  </si>
  <si>
    <t xml:space="preserve">W Gunn </t>
  </si>
  <si>
    <t xml:space="preserve">RB Minnett </t>
  </si>
  <si>
    <t xml:space="preserve">MS Harris </t>
  </si>
  <si>
    <t xml:space="preserve">MJ Stewart </t>
  </si>
  <si>
    <t xml:space="preserve">J Moroney </t>
  </si>
  <si>
    <t xml:space="preserve">PGH Fender </t>
  </si>
  <si>
    <t xml:space="preserve">PGZ Harris </t>
  </si>
  <si>
    <t xml:space="preserve">FG Mann </t>
  </si>
  <si>
    <t xml:space="preserve">GRA Langley </t>
  </si>
  <si>
    <t xml:space="preserve">RO Schwarz </t>
  </si>
  <si>
    <t xml:space="preserve">WGA Parkhouse </t>
  </si>
  <si>
    <t xml:space="preserve">AE Dick </t>
  </si>
  <si>
    <t xml:space="preserve">Talat Ali </t>
  </si>
  <si>
    <t xml:space="preserve">NJN Hawke </t>
  </si>
  <si>
    <t xml:space="preserve">WE Russell </t>
  </si>
  <si>
    <t xml:space="preserve">S Ramadhin </t>
  </si>
  <si>
    <t xml:space="preserve">HJH Scott </t>
  </si>
  <si>
    <t xml:space="preserve">ID Craig </t>
  </si>
  <si>
    <t xml:space="preserve">P Holmes </t>
  </si>
  <si>
    <t xml:space="preserve">SJ Pegler </t>
  </si>
  <si>
    <t xml:space="preserve">JMM Commaille </t>
  </si>
  <si>
    <t xml:space="preserve">PNF Mansell </t>
  </si>
  <si>
    <t xml:space="preserve">MS Nichols </t>
  </si>
  <si>
    <t xml:space="preserve">MB Poore </t>
  </si>
  <si>
    <t xml:space="preserve">WA Shalders </t>
  </si>
  <si>
    <t xml:space="preserve">RT Spooner </t>
  </si>
  <si>
    <t xml:space="preserve">BL Irvine </t>
  </si>
  <si>
    <t xml:space="preserve">HB Taber </t>
  </si>
  <si>
    <t xml:space="preserve">JG Leggat </t>
  </si>
  <si>
    <t xml:space="preserve">DK Gaekwad </t>
  </si>
  <si>
    <t xml:space="preserve">CK Nayudu </t>
  </si>
  <si>
    <t xml:space="preserve">EP Nupen </t>
  </si>
  <si>
    <t xml:space="preserve">LSM Miller </t>
  </si>
  <si>
    <t xml:space="preserve">EW Freeman </t>
  </si>
  <si>
    <t xml:space="preserve">Lord Tennyson </t>
  </si>
  <si>
    <t xml:space="preserve">LA Stricker </t>
  </si>
  <si>
    <t xml:space="preserve">FLH Mooney </t>
  </si>
  <si>
    <t xml:space="preserve">DJ Brown </t>
  </si>
  <si>
    <t xml:space="preserve">KL Hutchings </t>
  </si>
  <si>
    <t xml:space="preserve">CFK van Wyk </t>
  </si>
  <si>
    <t xml:space="preserve">AEE Vogler </t>
  </si>
  <si>
    <t xml:space="preserve">TW Garrett </t>
  </si>
  <si>
    <t xml:space="preserve">Mahmood Hussain </t>
  </si>
  <si>
    <t xml:space="preserve">SD Robson </t>
  </si>
  <si>
    <t xml:space="preserve">HSTL Hendry </t>
  </si>
  <si>
    <t xml:space="preserve">RC Blunt </t>
  </si>
  <si>
    <t xml:space="preserve">FR Foster </t>
  </si>
  <si>
    <t xml:space="preserve">VL Mehra </t>
  </si>
  <si>
    <t xml:space="preserve">AM Moir </t>
  </si>
  <si>
    <t xml:space="preserve">HF Wade </t>
  </si>
  <si>
    <t xml:space="preserve">GM Fullerton </t>
  </si>
  <si>
    <t xml:space="preserve">CMH Hathorn </t>
  </si>
  <si>
    <t xml:space="preserve">G Thomas </t>
  </si>
  <si>
    <t xml:space="preserve">CTB Turner </t>
  </si>
  <si>
    <t xml:space="preserve">TS Worthington </t>
  </si>
  <si>
    <t xml:space="preserve">A Mukund </t>
  </si>
  <si>
    <t xml:space="preserve">JF Crapp </t>
  </si>
  <si>
    <t xml:space="preserve">HJ Keith </t>
  </si>
  <si>
    <t xml:space="preserve">J Hardstaff snr </t>
  </si>
  <si>
    <t xml:space="preserve">W Voce </t>
  </si>
  <si>
    <t xml:space="preserve">Q McMillan </t>
  </si>
  <si>
    <t xml:space="preserve">AH Jarvis </t>
  </si>
  <si>
    <t xml:space="preserve">H Graham </t>
  </si>
  <si>
    <t xml:space="preserve">PAM Hands </t>
  </si>
  <si>
    <t xml:space="preserve">G Brown </t>
  </si>
  <si>
    <t xml:space="preserve">GB Legge </t>
  </si>
  <si>
    <t xml:space="preserve">ACB Langton </t>
  </si>
  <si>
    <t xml:space="preserve">A Mitchell </t>
  </si>
  <si>
    <t xml:space="preserve">S O'Linn </t>
  </si>
  <si>
    <t xml:space="preserve">GE Palmer </t>
  </si>
  <si>
    <t xml:space="preserve">RS Cunis </t>
  </si>
  <si>
    <t xml:space="preserve">OC Dawson </t>
  </si>
  <si>
    <t xml:space="preserve">L Amar Singh </t>
  </si>
  <si>
    <t xml:space="preserve">AO Jones </t>
  </si>
  <si>
    <t xml:space="preserve">AMB Rowan </t>
  </si>
  <si>
    <t xml:space="preserve">ARA Murray </t>
  </si>
  <si>
    <t xml:space="preserve">DVP Wright </t>
  </si>
  <si>
    <t xml:space="preserve">PT Barton </t>
  </si>
  <si>
    <t xml:space="preserve">FT Mann </t>
  </si>
  <si>
    <t xml:space="preserve">MC Bird </t>
  </si>
  <si>
    <t xml:space="preserve">Ijaz Butt </t>
  </si>
  <si>
    <t xml:space="preserve">JWH Makepeace </t>
  </si>
  <si>
    <t xml:space="preserve">GR Stead </t>
  </si>
  <si>
    <t xml:space="preserve">Nazar Mohammad </t>
  </si>
  <si>
    <t xml:space="preserve">IM Barrow </t>
  </si>
  <si>
    <t xml:space="preserve">Shadman Islam </t>
  </si>
  <si>
    <t xml:space="preserve">WA Johnston </t>
  </si>
  <si>
    <t xml:space="preserve">Abdul Kadir </t>
  </si>
  <si>
    <t xml:space="preserve">JC Alabaster </t>
  </si>
  <si>
    <t xml:space="preserve">WE Midwinter </t>
  </si>
  <si>
    <t xml:space="preserve">MJ Susskind </t>
  </si>
  <si>
    <t xml:space="preserve">S Shillingford </t>
  </si>
  <si>
    <t xml:space="preserve">A Lyth </t>
  </si>
  <si>
    <t xml:space="preserve">MJF Shrimpton </t>
  </si>
  <si>
    <t xml:space="preserve">GA Bartlett </t>
  </si>
  <si>
    <t xml:space="preserve">GTS Stevens </t>
  </si>
  <si>
    <t xml:space="preserve">V Subramanya </t>
  </si>
  <si>
    <t xml:space="preserve">AN Connolly </t>
  </si>
  <si>
    <t xml:space="preserve">DM Lewis </t>
  </si>
  <si>
    <t xml:space="preserve">EC Petrie </t>
  </si>
  <si>
    <t xml:space="preserve">J Selby </t>
  </si>
  <si>
    <t xml:space="preserve">Dilawar Hussain </t>
  </si>
  <si>
    <t xml:space="preserve">W Flowers </t>
  </si>
  <si>
    <t xml:space="preserve">HV Hordern </t>
  </si>
  <si>
    <t xml:space="preserve">R Swetman </t>
  </si>
  <si>
    <t xml:space="preserve">Khalid Ibadulla </t>
  </si>
  <si>
    <t xml:space="preserve">EH Bowley </t>
  </si>
  <si>
    <t xml:space="preserve">TB Burtt </t>
  </si>
  <si>
    <t xml:space="preserve">NF Druce </t>
  </si>
  <si>
    <t xml:space="preserve">CM Francois </t>
  </si>
  <si>
    <t xml:space="preserve">PA McAlister </t>
  </si>
  <si>
    <t xml:space="preserve">HGO Owen-Smith </t>
  </si>
  <si>
    <t xml:space="preserve">AJL Hill </t>
  </si>
  <si>
    <t xml:space="preserve">G Geary </t>
  </si>
  <si>
    <t xml:space="preserve">HH Massie </t>
  </si>
  <si>
    <t xml:space="preserve">AW Roberts </t>
  </si>
  <si>
    <t xml:space="preserve">BA Davis </t>
  </si>
  <si>
    <t xml:space="preserve">RB Kenny </t>
  </si>
  <si>
    <t xml:space="preserve">FA Lowson </t>
  </si>
  <si>
    <t xml:space="preserve">RK Nunes </t>
  </si>
  <si>
    <t xml:space="preserve">JB Mortimore </t>
  </si>
  <si>
    <t xml:space="preserve">JW Trumble </t>
  </si>
  <si>
    <t xml:space="preserve">Ali Naqvi </t>
  </si>
  <si>
    <t xml:space="preserve">SF Barnes </t>
  </si>
  <si>
    <t xml:space="preserve">CD Gopinath </t>
  </si>
  <si>
    <t xml:space="preserve">James Langridge </t>
  </si>
  <si>
    <t xml:space="preserve">JE Mills </t>
  </si>
  <si>
    <t xml:space="preserve">C Bannerman </t>
  </si>
  <si>
    <t xml:space="preserve">JC White </t>
  </si>
  <si>
    <t xml:space="preserve">AW Carr </t>
  </si>
  <si>
    <t xml:space="preserve">PP Shaw </t>
  </si>
  <si>
    <t xml:space="preserve">FB Smith </t>
  </si>
  <si>
    <t xml:space="preserve">S Wazir Ali </t>
  </si>
  <si>
    <t xml:space="preserve">CN Frank </t>
  </si>
  <si>
    <t xml:space="preserve">KA Archer </t>
  </si>
  <si>
    <t xml:space="preserve">G Duckworth </t>
  </si>
  <si>
    <t xml:space="preserve">R Kilner </t>
  </si>
  <si>
    <t xml:space="preserve">ML Love </t>
  </si>
  <si>
    <t xml:space="preserve">FI de Caires </t>
  </si>
  <si>
    <t xml:space="preserve">WH Lockwood </t>
  </si>
  <si>
    <t xml:space="preserve">H Strudwick </t>
  </si>
  <si>
    <t xml:space="preserve">FH Tyson </t>
  </si>
  <si>
    <t xml:space="preserve">HB Cave </t>
  </si>
  <si>
    <t xml:space="preserve">JM Ghorpade </t>
  </si>
  <si>
    <t xml:space="preserve">NS Harford </t>
  </si>
  <si>
    <t xml:space="preserve">JT Sparling </t>
  </si>
  <si>
    <t xml:space="preserve">WG Quaife </t>
  </si>
  <si>
    <t xml:space="preserve">AE Trott </t>
  </si>
  <si>
    <t xml:space="preserve">MJ Procter </t>
  </si>
  <si>
    <t xml:space="preserve">NS Tamhane </t>
  </si>
  <si>
    <t xml:space="preserve">MJL Turnbull </t>
  </si>
  <si>
    <t xml:space="preserve">J Benaud </t>
  </si>
  <si>
    <t xml:space="preserve">TC Lowry </t>
  </si>
  <si>
    <t xml:space="preserve">AA Mailey </t>
  </si>
  <si>
    <t xml:space="preserve">CW Smith </t>
  </si>
  <si>
    <t xml:space="preserve">WS Farrer </t>
  </si>
  <si>
    <t xml:space="preserve">DRA Gehrs </t>
  </si>
  <si>
    <t xml:space="preserve">Shafqat Rana </t>
  </si>
  <si>
    <t xml:space="preserve">RS Grant </t>
  </si>
  <si>
    <t xml:space="preserve">MJ Leach </t>
  </si>
  <si>
    <t xml:space="preserve">H Hameed </t>
  </si>
  <si>
    <t xml:space="preserve">RA Hutton </t>
  </si>
  <si>
    <t xml:space="preserve">OE Wynne </t>
  </si>
  <si>
    <t xml:space="preserve">FR Spofforth </t>
  </si>
  <si>
    <t xml:space="preserve">W Storer </t>
  </si>
  <si>
    <t xml:space="preserve">JW Martin </t>
  </si>
  <si>
    <t xml:space="preserve">GA Lohmann </t>
  </si>
  <si>
    <t xml:space="preserve">TM Findlay </t>
  </si>
  <si>
    <t xml:space="preserve">JL Kerr </t>
  </si>
  <si>
    <t xml:space="preserve">LPJ O'Brien </t>
  </si>
  <si>
    <t xml:space="preserve">K Cranston </t>
  </si>
  <si>
    <t xml:space="preserve">AER Gilligan </t>
  </si>
  <si>
    <t xml:space="preserve">GA Greenidge </t>
  </si>
  <si>
    <t xml:space="preserve">PS Heine </t>
  </si>
  <si>
    <t xml:space="preserve">WW Whysall </t>
  </si>
  <si>
    <t xml:space="preserve">VWC Jupp </t>
  </si>
  <si>
    <t xml:space="preserve">CT Sarwate </t>
  </si>
  <si>
    <t xml:space="preserve">PG Joshi </t>
  </si>
  <si>
    <t xml:space="preserve">Gul Mohammad </t>
  </si>
  <si>
    <t xml:space="preserve">CA Milton </t>
  </si>
  <si>
    <t xml:space="preserve">H Wood </t>
  </si>
  <si>
    <t xml:space="preserve">W Brockwell </t>
  </si>
  <si>
    <t xml:space="preserve">SC Guillen </t>
  </si>
  <si>
    <t xml:space="preserve">CA McWatt </t>
  </si>
  <si>
    <t xml:space="preserve">W Ferguson </t>
  </si>
  <si>
    <t xml:space="preserve">Zulfiqar Ahmed </t>
  </si>
  <si>
    <t xml:space="preserve">Nawab of Pataudi snr </t>
  </si>
  <si>
    <t xml:space="preserve">RO Jenkins </t>
  </si>
  <si>
    <t xml:space="preserve">H Moses </t>
  </si>
  <si>
    <t xml:space="preserve">FJ Laver </t>
  </si>
  <si>
    <t xml:space="preserve">BA Barnett </t>
  </si>
  <si>
    <t xml:space="preserve">SG Gedye </t>
  </si>
  <si>
    <t xml:space="preserve">T Westley </t>
  </si>
  <si>
    <t xml:space="preserve">Ghulam Ahmed </t>
  </si>
  <si>
    <t xml:space="preserve">D Kenyon </t>
  </si>
  <si>
    <t xml:space="preserve">AJ Doolan </t>
  </si>
  <si>
    <t xml:space="preserve">WE Astill </t>
  </si>
  <si>
    <t xml:space="preserve">PR Carlstein </t>
  </si>
  <si>
    <t xml:space="preserve">RW Blair </t>
  </si>
  <si>
    <t xml:space="preserve">AL Mann </t>
  </si>
  <si>
    <t xml:space="preserve">EA Halliwell </t>
  </si>
  <si>
    <t xml:space="preserve">J Sharp </t>
  </si>
  <si>
    <t xml:space="preserve">CC Depeiaza </t>
  </si>
  <si>
    <t xml:space="preserve">PL Winslow </t>
  </si>
  <si>
    <t xml:space="preserve">K Higgs </t>
  </si>
  <si>
    <t xml:space="preserve">L Baichan </t>
  </si>
  <si>
    <t xml:space="preserve">C Blythe </t>
  </si>
  <si>
    <t xml:space="preserve">SP Gupte </t>
  </si>
  <si>
    <t xml:space="preserve">Aftab Gul </t>
  </si>
  <si>
    <t xml:space="preserve">LJ Moon </t>
  </si>
  <si>
    <t xml:space="preserve">CP Carter </t>
  </si>
  <si>
    <t xml:space="preserve">RH Shodhan </t>
  </si>
  <si>
    <t xml:space="preserve">NGB Cook </t>
  </si>
  <si>
    <t xml:space="preserve">JFW Nicolson </t>
  </si>
  <si>
    <t xml:space="preserve">AD Ogilvie </t>
  </si>
  <si>
    <t xml:space="preserve">LV Maddocks </t>
  </si>
  <si>
    <t xml:space="preserve">T Richardson </t>
  </si>
  <si>
    <t xml:space="preserve">CR Browne </t>
  </si>
  <si>
    <t xml:space="preserve">EW Dawson </t>
  </si>
  <si>
    <t xml:space="preserve">XC Balaskas </t>
  </si>
  <si>
    <t xml:space="preserve">SSJ Brooks </t>
  </si>
  <si>
    <t xml:space="preserve">RJ Inverarity </t>
  </si>
  <si>
    <t xml:space="preserve">CR Miller </t>
  </si>
  <si>
    <t xml:space="preserve">KH Weekes </t>
  </si>
  <si>
    <t xml:space="preserve">Inshan Ali </t>
  </si>
  <si>
    <t xml:space="preserve">OC Scott </t>
  </si>
  <si>
    <t xml:space="preserve">GM Carew </t>
  </si>
  <si>
    <t xml:space="preserve">C Gladwin </t>
  </si>
  <si>
    <t xml:space="preserve">MJ Hartigan </t>
  </si>
  <si>
    <t xml:space="preserve">J Iddon </t>
  </si>
  <si>
    <t xml:space="preserve">C Ramaswami </t>
  </si>
  <si>
    <t xml:space="preserve">KC Ibrahim </t>
  </si>
  <si>
    <t xml:space="preserve">RA Young </t>
  </si>
  <si>
    <t xml:space="preserve">SH Curnow </t>
  </si>
  <si>
    <t xml:space="preserve">FGJ Ford </t>
  </si>
  <si>
    <t xml:space="preserve">F Hearne </t>
  </si>
  <si>
    <t xml:space="preserve">WVS Ling </t>
  </si>
  <si>
    <t xml:space="preserve">M Watkinson </t>
  </si>
  <si>
    <t xml:space="preserve">JP Fellows-Smith </t>
  </si>
  <si>
    <t xml:space="preserve">EAC Hunte </t>
  </si>
  <si>
    <t xml:space="preserve">RJ Westcott </t>
  </si>
  <si>
    <t xml:space="preserve">PK Sen </t>
  </si>
  <si>
    <t xml:space="preserve">OJ Pope </t>
  </si>
  <si>
    <t xml:space="preserve">PH Punjabi </t>
  </si>
  <si>
    <t xml:space="preserve">HD Ackerman </t>
  </si>
  <si>
    <t xml:space="preserve">CJ Poole </t>
  </si>
  <si>
    <t xml:space="preserve">WJ Whitty </t>
  </si>
  <si>
    <t xml:space="preserve">EG Arnold </t>
  </si>
  <si>
    <t xml:space="preserve">CL Badcock </t>
  </si>
  <si>
    <t xml:space="preserve">T Emmett </t>
  </si>
  <si>
    <t xml:space="preserve">CH Parkin </t>
  </si>
  <si>
    <t xml:space="preserve">OJ Phillips </t>
  </si>
  <si>
    <t xml:space="preserve">CT Studd </t>
  </si>
  <si>
    <t xml:space="preserve">PD Lashley </t>
  </si>
  <si>
    <t xml:space="preserve">DD Taylor </t>
  </si>
  <si>
    <t xml:space="preserve">WP Howell </t>
  </si>
  <si>
    <t xml:space="preserve">SC Griffith </t>
  </si>
  <si>
    <t xml:space="preserve">AP Lucas </t>
  </si>
  <si>
    <t xml:space="preserve">DAR Moloney </t>
  </si>
  <si>
    <t xml:space="preserve">Naushad Ali </t>
  </si>
  <si>
    <t xml:space="preserve">Z de Bruyn </t>
  </si>
  <si>
    <t xml:space="preserve">AP Freeman </t>
  </si>
  <si>
    <t xml:space="preserve">I Meckiff </t>
  </si>
  <si>
    <t xml:space="preserve">SMJ Woods </t>
  </si>
  <si>
    <t xml:space="preserve">HF Boyle </t>
  </si>
  <si>
    <t xml:space="preserve">OC da Costa </t>
  </si>
  <si>
    <t xml:space="preserve">R Dumbrill </t>
  </si>
  <si>
    <t xml:space="preserve">RG Gregory </t>
  </si>
  <si>
    <t xml:space="preserve">TJ Matthews </t>
  </si>
  <si>
    <t xml:space="preserve">J O'Connor </t>
  </si>
  <si>
    <t xml:space="preserve">EFS Tylecote </t>
  </si>
  <si>
    <t xml:space="preserve">FJ Cameron </t>
  </si>
  <si>
    <t xml:space="preserve">RK Oxenham </t>
  </si>
  <si>
    <t xml:space="preserve">WR Playle </t>
  </si>
  <si>
    <t xml:space="preserve">W Attewell </t>
  </si>
  <si>
    <t xml:space="preserve">AE Fagg </t>
  </si>
  <si>
    <t xml:space="preserve">J Birkenshaw </t>
  </si>
  <si>
    <t xml:space="preserve">BJT Bosanquet </t>
  </si>
  <si>
    <t xml:space="preserve">CS Nayudu </t>
  </si>
  <si>
    <t xml:space="preserve">NAT Adcock </t>
  </si>
  <si>
    <t xml:space="preserve">RW McLeod </t>
  </si>
  <si>
    <t xml:space="preserve">Zubayr Hamza </t>
  </si>
  <si>
    <t xml:space="preserve">Lord Harris </t>
  </si>
  <si>
    <t xml:space="preserve">R Howorth </t>
  </si>
  <si>
    <t xml:space="preserve">KR Patterson </t>
  </si>
  <si>
    <t xml:space="preserve">W Place </t>
  </si>
  <si>
    <t xml:space="preserve">EL a'Beckett </t>
  </si>
  <si>
    <t xml:space="preserve">RE Marshall </t>
  </si>
  <si>
    <t xml:space="preserve">JA Warrican </t>
  </si>
  <si>
    <t xml:space="preserve">DRE Joseph </t>
  </si>
  <si>
    <t xml:space="preserve">GB Lawrence </t>
  </si>
  <si>
    <t xml:space="preserve">AL Valentine </t>
  </si>
  <si>
    <t xml:space="preserve">R Chandrika </t>
  </si>
  <si>
    <t xml:space="preserve">TS Curtis </t>
  </si>
  <si>
    <t xml:space="preserve">DW Begbie </t>
  </si>
  <si>
    <t xml:space="preserve">DB Pithey </t>
  </si>
  <si>
    <t xml:space="preserve">FT Badcock </t>
  </si>
  <si>
    <t xml:space="preserve">LS Birkett </t>
  </si>
  <si>
    <t xml:space="preserve">JW D'Arcy </t>
  </si>
  <si>
    <t xml:space="preserve">TV Hohns </t>
  </si>
  <si>
    <t xml:space="preserve">Surendranath </t>
  </si>
  <si>
    <t xml:space="preserve">DB Carr </t>
  </si>
  <si>
    <t xml:space="preserve">DA Sharpe </t>
  </si>
  <si>
    <t xml:space="preserve">E Wainwright </t>
  </si>
  <si>
    <t xml:space="preserve">EL Bartlett </t>
  </si>
  <si>
    <t xml:space="preserve">DL Piedt </t>
  </si>
  <si>
    <t xml:space="preserve">L Tuckett </t>
  </si>
  <si>
    <t xml:space="preserve">Hon.FSG Calthorpe </t>
  </si>
  <si>
    <t xml:space="preserve">CV Gadkari </t>
  </si>
  <si>
    <t xml:space="preserve">H Gimblett </t>
  </si>
  <si>
    <t xml:space="preserve">JR Mason </t>
  </si>
  <si>
    <t xml:space="preserve">RW Tolchard </t>
  </si>
  <si>
    <t xml:space="preserve">IJ Ward </t>
  </si>
  <si>
    <t xml:space="preserve">HR Bromley-Davenport </t>
  </si>
  <si>
    <t xml:space="preserve">D Smith </t>
  </si>
  <si>
    <t xml:space="preserve">PM Walker </t>
  </si>
  <si>
    <t xml:space="preserve">ES Atkinson </t>
  </si>
  <si>
    <t xml:space="preserve">NE Haig </t>
  </si>
  <si>
    <t xml:space="preserve">JT Hearne </t>
  </si>
  <si>
    <t xml:space="preserve">E Jones </t>
  </si>
  <si>
    <t xml:space="preserve">JB Commins </t>
  </si>
  <si>
    <t xml:space="preserve">Marshall Ayub </t>
  </si>
  <si>
    <t xml:space="preserve">WFE Marx </t>
  </si>
  <si>
    <t xml:space="preserve">CW Wright </t>
  </si>
  <si>
    <t xml:space="preserve">C Overton </t>
  </si>
  <si>
    <t xml:space="preserve">RJ Crisp </t>
  </si>
  <si>
    <t xml:space="preserve">IB Cromb </t>
  </si>
  <si>
    <t xml:space="preserve">Pervez Sajjad </t>
  </si>
  <si>
    <t xml:space="preserve">AB Fudadin </t>
  </si>
  <si>
    <t xml:space="preserve">JG Dewes </t>
  </si>
  <si>
    <t xml:space="preserve">TW Wall </t>
  </si>
  <si>
    <t xml:space="preserve">AC Smith </t>
  </si>
  <si>
    <t xml:space="preserve">Salahuddin </t>
  </si>
  <si>
    <t xml:space="preserve">WH St Hill </t>
  </si>
  <si>
    <t xml:space="preserve">W Farrimond </t>
  </si>
  <si>
    <t xml:space="preserve">FM King </t>
  </si>
  <si>
    <t xml:space="preserve">EA McDonald </t>
  </si>
  <si>
    <t xml:space="preserve">F Mitchell </t>
  </si>
  <si>
    <t xml:space="preserve">H Morris </t>
  </si>
  <si>
    <t xml:space="preserve">RKJ Dawson </t>
  </si>
  <si>
    <t xml:space="preserve">JJ Ferris </t>
  </si>
  <si>
    <t xml:space="preserve">RE Grieveson </t>
  </si>
  <si>
    <t xml:space="preserve">GPD Hartigan </t>
  </si>
  <si>
    <t xml:space="preserve">ERT Holmes </t>
  </si>
  <si>
    <t xml:space="preserve">CFW Allcott </t>
  </si>
  <si>
    <t xml:space="preserve">S Haigh </t>
  </si>
  <si>
    <t xml:space="preserve">D Shackleton </t>
  </si>
  <si>
    <t xml:space="preserve">EJ Smith </t>
  </si>
  <si>
    <t xml:space="preserve">EAV Williams </t>
  </si>
  <si>
    <t xml:space="preserve">AG Ganteaume </t>
  </si>
  <si>
    <t xml:space="preserve">GG Macaulay </t>
  </si>
  <si>
    <t xml:space="preserve">GB Stevens </t>
  </si>
  <si>
    <t xml:space="preserve">DM Bess </t>
  </si>
  <si>
    <t xml:space="preserve">MR Bynoe </t>
  </si>
  <si>
    <t xml:space="preserve">JD Higgs </t>
  </si>
  <si>
    <t xml:space="preserve">HS Kanitkar </t>
  </si>
  <si>
    <t xml:space="preserve">A Shaw </t>
  </si>
  <si>
    <t xml:space="preserve">PJ Newport </t>
  </si>
  <si>
    <t xml:space="preserve">Yajurvindra Singh </t>
  </si>
  <si>
    <t xml:space="preserve">JH Board </t>
  </si>
  <si>
    <t xml:space="preserve">CG Butts </t>
  </si>
  <si>
    <t xml:space="preserve">Naoomal Jaoomal </t>
  </si>
  <si>
    <t xml:space="preserve">CB Jennings </t>
  </si>
  <si>
    <t xml:space="preserve">AB McDonald </t>
  </si>
  <si>
    <t xml:space="preserve">AH McKinnon </t>
  </si>
  <si>
    <t xml:space="preserve">EW Dempster </t>
  </si>
  <si>
    <t xml:space="preserve">CFH Leslie </t>
  </si>
  <si>
    <t xml:space="preserve">CJE Smith </t>
  </si>
  <si>
    <t xml:space="preserve">WJ Watson </t>
  </si>
  <si>
    <t xml:space="preserve">GHT Simpson-Hayward </t>
  </si>
  <si>
    <t xml:space="preserve">KR Rickards </t>
  </si>
  <si>
    <t xml:space="preserve">M Bisset </t>
  </si>
  <si>
    <t xml:space="preserve">JW Hitch </t>
  </si>
  <si>
    <t xml:space="preserve">RM Prideaux </t>
  </si>
  <si>
    <t xml:space="preserve">CIJ Smith </t>
  </si>
  <si>
    <t xml:space="preserve">DD Beard </t>
  </si>
  <si>
    <t xml:space="preserve">G Challenor </t>
  </si>
  <si>
    <t xml:space="preserve">SK Coen </t>
  </si>
  <si>
    <t xml:space="preserve">A Hill </t>
  </si>
  <si>
    <t xml:space="preserve">TA Harris </t>
  </si>
  <si>
    <t xml:space="preserve">Khan Mohammad </t>
  </si>
  <si>
    <t xml:space="preserve">HA Furlonge </t>
  </si>
  <si>
    <t xml:space="preserve">N Oldfield </t>
  </si>
  <si>
    <t xml:space="preserve">CM Christiani </t>
  </si>
  <si>
    <t xml:space="preserve">WM Clark </t>
  </si>
  <si>
    <t xml:space="preserve">ELG Hoad </t>
  </si>
  <si>
    <t xml:space="preserve">S Muthusamy </t>
  </si>
  <si>
    <t xml:space="preserve">IAR Peebles </t>
  </si>
  <si>
    <t xml:space="preserve">Aftab Baloch </t>
  </si>
  <si>
    <t xml:space="preserve">GAE Paine </t>
  </si>
  <si>
    <t xml:space="preserve">LF Townsend </t>
  </si>
  <si>
    <t xml:space="preserve">GD Varnals </t>
  </si>
  <si>
    <t xml:space="preserve">DV Dyer </t>
  </si>
  <si>
    <t xml:space="preserve">G MacGregor </t>
  </si>
  <si>
    <t xml:space="preserve">WV Rodriguez </t>
  </si>
  <si>
    <t xml:space="preserve">VH Stollmeyer </t>
  </si>
  <si>
    <t xml:space="preserve">HDG Leveson Gower </t>
  </si>
  <si>
    <t xml:space="preserve">Hon.A Lyttelton </t>
  </si>
  <si>
    <t xml:space="preserve">K Thomson </t>
  </si>
  <si>
    <t xml:space="preserve">J Hunter </t>
  </si>
  <si>
    <t xml:space="preserve">AS Kennedy </t>
  </si>
  <si>
    <t xml:space="preserve">Mohammad Abbas </t>
  </si>
  <si>
    <t xml:space="preserve">PI Philpott </t>
  </si>
  <si>
    <t xml:space="preserve">G Bean </t>
  </si>
  <si>
    <t xml:space="preserve">AG Milkha Singh </t>
  </si>
  <si>
    <t xml:space="preserve">JG Binks </t>
  </si>
  <si>
    <t xml:space="preserve">HC Griffith </t>
  </si>
  <si>
    <t xml:space="preserve">R Pilling </t>
  </si>
  <si>
    <t xml:space="preserve">AK Roy </t>
  </si>
  <si>
    <t xml:space="preserve">T Campbell </t>
  </si>
  <si>
    <t xml:space="preserve">J Cowie </t>
  </si>
  <si>
    <t xml:space="preserve">NA Quinn </t>
  </si>
  <si>
    <t xml:space="preserve">GR Hazlitt </t>
  </si>
  <si>
    <t xml:space="preserve">G Kishenchand </t>
  </si>
  <si>
    <t xml:space="preserve">TR McKibbin </t>
  </si>
  <si>
    <t xml:space="preserve">ST Callaway </t>
  </si>
  <si>
    <t xml:space="preserve">ET Smith </t>
  </si>
  <si>
    <t xml:space="preserve">AB Tancred </t>
  </si>
  <si>
    <t xml:space="preserve">EG Hayes </t>
  </si>
  <si>
    <t xml:space="preserve">ND Howard </t>
  </si>
  <si>
    <t xml:space="preserve">JDA O'Connor </t>
  </si>
  <si>
    <t xml:space="preserve">JR Gunn </t>
  </si>
  <si>
    <t xml:space="preserve">Mohammad Farooq </t>
  </si>
  <si>
    <t xml:space="preserve">SG Shinde </t>
  </si>
  <si>
    <t xml:space="preserve">D Taylor </t>
  </si>
  <si>
    <t xml:space="preserve">DJ Colley </t>
  </si>
  <si>
    <t xml:space="preserve">RR Jumadeen </t>
  </si>
  <si>
    <t xml:space="preserve">Yuvraj of Patiala </t>
  </si>
  <si>
    <t xml:space="preserve">MA Seymour </t>
  </si>
  <si>
    <t xml:space="preserve">U Afzaal </t>
  </si>
  <si>
    <t xml:space="preserve">W Barber </t>
  </si>
  <si>
    <t xml:space="preserve">SW Sohoni </t>
  </si>
  <si>
    <t xml:space="preserve">Amir Elahi </t>
  </si>
  <si>
    <t xml:space="preserve">E Evans </t>
  </si>
  <si>
    <t xml:space="preserve">EE Achong </t>
  </si>
  <si>
    <t xml:space="preserve">JH de Courcy </t>
  </si>
  <si>
    <t xml:space="preserve">GN Francis </t>
  </si>
  <si>
    <t xml:space="preserve">RA Hamence </t>
  </si>
  <si>
    <t xml:space="preserve">ET Killick </t>
  </si>
  <si>
    <t xml:space="preserve">AE Knight </t>
  </si>
  <si>
    <t xml:space="preserve">IL Mendonca </t>
  </si>
  <si>
    <t xml:space="preserve">JE Barrett </t>
  </si>
  <si>
    <t xml:space="preserve">AEV Hartkopf </t>
  </si>
  <si>
    <t xml:space="preserve">RD Parkar </t>
  </si>
  <si>
    <t xml:space="preserve">DJ Sincock </t>
  </si>
  <si>
    <t xml:space="preserve">A Wood </t>
  </si>
  <si>
    <t xml:space="preserve">JA Small </t>
  </si>
  <si>
    <t xml:space="preserve">A Fielder </t>
  </si>
  <si>
    <t xml:space="preserve">MN Lathwell </t>
  </si>
  <si>
    <t xml:space="preserve">P Bhandari </t>
  </si>
  <si>
    <t xml:space="preserve">A Greenwood </t>
  </si>
  <si>
    <t xml:space="preserve">JN Shepherd </t>
  </si>
  <si>
    <t xml:space="preserve">DCH Townsend </t>
  </si>
  <si>
    <t xml:space="preserve">GHG Doggart </t>
  </si>
  <si>
    <t xml:space="preserve">B Dooland </t>
  </si>
  <si>
    <t xml:space="preserve">A D'Souza </t>
  </si>
  <si>
    <t xml:space="preserve">PJ Loader </t>
  </si>
  <si>
    <t xml:space="preserve">LC Mayne </t>
  </si>
  <si>
    <t xml:space="preserve">F Nicholson </t>
  </si>
  <si>
    <t xml:space="preserve">RM Poore </t>
  </si>
  <si>
    <t xml:space="preserve">DW Allan </t>
  </si>
  <si>
    <t xml:space="preserve">H Donnan </t>
  </si>
  <si>
    <t xml:space="preserve">MK Elgie </t>
  </si>
  <si>
    <t xml:space="preserve">JT Ward </t>
  </si>
  <si>
    <t xml:space="preserve">D Wilson </t>
  </si>
  <si>
    <t xml:space="preserve">JER Gallian </t>
  </si>
  <si>
    <t xml:space="preserve">BP Martin </t>
  </si>
  <si>
    <t xml:space="preserve">ET Willett </t>
  </si>
  <si>
    <t xml:space="preserve">JA Hayes </t>
  </si>
  <si>
    <t xml:space="preserve">WE Merritt </t>
  </si>
  <si>
    <t xml:space="preserve">JT Partridge </t>
  </si>
  <si>
    <t xml:space="preserve">EWT Tindill </t>
  </si>
  <si>
    <t xml:space="preserve">ERH Toshack </t>
  </si>
  <si>
    <t xml:space="preserve">HE Dollery </t>
  </si>
  <si>
    <t xml:space="preserve">TW Routledge </t>
  </si>
  <si>
    <t xml:space="preserve">A Sanford </t>
  </si>
  <si>
    <t xml:space="preserve">EG Wynyard </t>
  </si>
  <si>
    <t xml:space="preserve">WH Brann </t>
  </si>
  <si>
    <t xml:space="preserve">AHH Gilligan </t>
  </si>
  <si>
    <t xml:space="preserve">DD Hindlekar </t>
  </si>
  <si>
    <t xml:space="preserve">SP James </t>
  </si>
  <si>
    <t xml:space="preserve">DP Sibley </t>
  </si>
  <si>
    <t xml:space="preserve">AW White </t>
  </si>
  <si>
    <t xml:space="preserve">R Beaumont </t>
  </si>
  <si>
    <t xml:space="preserve">LG Hylton </t>
  </si>
  <si>
    <t xml:space="preserve">Nayeem Hasan </t>
  </si>
  <si>
    <t xml:space="preserve">E Peate </t>
  </si>
  <si>
    <t xml:space="preserve">GA Smithson </t>
  </si>
  <si>
    <t xml:space="preserve">AJ Bell </t>
  </si>
  <si>
    <t xml:space="preserve">SHM Colah </t>
  </si>
  <si>
    <t xml:space="preserve">NI Thomson </t>
  </si>
  <si>
    <t xml:space="preserve">H Jupp </t>
  </si>
  <si>
    <t xml:space="preserve">MG Melle </t>
  </si>
  <si>
    <t xml:space="preserve">WH Milton </t>
  </si>
  <si>
    <t xml:space="preserve">MK Mantri </t>
  </si>
  <si>
    <t xml:space="preserve">MW Sievers </t>
  </si>
  <si>
    <t xml:space="preserve">PM Such </t>
  </si>
  <si>
    <t xml:space="preserve">NFD Thomson </t>
  </si>
  <si>
    <t xml:space="preserve">CV Wight </t>
  </si>
  <si>
    <t xml:space="preserve">Afaq Hussain </t>
  </si>
  <si>
    <t xml:space="preserve">WS Lees </t>
  </si>
  <si>
    <t xml:space="preserve">JSE Price </t>
  </si>
  <si>
    <t xml:space="preserve">JT Botten </t>
  </si>
  <si>
    <t xml:space="preserve">WR Cuttell </t>
  </si>
  <si>
    <t xml:space="preserve">RM Edwards </t>
  </si>
  <si>
    <t xml:space="preserve">CW Henderson </t>
  </si>
  <si>
    <t xml:space="preserve">WER Somerville </t>
  </si>
  <si>
    <t xml:space="preserve">SJ Staples </t>
  </si>
  <si>
    <t xml:space="preserve">AP Binns </t>
  </si>
  <si>
    <t xml:space="preserve">ERH Fuller </t>
  </si>
  <si>
    <t xml:space="preserve">TJD Kelly </t>
  </si>
  <si>
    <t xml:space="preserve">JH King </t>
  </si>
  <si>
    <t xml:space="preserve">GF Linde </t>
  </si>
  <si>
    <t xml:space="preserve">ER Mayne </t>
  </si>
  <si>
    <t xml:space="preserve">Naved Ashraf </t>
  </si>
  <si>
    <t xml:space="preserve">PE Whitelaw </t>
  </si>
  <si>
    <t xml:space="preserve">HRJ Charlwood </t>
  </si>
  <si>
    <t xml:space="preserve">GWA Chubb </t>
  </si>
  <si>
    <t xml:space="preserve">CEL Jones </t>
  </si>
  <si>
    <t xml:space="preserve">Mohammad Munaf </t>
  </si>
  <si>
    <t xml:space="preserve">H Philipson </t>
  </si>
  <si>
    <t xml:space="preserve">VA Singh </t>
  </si>
  <si>
    <t xml:space="preserve">NS Asgarali </t>
  </si>
  <si>
    <t xml:space="preserve">Hon.IFW Bligh </t>
  </si>
  <si>
    <t xml:space="preserve">WP Bradburn </t>
  </si>
  <si>
    <t xml:space="preserve">CGD Burger </t>
  </si>
  <si>
    <t xml:space="preserve">KW Hough </t>
  </si>
  <si>
    <t xml:space="preserve">C Newberry </t>
  </si>
  <si>
    <t xml:space="preserve">Harry Elliott </t>
  </si>
  <si>
    <t xml:space="preserve">Haseeb Ahsan </t>
  </si>
  <si>
    <t xml:space="preserve">AE Moss </t>
  </si>
  <si>
    <t xml:space="preserve">RV Divecha </t>
  </si>
  <si>
    <t xml:space="preserve">R Gilchrist </t>
  </si>
  <si>
    <t xml:space="preserve">DW Gregory </t>
  </si>
  <si>
    <t xml:space="preserve">PM Hornibrook </t>
  </si>
  <si>
    <t xml:space="preserve">MJ Horton </t>
  </si>
  <si>
    <t xml:space="preserve">DV Lawrence </t>
  </si>
  <si>
    <t xml:space="preserve">G Millman </t>
  </si>
  <si>
    <t xml:space="preserve">Arif Butt </t>
  </si>
  <si>
    <t xml:space="preserve">BA Bolton </t>
  </si>
  <si>
    <t xml:space="preserve">HD Bromfield </t>
  </si>
  <si>
    <t xml:space="preserve">GAL Hearne </t>
  </si>
  <si>
    <t xml:space="preserve">TC O'Brien </t>
  </si>
  <si>
    <t xml:space="preserve">CA Absolom </t>
  </si>
  <si>
    <t xml:space="preserve">K Farnes </t>
  </si>
  <si>
    <t xml:space="preserve">SR Harmer </t>
  </si>
  <si>
    <t xml:space="preserve">LF Kline </t>
  </si>
  <si>
    <t xml:space="preserve">EA Martindale </t>
  </si>
  <si>
    <t xml:space="preserve">FW Milligan </t>
  </si>
  <si>
    <t xml:space="preserve">SC Stayers </t>
  </si>
  <si>
    <t xml:space="preserve">LE Tapscott </t>
  </si>
  <si>
    <t xml:space="preserve">WW Keeton </t>
  </si>
  <si>
    <t xml:space="preserve">PK Lee </t>
  </si>
  <si>
    <t xml:space="preserve">GC Shillingford </t>
  </si>
  <si>
    <t xml:space="preserve">K Taylor </t>
  </si>
  <si>
    <t xml:space="preserve">KADM Fernando </t>
  </si>
  <si>
    <t xml:space="preserve">MS Hardikar </t>
  </si>
  <si>
    <t xml:space="preserve">GP Bilby </t>
  </si>
  <si>
    <t xml:space="preserve">Lord Hawke </t>
  </si>
  <si>
    <t xml:space="preserve">M Nissar </t>
  </si>
  <si>
    <t xml:space="preserve">COC Pearse </t>
  </si>
  <si>
    <t xml:space="preserve">FH Sugg </t>
  </si>
  <si>
    <t xml:space="preserve">AMJG Amerasinghe </t>
  </si>
  <si>
    <t xml:space="preserve">LO Fleetwood-Smith </t>
  </si>
  <si>
    <t xml:space="preserve">A Gandotra </t>
  </si>
  <si>
    <t xml:space="preserve">DJ Knight </t>
  </si>
  <si>
    <t xml:space="preserve">EL McCormick </t>
  </si>
  <si>
    <t xml:space="preserve">CD Matthews </t>
  </si>
  <si>
    <t xml:space="preserve">RO Scarlett </t>
  </si>
  <si>
    <t xml:space="preserve">WPA Crawford </t>
  </si>
  <si>
    <t xml:space="preserve">HC Nitschke </t>
  </si>
  <si>
    <t xml:space="preserve">G Alexander </t>
  </si>
  <si>
    <t xml:space="preserve">N Betancourt </t>
  </si>
  <si>
    <t xml:space="preserve">BC Francis </t>
  </si>
  <si>
    <t xml:space="preserve">KC James </t>
  </si>
  <si>
    <t xml:space="preserve">SP Kinneir </t>
  </si>
  <si>
    <t xml:space="preserve">J Middleton </t>
  </si>
  <si>
    <t xml:space="preserve">OE Nothling </t>
  </si>
  <si>
    <t xml:space="preserve">KL Wishart </t>
  </si>
  <si>
    <t xml:space="preserve">R Appleyard </t>
  </si>
  <si>
    <t xml:space="preserve">AE Dipper </t>
  </si>
  <si>
    <t xml:space="preserve">L Embuldeniya </t>
  </si>
  <si>
    <t xml:space="preserve">RL Harvey </t>
  </si>
  <si>
    <t xml:space="preserve">KS Indrajitsinhji </t>
  </si>
  <si>
    <t xml:space="preserve">Kamrul Islam Rabbi </t>
  </si>
  <si>
    <t xml:space="preserve">HM McGirr </t>
  </si>
  <si>
    <t xml:space="preserve">DEV Padgett </t>
  </si>
  <si>
    <t xml:space="preserve">JB Robertson </t>
  </si>
  <si>
    <t xml:space="preserve">CL Townsend </t>
  </si>
  <si>
    <t xml:space="preserve">RA Legall </t>
  </si>
  <si>
    <t xml:space="preserve">F Penn </t>
  </si>
  <si>
    <t xml:space="preserve">R Tattersall </t>
  </si>
  <si>
    <t xml:space="preserve">MP Fernandes </t>
  </si>
  <si>
    <t xml:space="preserve">LCH Palairet </t>
  </si>
  <si>
    <t xml:space="preserve">F Ridgway </t>
  </si>
  <si>
    <t xml:space="preserve">C Wesley </t>
  </si>
  <si>
    <t xml:space="preserve">W Chatterton </t>
  </si>
  <si>
    <t xml:space="preserve">JD Edwards </t>
  </si>
  <si>
    <t xml:space="preserve">LB Fishlock </t>
  </si>
  <si>
    <t xml:space="preserve">PEW Jones </t>
  </si>
  <si>
    <t xml:space="preserve">Mohammad Ayub </t>
  </si>
  <si>
    <t xml:space="preserve">TL Tsolekile </t>
  </si>
  <si>
    <t xml:space="preserve">RK Tyldesley </t>
  </si>
  <si>
    <t xml:space="preserve">AW Wellard </t>
  </si>
  <si>
    <t xml:space="preserve">MW Booth </t>
  </si>
  <si>
    <t xml:space="preserve">RWG Emery </t>
  </si>
  <si>
    <t xml:space="preserve">Nadeem Abbasi </t>
  </si>
  <si>
    <t xml:space="preserve">MV Narasimha Rao </t>
  </si>
  <si>
    <t xml:space="preserve">CC Passailaigue </t>
  </si>
  <si>
    <t xml:space="preserve">J Vine </t>
  </si>
  <si>
    <t xml:space="preserve">BJ Arnel </t>
  </si>
  <si>
    <t xml:space="preserve">FW Smith </t>
  </si>
  <si>
    <t xml:space="preserve">RC Allen </t>
  </si>
  <si>
    <t xml:space="preserve">J Humphries </t>
  </si>
  <si>
    <t xml:space="preserve">Lall Singh </t>
  </si>
  <si>
    <t xml:space="preserve">JW Sharpe </t>
  </si>
  <si>
    <t xml:space="preserve">GR Thoms </t>
  </si>
  <si>
    <t xml:space="preserve">JH Anderson </t>
  </si>
  <si>
    <t xml:space="preserve">JM Bird </t>
  </si>
  <si>
    <t xml:space="preserve">CP Buckenham </t>
  </si>
  <si>
    <t xml:space="preserve">HI Ebeling </t>
  </si>
  <si>
    <t xml:space="preserve">MR Harvey </t>
  </si>
  <si>
    <t xml:space="preserve">DJ Meintjes </t>
  </si>
  <si>
    <t xml:space="preserve">HI Young </t>
  </si>
  <si>
    <t xml:space="preserve">Anwar Hussain </t>
  </si>
  <si>
    <t xml:space="preserve">SF Burke </t>
  </si>
  <si>
    <t xml:space="preserve">OR Dunell </t>
  </si>
  <si>
    <t xml:space="preserve">C Hallows </t>
  </si>
  <si>
    <t xml:space="preserve">H Ironmonger </t>
  </si>
  <si>
    <t xml:space="preserve">JG Navle </t>
  </si>
  <si>
    <t xml:space="preserve">CEM Wilson </t>
  </si>
  <si>
    <t xml:space="preserve">EJK Burn </t>
  </si>
  <si>
    <t xml:space="preserve">LA King </t>
  </si>
  <si>
    <t xml:space="preserve">BJ Sealey </t>
  </si>
  <si>
    <t xml:space="preserve">AG Barrett </t>
  </si>
  <si>
    <t xml:space="preserve">BAF Grieve </t>
  </si>
  <si>
    <t xml:space="preserve">E Leadbeater </t>
  </si>
  <si>
    <t xml:space="preserve">WH Moule </t>
  </si>
  <si>
    <t xml:space="preserve">VB Ranjane </t>
  </si>
  <si>
    <t xml:space="preserve">LA Walcott </t>
  </si>
  <si>
    <t xml:space="preserve">JC Balderstone </t>
  </si>
  <si>
    <t xml:space="preserve">HW Chapman </t>
  </si>
  <si>
    <t xml:space="preserve">TA Copeland </t>
  </si>
  <si>
    <t xml:space="preserve">HH Francis </t>
  </si>
  <si>
    <t xml:space="preserve">D Gamsy </t>
  </si>
  <si>
    <t xml:space="preserve">M Jahangir Khan </t>
  </si>
  <si>
    <t xml:space="preserve">TK Kendall </t>
  </si>
  <si>
    <t xml:space="preserve">Masood Anwar </t>
  </si>
  <si>
    <t xml:space="preserve">JV Saunders </t>
  </si>
  <si>
    <t xml:space="preserve">VI Smith </t>
  </si>
  <si>
    <t xml:space="preserve">JR Watkins </t>
  </si>
  <si>
    <t xml:space="preserve">GF Bissett </t>
  </si>
  <si>
    <t xml:space="preserve">EH Bromley </t>
  </si>
  <si>
    <t xml:space="preserve">JA Dunning </t>
  </si>
  <si>
    <t xml:space="preserve">HHH Johnson </t>
  </si>
  <si>
    <t xml:space="preserve">IJ Jones </t>
  </si>
  <si>
    <t xml:space="preserve">CP McGahey </t>
  </si>
  <si>
    <t xml:space="preserve">EM Meuli </t>
  </si>
  <si>
    <t xml:space="preserve">FM Misson </t>
  </si>
  <si>
    <t xml:space="preserve">J Ormond </t>
  </si>
  <si>
    <t xml:space="preserve">GH Shepstone </t>
  </si>
  <si>
    <t xml:space="preserve">NF Williams </t>
  </si>
  <si>
    <t xml:space="preserve">LH Gay </t>
  </si>
  <si>
    <t xml:space="preserve">MJ Hilton </t>
  </si>
  <si>
    <t xml:space="preserve">WE Hollies </t>
  </si>
  <si>
    <t xml:space="preserve">DEJ Ironside </t>
  </si>
  <si>
    <t xml:space="preserve">DJ Pagon </t>
  </si>
  <si>
    <t xml:space="preserve">EW Clark </t>
  </si>
  <si>
    <t xml:space="preserve">WL Cornford </t>
  </si>
  <si>
    <t xml:space="preserve">EM Grace </t>
  </si>
  <si>
    <t xml:space="preserve">Mohammad Ramzan </t>
  </si>
  <si>
    <t xml:space="preserve">JP Stephenson </t>
  </si>
  <si>
    <t xml:space="preserve">FA Ward </t>
  </si>
  <si>
    <t xml:space="preserve">DE Hoare </t>
  </si>
  <si>
    <t xml:space="preserve">RG Holland </t>
  </si>
  <si>
    <t xml:space="preserve">NV Lindsay </t>
  </si>
  <si>
    <t xml:space="preserve">GE Tribe </t>
  </si>
  <si>
    <t xml:space="preserve">VA Valentine </t>
  </si>
  <si>
    <t xml:space="preserve">J Arnold </t>
  </si>
  <si>
    <t xml:space="preserve">MG Grell </t>
  </si>
  <si>
    <t xml:space="preserve">RNS Hobbs </t>
  </si>
  <si>
    <t xml:space="preserve">CA Merry </t>
  </si>
  <si>
    <t xml:space="preserve">PJ Petherick </t>
  </si>
  <si>
    <t xml:space="preserve">T Armitage </t>
  </si>
  <si>
    <t xml:space="preserve">AW Briscoe </t>
  </si>
  <si>
    <t xml:space="preserve">Farhan Adil </t>
  </si>
  <si>
    <t xml:space="preserve">AJ Fothergill </t>
  </si>
  <si>
    <t xml:space="preserve">Israr Ali </t>
  </si>
  <si>
    <t xml:space="preserve">MJ Macaulay </t>
  </si>
  <si>
    <t xml:space="preserve">J Newman </t>
  </si>
  <si>
    <t xml:space="preserve">KM Rangnekar </t>
  </si>
  <si>
    <t xml:space="preserve">DW Richardson </t>
  </si>
  <si>
    <t xml:space="preserve">TPB Smith </t>
  </si>
  <si>
    <t xml:space="preserve">Vizianagram </t>
  </si>
  <si>
    <t xml:space="preserve">N Gallichan </t>
  </si>
  <si>
    <t xml:space="preserve">MEZ Ghazali </t>
  </si>
  <si>
    <t xml:space="preserve">AG Archer </t>
  </si>
  <si>
    <t xml:space="preserve">J Cranston </t>
  </si>
  <si>
    <t xml:space="preserve">GR Dickinson </t>
  </si>
  <si>
    <t xml:space="preserve">JA Flavell </t>
  </si>
  <si>
    <t xml:space="preserve">RM Harris </t>
  </si>
  <si>
    <t xml:space="preserve">N Puna </t>
  </si>
  <si>
    <t xml:space="preserve">GB Studd </t>
  </si>
  <si>
    <t xml:space="preserve">MC Frederick </t>
  </si>
  <si>
    <t xml:space="preserve">CG Halse </t>
  </si>
  <si>
    <t xml:space="preserve">HTW Hardinge </t>
  </si>
  <si>
    <t xml:space="preserve">WK Hegg </t>
  </si>
  <si>
    <t xml:space="preserve">MDUS Jayasundera </t>
  </si>
  <si>
    <t xml:space="preserve">LJ Nash </t>
  </si>
  <si>
    <t xml:space="preserve">S Nazir Ali </t>
  </si>
  <si>
    <t xml:space="preserve">ES Newson </t>
  </si>
  <si>
    <t xml:space="preserve">FE Rumsey </t>
  </si>
  <si>
    <t xml:space="preserve">JW Rutherford </t>
  </si>
  <si>
    <t xml:space="preserve">RA Saggers </t>
  </si>
  <si>
    <t xml:space="preserve">M Sherwin </t>
  </si>
  <si>
    <t xml:space="preserve">DBM Smith </t>
  </si>
  <si>
    <t xml:space="preserve">KV Andrew </t>
  </si>
  <si>
    <t xml:space="preserve">PC Charlton </t>
  </si>
  <si>
    <t xml:space="preserve">PE Palia </t>
  </si>
  <si>
    <t xml:space="preserve">JH Parks </t>
  </si>
  <si>
    <t xml:space="preserve">IR Siddiqui </t>
  </si>
  <si>
    <t xml:space="preserve">PB Truscott </t>
  </si>
  <si>
    <t xml:space="preserve">F Barratt </t>
  </si>
  <si>
    <t xml:space="preserve">WE Bowes </t>
  </si>
  <si>
    <t xml:space="preserve">CAR Duckworth </t>
  </si>
  <si>
    <t xml:space="preserve">FAW Freer </t>
  </si>
  <si>
    <t xml:space="preserve">BP Gupte </t>
  </si>
  <si>
    <t xml:space="preserve">MC Ilott </t>
  </si>
  <si>
    <t xml:space="preserve">CN McCarthy </t>
  </si>
  <si>
    <t xml:space="preserve">AT Roberts </t>
  </si>
  <si>
    <t xml:space="preserve">J Shuter </t>
  </si>
  <si>
    <t xml:space="preserve">JA Young </t>
  </si>
  <si>
    <t xml:space="preserve">RMH Cottam </t>
  </si>
  <si>
    <t xml:space="preserve">EA van der Merwe </t>
  </si>
  <si>
    <t xml:space="preserve">TW Cartwright </t>
  </si>
  <si>
    <t xml:space="preserve">IA Greig </t>
  </si>
  <si>
    <t xml:space="preserve">A Habib </t>
  </si>
  <si>
    <t xml:space="preserve">F Kuys </t>
  </si>
  <si>
    <t xml:space="preserve">PG McShane </t>
  </si>
  <si>
    <t xml:space="preserve">W Newham </t>
  </si>
  <si>
    <t xml:space="preserve">D Olivier </t>
  </si>
  <si>
    <t xml:space="preserve">JE Pothecary </t>
  </si>
  <si>
    <t xml:space="preserve">K Rai Singh </t>
  </si>
  <si>
    <t xml:space="preserve">GA Rowe </t>
  </si>
  <si>
    <t xml:space="preserve">GC Viljoen </t>
  </si>
  <si>
    <t xml:space="preserve">CH Vintcent </t>
  </si>
  <si>
    <t xml:space="preserve">Atif Rauf </t>
  </si>
  <si>
    <t xml:space="preserve">MP Bowden </t>
  </si>
  <si>
    <t xml:space="preserve">RG Draper </t>
  </si>
  <si>
    <t xml:space="preserve">GM Griffin </t>
  </si>
  <si>
    <t xml:space="preserve">LJ Johnson </t>
  </si>
  <si>
    <t xml:space="preserve">CH Mills </t>
  </si>
  <si>
    <t xml:space="preserve">TA Munton </t>
  </si>
  <si>
    <t xml:space="preserve">RC Saxena </t>
  </si>
  <si>
    <t xml:space="preserve">Shahid Mahmood </t>
  </si>
  <si>
    <t xml:space="preserve">IM Sinclair </t>
  </si>
  <si>
    <t xml:space="preserve">TF Smailes </t>
  </si>
  <si>
    <t xml:space="preserve">DV Smith </t>
  </si>
  <si>
    <t xml:space="preserve">VM Tancred </t>
  </si>
  <si>
    <t xml:space="preserve">DD Blackie </t>
  </si>
  <si>
    <t xml:space="preserve">NA Knox </t>
  </si>
  <si>
    <t xml:space="preserve">SH Lewis </t>
  </si>
  <si>
    <t xml:space="preserve">AM Miller </t>
  </si>
  <si>
    <t xml:space="preserve">VA Barton </t>
  </si>
  <si>
    <t xml:space="preserve">WM Bradley </t>
  </si>
  <si>
    <t xml:space="preserve">FE Fisher </t>
  </si>
  <si>
    <t xml:space="preserve">RC Miller </t>
  </si>
  <si>
    <t xml:space="preserve">Qais Ahmad </t>
  </si>
  <si>
    <t xml:space="preserve">AW Seccull </t>
  </si>
  <si>
    <t xml:space="preserve">B Andrews </t>
  </si>
  <si>
    <t xml:space="preserve">HR Butt </t>
  </si>
  <si>
    <t xml:space="preserve">HG Gaekwad </t>
  </si>
  <si>
    <t xml:space="preserve">C Karunaratne </t>
  </si>
  <si>
    <t xml:space="preserve">PE McIntyre </t>
  </si>
  <si>
    <t xml:space="preserve">G Noblet </t>
  </si>
  <si>
    <t xml:space="preserve">CH Palmer </t>
  </si>
  <si>
    <t xml:space="preserve">WN Phillips </t>
  </si>
  <si>
    <t xml:space="preserve">DA Renneberg </t>
  </si>
  <si>
    <t xml:space="preserve">SV Samuelson </t>
  </si>
  <si>
    <t xml:space="preserve">AL Thomson </t>
  </si>
  <si>
    <t xml:space="preserve">W Bell </t>
  </si>
  <si>
    <t xml:space="preserve">W Brearley </t>
  </si>
  <si>
    <t xml:space="preserve">G Cripps </t>
  </si>
  <si>
    <t xml:space="preserve">NR Ferreira </t>
  </si>
  <si>
    <t xml:space="preserve">GK Glover </t>
  </si>
  <si>
    <t xml:space="preserve">JC Hill </t>
  </si>
  <si>
    <t xml:space="preserve">AN Hornby </t>
  </si>
  <si>
    <t xml:space="preserve">JD Lindsay </t>
  </si>
  <si>
    <t xml:space="preserve">MJ McCague </t>
  </si>
  <si>
    <t xml:space="preserve">T Meale </t>
  </si>
  <si>
    <t xml:space="preserve">LE Nagel </t>
  </si>
  <si>
    <t xml:space="preserve">DJ Pattinson </t>
  </si>
  <si>
    <t xml:space="preserve">JC Reedman </t>
  </si>
  <si>
    <t xml:space="preserve">VPFA Royle </t>
  </si>
  <si>
    <t xml:space="preserve">J Trim </t>
  </si>
  <si>
    <t xml:space="preserve">GL Wight </t>
  </si>
  <si>
    <t xml:space="preserve">RRS Cornwall </t>
  </si>
  <si>
    <t xml:space="preserve">F de Wet </t>
  </si>
  <si>
    <t xml:space="preserve">CJ Eady </t>
  </si>
  <si>
    <t xml:space="preserve">I Khan </t>
  </si>
  <si>
    <t xml:space="preserve">LA Markham </t>
  </si>
  <si>
    <t xml:space="preserve">TB Mitchell </t>
  </si>
  <si>
    <t xml:space="preserve">SS Schultz </t>
  </si>
  <si>
    <t xml:space="preserve">MF Tremlett </t>
  </si>
  <si>
    <t xml:space="preserve">A Wharton </t>
  </si>
  <si>
    <t xml:space="preserve">HV Baumgartner </t>
  </si>
  <si>
    <t xml:space="preserve">DC Cleverley </t>
  </si>
  <si>
    <t xml:space="preserve">A Coxon </t>
  </si>
  <si>
    <t xml:space="preserve">LP Jai </t>
  </si>
  <si>
    <t xml:space="preserve">HW Lee </t>
  </si>
  <si>
    <t xml:space="preserve">AJW McIntyre </t>
  </si>
  <si>
    <t xml:space="preserve">BB Cooper </t>
  </si>
  <si>
    <t xml:space="preserve">AJ Evans </t>
  </si>
  <si>
    <t xml:space="preserve">MJ Gopalan </t>
  </si>
  <si>
    <t xml:space="preserve">C Heseltine </t>
  </si>
  <si>
    <t xml:space="preserve">JE McConnon </t>
  </si>
  <si>
    <t xml:space="preserve">EG McLeod </t>
  </si>
  <si>
    <t xml:space="preserve">RH Scott </t>
  </si>
  <si>
    <t xml:space="preserve">EL St Hill </t>
  </si>
  <si>
    <t xml:space="preserve">AI Taylor </t>
  </si>
  <si>
    <t xml:space="preserve">HH Alexander </t>
  </si>
  <si>
    <t xml:space="preserve">RT Barber </t>
  </si>
  <si>
    <t xml:space="preserve">D Brookes </t>
  </si>
  <si>
    <t xml:space="preserve">LS Brown </t>
  </si>
  <si>
    <t xml:space="preserve">S Christopherson </t>
  </si>
  <si>
    <t xml:space="preserve">JL Cox </t>
  </si>
  <si>
    <t xml:space="preserve">DT Dewdney </t>
  </si>
  <si>
    <t xml:space="preserve">BBM Gaskin </t>
  </si>
  <si>
    <t xml:space="preserve">S Guha </t>
  </si>
  <si>
    <t xml:space="preserve">Khalid Hasan </t>
  </si>
  <si>
    <t xml:space="preserve">Niaz Ahmed </t>
  </si>
  <si>
    <t xml:space="preserve">AD Pougher </t>
  </si>
  <si>
    <t xml:space="preserve">N Reid </t>
  </si>
  <si>
    <t xml:space="preserve">M Baqa Jilani </t>
  </si>
  <si>
    <t xml:space="preserve">DV Brennan </t>
  </si>
  <si>
    <t xml:space="preserve">LS Butler </t>
  </si>
  <si>
    <t xml:space="preserve">W Carkeek </t>
  </si>
  <si>
    <t xml:space="preserve">JDF Larter </t>
  </si>
  <si>
    <t xml:space="preserve">James Lillywhite jnr </t>
  </si>
  <si>
    <t xml:space="preserve">R Nanan </t>
  </si>
  <si>
    <t xml:space="preserve">JM Neblett </t>
  </si>
  <si>
    <t xml:space="preserve">AE Ochse </t>
  </si>
  <si>
    <t xml:space="preserve">JB Plimsoll </t>
  </si>
  <si>
    <t xml:space="preserve">AW Powell </t>
  </si>
  <si>
    <t xml:space="preserve">JM Sims </t>
  </si>
  <si>
    <t xml:space="preserve">VP Terry </t>
  </si>
  <si>
    <t xml:space="preserve">A Waddington </t>
  </si>
  <si>
    <t xml:space="preserve">Agha Zahid </t>
  </si>
  <si>
    <t xml:space="preserve">Anwar Khan </t>
  </si>
  <si>
    <t xml:space="preserve">AL Apte </t>
  </si>
  <si>
    <t xml:space="preserve">HJ Butler </t>
  </si>
  <si>
    <t xml:space="preserve">CG Fichardt </t>
  </si>
  <si>
    <t xml:space="preserve">JC Hartley </t>
  </si>
  <si>
    <t xml:space="preserve">PA Hibbert </t>
  </si>
  <si>
    <t xml:space="preserve">H Howell </t>
  </si>
  <si>
    <t xml:space="preserve">HL Jackson </t>
  </si>
  <si>
    <t xml:space="preserve">AW Palm </t>
  </si>
  <si>
    <t xml:space="preserve">MR Rege </t>
  </si>
  <si>
    <t xml:space="preserve">MWW Selvey </t>
  </si>
  <si>
    <t xml:space="preserve">MJC Allom </t>
  </si>
  <si>
    <t xml:space="preserve">Azhar Khan </t>
  </si>
  <si>
    <t xml:space="preserve">GF Cresswell </t>
  </si>
  <si>
    <t xml:space="preserve">P Hutchinson </t>
  </si>
  <si>
    <t xml:space="preserve">Khalid Wazir </t>
  </si>
  <si>
    <t xml:space="preserve">F Martin </t>
  </si>
  <si>
    <t xml:space="preserve">S Morris </t>
  </si>
  <si>
    <t xml:space="preserve">MJ Nicholson </t>
  </si>
  <si>
    <t xml:space="preserve">ASM Oakman </t>
  </si>
  <si>
    <t xml:space="preserve">CT Patankar </t>
  </si>
  <si>
    <t xml:space="preserve">SR Patil </t>
  </si>
  <si>
    <t xml:space="preserve">HLE Promnitz </t>
  </si>
  <si>
    <t xml:space="preserve">A Rose-Innes </t>
  </si>
  <si>
    <t xml:space="preserve">NC Tufnell </t>
  </si>
  <si>
    <t xml:space="preserve">GF Vernon </t>
  </si>
  <si>
    <t xml:space="preserve">SN Banerjee </t>
  </si>
  <si>
    <t xml:space="preserve">A Coningham </t>
  </si>
  <si>
    <t xml:space="preserve">WH Cooper </t>
  </si>
  <si>
    <t xml:space="preserve">Hon.CJ Coventry </t>
  </si>
  <si>
    <t xml:space="preserve">TWJ Goddard </t>
  </si>
  <si>
    <t xml:space="preserve">L Hone </t>
  </si>
  <si>
    <t xml:space="preserve">UN Kulkarni </t>
  </si>
  <si>
    <t xml:space="preserve">HA Musgrove </t>
  </si>
  <si>
    <t xml:space="preserve">PWG Parker </t>
  </si>
  <si>
    <t xml:space="preserve">R Pollard </t>
  </si>
  <si>
    <t xml:space="preserve">S Ragoonath </t>
  </si>
  <si>
    <t xml:space="preserve">RT Stanyforth </t>
  </si>
  <si>
    <t xml:space="preserve">RB Stewart </t>
  </si>
  <si>
    <t xml:space="preserve">PHJ Trimborn </t>
  </si>
  <si>
    <t xml:space="preserve">KP Walmsley </t>
  </si>
  <si>
    <t xml:space="preserve">CE Floquet </t>
  </si>
  <si>
    <t xml:space="preserve">Ghulam Abbas </t>
  </si>
  <si>
    <t xml:space="preserve">GL Gibbs </t>
  </si>
  <si>
    <t xml:space="preserve">G Gladstone </t>
  </si>
  <si>
    <t xml:space="preserve">JL Hopwood </t>
  </si>
  <si>
    <t xml:space="preserve">ACS Pigott </t>
  </si>
  <si>
    <t xml:space="preserve">Wafadar Momand </t>
  </si>
  <si>
    <t xml:space="preserve">FH Walters </t>
  </si>
  <si>
    <t xml:space="preserve">CD Watson </t>
  </si>
  <si>
    <t xml:space="preserve">MG Webb </t>
  </si>
  <si>
    <t xml:space="preserve">BJ Bess </t>
  </si>
  <si>
    <t xml:space="preserve">EG Bock </t>
  </si>
  <si>
    <t xml:space="preserve">SJE Brown </t>
  </si>
  <si>
    <t xml:space="preserve">WF Giffen </t>
  </si>
  <si>
    <t xml:space="preserve">EJ Gregory </t>
  </si>
  <si>
    <t xml:space="preserve">TU Groube </t>
  </si>
  <si>
    <t xml:space="preserve">GM Guard </t>
  </si>
  <si>
    <t xml:space="preserve">CEJ Guest </t>
  </si>
  <si>
    <t xml:space="preserve">AE Hall </t>
  </si>
  <si>
    <t xml:space="preserve">VM Muddiah </t>
  </si>
  <si>
    <t xml:space="preserve">JM Noreiga </t>
  </si>
  <si>
    <t xml:space="preserve">AL Ochse </t>
  </si>
  <si>
    <t xml:space="preserve">CK Singh </t>
  </si>
  <si>
    <t xml:space="preserve">J Slight </t>
  </si>
  <si>
    <t xml:space="preserve">GB Street </t>
  </si>
  <si>
    <t xml:space="preserve">MG Waite </t>
  </si>
  <si>
    <t xml:space="preserve">KA Walter </t>
  </si>
  <si>
    <t xml:space="preserve">BT Watambwa </t>
  </si>
  <si>
    <t xml:space="preserve">B Casson </t>
  </si>
  <si>
    <t xml:space="preserve">H Dean </t>
  </si>
  <si>
    <t xml:space="preserve">WRS de Silva </t>
  </si>
  <si>
    <t xml:space="preserve">GM Emmett </t>
  </si>
  <si>
    <t xml:space="preserve">ESH Giddins </t>
  </si>
  <si>
    <t xml:space="preserve">JR Hodges </t>
  </si>
  <si>
    <t xml:space="preserve">CL Johnson </t>
  </si>
  <si>
    <t xml:space="preserve">BD Morrison </t>
  </si>
  <si>
    <t xml:space="preserve">AM Pai </t>
  </si>
  <si>
    <t xml:space="preserve">KE Palmer </t>
  </si>
  <si>
    <t xml:space="preserve">SF Rehman </t>
  </si>
  <si>
    <t xml:space="preserve">JPF Travers </t>
  </si>
  <si>
    <t xml:space="preserve">PK Wijetunge </t>
  </si>
  <si>
    <t xml:space="preserve">ER Wilson </t>
  </si>
  <si>
    <t xml:space="preserve">LJ Coldwell </t>
  </si>
  <si>
    <t xml:space="preserve">EQ Davies </t>
  </si>
  <si>
    <t xml:space="preserve">RR Dower </t>
  </si>
  <si>
    <t xml:space="preserve">A Hearne </t>
  </si>
  <si>
    <t xml:space="preserve">TF Johnson </t>
  </si>
  <si>
    <t xml:space="preserve">LR Joslin </t>
  </si>
  <si>
    <t xml:space="preserve">J McIlwraith </t>
  </si>
  <si>
    <t xml:space="preserve">NO Norton </t>
  </si>
  <si>
    <t xml:space="preserve">RJ Quiney </t>
  </si>
  <si>
    <t xml:space="preserve">Riaz Afridi </t>
  </si>
  <si>
    <t xml:space="preserve">GF Rorke </t>
  </si>
  <si>
    <t xml:space="preserve">BN Schultz </t>
  </si>
  <si>
    <t xml:space="preserve">AK Sengupta </t>
  </si>
  <si>
    <t xml:space="preserve">FW Tate </t>
  </si>
  <si>
    <t xml:space="preserve">DS Tomlinson </t>
  </si>
  <si>
    <t xml:space="preserve">Agha Saadat Ali </t>
  </si>
  <si>
    <t xml:space="preserve">Alamgir Kabir </t>
  </si>
  <si>
    <t xml:space="preserve">HS Chang </t>
  </si>
  <si>
    <t xml:space="preserve">UG Dowe </t>
  </si>
  <si>
    <t xml:space="preserve">FJ Durston </t>
  </si>
  <si>
    <t xml:space="preserve">N Gordon </t>
  </si>
  <si>
    <t xml:space="preserve">J Harry </t>
  </si>
  <si>
    <t xml:space="preserve">M Henderson </t>
  </si>
  <si>
    <t xml:space="preserve">CFW Hime </t>
  </si>
  <si>
    <t xml:space="preserve">DJ Johnson </t>
  </si>
  <si>
    <t xml:space="preserve">S Kalavitigoda </t>
  </si>
  <si>
    <t xml:space="preserve">HSB Love </t>
  </si>
  <si>
    <t xml:space="preserve">DAN McRae </t>
  </si>
  <si>
    <t xml:space="preserve">NA Mallender </t>
  </si>
  <si>
    <t xml:space="preserve">NE Marshall </t>
  </si>
  <si>
    <t xml:space="preserve">BD Milburn </t>
  </si>
  <si>
    <t xml:space="preserve">Mufasir-ul-Haq </t>
  </si>
  <si>
    <t xml:space="preserve">Naseem Shah </t>
  </si>
  <si>
    <t xml:space="preserve">GWF Overton </t>
  </si>
  <si>
    <t xml:space="preserve">AL Padmore </t>
  </si>
  <si>
    <t xml:space="preserve">GH Pope </t>
  </si>
  <si>
    <t xml:space="preserve">CR Rangachari </t>
  </si>
  <si>
    <t xml:space="preserve">JT Willoughby </t>
  </si>
  <si>
    <t xml:space="preserve">FJ Cook </t>
  </si>
  <si>
    <t xml:space="preserve">WHB Frank </t>
  </si>
  <si>
    <t xml:space="preserve">RHM Hands </t>
  </si>
  <si>
    <t xml:space="preserve">RI Harford </t>
  </si>
  <si>
    <t xml:space="preserve">WHV Levett </t>
  </si>
  <si>
    <t xml:space="preserve">TG McMahon </t>
  </si>
  <si>
    <t xml:space="preserve">AM Matheson </t>
  </si>
  <si>
    <t xml:space="preserve">W Mead </t>
  </si>
  <si>
    <t xml:space="preserve">Munir Malik </t>
  </si>
  <si>
    <t xml:space="preserve">S Nyalchand </t>
  </si>
  <si>
    <t xml:space="preserve">Shahid Israr </t>
  </si>
  <si>
    <t xml:space="preserve">H Smith </t>
  </si>
  <si>
    <t xml:space="preserve">J Southerton </t>
  </si>
  <si>
    <t xml:space="preserve">A Warren </t>
  </si>
  <si>
    <t xml:space="preserve">DM Washington </t>
  </si>
  <si>
    <t xml:space="preserve">GEC Wood </t>
  </si>
  <si>
    <t xml:space="preserve">MA Beer </t>
  </si>
  <si>
    <t xml:space="preserve">R Berry </t>
  </si>
  <si>
    <t xml:space="preserve">AR Bhat </t>
  </si>
  <si>
    <t xml:space="preserve">JH Cameron </t>
  </si>
  <si>
    <t xml:space="preserve">DP Conyngham </t>
  </si>
  <si>
    <t xml:space="preserve">AHC Cooper </t>
  </si>
  <si>
    <t xml:space="preserve">WH Copson </t>
  </si>
  <si>
    <t xml:space="preserve">G Coulthard </t>
  </si>
  <si>
    <t xml:space="preserve">AR Dell </t>
  </si>
  <si>
    <t xml:space="preserve">SH Emery </t>
  </si>
  <si>
    <t xml:space="preserve">CE Finlason </t>
  </si>
  <si>
    <t xml:space="preserve">RA Gaunt </t>
  </si>
  <si>
    <t xml:space="preserve">R Graham </t>
  </si>
  <si>
    <t xml:space="preserve">JM Holland </t>
  </si>
  <si>
    <t xml:space="preserve">VV Kumar </t>
  </si>
  <si>
    <t xml:space="preserve">F Morley </t>
  </si>
  <si>
    <t xml:space="preserve">SA Muller </t>
  </si>
  <si>
    <t xml:space="preserve">DC Parkin </t>
  </si>
  <si>
    <t xml:space="preserve">WFF Price </t>
  </si>
  <si>
    <t xml:space="preserve">CFH Prince </t>
  </si>
  <si>
    <t xml:space="preserve">Rajinder Pal </t>
  </si>
  <si>
    <t xml:space="preserve">AR Richards </t>
  </si>
  <si>
    <t xml:space="preserve">TL Richmond </t>
  </si>
  <si>
    <t xml:space="preserve">RA Sinfield </t>
  </si>
  <si>
    <t xml:space="preserve">R Wood </t>
  </si>
  <si>
    <t xml:space="preserve">FE Allan </t>
  </si>
  <si>
    <t xml:space="preserve">IBA Allen </t>
  </si>
  <si>
    <t xml:space="preserve">WM Anderson </t>
  </si>
  <si>
    <t xml:space="preserve">T Bosch </t>
  </si>
  <si>
    <t xml:space="preserve">GR Breese </t>
  </si>
  <si>
    <t xml:space="preserve">GE Corling </t>
  </si>
  <si>
    <t xml:space="preserve">A Ducat </t>
  </si>
  <si>
    <t xml:space="preserve">KH Eastwood </t>
  </si>
  <si>
    <t xml:space="preserve">JN Hamilton </t>
  </si>
  <si>
    <t xml:space="preserve">A Hurwood </t>
  </si>
  <si>
    <t xml:space="preserve">RJD Jamshedji </t>
  </si>
  <si>
    <t xml:space="preserve">HK Jayantilal </t>
  </si>
  <si>
    <t xml:space="preserve">FA MacKinnon </t>
  </si>
  <si>
    <t xml:space="preserve">AP Marr </t>
  </si>
  <si>
    <t xml:space="preserve">NS Mitchell-Innes </t>
  </si>
  <si>
    <t xml:space="preserve">GH Mudie </t>
  </si>
  <si>
    <t xml:space="preserve">RH Robinson </t>
  </si>
  <si>
    <t xml:space="preserve">AHP Scott </t>
  </si>
  <si>
    <t xml:space="preserve">GL Tapscott </t>
  </si>
  <si>
    <t xml:space="preserve">C Burke </t>
  </si>
  <si>
    <t xml:space="preserve">FJ Burton </t>
  </si>
  <si>
    <t xml:space="preserve">ID Buys </t>
  </si>
  <si>
    <t xml:space="preserve">JAK Cochran </t>
  </si>
  <si>
    <t xml:space="preserve">C Cook </t>
  </si>
  <si>
    <t xml:space="preserve">JT Cottam </t>
  </si>
  <si>
    <t xml:space="preserve">Ebadat Hossain </t>
  </si>
  <si>
    <t xml:space="preserve">H Foley </t>
  </si>
  <si>
    <t xml:space="preserve">RA Gleeson </t>
  </si>
  <si>
    <t xml:space="preserve">T Greenhough </t>
  </si>
  <si>
    <t xml:space="preserve">Javed Akhtar </t>
  </si>
  <si>
    <t xml:space="preserve">GR Loveridge </t>
  </si>
  <si>
    <t xml:space="preserve">Mir Hamza </t>
  </si>
  <si>
    <t xml:space="preserve">WHM Richards </t>
  </si>
  <si>
    <t xml:space="preserve">AM Smith </t>
  </si>
  <si>
    <t xml:space="preserve">HD Smith </t>
  </si>
  <si>
    <t xml:space="preserve">WRT Solomon </t>
  </si>
  <si>
    <t xml:space="preserve">Khaled Ahmed </t>
  </si>
  <si>
    <t xml:space="preserve">JO Taylor </t>
  </si>
  <si>
    <t xml:space="preserve">JJ Warr </t>
  </si>
  <si>
    <t xml:space="preserve">AJ Webbe </t>
  </si>
  <si>
    <t xml:space="preserve">S Young </t>
  </si>
  <si>
    <t xml:space="preserve">A Brown </t>
  </si>
  <si>
    <t xml:space="preserve">NR Chowdhury </t>
  </si>
  <si>
    <t xml:space="preserve">CB Clarke </t>
  </si>
  <si>
    <t xml:space="preserve">SH Cook </t>
  </si>
  <si>
    <t xml:space="preserve">JRF Duncan </t>
  </si>
  <si>
    <t xml:space="preserve">Farooq Hamid </t>
  </si>
  <si>
    <t xml:space="preserve">JB Gannon </t>
  </si>
  <si>
    <t xml:space="preserve">JK Irani </t>
  </si>
  <si>
    <t xml:space="preserve">JB Iverson </t>
  </si>
  <si>
    <t xml:space="preserve">IS Madray </t>
  </si>
  <si>
    <t xml:space="preserve">CWL Parker </t>
  </si>
  <si>
    <t xml:space="preserve">GM Parker </t>
  </si>
  <si>
    <t xml:space="preserve">RTD Perks </t>
  </si>
  <si>
    <t xml:space="preserve">RJ Pope </t>
  </si>
  <si>
    <t xml:space="preserve">MA Small </t>
  </si>
  <si>
    <t xml:space="preserve">CA Smith </t>
  </si>
  <si>
    <t xml:space="preserve">MM Sood </t>
  </si>
  <si>
    <t xml:space="preserve">GR Sunderam </t>
  </si>
  <si>
    <t xml:space="preserve">CDUS Weerasinghe </t>
  </si>
  <si>
    <t xml:space="preserve">LL Wilkinson </t>
  </si>
  <si>
    <t xml:space="preserve">JH Childs </t>
  </si>
  <si>
    <t xml:space="preserve">JF du Toit </t>
  </si>
  <si>
    <t xml:space="preserve">Ehteshamuddin </t>
  </si>
  <si>
    <t xml:space="preserve">DL Freeman </t>
  </si>
  <si>
    <t xml:space="preserve">PR George </t>
  </si>
  <si>
    <t xml:space="preserve">AR Gover </t>
  </si>
  <si>
    <t xml:space="preserve">JJ Kotze </t>
  </si>
  <si>
    <t xml:space="preserve">AF Lissette </t>
  </si>
  <si>
    <t xml:space="preserve">BE McGain </t>
  </si>
  <si>
    <t xml:space="preserve">ES Maka </t>
  </si>
  <si>
    <t xml:space="preserve">ADG Matthews </t>
  </si>
  <si>
    <t xml:space="preserve">Qaiser Abbas </t>
  </si>
  <si>
    <t xml:space="preserve">Ranjan Das </t>
  </si>
  <si>
    <t xml:space="preserve">WR Robertson </t>
  </si>
  <si>
    <t xml:space="preserve">A Sidebottom </t>
  </si>
  <si>
    <t xml:space="preserve">HM Taberer </t>
  </si>
  <si>
    <t xml:space="preserve">KK Tarapore </t>
  </si>
  <si>
    <t xml:space="preserve">NHCD Theunissen </t>
  </si>
  <si>
    <t xml:space="preserve">L Watt </t>
  </si>
  <si>
    <t xml:space="preserve">CA Wiles </t>
  </si>
  <si>
    <t xml:space="preserve">Imtiaz Ali </t>
  </si>
  <si>
    <t xml:space="preserve">WH Ashley </t>
  </si>
  <si>
    <t xml:space="preserve">IA Colquhoun </t>
  </si>
  <si>
    <t xml:space="preserve">Z Crawley </t>
  </si>
  <si>
    <t xml:space="preserve">A Dolphin </t>
  </si>
  <si>
    <t xml:space="preserve">RL Fuller </t>
  </si>
  <si>
    <t xml:space="preserve">BR Jurangpathy </t>
  </si>
  <si>
    <t xml:space="preserve">ESM Kentish </t>
  </si>
  <si>
    <t xml:space="preserve">SC Kerrigan </t>
  </si>
  <si>
    <t xml:space="preserve">FL le Roux </t>
  </si>
  <si>
    <t xml:space="preserve">EB Lundie </t>
  </si>
  <si>
    <t xml:space="preserve">Miran Bakhsh </t>
  </si>
  <si>
    <t xml:space="preserve">S Nadeem </t>
  </si>
  <si>
    <t xml:space="preserve">DD Parsana </t>
  </si>
  <si>
    <t xml:space="preserve">L Ramji </t>
  </si>
  <si>
    <t xml:space="preserve">MJ Saggers </t>
  </si>
  <si>
    <t xml:space="preserve">DG Sewell </t>
  </si>
  <si>
    <t xml:space="preserve">Shakeel Ahmed snr </t>
  </si>
  <si>
    <t xml:space="preserve">KN Slater </t>
  </si>
  <si>
    <t xml:space="preserve">G Thornton </t>
  </si>
  <si>
    <t xml:space="preserve">Waqar Salamkheil </t>
  </si>
  <si>
    <t xml:space="preserve">SA Banerjee </t>
  </si>
  <si>
    <t xml:space="preserve">GE Bond </t>
  </si>
  <si>
    <t xml:space="preserve">LA Butterfield </t>
  </si>
  <si>
    <t xml:space="preserve">DW Carr </t>
  </si>
  <si>
    <t xml:space="preserve">GA Chevalier </t>
  </si>
  <si>
    <t xml:space="preserve">CD Dixon </t>
  </si>
  <si>
    <t xml:space="preserve">JH du Preez </t>
  </si>
  <si>
    <t xml:space="preserve">GF Grace </t>
  </si>
  <si>
    <t xml:space="preserve">RPW Guneratne </t>
  </si>
  <si>
    <t xml:space="preserve">GG Hall </t>
  </si>
  <si>
    <t xml:space="preserve">MA Hanley </t>
  </si>
  <si>
    <t xml:space="preserve">GG Hearne </t>
  </si>
  <si>
    <t xml:space="preserve">D Hettiarachchi </t>
  </si>
  <si>
    <t xml:space="preserve">WA Hunt </t>
  </si>
  <si>
    <t xml:space="preserve">AS Jaggernauth </t>
  </si>
  <si>
    <t xml:space="preserve">GA Kempis </t>
  </si>
  <si>
    <t xml:space="preserve">AK Kuruppuarachchi </t>
  </si>
  <si>
    <t xml:space="preserve">IB Leggat </t>
  </si>
  <si>
    <t xml:space="preserve">PT Lewis </t>
  </si>
  <si>
    <t xml:space="preserve">JW McLaren </t>
  </si>
  <si>
    <t xml:space="preserve">JEP McMaster </t>
  </si>
  <si>
    <t xml:space="preserve">CS Marriott </t>
  </si>
  <si>
    <t xml:space="preserve">KR Meherhomji </t>
  </si>
  <si>
    <t xml:space="preserve">KD Meuleman </t>
  </si>
  <si>
    <t xml:space="preserve">AW Mold </t>
  </si>
  <si>
    <t xml:space="preserve">M Ngam </t>
  </si>
  <si>
    <t xml:space="preserve">RL Park </t>
  </si>
  <si>
    <t xml:space="preserve">RGM Patel </t>
  </si>
  <si>
    <t xml:space="preserve">KK Peters </t>
  </si>
  <si>
    <t xml:space="preserve">HJ Rhodes </t>
  </si>
  <si>
    <t xml:space="preserve">LA Roberts </t>
  </si>
  <si>
    <t xml:space="preserve">CG Rowe </t>
  </si>
  <si>
    <t xml:space="preserve">CJ Sayers </t>
  </si>
  <si>
    <t xml:space="preserve">TAP Sekhar </t>
  </si>
  <si>
    <t xml:space="preserve">RHD Sellers </t>
  </si>
  <si>
    <t xml:space="preserve">R Singh </t>
  </si>
  <si>
    <t xml:space="preserve">SD Snooke </t>
  </si>
  <si>
    <t xml:space="preserve">HM Thurlow </t>
  </si>
  <si>
    <t xml:space="preserve">LR Tuckett </t>
  </si>
  <si>
    <t xml:space="preserve">PS Twentyman-Jones </t>
  </si>
  <si>
    <t xml:space="preserve">EJ Tyler </t>
  </si>
  <si>
    <t xml:space="preserve">DW White </t>
  </si>
  <si>
    <t xml:space="preserve">CS Wimble </t>
  </si>
  <si>
    <t xml:space="preserve">Zahir Khan </t>
  </si>
  <si>
    <t xml:space="preserve">Ali Hussain Rizvi </t>
  </si>
  <si>
    <t xml:space="preserve">PJ Allan </t>
  </si>
  <si>
    <t xml:space="preserve">JC Clay </t>
  </si>
  <si>
    <t xml:space="preserve">HT Dani </t>
  </si>
  <si>
    <t xml:space="preserve">Farrukh Zaman </t>
  </si>
  <si>
    <t xml:space="preserve">AB Howard </t>
  </si>
  <si>
    <t xml:space="preserve">JCW MacBryan </t>
  </si>
  <si>
    <t xml:space="preserve">LR Pierre </t>
  </si>
  <si>
    <t xml:space="preserve">V Rajindernath </t>
  </si>
  <si>
    <t xml:space="preserve">HD Read </t>
  </si>
  <si>
    <t xml:space="preserve">CF Root </t>
  </si>
  <si>
    <t xml:space="preserve">RC Shukla </t>
  </si>
  <si>
    <t xml:space="preserve">CA Snedden </t>
  </si>
  <si>
    <t xml:space="preserve">VN Swamy </t>
  </si>
  <si>
    <t>Impact</t>
  </si>
  <si>
    <t>Milestones</t>
  </si>
  <si>
    <t>Matches_Per_Milestone</t>
  </si>
  <si>
    <t>Avg_Per_Inning</t>
  </si>
  <si>
    <t>Avg_Per_Match</t>
  </si>
  <si>
    <t xml:space="preserve">Inzamam0ul0Haq </t>
  </si>
  <si>
    <t xml:space="preserve">Misbah0ul0Haq </t>
  </si>
  <si>
    <t xml:space="preserve">Imam0ul0Haq </t>
  </si>
  <si>
    <t xml:space="preserve">Naved0ul0Hasan </t>
  </si>
  <si>
    <t xml:space="preserve">NM Coulter0Nile </t>
  </si>
  <si>
    <t xml:space="preserve">Raza0ur0Rehman </t>
  </si>
  <si>
    <t xml:space="preserve">Moin0ul0Atiq </t>
  </si>
  <si>
    <t xml:space="preserve">D Langford0Smith </t>
  </si>
  <si>
    <t xml:space="preserve">TS Roland0Jones </t>
  </si>
  <si>
    <t xml:space="preserve">Ata0ur0Rehman </t>
  </si>
  <si>
    <t xml:space="preserve">Atiq0uz0Zaman </t>
  </si>
  <si>
    <t xml:space="preserve">Rizwan0uz0Zaman </t>
  </si>
  <si>
    <t xml:space="preserve">EA Essop0Adam </t>
  </si>
  <si>
    <t xml:space="preserve">GK Bruk0Jackson </t>
  </si>
  <si>
    <t xml:space="preserve">Noor0ul0Haq </t>
  </si>
  <si>
    <t xml:space="preserve">Naveen0ul0Haq </t>
  </si>
  <si>
    <t xml:space="preserve">J Cameron0Dow </t>
  </si>
  <si>
    <t xml:space="preserve">Fazl0e0Akbar </t>
  </si>
  <si>
    <t xml:space="preserve">Jalal0ud0Din </t>
  </si>
  <si>
    <t xml:space="preserve">Al0Amin Hossain </t>
  </si>
  <si>
    <t xml:space="preserve">Nasim0ul0Ghani </t>
  </si>
  <si>
    <t>Column1</t>
  </si>
  <si>
    <t>100</t>
  </si>
  <si>
    <t>50</t>
  </si>
  <si>
    <t>0</t>
  </si>
  <si>
    <t>Achievement</t>
  </si>
  <si>
    <t>Stats</t>
  </si>
  <si>
    <t>Highest Milestones</t>
  </si>
  <si>
    <t>Highest Impact (Over 50 matches &amp; 10K Runs)</t>
  </si>
  <si>
    <t>Highest Avg per Inning (Over 50 matches)</t>
  </si>
  <si>
    <t>Lowest matches per milestone (Over 20 milestones &amp; 20 matches)</t>
  </si>
  <si>
    <t>Turn_up_Rate</t>
  </si>
  <si>
    <t>Highest Turnup Rate (Over 40 matches)</t>
  </si>
  <si>
    <t>Highest Impact (Over 50 matches &amp; 5K Runs)</t>
  </si>
  <si>
    <t>Highest Impact (Over 50 matches &amp; 9K Runs)</t>
  </si>
  <si>
    <t>Most Destructive (Highest SR with over 10K Runs)</t>
  </si>
  <si>
    <t>Most Destructive (Highest SR with over 9K Runs)</t>
  </si>
  <si>
    <t>Row Labels</t>
  </si>
  <si>
    <t>Sum of Runs</t>
  </si>
  <si>
    <t>Top 5</t>
  </si>
  <si>
    <t>Sum of Mat</t>
  </si>
  <si>
    <t>(All)</t>
  </si>
  <si>
    <t>Sum of Impact</t>
  </si>
  <si>
    <t>Average</t>
  </si>
  <si>
    <t>Milestone</t>
  </si>
  <si>
    <t>Highest Turnup Rate (Over 50 milestones)</t>
  </si>
  <si>
    <t>Turn Up %</t>
  </si>
  <si>
    <t>Most Destructive</t>
  </si>
  <si>
    <t>V KOHLI</t>
  </si>
  <si>
    <t xml:space="preserve">BABAR A </t>
  </si>
  <si>
    <t xml:space="preserve">H AMLA </t>
  </si>
  <si>
    <t>S HOPE</t>
  </si>
  <si>
    <t xml:space="preserve">AB de V </t>
  </si>
  <si>
    <t>GOAT ODI BATSMAN</t>
  </si>
  <si>
    <t>Highest Milestone (Over 50 matches &amp; 9K Runs)</t>
  </si>
  <si>
    <t>Metrics</t>
  </si>
  <si>
    <t>KOHLI</t>
  </si>
  <si>
    <t>ABD</t>
  </si>
  <si>
    <t>Average Per Inning</t>
  </si>
  <si>
    <t>Impact (SR+Avg)</t>
  </si>
  <si>
    <t>Matches</t>
  </si>
  <si>
    <t>Milestones (100+50)</t>
  </si>
  <si>
    <t>Matches Per Milestone</t>
  </si>
  <si>
    <t>Destruction</t>
  </si>
  <si>
    <t>Top Score</t>
  </si>
  <si>
    <t>kohli padding</t>
  </si>
  <si>
    <t>ABD padding</t>
  </si>
  <si>
    <t>Metrics size</t>
  </si>
  <si>
    <t>Metrics Size</t>
  </si>
  <si>
    <t>TORNADO CHART</t>
  </si>
  <si>
    <t>Destruction (SR)</t>
  </si>
  <si>
    <t>Comparison</t>
  </si>
  <si>
    <t>Buttler (1k+ runs)</t>
  </si>
  <si>
    <t>Sachin</t>
  </si>
  <si>
    <t>Russel (1k+ runs)</t>
  </si>
  <si>
    <t>Kohli padding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</si>
</sst>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2" tint="-0.749992370372631"/>
      <name val="Arial Black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theme="4" tint="0.39997558519241921"/>
      </right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5">
    <xf numFmtId="0" fontId="0" fillId="0" borderId="0" xfId="0"/>
    <xf numFmtId="0" fontId="16" fillId="0" borderId="0" xfId="0" applyFont="1"/>
    <xf numFmtId="2" fontId="0" fillId="0" borderId="0" xfId="0" applyNumberFormat="1"/>
    <xf numFmtId="164" fontId="0" fillId="0" borderId="0" xfId="0" applyNumberFormat="1"/>
    <xf numFmtId="0" fontId="0" fillId="34" borderId="10" xfId="0" applyFill="1" applyBorder="1"/>
    <xf numFmtId="0" fontId="0" fillId="0" borderId="10" xfId="0" applyBorder="1"/>
    <xf numFmtId="9" fontId="16" fillId="0" borderId="0" xfId="0" applyNumberFormat="1" applyFont="1"/>
    <xf numFmtId="0" fontId="16" fillId="0" borderId="12" xfId="0" applyFont="1" applyBorder="1"/>
    <xf numFmtId="0" fontId="0" fillId="0" borderId="12" xfId="0" applyBorder="1"/>
    <xf numFmtId="2" fontId="0" fillId="0" borderId="12" xfId="0" applyNumberFormat="1" applyBorder="1"/>
    <xf numFmtId="164" fontId="0" fillId="0" borderId="12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34" borderId="12" xfId="0" applyFill="1" applyBorder="1"/>
    <xf numFmtId="0" fontId="0" fillId="34" borderId="15" xfId="0" applyFill="1" applyBorder="1"/>
    <xf numFmtId="0" fontId="0" fillId="34" borderId="14" xfId="0" applyFill="1" applyBorder="1"/>
    <xf numFmtId="0" fontId="0" fillId="34" borderId="16" xfId="0" applyFill="1" applyBorder="1"/>
    <xf numFmtId="164" fontId="0" fillId="34" borderId="11" xfId="0" applyNumberFormat="1" applyFill="1" applyBorder="1"/>
    <xf numFmtId="164" fontId="0" fillId="0" borderId="11" xfId="0" applyNumberFormat="1" applyBorder="1"/>
    <xf numFmtId="0" fontId="13" fillId="33" borderId="14" xfId="0" applyFont="1" applyFill="1" applyBorder="1"/>
    <xf numFmtId="0" fontId="13" fillId="33" borderId="13" xfId="0" applyFont="1" applyFill="1" applyBorder="1"/>
    <xf numFmtId="164" fontId="0" fillId="34" borderId="12" xfId="0" applyNumberFormat="1" applyFill="1" applyBorder="1"/>
    <xf numFmtId="0" fontId="13" fillId="33" borderId="17" xfId="0" applyFont="1" applyFill="1" applyBorder="1"/>
    <xf numFmtId="0" fontId="13" fillId="33" borderId="16" xfId="0" applyFont="1" applyFill="1" applyBorder="1"/>
    <xf numFmtId="0" fontId="13" fillId="33" borderId="18" xfId="0" applyFont="1" applyFill="1" applyBorder="1"/>
    <xf numFmtId="164" fontId="0" fillId="34" borderId="16" xfId="0" applyNumberFormat="1" applyFill="1" applyBorder="1"/>
    <xf numFmtId="0" fontId="0" fillId="0" borderId="16" xfId="0" applyBorder="1"/>
    <xf numFmtId="164" fontId="0" fillId="0" borderId="16" xfId="0" applyNumberFormat="1" applyBorder="1"/>
    <xf numFmtId="0" fontId="0" fillId="0" borderId="14" xfId="0" applyBorder="1"/>
    <xf numFmtId="0" fontId="0" fillId="34" borderId="16" xfId="0" applyFill="1" applyBorder="1" applyAlignment="1">
      <alignment horizontal="center" vertical="center"/>
    </xf>
    <xf numFmtId="164" fontId="0" fillId="34" borderId="15" xfId="0" applyNumberFormat="1" applyFill="1" applyBorder="1"/>
    <xf numFmtId="0" fontId="13" fillId="33" borderId="19" xfId="0" applyFont="1" applyFill="1" applyBorder="1"/>
    <xf numFmtId="164" fontId="0" fillId="34" borderId="14" xfId="0" applyNumberFormat="1" applyFill="1" applyBorder="1"/>
    <xf numFmtId="164" fontId="0" fillId="0" borderId="14" xfId="0" applyNumberFormat="1" applyBorder="1"/>
    <xf numFmtId="0" fontId="13" fillId="33" borderId="16" xfId="0" applyFont="1" applyFill="1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34" borderId="15" xfId="0" applyFill="1" applyBorder="1" applyAlignment="1">
      <alignment horizontal="center" vertical="center"/>
    </xf>
    <xf numFmtId="2" fontId="0" fillId="34" borderId="16" xfId="0" applyNumberFormat="1" applyFill="1" applyBorder="1"/>
    <xf numFmtId="2" fontId="0" fillId="0" borderId="16" xfId="0" applyNumberFormat="1" applyBorder="1"/>
    <xf numFmtId="2" fontId="0" fillId="34" borderId="15" xfId="0" applyNumberFormat="1" applyFill="1" applyBorder="1"/>
    <xf numFmtId="0" fontId="17" fillId="0" borderId="0" xfId="0" applyFont="1"/>
    <xf numFmtId="0" fontId="16" fillId="0" borderId="0" xfId="0" applyFont="1" applyAlignment="1">
      <alignment horizontal="center" vertical="center"/>
    </xf>
    <xf numFmtId="9" fontId="0" fillId="0" borderId="0" xfId="0" applyNumberFormat="1"/>
    <xf numFmtId="165" fontId="0" fillId="0" borderId="0" xfId="0" applyNumberFormat="1"/>
    <xf numFmtId="0" fontId="18" fillId="35" borderId="0" xfId="0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Highest Average (50+ matches)</a:t>
            </a:r>
          </a:p>
        </c:rich>
      </c:tx>
      <c:layout>
        <c:manualLayout>
          <c:xMode val="edge"/>
          <c:yMode val="edge"/>
          <c:x val="0.26155619658119655"/>
          <c:y val="3.96875000000000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953205128205127E-2"/>
          <c:y val="0.19442465277777779"/>
          <c:w val="0.87419636752136753"/>
          <c:h val="0.68689479166666667"/>
        </c:manualLayout>
      </c:layout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E9B0-4DFB-B4D7-897C6DBE294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'ODI data'!$Z$4:$Z$8</c:f>
              <c:strCache>
                <c:ptCount val="5"/>
                <c:pt idx="0">
                  <c:v>V KOHLI</c:v>
                </c:pt>
                <c:pt idx="1">
                  <c:v>BABAR A </c:v>
                </c:pt>
                <c:pt idx="2">
                  <c:v>H AMLA </c:v>
                </c:pt>
                <c:pt idx="3">
                  <c:v>S HOPE</c:v>
                </c:pt>
                <c:pt idx="4">
                  <c:v>AB de V </c:v>
                </c:pt>
              </c:strCache>
            </c:strRef>
          </c:cat>
          <c:val>
            <c:numRef>
              <c:f>'ODI data'!$Y$4:$Y$8</c:f>
              <c:numCache>
                <c:formatCode>General</c:formatCode>
                <c:ptCount val="5"/>
                <c:pt idx="0">
                  <c:v>49.824034334763951</c:v>
                </c:pt>
                <c:pt idx="1">
                  <c:v>46.652777777777779</c:v>
                </c:pt>
                <c:pt idx="2">
                  <c:v>45.578651685393261</c:v>
                </c:pt>
                <c:pt idx="3">
                  <c:v>44.880597014925371</c:v>
                </c:pt>
                <c:pt idx="4">
                  <c:v>43.931192660550458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67-4FFA-B46B-5924E41BE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"/>
        <c:overlap val="-27"/>
        <c:axId val="1905815648"/>
        <c:axId val="1905816896"/>
      </c:barChart>
      <c:catAx>
        <c:axId val="190581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816896"/>
        <c:crosses val="autoZero"/>
        <c:auto val="1"/>
        <c:lblAlgn val="ctr"/>
        <c:lblOffset val="100"/>
        <c:noMultiLvlLbl val="0"/>
      </c:catAx>
      <c:valAx>
        <c:axId val="1905816896"/>
        <c:scaling>
          <c:orientation val="minMax"/>
          <c:max val="5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815648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/>
    </a:solidFill>
    <a:ln w="12700" cap="flat" cmpd="sng" algn="ctr">
      <a:solidFill>
        <a:schemeClr val="accent3">
          <a:shade val="50000"/>
        </a:schemeClr>
      </a:solidFill>
      <a:prstDash val="solid"/>
      <a:miter lim="800000"/>
    </a:ln>
    <a:effectLst/>
  </c:spPr>
  <c:txPr>
    <a:bodyPr/>
    <a:lstStyle/>
    <a:p>
      <a:pPr>
        <a:defRPr>
          <a:solidFill>
            <a:schemeClr val="lt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Highest Impact (5K+ Runs)</a:t>
            </a:r>
          </a:p>
        </c:rich>
      </c:tx>
      <c:layout>
        <c:manualLayout>
          <c:xMode val="edge"/>
          <c:yMode val="edge"/>
          <c:x val="0.26155619658119655"/>
          <c:y val="3.96875000000000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953205128205127E-2"/>
          <c:y val="0.19442465277777779"/>
          <c:w val="0.87419636752136753"/>
          <c:h val="0.686894791666666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'ODI data'!$AC$13</c:f>
              <c:strCache>
                <c:ptCount val="1"/>
                <c:pt idx="0">
                  <c:v>Impact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'ODI data'!$AB$14:$AB$18</c:f>
              <c:strCache>
                <c:ptCount val="5"/>
                <c:pt idx="0">
                  <c:v>AB de Villiers </c:v>
                </c:pt>
                <c:pt idx="1">
                  <c:v>V Kohli </c:v>
                </c:pt>
                <c:pt idx="2">
                  <c:v>Shahid Afridi </c:v>
                </c:pt>
                <c:pt idx="3">
                  <c:v>V Sehwag </c:v>
                </c:pt>
                <c:pt idx="4">
                  <c:v>JE Root </c:v>
                </c:pt>
              </c:strCache>
            </c:strRef>
          </c:cat>
          <c:val>
            <c:numRef>
              <c:f>'ODI data'!$AC$14:$AC$18</c:f>
              <c:numCache>
                <c:formatCode>General</c:formatCode>
                <c:ptCount val="5"/>
                <c:pt idx="0">
                  <c:v>154.59</c:v>
                </c:pt>
                <c:pt idx="1">
                  <c:v>153.12</c:v>
                </c:pt>
                <c:pt idx="2">
                  <c:v>140.57</c:v>
                </c:pt>
                <c:pt idx="3">
                  <c:v>139.38</c:v>
                </c:pt>
                <c:pt idx="4">
                  <c:v>138.73000000000002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40-4E6F-A62C-AA38DED34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"/>
        <c:overlap val="-27"/>
        <c:axId val="1905815648"/>
        <c:axId val="1905816896"/>
      </c:barChart>
      <c:catAx>
        <c:axId val="190581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816896"/>
        <c:crosses val="autoZero"/>
        <c:auto val="1"/>
        <c:lblAlgn val="ctr"/>
        <c:lblOffset val="100"/>
        <c:noMultiLvlLbl val="0"/>
      </c:catAx>
      <c:valAx>
        <c:axId val="1905816896"/>
        <c:scaling>
          <c:orientation val="minMax"/>
          <c:max val="160"/>
          <c:min val="13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815648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/>
    </a:solidFill>
    <a:ln w="12700" cap="flat" cmpd="sng" algn="ctr">
      <a:solidFill>
        <a:schemeClr val="accent3">
          <a:shade val="50000"/>
        </a:schemeClr>
      </a:solidFill>
      <a:prstDash val="solid"/>
      <a:miter lim="800000"/>
    </a:ln>
    <a:effectLst/>
  </c:spPr>
  <c:txPr>
    <a:bodyPr/>
    <a:lstStyle/>
    <a:p>
      <a:pPr>
        <a:defRPr>
          <a:solidFill>
            <a:schemeClr val="lt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Highest Impact (9K+ Runs)</a:t>
            </a:r>
          </a:p>
        </c:rich>
      </c:tx>
      <c:layout>
        <c:manualLayout>
          <c:xMode val="edge"/>
          <c:yMode val="edge"/>
          <c:x val="0.26155619658119655"/>
          <c:y val="3.96875000000000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953205128205127E-2"/>
          <c:y val="0.19442465277777779"/>
          <c:w val="0.87419636752136753"/>
          <c:h val="0.686894791666666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'ODI data'!$X$27</c:f>
              <c:strCache>
                <c:ptCount val="1"/>
                <c:pt idx="0">
                  <c:v>Impact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'ODI data'!$W$28:$W$32</c:f>
              <c:strCache>
                <c:ptCount val="5"/>
                <c:pt idx="0">
                  <c:v>AB de Villiers </c:v>
                </c:pt>
                <c:pt idx="1">
                  <c:v>V Kohli </c:v>
                </c:pt>
                <c:pt idx="2">
                  <c:v>MS Dhoni </c:v>
                </c:pt>
                <c:pt idx="3">
                  <c:v>AC Gilchrist </c:v>
                </c:pt>
                <c:pt idx="4">
                  <c:v>SR Tendulkar </c:v>
                </c:pt>
              </c:strCache>
            </c:strRef>
          </c:cat>
          <c:val>
            <c:numRef>
              <c:f>'ODI data'!$X$28:$X$32</c:f>
              <c:numCache>
                <c:formatCode>General</c:formatCode>
                <c:ptCount val="5"/>
                <c:pt idx="0">
                  <c:v>154.59</c:v>
                </c:pt>
                <c:pt idx="1">
                  <c:v>153.12</c:v>
                </c:pt>
                <c:pt idx="2">
                  <c:v>138.13</c:v>
                </c:pt>
                <c:pt idx="3">
                  <c:v>132.82999999999998</c:v>
                </c:pt>
                <c:pt idx="4">
                  <c:v>131.06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26-446E-B928-28611C146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"/>
        <c:overlap val="-27"/>
        <c:axId val="1905815648"/>
        <c:axId val="1905816896"/>
      </c:barChart>
      <c:catAx>
        <c:axId val="190581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816896"/>
        <c:crosses val="autoZero"/>
        <c:auto val="1"/>
        <c:lblAlgn val="ctr"/>
        <c:lblOffset val="100"/>
        <c:noMultiLvlLbl val="0"/>
      </c:catAx>
      <c:valAx>
        <c:axId val="1905816896"/>
        <c:scaling>
          <c:orientation val="minMax"/>
          <c:max val="160"/>
          <c:min val="11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815648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/>
    </a:solidFill>
    <a:ln w="12700" cap="flat" cmpd="sng" algn="ctr">
      <a:solidFill>
        <a:schemeClr val="accent3">
          <a:shade val="50000"/>
        </a:schemeClr>
      </a:solidFill>
      <a:prstDash val="solid"/>
      <a:miter lim="800000"/>
    </a:ln>
    <a:effectLst/>
  </c:spPr>
  <c:txPr>
    <a:bodyPr/>
    <a:lstStyle/>
    <a:p>
      <a:pPr>
        <a:defRPr>
          <a:solidFill>
            <a:schemeClr val="lt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Best matches per milestone (50+ milestones)</a:t>
            </a:r>
          </a:p>
        </c:rich>
      </c:tx>
      <c:layout>
        <c:manualLayout>
          <c:xMode val="edge"/>
          <c:yMode val="edge"/>
          <c:x val="0.1180849537037037"/>
          <c:y val="3.96875000000000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953205128205127E-2"/>
          <c:y val="0.19442465277777779"/>
          <c:w val="0.87419636752136753"/>
          <c:h val="0.6868947916666666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'ODI data'!$W$35:$W$39</c:f>
              <c:strCache>
                <c:ptCount val="5"/>
                <c:pt idx="0">
                  <c:v>V Kohli </c:v>
                </c:pt>
                <c:pt idx="1">
                  <c:v>JH Kallis </c:v>
                </c:pt>
                <c:pt idx="2">
                  <c:v>SR Tendulkar </c:v>
                </c:pt>
                <c:pt idx="3">
                  <c:v>RT Ponting </c:v>
                </c:pt>
                <c:pt idx="4">
                  <c:v>KC Sangakkara </c:v>
                </c:pt>
              </c:strCache>
            </c:strRef>
          </c:cat>
          <c:val>
            <c:numRef>
              <c:f>'ODI data'!$X$35:$X$39</c:f>
              <c:numCache>
                <c:formatCode>0.0</c:formatCode>
                <c:ptCount val="5"/>
                <c:pt idx="0">
                  <c:v>2.4693877551020407</c:v>
                </c:pt>
                <c:pt idx="1">
                  <c:v>3.1844660194174756</c:v>
                </c:pt>
                <c:pt idx="2">
                  <c:v>3.193103448275862</c:v>
                </c:pt>
                <c:pt idx="3">
                  <c:v>3.3482142857142856</c:v>
                </c:pt>
                <c:pt idx="4">
                  <c:v>3.4237288135593222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78-4D4D-A312-05FA80D68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"/>
        <c:overlap val="-27"/>
        <c:axId val="1905815648"/>
        <c:axId val="1905816896"/>
      </c:barChart>
      <c:catAx>
        <c:axId val="190581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816896"/>
        <c:crosses val="autoZero"/>
        <c:auto val="1"/>
        <c:lblAlgn val="ctr"/>
        <c:lblOffset val="100"/>
        <c:noMultiLvlLbl val="0"/>
      </c:catAx>
      <c:valAx>
        <c:axId val="1905816896"/>
        <c:scaling>
          <c:orientation val="minMax"/>
          <c:max val="4"/>
          <c:min val="2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815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/>
    </a:solidFill>
    <a:ln w="12700" cap="flat" cmpd="sng" algn="ctr">
      <a:solidFill>
        <a:schemeClr val="accent3">
          <a:shade val="50000"/>
        </a:schemeClr>
      </a:solidFill>
      <a:prstDash val="solid"/>
      <a:miter lim="800000"/>
    </a:ln>
    <a:effectLst/>
  </c:spPr>
  <c:txPr>
    <a:bodyPr/>
    <a:lstStyle/>
    <a:p>
      <a:pPr>
        <a:defRPr>
          <a:solidFill>
            <a:schemeClr val="lt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Best Turn Up Rate %</a:t>
            </a:r>
          </a:p>
        </c:rich>
      </c:tx>
      <c:layout>
        <c:manualLayout>
          <c:xMode val="edge"/>
          <c:yMode val="edge"/>
          <c:x val="0.33211180555555553"/>
          <c:y val="4.55671296296296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953205128205127E-2"/>
          <c:y val="0.19442465277777779"/>
          <c:w val="0.87419636752136753"/>
          <c:h val="0.686894791666666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'ODI data'!$X$41</c:f>
              <c:strCache>
                <c:ptCount val="1"/>
                <c:pt idx="0">
                  <c:v>Turn Up 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'ODI data'!$W$42:$W$46</c:f>
              <c:strCache>
                <c:ptCount val="5"/>
                <c:pt idx="0">
                  <c:v>V Kohli </c:v>
                </c:pt>
                <c:pt idx="1">
                  <c:v>HM Amla </c:v>
                </c:pt>
                <c:pt idx="2">
                  <c:v>KS Williamson </c:v>
                </c:pt>
                <c:pt idx="3">
                  <c:v>AB de Villiers </c:v>
                </c:pt>
                <c:pt idx="4">
                  <c:v>DM Jones </c:v>
                </c:pt>
              </c:strCache>
            </c:strRef>
          </c:cat>
          <c:val>
            <c:numRef>
              <c:f>'ODI data'!$X$42:$X$46</c:f>
              <c:numCache>
                <c:formatCode>0.0</c:formatCode>
                <c:ptCount val="5"/>
                <c:pt idx="0">
                  <c:v>40.495867768595041</c:v>
                </c:pt>
                <c:pt idx="1">
                  <c:v>36.464088397790057</c:v>
                </c:pt>
                <c:pt idx="2">
                  <c:v>34.899328859060404</c:v>
                </c:pt>
                <c:pt idx="3">
                  <c:v>34.210526315789473</c:v>
                </c:pt>
                <c:pt idx="4">
                  <c:v>32.31707317073171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42-4F89-B6BC-7A47AACEF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"/>
        <c:overlap val="-27"/>
        <c:axId val="1905815648"/>
        <c:axId val="1905816896"/>
      </c:barChart>
      <c:catAx>
        <c:axId val="190581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816896"/>
        <c:crosses val="autoZero"/>
        <c:auto val="1"/>
        <c:lblAlgn val="ctr"/>
        <c:lblOffset val="100"/>
        <c:noMultiLvlLbl val="0"/>
      </c:catAx>
      <c:valAx>
        <c:axId val="1905816896"/>
        <c:scaling>
          <c:orientation val="minMax"/>
          <c:max val="45"/>
          <c:min val="30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815648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/>
    </a:solidFill>
    <a:ln w="12700" cap="flat" cmpd="sng" algn="ctr">
      <a:solidFill>
        <a:schemeClr val="accent3">
          <a:shade val="50000"/>
        </a:schemeClr>
      </a:solidFill>
      <a:prstDash val="solid"/>
      <a:miter lim="800000"/>
    </a:ln>
    <a:effectLst/>
  </c:spPr>
  <c:txPr>
    <a:bodyPr/>
    <a:lstStyle/>
    <a:p>
      <a:pPr>
        <a:defRPr>
          <a:solidFill>
            <a:schemeClr val="lt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Destructive Strike Rates</a:t>
            </a:r>
          </a:p>
        </c:rich>
      </c:tx>
      <c:layout>
        <c:manualLayout>
          <c:xMode val="edge"/>
          <c:yMode val="edge"/>
          <c:x val="0.27625532407407405"/>
          <c:y val="4.55671296296296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953205128205127E-2"/>
          <c:y val="0.19442465277777779"/>
          <c:w val="0.87419636752136753"/>
          <c:h val="0.686894791666666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'ODI data'!$X$48</c:f>
              <c:strCache>
                <c:ptCount val="1"/>
                <c:pt idx="0">
                  <c:v>SR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'ODI data'!$W$49:$W$53</c:f>
              <c:strCache>
                <c:ptCount val="5"/>
                <c:pt idx="0">
                  <c:v>AB de Villiers </c:v>
                </c:pt>
                <c:pt idx="1">
                  <c:v>AC Gilchrist </c:v>
                </c:pt>
                <c:pt idx="2">
                  <c:v>V Kohli </c:v>
                </c:pt>
                <c:pt idx="3">
                  <c:v>ST Jayasuriya </c:v>
                </c:pt>
                <c:pt idx="4">
                  <c:v>MS Dhoni </c:v>
                </c:pt>
              </c:strCache>
            </c:strRef>
          </c:cat>
          <c:val>
            <c:numRef>
              <c:f>'ODI data'!$X$49:$X$53</c:f>
              <c:numCache>
                <c:formatCode>General</c:formatCode>
                <c:ptCount val="5"/>
                <c:pt idx="0">
                  <c:v>101.09</c:v>
                </c:pt>
                <c:pt idx="1">
                  <c:v>96.94</c:v>
                </c:pt>
                <c:pt idx="2">
                  <c:v>93.28</c:v>
                </c:pt>
                <c:pt idx="3">
                  <c:v>91.2</c:v>
                </c:pt>
                <c:pt idx="4">
                  <c:v>87.56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1-4580-B8C2-11877D785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"/>
        <c:overlap val="-27"/>
        <c:axId val="1905815648"/>
        <c:axId val="1905816896"/>
      </c:barChart>
      <c:catAx>
        <c:axId val="190581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816896"/>
        <c:crosses val="autoZero"/>
        <c:auto val="1"/>
        <c:lblAlgn val="ctr"/>
        <c:lblOffset val="100"/>
        <c:noMultiLvlLbl val="0"/>
      </c:catAx>
      <c:valAx>
        <c:axId val="1905816896"/>
        <c:scaling>
          <c:orientation val="minMax"/>
          <c:max val="110"/>
          <c:min val="8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815648"/>
        <c:crosses val="autoZero"/>
        <c:crossBetween val="between"/>
        <c:majorUnit val="5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/>
    </a:solidFill>
    <a:ln w="12700" cap="flat" cmpd="sng" algn="ctr">
      <a:solidFill>
        <a:schemeClr val="accent3">
          <a:shade val="50000"/>
        </a:schemeClr>
      </a:solidFill>
      <a:prstDash val="solid"/>
      <a:miter lim="800000"/>
    </a:ln>
    <a:effectLst/>
  </c:spPr>
  <c:txPr>
    <a:bodyPr/>
    <a:lstStyle/>
    <a:p>
      <a:pPr>
        <a:defRPr>
          <a:solidFill>
            <a:schemeClr val="lt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lt1"/>
                </a:solidFill>
                <a:latin typeface="Algerian" panose="04020705040A02060702" pitchFamily="82" charset="0"/>
                <a:ea typeface="+mn-ea"/>
                <a:cs typeface="+mn-cs"/>
              </a:defRPr>
            </a:pPr>
            <a:r>
              <a:rPr lang="en-IN" sz="2000" b="1">
                <a:solidFill>
                  <a:schemeClr val="lt1"/>
                </a:solidFill>
                <a:latin typeface="Algerian" panose="04020705040A02060702" pitchFamily="82" charset="0"/>
                <a:ea typeface="+mn-ea"/>
                <a:cs typeface="+mn-cs"/>
              </a:rPr>
              <a:t>ODI GOAT</a:t>
            </a:r>
            <a:endParaRPr lang="en-IN" sz="2000" b="1">
              <a:latin typeface="Algerian" panose="04020705040A02060702" pitchFamily="82" charset="0"/>
            </a:endParaRPr>
          </a:p>
        </c:rich>
      </c:tx>
      <c:layout>
        <c:manualLayout>
          <c:xMode val="edge"/>
          <c:yMode val="edge"/>
          <c:x val="0.410607263315724"/>
          <c:y val="5.6593095642331632E-3"/>
        </c:manualLayout>
      </c:layout>
      <c:overlay val="0"/>
      <c:spPr>
        <a:gradFill rotWithShape="1">
          <a:gsLst>
            <a:gs pos="0">
              <a:schemeClr val="accent6">
                <a:satMod val="103000"/>
                <a:lumMod val="102000"/>
                <a:tint val="94000"/>
              </a:schemeClr>
            </a:gs>
            <a:gs pos="50000">
              <a:schemeClr val="accent6">
                <a:satMod val="110000"/>
                <a:lumMod val="100000"/>
                <a:shade val="100000"/>
              </a:schemeClr>
            </a:gs>
            <a:gs pos="100000">
              <a:schemeClr val="accent6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lt1"/>
              </a:solidFill>
              <a:latin typeface="Algerian" panose="04020705040A02060702" pitchFamily="82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2"/>
          <c:order val="0"/>
          <c:tx>
            <c:strRef>
              <c:f>'ODI data'!$AH$56</c:f>
              <c:strCache>
                <c:ptCount val="1"/>
                <c:pt idx="0">
                  <c:v>Kohli padding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'ODI data'!$AE$57:$AE$63</c:f>
              <c:strCache>
                <c:ptCount val="7"/>
                <c:pt idx="0">
                  <c:v>Average Per Inning</c:v>
                </c:pt>
                <c:pt idx="1">
                  <c:v>Impact (SR+Avg)</c:v>
                </c:pt>
                <c:pt idx="2">
                  <c:v>Matches</c:v>
                </c:pt>
                <c:pt idx="3">
                  <c:v>Milestones (100+50)</c:v>
                </c:pt>
                <c:pt idx="4">
                  <c:v>Turn Up %</c:v>
                </c:pt>
                <c:pt idx="5">
                  <c:v>Destruction (SR)</c:v>
                </c:pt>
                <c:pt idx="6">
                  <c:v>Top Score</c:v>
                </c:pt>
              </c:strCache>
            </c:strRef>
          </c:cat>
          <c:val>
            <c:numRef>
              <c:f>'ODI data'!$AH$57:$AH$63</c:f>
              <c:numCache>
                <c:formatCode>0.0%</c:formatCode>
                <c:ptCount val="7"/>
                <c:pt idx="0">
                  <c:v>0.502</c:v>
                </c:pt>
                <c:pt idx="1">
                  <c:v>4.9689440993788803E-2</c:v>
                </c:pt>
                <c:pt idx="2">
                  <c:v>0.47732181425485964</c:v>
                </c:pt>
                <c:pt idx="3">
                  <c:v>0.32413793103448274</c:v>
                </c:pt>
                <c:pt idx="4">
                  <c:v>0.59499999999999997</c:v>
                </c:pt>
                <c:pt idx="5">
                  <c:v>0.28230769230769237</c:v>
                </c:pt>
                <c:pt idx="6">
                  <c:v>8.4999999999999964E-2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8B-4CBD-8D93-1BEAA40AD84A}"/>
            </c:ext>
          </c:extLst>
        </c:ser>
        <c:ser>
          <c:idx val="0"/>
          <c:order val="1"/>
          <c:tx>
            <c:strRef>
              <c:f>'ODI data'!$AF$56</c:f>
              <c:strCache>
                <c:ptCount val="1"/>
                <c:pt idx="0">
                  <c:v>KOHLI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'ODI data'!$AE$57:$AE$63</c:f>
              <c:strCache>
                <c:ptCount val="7"/>
                <c:pt idx="0">
                  <c:v>Average Per Inning</c:v>
                </c:pt>
                <c:pt idx="1">
                  <c:v>Impact (SR+Avg)</c:v>
                </c:pt>
                <c:pt idx="2">
                  <c:v>Matches</c:v>
                </c:pt>
                <c:pt idx="3">
                  <c:v>Milestones (100+50)</c:v>
                </c:pt>
                <c:pt idx="4">
                  <c:v>Turn Up %</c:v>
                </c:pt>
                <c:pt idx="5">
                  <c:v>Destruction (SR)</c:v>
                </c:pt>
                <c:pt idx="6">
                  <c:v>Top Score</c:v>
                </c:pt>
              </c:strCache>
            </c:strRef>
          </c:cat>
          <c:val>
            <c:numRef>
              <c:f>'ODI data'!$AF$57:$AF$63</c:f>
              <c:numCache>
                <c:formatCode>0.0%</c:formatCode>
                <c:ptCount val="7"/>
                <c:pt idx="0">
                  <c:v>0.498</c:v>
                </c:pt>
                <c:pt idx="1">
                  <c:v>0.9503105590062112</c:v>
                </c:pt>
                <c:pt idx="2">
                  <c:v>0.52267818574514036</c:v>
                </c:pt>
                <c:pt idx="3">
                  <c:v>0.67586206896551726</c:v>
                </c:pt>
                <c:pt idx="4">
                  <c:v>0.40500000000000003</c:v>
                </c:pt>
                <c:pt idx="5">
                  <c:v>0.71769230769230763</c:v>
                </c:pt>
                <c:pt idx="6">
                  <c:v>0.91500000000000004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8B-4CBD-8D93-1BEAA40AD84A}"/>
            </c:ext>
          </c:extLst>
        </c:ser>
        <c:ser>
          <c:idx val="4"/>
          <c:order val="2"/>
          <c:tx>
            <c:strRef>
              <c:f>'ODI data'!$AJ$56</c:f>
              <c:strCache>
                <c:ptCount val="1"/>
                <c:pt idx="0">
                  <c:v>Metrics Size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'ODI data'!$AE$57:$AE$63</c:f>
              <c:strCache>
                <c:ptCount val="7"/>
                <c:pt idx="0">
                  <c:v>Average Per Inning</c:v>
                </c:pt>
                <c:pt idx="1">
                  <c:v>Impact (SR+Avg)</c:v>
                </c:pt>
                <c:pt idx="2">
                  <c:v>Matches</c:v>
                </c:pt>
                <c:pt idx="3">
                  <c:v>Milestones (100+50)</c:v>
                </c:pt>
                <c:pt idx="4">
                  <c:v>Turn Up %</c:v>
                </c:pt>
                <c:pt idx="5">
                  <c:v>Destruction (SR)</c:v>
                </c:pt>
                <c:pt idx="6">
                  <c:v>Top Score</c:v>
                </c:pt>
              </c:strCache>
            </c:strRef>
          </c:cat>
          <c:val>
            <c:numRef>
              <c:f>'ODI data'!$AJ$57:$AJ$63</c:f>
              <c:numCache>
                <c:formatCode>0%</c:formatCode>
                <c:ptCount val="7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8B-4CBD-8D93-1BEAA40AD84A}"/>
            </c:ext>
          </c:extLst>
        </c:ser>
        <c:ser>
          <c:idx val="1"/>
          <c:order val="3"/>
          <c:tx>
            <c:strRef>
              <c:f>'ODI data'!$AG$56</c:f>
              <c:strCache>
                <c:ptCount val="1"/>
                <c:pt idx="0">
                  <c:v>ABD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'ODI data'!$AE$57:$AE$63</c:f>
              <c:strCache>
                <c:ptCount val="7"/>
                <c:pt idx="0">
                  <c:v>Average Per Inning</c:v>
                </c:pt>
                <c:pt idx="1">
                  <c:v>Impact (SR+Avg)</c:v>
                </c:pt>
                <c:pt idx="2">
                  <c:v>Matches</c:v>
                </c:pt>
                <c:pt idx="3">
                  <c:v>Milestones (100+50)</c:v>
                </c:pt>
                <c:pt idx="4">
                  <c:v>Turn Up %</c:v>
                </c:pt>
                <c:pt idx="5">
                  <c:v>Destruction (SR)</c:v>
                </c:pt>
                <c:pt idx="6">
                  <c:v>Top Score</c:v>
                </c:pt>
              </c:strCache>
            </c:strRef>
          </c:cat>
          <c:val>
            <c:numRef>
              <c:f>'ODI data'!$AG$57:$AG$63</c:f>
              <c:numCache>
                <c:formatCode>0.0%</c:formatCode>
                <c:ptCount val="7"/>
                <c:pt idx="0">
                  <c:v>0.439</c:v>
                </c:pt>
                <c:pt idx="1">
                  <c:v>0.96024844720496894</c:v>
                </c:pt>
                <c:pt idx="2">
                  <c:v>0.49244060475161988</c:v>
                </c:pt>
                <c:pt idx="3">
                  <c:v>0.53793103448275859</c:v>
                </c:pt>
                <c:pt idx="4">
                  <c:v>0.34200000000000003</c:v>
                </c:pt>
                <c:pt idx="5">
                  <c:v>0.77769230769230768</c:v>
                </c:pt>
                <c:pt idx="6">
                  <c:v>0.88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8B-4CBD-8D93-1BEAA40AD84A}"/>
            </c:ext>
          </c:extLst>
        </c:ser>
        <c:ser>
          <c:idx val="3"/>
          <c:order val="4"/>
          <c:tx>
            <c:strRef>
              <c:f>'ODI data'!$AI$56</c:f>
              <c:strCache>
                <c:ptCount val="1"/>
                <c:pt idx="0">
                  <c:v>ABD padding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'ODI data'!$AE$57:$AE$63</c:f>
              <c:strCache>
                <c:ptCount val="7"/>
                <c:pt idx="0">
                  <c:v>Average Per Inning</c:v>
                </c:pt>
                <c:pt idx="1">
                  <c:v>Impact (SR+Avg)</c:v>
                </c:pt>
                <c:pt idx="2">
                  <c:v>Matches</c:v>
                </c:pt>
                <c:pt idx="3">
                  <c:v>Milestones (100+50)</c:v>
                </c:pt>
                <c:pt idx="4">
                  <c:v>Turn Up %</c:v>
                </c:pt>
                <c:pt idx="5">
                  <c:v>Destruction (SR)</c:v>
                </c:pt>
                <c:pt idx="6">
                  <c:v>Top Score</c:v>
                </c:pt>
              </c:strCache>
            </c:strRef>
          </c:cat>
          <c:val>
            <c:numRef>
              <c:f>'ODI data'!$AI$57:$AI$63</c:f>
              <c:numCache>
                <c:formatCode>0.0%</c:formatCode>
                <c:ptCount val="7"/>
                <c:pt idx="0">
                  <c:v>0.56099999999999994</c:v>
                </c:pt>
                <c:pt idx="1">
                  <c:v>3.9751552795031064E-2</c:v>
                </c:pt>
                <c:pt idx="2">
                  <c:v>0.50755939524838012</c:v>
                </c:pt>
                <c:pt idx="3">
                  <c:v>0.46206896551724141</c:v>
                </c:pt>
                <c:pt idx="4">
                  <c:v>0.65799999999999992</c:v>
                </c:pt>
                <c:pt idx="5">
                  <c:v>0.22230769230769232</c:v>
                </c:pt>
                <c:pt idx="6">
                  <c:v>0.12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8B-4CBD-8D93-1BEAA40AD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212582591"/>
        <c:axId val="212605471"/>
      </c:barChart>
      <c:catAx>
        <c:axId val="21258259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2605471"/>
        <c:crosses val="autoZero"/>
        <c:auto val="1"/>
        <c:lblAlgn val="ctr"/>
        <c:lblOffset val="100"/>
        <c:noMultiLvlLbl val="0"/>
      </c:catAx>
      <c:valAx>
        <c:axId val="212605471"/>
        <c:scaling>
          <c:orientation val="minMax"/>
          <c:max val="2.5"/>
        </c:scaling>
        <c:delete val="1"/>
        <c:axPos val="b"/>
        <c:numFmt formatCode="0.0%" sourceLinked="1"/>
        <c:majorTickMark val="none"/>
        <c:minorTickMark val="none"/>
        <c:tickLblPos val="nextTo"/>
        <c:crossAx val="212582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0"/>
        <c:delete val="1"/>
      </c:legendEntry>
      <c:legendEntry>
        <c:idx val="2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12906511686039243"/>
          <c:y val="0.11876075731497418"/>
          <c:w val="0.71670522891955568"/>
          <c:h val="4.84082561968910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 dpi="0" rotWithShape="1">
      <a:blip xmlns:r="http://schemas.openxmlformats.org/officeDocument/2006/relationships" r:embed="rId3">
        <a:alphaModFix amt="60000"/>
      </a:blip>
      <a:srcRect/>
      <a:stretch>
        <a:fillRect/>
      </a:stretch>
    </a:blipFill>
    <a:ln w="9525" cap="flat" cmpd="sng" algn="ctr">
      <a:solidFill>
        <a:schemeClr val="tx1"/>
      </a:solidFill>
      <a:round/>
    </a:ln>
    <a:effectLst>
      <a:outerShdw blurRad="57150" dist="19050" dir="5400000" algn="ctr" rotWithShape="0">
        <a:srgbClr val="000000">
          <a:alpha val="63000"/>
        </a:srgbClr>
      </a:outerShdw>
    </a:effectLst>
  </c:spPr>
  <c:txPr>
    <a:bodyPr/>
    <a:lstStyle/>
    <a:p>
      <a:pPr>
        <a:defRPr>
          <a:solidFill>
            <a:schemeClr val="lt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394144144144143E-2"/>
          <c:y val="0.10477401129943505"/>
          <c:w val="0.90555082641696816"/>
          <c:h val="0.76507518128030605"/>
        </c:manualLayout>
      </c:layout>
      <c:barChart>
        <c:barDir val="bar"/>
        <c:grouping val="stacked"/>
        <c:varyColors val="0"/>
        <c:ser>
          <c:idx val="2"/>
          <c:order val="0"/>
          <c:tx>
            <c:strRef>
              <c:f>'ODI data'!$Y$56</c:f>
              <c:strCache>
                <c:ptCount val="1"/>
                <c:pt idx="0">
                  <c:v>kohli padding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'ODI data'!$V$57:$V$63</c:f>
              <c:strCache>
                <c:ptCount val="7"/>
                <c:pt idx="0">
                  <c:v>Average Per Inning</c:v>
                </c:pt>
                <c:pt idx="1">
                  <c:v>Impact (SR+Avg)</c:v>
                </c:pt>
                <c:pt idx="2">
                  <c:v>Matches</c:v>
                </c:pt>
                <c:pt idx="3">
                  <c:v>Milestones (100+50)</c:v>
                </c:pt>
                <c:pt idx="4">
                  <c:v>Turn Up %</c:v>
                </c:pt>
                <c:pt idx="5">
                  <c:v>Destruction</c:v>
                </c:pt>
                <c:pt idx="6">
                  <c:v>Top Score</c:v>
                </c:pt>
              </c:strCache>
            </c:strRef>
          </c:cat>
          <c:val>
            <c:numRef>
              <c:f>'ODI data'!$Y$57:$Y$63</c:f>
              <c:numCache>
                <c:formatCode>0.0%</c:formatCode>
                <c:ptCount val="7"/>
                <c:pt idx="0">
                  <c:v>0.50180000000000002</c:v>
                </c:pt>
                <c:pt idx="1">
                  <c:v>-0.53120000000000012</c:v>
                </c:pt>
                <c:pt idx="2">
                  <c:v>-1.42</c:v>
                </c:pt>
                <c:pt idx="3">
                  <c:v>2.0000000000000018E-2</c:v>
                </c:pt>
                <c:pt idx="4">
                  <c:v>0.59499999999999997</c:v>
                </c:pt>
                <c:pt idx="5">
                  <c:v>6.6999999999999948E-2</c:v>
                </c:pt>
                <c:pt idx="6">
                  <c:v>-0.83000000000000007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19-4E9E-B457-754F578A570E}"/>
            </c:ext>
          </c:extLst>
        </c:ser>
        <c:ser>
          <c:idx val="0"/>
          <c:order val="1"/>
          <c:tx>
            <c:strRef>
              <c:f>'ODI data'!$W$56</c:f>
              <c:strCache>
                <c:ptCount val="1"/>
                <c:pt idx="0">
                  <c:v>KOHLI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'ODI data'!$V$57:$V$63</c:f>
              <c:strCache>
                <c:ptCount val="7"/>
                <c:pt idx="0">
                  <c:v>Average Per Inning</c:v>
                </c:pt>
                <c:pt idx="1">
                  <c:v>Impact (SR+Avg)</c:v>
                </c:pt>
                <c:pt idx="2">
                  <c:v>Matches</c:v>
                </c:pt>
                <c:pt idx="3">
                  <c:v>Milestones (100+50)</c:v>
                </c:pt>
                <c:pt idx="4">
                  <c:v>Turn Up %</c:v>
                </c:pt>
                <c:pt idx="5">
                  <c:v>Destruction</c:v>
                </c:pt>
                <c:pt idx="6">
                  <c:v>Top Score</c:v>
                </c:pt>
              </c:strCache>
            </c:strRef>
          </c:cat>
          <c:val>
            <c:numRef>
              <c:f>'ODI data'!$W$57:$W$63</c:f>
              <c:numCache>
                <c:formatCode>0.0%</c:formatCode>
                <c:ptCount val="7"/>
                <c:pt idx="0">
                  <c:v>0.49820000000000003</c:v>
                </c:pt>
                <c:pt idx="1">
                  <c:v>1.5312000000000001</c:v>
                </c:pt>
                <c:pt idx="2">
                  <c:v>2.42</c:v>
                </c:pt>
                <c:pt idx="3">
                  <c:v>0.98</c:v>
                </c:pt>
                <c:pt idx="4">
                  <c:v>0.40500000000000003</c:v>
                </c:pt>
                <c:pt idx="5">
                  <c:v>0.93300000000000005</c:v>
                </c:pt>
                <c:pt idx="6">
                  <c:v>1.83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19-4E9E-B457-754F578A570E}"/>
            </c:ext>
          </c:extLst>
        </c:ser>
        <c:ser>
          <c:idx val="4"/>
          <c:order val="2"/>
          <c:tx>
            <c:strRef>
              <c:f>'ODI data'!$AA$56</c:f>
              <c:strCache>
                <c:ptCount val="1"/>
                <c:pt idx="0">
                  <c:v>Metrics size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'ODI data'!$V$57:$V$63</c:f>
              <c:strCache>
                <c:ptCount val="7"/>
                <c:pt idx="0">
                  <c:v>Average Per Inning</c:v>
                </c:pt>
                <c:pt idx="1">
                  <c:v>Impact (SR+Avg)</c:v>
                </c:pt>
                <c:pt idx="2">
                  <c:v>Matches</c:v>
                </c:pt>
                <c:pt idx="3">
                  <c:v>Milestones (100+50)</c:v>
                </c:pt>
                <c:pt idx="4">
                  <c:v>Turn Up %</c:v>
                </c:pt>
                <c:pt idx="5">
                  <c:v>Destruction</c:v>
                </c:pt>
                <c:pt idx="6">
                  <c:v>Top Score</c:v>
                </c:pt>
              </c:strCache>
            </c:strRef>
          </c:cat>
          <c:val>
            <c:numRef>
              <c:f>'ODI data'!$AA$57:$AA$63</c:f>
              <c:numCache>
                <c:formatCode>0%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19-4E9E-B457-754F578A570E}"/>
            </c:ext>
          </c:extLst>
        </c:ser>
        <c:ser>
          <c:idx val="1"/>
          <c:order val="3"/>
          <c:tx>
            <c:strRef>
              <c:f>'ODI data'!$X$56</c:f>
              <c:strCache>
                <c:ptCount val="1"/>
                <c:pt idx="0">
                  <c:v>ABD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'ODI data'!$V$57:$V$63</c:f>
              <c:strCache>
                <c:ptCount val="7"/>
                <c:pt idx="0">
                  <c:v>Average Per Inning</c:v>
                </c:pt>
                <c:pt idx="1">
                  <c:v>Impact (SR+Avg)</c:v>
                </c:pt>
                <c:pt idx="2">
                  <c:v>Matches</c:v>
                </c:pt>
                <c:pt idx="3">
                  <c:v>Milestones (100+50)</c:v>
                </c:pt>
                <c:pt idx="4">
                  <c:v>Turn Up %</c:v>
                </c:pt>
                <c:pt idx="5">
                  <c:v>Destruction</c:v>
                </c:pt>
                <c:pt idx="6">
                  <c:v>Top Score</c:v>
                </c:pt>
              </c:strCache>
            </c:strRef>
          </c:cat>
          <c:val>
            <c:numRef>
              <c:f>'ODI data'!$X$57:$X$63</c:f>
              <c:numCache>
                <c:formatCode>0.0%</c:formatCode>
                <c:ptCount val="7"/>
                <c:pt idx="0">
                  <c:v>0.43930000000000002</c:v>
                </c:pt>
                <c:pt idx="1">
                  <c:v>1.5459000000000001</c:v>
                </c:pt>
                <c:pt idx="2">
                  <c:v>2.2800000000000002</c:v>
                </c:pt>
                <c:pt idx="3">
                  <c:v>0.78</c:v>
                </c:pt>
                <c:pt idx="4">
                  <c:v>0.34200000000000003</c:v>
                </c:pt>
                <c:pt idx="5">
                  <c:v>1.0109999999999999</c:v>
                </c:pt>
                <c:pt idx="6">
                  <c:v>1.76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19-4E9E-B457-754F578A570E}"/>
            </c:ext>
          </c:extLst>
        </c:ser>
        <c:ser>
          <c:idx val="3"/>
          <c:order val="4"/>
          <c:tx>
            <c:strRef>
              <c:f>'ODI data'!$Z$56</c:f>
              <c:strCache>
                <c:ptCount val="1"/>
                <c:pt idx="0">
                  <c:v>ABD padding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'ODI data'!$V$57:$V$63</c:f>
              <c:strCache>
                <c:ptCount val="7"/>
                <c:pt idx="0">
                  <c:v>Average Per Inning</c:v>
                </c:pt>
                <c:pt idx="1">
                  <c:v>Impact (SR+Avg)</c:v>
                </c:pt>
                <c:pt idx="2">
                  <c:v>Matches</c:v>
                </c:pt>
                <c:pt idx="3">
                  <c:v>Milestones (100+50)</c:v>
                </c:pt>
                <c:pt idx="4">
                  <c:v>Turn Up %</c:v>
                </c:pt>
                <c:pt idx="5">
                  <c:v>Destruction</c:v>
                </c:pt>
                <c:pt idx="6">
                  <c:v>Top Score</c:v>
                </c:pt>
              </c:strCache>
            </c:strRef>
          </c:cat>
          <c:val>
            <c:numRef>
              <c:f>'ODI data'!$Z$57:$Z$63</c:f>
              <c:numCache>
                <c:formatCode>0.0%</c:formatCode>
                <c:ptCount val="7"/>
                <c:pt idx="0">
                  <c:v>0.56069999999999998</c:v>
                </c:pt>
                <c:pt idx="1">
                  <c:v>-0.54590000000000005</c:v>
                </c:pt>
                <c:pt idx="2">
                  <c:v>-1.2800000000000002</c:v>
                </c:pt>
                <c:pt idx="3">
                  <c:v>0.21999999999999997</c:v>
                </c:pt>
                <c:pt idx="4">
                  <c:v>0.65799999999999992</c:v>
                </c:pt>
                <c:pt idx="5">
                  <c:v>-1.0999999999999899E-2</c:v>
                </c:pt>
                <c:pt idx="6">
                  <c:v>-0.76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19-4E9E-B457-754F578A5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3207952"/>
        <c:axId val="1673208368"/>
      </c:barChart>
      <c:catAx>
        <c:axId val="16732079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73208368"/>
        <c:crosses val="autoZero"/>
        <c:auto val="1"/>
        <c:lblAlgn val="ctr"/>
        <c:lblOffset val="100"/>
        <c:noMultiLvlLbl val="0"/>
      </c:catAx>
      <c:valAx>
        <c:axId val="1673208368"/>
        <c:scaling>
          <c:orientation val="minMax"/>
          <c:max val="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20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</xdr:colOff>
      <xdr:row>1</xdr:row>
      <xdr:rowOff>137160</xdr:rowOff>
    </xdr:from>
    <xdr:to>
      <xdr:col>7</xdr:col>
      <xdr:colOff>106140</xdr:colOff>
      <xdr:row>13</xdr:row>
      <xdr:rowOff>102600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1389E97-E4A7-2C56-7999-90DA865ED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487680</xdr:colOff>
      <xdr:row>1</xdr:row>
      <xdr:rowOff>152400</xdr:rowOff>
    </xdr:from>
    <xdr:to>
      <xdr:col>14</xdr:col>
      <xdr:colOff>540480</xdr:colOff>
      <xdr:row>13</xdr:row>
      <xdr:rowOff>117840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B63B4FB-3EF8-4977-ADC6-00AAD76EA0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243840</xdr:colOff>
      <xdr:row>1</xdr:row>
      <xdr:rowOff>152400</xdr:rowOff>
    </xdr:from>
    <xdr:to>
      <xdr:col>22</xdr:col>
      <xdr:colOff>296640</xdr:colOff>
      <xdr:row>13</xdr:row>
      <xdr:rowOff>117840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12D40F0-8405-4C90-AC14-29831F29AD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53340</xdr:colOff>
      <xdr:row>14</xdr:row>
      <xdr:rowOff>129540</xdr:rowOff>
    </xdr:from>
    <xdr:to>
      <xdr:col>7</xdr:col>
      <xdr:colOff>106140</xdr:colOff>
      <xdr:row>26</xdr:row>
      <xdr:rowOff>94980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5E5AB31-53FD-4487-97D8-FE26C2D415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502920</xdr:colOff>
      <xdr:row>14</xdr:row>
      <xdr:rowOff>137160</xdr:rowOff>
    </xdr:from>
    <xdr:to>
      <xdr:col>14</xdr:col>
      <xdr:colOff>555720</xdr:colOff>
      <xdr:row>26</xdr:row>
      <xdr:rowOff>102600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DD4C981-070D-4EE0-96FB-F45BA9B45A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259080</xdr:colOff>
      <xdr:row>14</xdr:row>
      <xdr:rowOff>121920</xdr:rowOff>
    </xdr:from>
    <xdr:to>
      <xdr:col>22</xdr:col>
      <xdr:colOff>311880</xdr:colOff>
      <xdr:row>26</xdr:row>
      <xdr:rowOff>87360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6704D13-6685-4C44-92CD-906D635A70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487680</xdr:colOff>
      <xdr:row>1</xdr:row>
      <xdr:rowOff>160020</xdr:rowOff>
    </xdr:from>
    <xdr:to>
      <xdr:col>33</xdr:col>
      <xdr:colOff>358140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82B53E-E7C3-4B12-9096-B8553729D7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0.00326</cdr:x>
      <cdr:y>0.00529</cdr:y>
    </cdr:from>
    <cdr:to>
      <cdr:x>0.01628</cdr:x>
      <cdr:y>0.14288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D531338-591B-0439-0AD3-EE4B4857B71B}"/>
            </a:ext>
          </a:extLst>
        </cdr:cNvPr>
        <cdr:cNvSpPr/>
      </cdr:nvSpPr>
      <cdr:spPr>
        <a:xfrm xmlns:a="http://schemas.openxmlformats.org/drawingml/2006/main">
          <a:off x="15241" y="15240"/>
          <a:ext cx="60959" cy="39624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50000"/>
          </a:schemeClr>
        </a:solidFill>
        <a:ln xmlns:a="http://schemas.openxmlformats.org/drawingml/2006/main">
          <a:solidFill>
            <a:schemeClr val="bg1">
              <a:lumMod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0.00326</cdr:x>
      <cdr:y>0.00529</cdr:y>
    </cdr:from>
    <cdr:to>
      <cdr:x>0.01628</cdr:x>
      <cdr:y>0.14288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D531338-591B-0439-0AD3-EE4B4857B71B}"/>
            </a:ext>
          </a:extLst>
        </cdr:cNvPr>
        <cdr:cNvSpPr/>
      </cdr:nvSpPr>
      <cdr:spPr>
        <a:xfrm xmlns:a="http://schemas.openxmlformats.org/drawingml/2006/main">
          <a:off x="15241" y="15240"/>
          <a:ext cx="60959" cy="39624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50000"/>
          </a:schemeClr>
        </a:solidFill>
        <a:ln xmlns:a="http://schemas.openxmlformats.org/drawingml/2006/main">
          <a:solidFill>
            <a:schemeClr val="bg1">
              <a:lumMod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0.00326</cdr:x>
      <cdr:y>0.00529</cdr:y>
    </cdr:from>
    <cdr:to>
      <cdr:x>0.01628</cdr:x>
      <cdr:y>0.14288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D531338-591B-0439-0AD3-EE4B4857B71B}"/>
            </a:ext>
          </a:extLst>
        </cdr:cNvPr>
        <cdr:cNvSpPr/>
      </cdr:nvSpPr>
      <cdr:spPr>
        <a:xfrm xmlns:a="http://schemas.openxmlformats.org/drawingml/2006/main">
          <a:off x="15241" y="15240"/>
          <a:ext cx="60959" cy="39624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50000"/>
          </a:schemeClr>
        </a:solidFill>
        <a:ln xmlns:a="http://schemas.openxmlformats.org/drawingml/2006/main">
          <a:solidFill>
            <a:schemeClr val="bg1">
              <a:lumMod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0.00326</cdr:x>
      <cdr:y>0.00529</cdr:y>
    </cdr:from>
    <cdr:to>
      <cdr:x>0.01628</cdr:x>
      <cdr:y>0.14288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D531338-591B-0439-0AD3-EE4B4857B71B}"/>
            </a:ext>
          </a:extLst>
        </cdr:cNvPr>
        <cdr:cNvSpPr/>
      </cdr:nvSpPr>
      <cdr:spPr>
        <a:xfrm xmlns:a="http://schemas.openxmlformats.org/drawingml/2006/main">
          <a:off x="15241" y="15240"/>
          <a:ext cx="60959" cy="39624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50000"/>
          </a:schemeClr>
        </a:solidFill>
        <a:ln xmlns:a="http://schemas.openxmlformats.org/drawingml/2006/main">
          <a:solidFill>
            <a:schemeClr val="bg1">
              <a:lumMod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0.00326</cdr:x>
      <cdr:y>0.00529</cdr:y>
    </cdr:from>
    <cdr:to>
      <cdr:x>0.01628</cdr:x>
      <cdr:y>0.14288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D531338-591B-0439-0AD3-EE4B4857B71B}"/>
            </a:ext>
          </a:extLst>
        </cdr:cNvPr>
        <cdr:cNvSpPr/>
      </cdr:nvSpPr>
      <cdr:spPr>
        <a:xfrm xmlns:a="http://schemas.openxmlformats.org/drawingml/2006/main">
          <a:off x="15241" y="15240"/>
          <a:ext cx="60959" cy="39624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50000"/>
          </a:schemeClr>
        </a:solidFill>
        <a:ln xmlns:a="http://schemas.openxmlformats.org/drawingml/2006/main">
          <a:solidFill>
            <a:schemeClr val="bg1">
              <a:lumMod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0.00326</cdr:x>
      <cdr:y>0.00529</cdr:y>
    </cdr:from>
    <cdr:to>
      <cdr:x>0.01628</cdr:x>
      <cdr:y>0.14288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D531338-591B-0439-0AD3-EE4B4857B71B}"/>
            </a:ext>
          </a:extLst>
        </cdr:cNvPr>
        <cdr:cNvSpPr/>
      </cdr:nvSpPr>
      <cdr:spPr>
        <a:xfrm xmlns:a="http://schemas.openxmlformats.org/drawingml/2006/main">
          <a:off x="15241" y="15240"/>
          <a:ext cx="60959" cy="39624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50000"/>
          </a:schemeClr>
        </a:solidFill>
        <a:ln xmlns:a="http://schemas.openxmlformats.org/drawingml/2006/main">
          <a:solidFill>
            <a:schemeClr val="bg1">
              <a:lumMod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76200</xdr:colOff>
      <xdr:row>68</xdr:row>
      <xdr:rowOff>30480</xdr:rowOff>
    </xdr:from>
    <xdr:to>
      <xdr:col>27</xdr:col>
      <xdr:colOff>38100</xdr:colOff>
      <xdr:row>92</xdr:row>
      <xdr:rowOff>137160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BBAA78A-16FC-6426-1512-10F35DD3B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hishek" refreshedDate="44897.819131828706" createdVersion="8" refreshedVersion="8" minRefreshableVersion="3" recordCount="2488" xr:uid="{161A741F-465A-4081-A0B4-45577C6BD3D7}">
  <cacheSource type="worksheet">
    <worksheetSource name="odi"/>
  </cacheSource>
  <cacheFields count="20">
    <cacheField name="Column1" numFmtId="0">
      <sharedItems containsSemiMixedTypes="0" containsString="0" containsNumber="1" containsInteger="1" minValue="0" maxValue="49"/>
    </cacheField>
    <cacheField name="Player" numFmtId="0">
      <sharedItems count="2481">
        <s v="V Kohli "/>
        <s v="Babar Azam "/>
        <s v="HM Amla "/>
        <s v="SD Hope "/>
        <s v="AB de Villiers "/>
        <s v="DA Warner "/>
        <s v="JE Root "/>
        <s v="IJL Trott "/>
        <s v="KS Williamson "/>
        <s v="Zaheer Abbas "/>
        <s v="Q de Kock "/>
        <s v="KJ Coetzer "/>
        <s v="S Dhawan "/>
        <s v="JM Bairstow "/>
        <s v="RG Sharma "/>
        <s v="JJ Roy "/>
        <s v="SR Tendulkar "/>
        <s v="F du Plessis "/>
        <s v="CG Greenidge "/>
        <s v="IVA Richards "/>
        <s v="AJ Finch "/>
        <s v="ML Hayden "/>
        <s v="LRPL Taylor "/>
        <s v="SE Marsh "/>
        <s v="GR Marsh "/>
        <s v="SC Ganguly "/>
        <s v="DM Jones "/>
        <s v="MJ Guptill "/>
        <s v="RT Ponting "/>
        <s v="KC Sangakkara "/>
        <s v="JH Kallis "/>
        <s v="G Kirsten "/>
        <s v="SPD Smith "/>
        <s v="G Gambhir "/>
        <s v="DL Haynes "/>
        <s v="PR Stirling "/>
        <s v="NV Knight "/>
        <s v="MS Dhoni "/>
        <s v="Yasir Hameed "/>
        <s v="Saeed Anwar "/>
        <s v="AD Hales "/>
        <s v="GC Smith "/>
        <s v="ME Waugh "/>
        <s v="HH Dippenaar "/>
        <s v="BC Lara "/>
        <s v="GJ Bailey "/>
        <s v="MJ Clarke "/>
        <s v="CH Gayle "/>
        <s v="Mohammad Yousuf "/>
        <s v="ME Trescothick "/>
        <s v="KP Pietersen "/>
        <s v="MG Bevan "/>
        <s v="GA Gooch "/>
        <s v="S Chanderpaul "/>
        <s v="Salman Butt "/>
        <s v="AN Cook "/>
        <s v="Azhar Ali "/>
        <s v="NS Sidhu "/>
        <s v="MEK Hussey "/>
        <s v="RA Smith "/>
        <s v="IR Bell "/>
        <s v="AC Gilchrist "/>
        <s v="Misbah0ul0Haq "/>
        <s v="RR Sarwan "/>
        <s v="R Dravid "/>
        <s v="Rahmat Shah "/>
        <s v="Tamim Iqbal "/>
        <s v="SR Watson "/>
        <s v="EC Joyce "/>
        <s v="AM Rahane "/>
        <s v="CS MacLeod "/>
        <s v="AJ Lamb "/>
        <s v="TM Dilshan "/>
        <s v="AT Rayudu "/>
        <s v="EJG Morgan "/>
        <s v="Javed Miandad "/>
        <s v="V Sehwag "/>
        <s v="HH Gibbs "/>
        <s v="DC Boon "/>
        <s v="MD Crowe "/>
        <s v="RG Twose "/>
        <s v="Inzamam0ul0Haq "/>
        <s v="AJ Strauss "/>
        <s v="MA Atherton "/>
        <s v="BA Stokes "/>
        <s v="MS Atapattu "/>
        <s v="JC Buttler "/>
        <s v="BRM Taylor "/>
        <s v="A Bagai "/>
        <s v="NJ Astle "/>
        <s v="A Flower "/>
        <s v="GA Hick "/>
        <s v="Shakib Al Hasan "/>
        <s v="Mohammad Shahzad "/>
        <s v="GS Chappell "/>
        <s v="Ahmed Shehzad "/>
        <s v="KC Wessels "/>
        <s v="N Dickwella "/>
        <s v="AH Jones "/>
        <s v="Soumya Sarkar "/>
        <s v="MA Taylor "/>
        <s v="WJ Cronje "/>
        <s v="A Symonds "/>
        <s v="AD Mathews "/>
        <s v="PA de Silva "/>
        <s v="Yuvraj Singh "/>
        <s v="Imrul Kayes "/>
        <s v="WU Tharanga "/>
        <s v="ST Jayasuriya "/>
        <s v="GP Thorpe "/>
        <s v="Aamer Sohail "/>
        <s v="GW Flower "/>
        <s v="ND McKenzie "/>
        <s v="Mohammad Hafeez "/>
        <s v="DS Lehmann "/>
        <s v="M Azharuddin "/>
        <s v="WTS Porterfield "/>
        <s v="SM Gavaskar "/>
        <s v="DPMD Jayawardene "/>
        <s v="Mushfiqur Rahim "/>
        <s v="HDRL Thirimanne "/>
        <s v="LMP Simmons "/>
        <s v="A Jadeja "/>
        <s v="SP Fleming "/>
        <s v="RS Morton "/>
        <s v="A Balbirnie "/>
        <s v="Rameez Raja "/>
        <s v="Imran Farhat "/>
        <s v="NH Fairbrother "/>
        <s v="MDKJ Perera "/>
        <s v="DJ Hussey "/>
        <s v="DR Martyn "/>
        <s v="Shahriar Nafees "/>
        <s v="SC Williams "/>
        <s v="A Ranatunga "/>
        <s v="DB Vengsarkar "/>
        <s v="Shoaib Malik "/>
        <s v="MR Marsh "/>
        <s v="AC Hudson "/>
        <s v="Umar Akmal "/>
        <s v="DJ Cullinan "/>
        <s v="TWM Latham "/>
        <s v="SK Raina "/>
        <s v="AJ Stewart "/>
        <s v="GM Wood "/>
        <s v="RB Richardson "/>
        <s v="GJ Maxwell "/>
        <s v="CH Lloyd "/>
        <s v="GD Elliott "/>
        <s v="MN Samuels "/>
        <s v="RL Dias "/>
        <s v="JP Duminy "/>
        <s v="CR Ervine "/>
        <s v="Sikandar Raza "/>
        <s v="DI Gower "/>
        <s v="SV Manjrekar "/>
        <s v="Younis Khan "/>
        <s v="BA Edgar "/>
        <s v="Ijaz Ahmed "/>
        <s v="K Srikkanth "/>
        <s v="ADR Campbell "/>
        <s v="VVS Laxman "/>
        <s v="PD Collingwood "/>
        <s v="Saleem Malik "/>
        <s v="DA Gunawardene "/>
        <s v="CL Hooper "/>
        <s v="SB Styris "/>
        <s v="A Flintoff "/>
        <s v="DA Miller "/>
        <s v="BKG Mendis "/>
        <s v="OA Shah "/>
        <s v="RD Shah "/>
        <s v="KR Rutherford "/>
        <s v="AP Gurusinha "/>
        <s v="LD Chandimal "/>
        <s v="H Masakadza "/>
        <s v="BJ Haddin "/>
        <s v="KM Jadhav "/>
        <s v="DM Bravo "/>
        <s v="JN Rhodes "/>
        <s v="CL White "/>
        <s v="KJ O'Brien "/>
        <s v="N Hussain "/>
        <s v="BB McCullum "/>
        <s v="PV Simmons "/>
        <s v="MJ Greatbatch "/>
        <s v="SO Tikolo "/>
        <s v="JG Wright "/>
        <s v="SR Waugh "/>
        <s v="SL Campbell "/>
        <s v="L Klusener "/>
        <s v="MS Sinclair "/>
        <s v="RS Mahanama "/>
        <s v="MW Goodwin "/>
        <s v="WW Hinds "/>
        <s v="AR Border "/>
        <s v="RD Berrington "/>
        <s v="CD McMillan "/>
        <s v="M Amarnath "/>
        <s v="CL Cairns "/>
        <s v="SV Carlisle "/>
        <s v="LPC Silva "/>
        <s v="Najibullah Zadran "/>
        <s v="Sarfaraz Ahmed "/>
        <s v="NJ O'Brien "/>
        <s v="VG Kambli "/>
        <s v="DL Houghton "/>
        <s v="RP Arnold "/>
        <s v="HH Pandya "/>
        <s v="M Kaif "/>
        <s v="Mohsin Khan "/>
        <s v="Mahmudullah "/>
        <s v="JDS Neesham "/>
        <s v="Mohammad Nabi "/>
        <s v="AG Prince "/>
        <s v="T Taibu "/>
        <s v="RS Bopara "/>
        <s v="Nasir Hossain "/>
        <s v="Imran Khan "/>
        <s v="Samiullah Shinwari "/>
        <s v="Imad Wasim "/>
        <s v="L Vincent "/>
        <s v="Noor Ali Zadran "/>
        <s v="RJ Shastri "/>
        <s v="SG Law "/>
        <s v="KA Pollard "/>
        <s v="Raqibul Hasan "/>
        <s v="D Mongia "/>
        <s v="Imran Nazir "/>
        <s v="C Munro "/>
        <s v="MO Odumbe "/>
        <s v="MP Vaughan "/>
        <s v="Fakhar Zaman "/>
        <s v="VS Solanki "/>
        <s v="MW Gatting "/>
        <s v="V Sibanda "/>
        <s v="MH Cross "/>
        <s v="HJH Marshall "/>
        <s v="Kamran Akmal "/>
        <s v="JV Coney "/>
        <s v="CJ Chibhabha "/>
        <s v="KO Otieno "/>
        <s v="Mudassar Nazar "/>
        <s v="Asad Shafiq "/>
        <s v="Aftab Ahmed "/>
        <s v="CO Obuya "/>
        <s v="JM Kemp "/>
        <s v="BA Young "/>
        <s v="Sabbir Rahman "/>
        <s v="Junaid Siddique "/>
        <s v="HP Tillakaratne "/>
        <s v="Asghar Afghan "/>
        <s v="KJ Hughes "/>
        <s v="Abdul Razzaq "/>
        <s v="Javed Omar "/>
        <s v="MS Wade "/>
        <s v="KD Karthik "/>
        <s v="HA Gomes "/>
        <s v="AD Russell "/>
        <s v="E Chigumbura "/>
        <s v="F Behardien "/>
        <s v="Shoaib Mohammad "/>
        <s v="Imam0ul0Haq "/>
        <s v="Shahid idi "/>
        <s v="JR Hopes "/>
        <s v="MM Ali "/>
        <s v="JJ Crowe "/>
        <s v="GP Howarth "/>
        <s v="MV Boucher "/>
        <s v="NC Johnson "/>
        <s v="AL Logie "/>
        <s v="DJ Bravo "/>
        <s v="JC Adams "/>
        <s v="Haris Sohail "/>
        <s v="GM Turner "/>
        <s v="JDP Oram "/>
        <s v="CB Wishart "/>
        <s v="GC Wilson "/>
        <s v="Saleem Elahi "/>
        <s v="RL Powell "/>
        <s v="MJ Prior "/>
        <s v="RR Singh "/>
        <s v="UT Khawaja "/>
        <s v="Habibul Bashar "/>
        <s v="RN ten Doeschate "/>
        <s v="RA Jadeja "/>
        <s v="LRD Mendis "/>
        <s v="AC Parore "/>
        <s v="CZ Harris "/>
        <s v="L Ronchi "/>
        <s v="TT Samaraweera "/>
        <s v="Mohammad Ashraful "/>
        <s v="RS Kaluwitharana "/>
        <s v="KLT Arthurton "/>
        <s v="TM Odoyo "/>
        <s v="S Matsikenyeri "/>
        <s v="Nasir Jamshed "/>
        <s v="SO Hetmyer "/>
        <s v="JO Holder "/>
        <s v="PW Borren "/>
        <s v="GO Jones "/>
        <s v="D Ramdin "/>
        <s v="E Lewis "/>
        <s v="IT Botham "/>
        <s v="N Boje "/>
        <s v="JD Ryder "/>
        <s v="BC Broad "/>
        <s v="JP Faulkner "/>
        <s v="HS Modi "/>
        <s v="YK Pathan "/>
        <s v="PG Fulton "/>
        <s v="DSBP Kuruppu "/>
        <s v="B Zuiderent "/>
        <s v="MA Ouma "/>
        <s v="SM Katich "/>
        <s v="Asif Mujtaba "/>
        <s v="SP O'Donnell "/>
        <s v="AA Obanda "/>
        <s v="CK Kapugedera "/>
        <s v="PN Kirsten "/>
        <s v="J Charles "/>
        <s v="Naeem Islam "/>
        <s v="N Kapil Dev "/>
        <s v="TM Head "/>
        <s v="GJ Whittall "/>
        <s v="DD Ebrahim "/>
        <s v="M Prabhakar "/>
        <s v="TM Moody "/>
        <s v="JR Murray "/>
        <s v="Basit Ali "/>
        <s v="CM Spearman "/>
        <s v="MD Gunathilaka "/>
        <s v="Alok Kapali "/>
        <s v="Gulbadin Naib "/>
        <s v="RR Rossouw "/>
        <s v="DO Obuya "/>
        <s v="SA Thomson "/>
        <s v="HH Streak "/>
        <s v="GM Hamilton "/>
        <s v="JA Morkel "/>
        <s v="Sir RJ Hadlee "/>
        <s v="Moin Khan "/>
        <s v="Shaiman Anwar "/>
        <s v="DJG Sammy "/>
        <s v="IK Pathan "/>
        <s v="DR Smith "/>
        <s v="JF Mooney "/>
        <s v="MN Waller "/>
        <s v="CR Woakes "/>
        <s v="JA Rudolph "/>
        <s v="Nawroz Mangal "/>
        <s v="Wasim Raja "/>
        <s v="T Mishra "/>
        <s v="HM Nicholls "/>
        <s v="PL Mommsen "/>
        <s v="NLTC Perera "/>
        <s v="CJ Anderson "/>
        <s v="NL McCullum "/>
        <s v="ES Szwarczynski "/>
        <s v="SM Pollock "/>
        <s v="AL Phehlukwayo "/>
        <s v="RS Madugalle "/>
        <s v="G Boycott "/>
        <s v="AR White "/>
        <s v="RD Jacobs "/>
        <s v="MJ Santner "/>
        <s v="DW Randall "/>
        <s v="Hashmatullah Shahidi "/>
        <s v="DS Smith "/>
        <s v="Khaled Mashud "/>
        <s v="CN Evans "/>
        <s v="C Kieswetter "/>
        <s v="Anamul Haque "/>
        <s v="MP Stoinis "/>
        <s v="PJL Dujon "/>
        <s v="JM How "/>
        <s v="BM McMillan "/>
        <s v="AJ Hall "/>
        <s v="Rashid Khan "/>
        <s v="RW Marsh "/>
        <s v="Manzoor Elahi "/>
        <s v="MA Ealham "/>
        <s v="SM Patil "/>
        <s v="KOA Powell "/>
        <s v="Rajin Saleh "/>
        <s v="JEC Franklin "/>
        <s v="NFI McCallum "/>
        <s v="AR Cusack "/>
        <s v="AM Blignaut "/>
        <s v="MJ Slater "/>
        <s v="MJ Horne "/>
        <s v="Akram Khan "/>
        <s v="TLW Cooper "/>
        <s v="Javed Ahmadi "/>
        <s v="BL Cairns "/>
        <s v="DF Watts "/>
        <s v="PA Strang "/>
        <s v="Fawad Alam "/>
        <s v="MF Maharoof "/>
        <s v="IA Healy "/>
        <s v="GM Ritchie "/>
        <s v="UDU Chandana "/>
        <s v="RR Watson "/>
        <s v="JK Kamande "/>
        <s v="SF Mire "/>
        <s v="Rashid Latif "/>
        <s v="BMAJ Mendis "/>
        <s v="RM Haq "/>
        <s v="NT Broom "/>
        <s v="TJ Friend "/>
        <s v="HDPK Dharmasena "/>
        <s v="RV Uthappa "/>
        <s v="W Barresi "/>
        <s v="AN Kervezee "/>
        <s v="S Dhaniram "/>
        <s v="IJ Harvey "/>
        <s v="DT Johnston "/>
        <s v="C White "/>
        <s v="TD Paine "/>
        <s v="KL Rahul "/>
        <s v="JWA Taylor "/>
        <s v="Azhar Mahmood "/>
        <s v="Yashpal Sharma "/>
        <s v="Khaled Mahmud "/>
        <s v="SHT Kandamby "/>
        <s v="AC Voges "/>
        <s v="IDS Smith "/>
        <s v="MA Vermeulen "/>
        <s v="HK Badani "/>
        <s v="AU Rashid "/>
        <s v="TT Bresnan "/>
        <s v="SB Smith "/>
        <s v="DL Amiss "/>
        <s v="RJ Peterson "/>
        <s v="WB Phillips "/>
        <s v="CWJ Athey "/>
        <s v="WD Parnell "/>
        <s v="MAR Samarasekera "/>
        <s v="D Ganga "/>
        <s v="CA Ingram "/>
        <s v="Wasim Akram "/>
        <s v="CK Coventry "/>
        <s v="Anshuman Rath "/>
        <s v="PJ Moor "/>
        <s v="DW Hookes "/>
        <s v="PJ Hughes "/>
        <s v="AI Kallicharran "/>
        <s v="NR Mongia "/>
        <s v="GN Yallop "/>
        <s v="AC Waller "/>
        <s v="DM de Silva "/>
        <s v="Sharjeel Khan "/>
        <s v="AJ Bichel "/>
        <s v="AT Carey "/>
        <s v="JM Davison "/>
        <s v="Aminul Islam "/>
        <s v="C Sharma "/>
        <s v="SB Joshi "/>
        <s v="Majid Khan "/>
        <s v="S Wettimuny "/>
        <s v="Babar Hayat "/>
        <s v="R Lamba "/>
        <s v="IH Romaine "/>
        <s v="LE Plunkett "/>
        <s v="PL Symcox "/>
        <s v="RMH Binny "/>
        <s v="AR Nurse "/>
        <s v="Liton Das "/>
        <s v="Saleem Yousuf "/>
        <s v="GRJ Matthews "/>
        <s v="Rizwan Cheema "/>
        <s v="KWR Fletcher "/>
        <s v="J Dyson "/>
        <s v="RS Kalpage "/>
        <s v="J Botha "/>
        <s v="G Fowler "/>
        <s v="GB Hogg "/>
        <s v="Mohammad Amir "/>
        <s v="AM Samad "/>
        <s v="A Vala "/>
        <s v="PA Patel "/>
        <s v="Sohaib Maqsood "/>
        <s v="MW Machan "/>
        <s v="CJ Nevin "/>
        <s v="N Pooran "/>
        <s v="CJ Tavare "/>
        <s v="TP Ura "/>
        <s v="DL Vettori "/>
        <s v="JR Ratnayeke "/>
        <s v="Muhammad Usman "/>
        <s v="JG Bracewell "/>
        <s v="LJ Wright "/>
        <s v="Mohammad Rizwan "/>
        <s v="J Mubarak "/>
        <s v="PA Wallace "/>
        <s v="SM Ervine "/>
        <s v="DP Viljoen "/>
        <s v="Rameez Shahzad "/>
        <s v="R McLaren "/>
        <s v="N Deonarine "/>
        <s v="DJ Nash "/>
        <s v="RA Harper "/>
        <s v="MD Marshall "/>
        <s v="S Madan Lal "/>
        <s v="Nizakat Khan "/>
        <s v="Mashrafe Mortaza "/>
        <s v="IM Chappell "/>
        <s v="DA Marillier "/>
        <s v="Rohan Mustafa "/>
        <s v="R Powell "/>
        <s v="UC Hathurusingha "/>
        <s v="AC Botha "/>
        <s v="HE van der Dussen "/>
        <s v="CJ Ferguson "/>
        <s v="ALF de Mel "/>
        <s v="S Ramesh "/>
        <s v="AK Markram "/>
        <s v="Qasim Umar "/>
        <s v="DJ Richardson "/>
        <s v="DL Hemp "/>
        <s v="Mohammad Rafique "/>
        <s v="AB Agarkar "/>
        <s v="C de Grandhomme "/>
        <s v="JF Reid "/>
        <s v="DLS van Bunge "/>
        <s v="PSP Handscomb "/>
        <s v="JE Emburey "/>
        <s v="RJ Ratnayake "/>
        <s v="R Ashwin "/>
        <s v="AO Suji "/>
        <s v="AF Giles "/>
        <s v="RR Patel "/>
        <s v="KMDN Kulasekara "/>
        <s v="WV Raman "/>
        <s v="GJ Rennie "/>
        <s v="SFAF Bacchus "/>
        <s v="B Lee "/>
        <s v="P Utseya "/>
        <s v="Wahab Riaz "/>
        <s v="AJ Hollioake "/>
        <s v="RW Chakabva "/>
        <s v="RIC Holder "/>
        <s v="RT Robinson "/>
        <s v="BM Laird "/>
        <s v="Mansoor Akhtar "/>
        <s v="W Larkins "/>
        <s v="LOB Cann "/>
        <s v="NM Hauritz "/>
        <s v="FDM Karunaratne "/>
        <s v="RJ Nicol "/>
        <s v="AG Cremer "/>
        <s v="RT Latham "/>
        <s v="Khurram Khan "/>
        <s v="R Mutumbami "/>
        <s v="JL Carter "/>
        <s v="PAJ DeFreitas "/>
        <s v="DAS Gunaratne "/>
        <s v="BJ Hodge "/>
        <s v="MJR Rindel "/>
        <s v="Tushar Imran "/>
        <s v="BJ Watling "/>
        <s v="MG Johnson "/>
        <s v="GP Swann "/>
        <s v="KD Mills "/>
        <s v="Naved0ul0Hasan "/>
        <s v="HG Munsey "/>
        <s v="CR Brathwaite "/>
        <s v="Mominul Haque "/>
        <s v="Aamer Malik "/>
        <s v="GH Dockrell "/>
        <s v="GS Blewett "/>
        <s v="JN Mohammed "/>
        <s v="Mosaddek Hossain "/>
        <s v="B Kumar "/>
        <s v="MJ Henry "/>
        <s v="T Duffin "/>
        <s v="Mohammad Wasim "/>
        <s v="XM Marshall "/>
        <s v="AP Kuiper "/>
        <s v="P Willey "/>
        <s v="Sohail Tanvir "/>
        <s v="Athar Ali Khan "/>
        <s v="IS Billcliff "/>
        <s v="NN Odhiambo "/>
        <s v="AC Cummins "/>
        <s v="MC Snedden "/>
        <s v="DN Patel "/>
        <s v="Amjad Ali "/>
        <s v="LK Germon "/>
        <s v="Mudassar Bukhari "/>
        <s v="TAM Siriwardana "/>
        <s v="KM Dabengwa "/>
        <s v="PK Amre "/>
        <s v="EA Brandes "/>
        <s v="KD Walters "/>
        <s v="Harbhajan Singh "/>
        <s v="Hasan Ali "/>
        <s v="JM Brearley "/>
        <s v="SK Warne "/>
        <s v="Abdul Qadir "/>
        <s v="AN Petersen "/>
        <s v="Taufeeq Umar "/>
        <s v="CC Lewis "/>
        <s v="PL Taylor "/>
        <s v="K Rabada "/>
        <s v="Ghulam Shabber "/>
        <s v="WPUJC Vaas "/>
        <s v="JH Davey "/>
        <s v="JJ Tucker "/>
        <s v="DJ Callaghan "/>
        <s v="Mohammad Mithun "/>
        <s v="Naimur Rahman "/>
        <s v="JWM Dalrymple "/>
        <s v="IR Bishop "/>
        <s v="Dawlat Zadran "/>
        <s v="MRJ Veletta "/>
        <s v="CS Baugh "/>
        <s v="AA Mulla "/>
        <s v="SR Patel "/>
        <s v="CD Wallace "/>
        <s v="DJ Reekers "/>
        <s v="TN de Grooth "/>
        <s v="DA Minors "/>
        <s v="BG Rogers "/>
        <s v="S Lee "/>
        <s v="SS Iyer "/>
        <s v="Karim Sadiq "/>
        <s v="MA Leask "/>
        <s v="CA Best "/>
        <s v="R Rampaul "/>
        <s v="L Siaka "/>
        <s v="H Patel "/>
        <s v="MD Shanaka "/>
        <s v="CH Morris "/>
        <s v="GR Larsen "/>
        <s v="AO Malhotra "/>
        <s v="P Kumar "/>
        <s v="PR Reiffel "/>
        <s v="GEF Barnett "/>
        <s v="R Gunasekera "/>
        <s v="RR Hendricks "/>
        <s v="MD Dai "/>
        <s v="Minhajul Abedin "/>
        <s v="Mehrab Hossain "/>
        <s v="WIA Fernando "/>
        <s v="TE Blain "/>
        <s v="SAR Silva "/>
        <s v="MK Pandey "/>
        <s v="GR Viswanath "/>
        <s v="RL Chase "/>
        <s v="JP Maher "/>
        <s v="AH Omarshah "/>
        <s v="KS More "/>
        <s v="DN Chudasama "/>
        <s v="Wasim Bari "/>
        <s v="CJO Smith "/>
        <s v="Shafiqullah "/>
        <s v="DR Pringle "/>
        <s v="MN van Wyk "/>
        <s v="AK Sharma "/>
        <s v="RC Russell "/>
        <s v="AS Hansra "/>
        <s v="S Prasanna "/>
        <s v="SMA Priyanjan "/>
        <s v="AR Adams "/>
        <s v="SR Waters "/>
        <s v="CO Browne "/>
        <s v="Farhad Reza "/>
        <s v="Usman Ghani "/>
        <s v="IDR Bradshaw "/>
        <s v="CB Lambert "/>
        <s v="Tapash Baisya "/>
        <s v="SP Narine "/>
        <s v="Abdur Razzak "/>
        <s v="ID Blackwell "/>
        <s v="F Mutizwa "/>
        <s v="JP Bray "/>
        <s v="RG de Alwis "/>
        <s v="TG Southee "/>
        <s v="TBM de Leede "/>
        <s v="WS Jayantha "/>
        <s v="Z Khan "/>
        <s v="SCJ Broad "/>
        <s v="DR Chumney "/>
        <s v="Mohammad Naveed "/>
        <s v="IA Karim "/>
        <s v="AB Barath "/>
        <s v="MA Starc "/>
        <s v="T Thushara "/>
        <s v="GB Brent "/>
        <s v="Mirwais Ashraf "/>
        <s v="JN Gillespie "/>
        <s v="Hannan Sarkar "/>
        <s v="Sadiq Mohammad "/>
        <s v="Mehidy Hasan Miraz "/>
        <s v="MH Dekker "/>
        <s v="DM Wellham "/>
        <s v="S Bau "/>
        <s v="U Bhatti "/>
        <s v="SE Bond "/>
        <s v="MR Ramprakash "/>
        <s v="Al Sahariar "/>
        <s v="DNT Zoysa "/>
        <s v="SMH Kirmani "/>
        <s v="DS de Silva "/>
        <s v="S Chattergoon "/>
        <s v="PJ Forrest "/>
        <s v="J Srinath "/>
        <s v="WM Darling "/>
        <s v="GF Lawson "/>
        <s v="Saqlain Mushtaq "/>
        <s v="SS Karim "/>
        <s v="AME Roberts "/>
        <s v="Shahriar Hossain "/>
        <s v="SW Ambris "/>
        <s v="Asif Ali "/>
        <s v="DG Brownlie "/>
        <s v="Hazratullah Zazai "/>
        <s v="WK McCallan "/>
        <s v="RC Irani "/>
        <s v="Mushfiqur Rahman "/>
        <s v="BJ Patel "/>
        <s v="AD Brown "/>
        <s v="ADS Fletcher "/>
        <s v="Nasir Jamal "/>
        <s v="Wajahatullah Wasti "/>
        <s v="Aaron Jones "/>
        <s v="DW Steyn "/>
        <s v="Zahid Fazal "/>
        <s v="RR Pant "/>
        <s v="RDB Croft "/>
        <s v="Ashfaq Ahmed "/>
        <s v="DK Lillee "/>
        <s v="Umar Gul "/>
        <s v="HH Kanitkar "/>
        <s v="M Vijay "/>
        <s v="BE Congdon "/>
        <s v="CM Old "/>
        <s v="Shadab Khan "/>
        <s v="MG Burgess "/>
        <s v="D Gough "/>
        <s v="SD Outerbridge "/>
        <s v="Waqar Younis "/>
        <s v="SS Pathirana "/>
        <s v="KA Edwards "/>
        <s v="Manjural Islam Rana "/>
        <s v="S Mukuddem "/>
        <s v="Adnan Mufti "/>
        <s v="Asif Iqbal "/>
        <s v="ZE Surkari "/>
        <s v="DJ Capel "/>
        <s v="MH Yardy "/>
        <s v="ML Nkala "/>
        <s v="A Kumble "/>
        <s v="RP Snell "/>
        <s v="KJJ van Noortwijk "/>
        <s v="Anwar Ali "/>
        <s v="Iftikhar Anjum "/>
        <s v="RB McCosker "/>
        <s v="DR Brown "/>
        <s v="HP Rinke "/>
        <s v="Faisal Iqbal "/>
        <s v="NAM McLean "/>
        <s v="RW Price "/>
        <s v="B Wood "/>
        <s v="VV Morea "/>
        <s v="RC Fredericks "/>
        <s v="BR Hartland "/>
        <s v="Chirag Suri "/>
        <s v="N Chopra "/>
        <s v="BC Hollioake "/>
        <s v="Nafees Iqbal "/>
        <s v="Mohammad Sami "/>
        <s v="Ihsanullah "/>
        <s v="DM Benkenstein "/>
        <s v="TK Musakanda "/>
        <s v="LE Bosman "/>
        <s v="CMW Read "/>
        <s v="MA Holding "/>
        <s v="GS Ballance "/>
        <s v="PA Nixon "/>
        <s v="Zahoor Elahi "/>
        <s v="CJA Amini "/>
        <s v="DN Crookes "/>
        <s v="AJ Pycroft "/>
        <s v="PJ Cummins "/>
        <s v="DL Murray "/>
        <s v="SJ Myburgh "/>
        <s v="JL Denly "/>
        <s v="CEL Ambrose "/>
        <s v="HA Varaiya "/>
        <s v="SM Sharif "/>
        <s v="Tanwir Afzal "/>
        <s v="RN Lewis "/>
        <s v="DA Reeve "/>
        <s v="CS Pandit "/>
        <s v="Sanwar Hossain "/>
        <s v="SMSM Senanayake "/>
        <s v="JE Taylor "/>
        <s v="AR Caddick "/>
        <s v="KM Curran "/>
        <s v="LG Howell "/>
        <s v="MK Tiwary "/>
        <s v="D Lloyd "/>
        <s v="VJ Marks "/>
        <s v="JAR Blain "/>
        <s v="NO Miller "/>
        <s v="LP van Troost "/>
        <s v="A Dananjaya "/>
        <s v="CR Matthews "/>
        <s v="MA Jones "/>
        <s v="PJ Ongondo "/>
        <s v="S Randiv "/>
        <s v="CL King "/>
        <s v="RS Sodhi "/>
        <s v="DJ Willey "/>
        <s v="KC Brathwaite "/>
        <s v="CJ McKay "/>
        <s v="AV Vadher "/>
        <s v="Mehrab Hossain jnr "/>
        <s v="CPH Ramanayake "/>
        <s v="DT Christian "/>
        <s v="GH Worker "/>
        <s v="SW Billings "/>
        <s v="JW Hastings "/>
        <s v="DT Tiripano "/>
        <s v="Umar Amin "/>
        <s v="AM Bacher "/>
        <s v="Jahurul Islam "/>
        <s v="KBJ Azad "/>
        <s v="AD Gaekwad "/>
        <s v="AW Greig "/>
        <s v="J Garner "/>
        <s v="A Nel "/>
        <s v="Shamsur Rahman "/>
        <s v="CA Soper "/>
        <s v="JM Vince "/>
        <s v="Afsar Zazai "/>
        <s v="MH Denness "/>
        <s v="S Jyoti "/>
        <s v="SP Patil "/>
        <s v="HJW Gardiner "/>
        <s v="Mohammad Saifuddin "/>
        <s v="Naved Latif "/>
        <s v="Aizaz Khan "/>
        <s v="MD Patel "/>
        <s v="AR McBrine "/>
        <s v="WKM Benjamin "/>
        <s v="Ahmed Raza "/>
        <s v="KJ Wadsworth "/>
        <s v="ML Udawatte "/>
        <s v="SS Dighe "/>
        <s v="R Edwards "/>
        <s v="AD Poynter "/>
        <s v="N Vanua "/>
        <s v="S Ranatunga "/>
        <s v="IP Butchart "/>
        <s v="NM Coulter0Nile "/>
        <s v="J Edness "/>
        <s v="JFM Morrison "/>
        <s v="M Morkel "/>
        <s v="H Klaasen "/>
        <s v="JJ Atkinson "/>
        <s v="JAH Marshall "/>
        <s v="CT Radley "/>
        <s v="NW Bracken "/>
        <s v="GF Labrooy "/>
        <s v="JD Campbell "/>
        <s v="JM Parker "/>
        <s v="RB Reid "/>
        <s v="RH Vance "/>
        <s v="DR Tuffey "/>
        <s v="A Turner "/>
        <s v="K Doriga "/>
        <s v="AD Mascarenhas "/>
        <s v="SM Davies "/>
        <s v="JP Kotze "/>
        <s v="CJ McDermott "/>
        <s v="Qaiser Ali "/>
        <s v="RP Burl "/>
        <s v="BP Patel "/>
        <s v="PR Downton "/>
        <s v="Hasan Raza "/>
        <s v="MJ Di Venuto "/>
        <s v="GD Drummond "/>
        <s v="KAJ Roach "/>
        <s v="CM Wright "/>
        <s v="Amjad Javed "/>
        <s v="GP Wickramasinghe "/>
        <s v="Mushtaq Ahmed "/>
        <s v="Aaqib Javed "/>
        <s v="KJ Arnott "/>
        <s v="DC Thomas "/>
        <s v="NS Poonia "/>
        <s v="Enamul Haque "/>
        <s v="GJ Hopkins "/>
        <s v="LM Jongwe "/>
        <s v="Khurram Manzoor "/>
        <s v="GR Codrington "/>
        <s v="JP Crawley "/>
        <s v="P Khadka "/>
        <s v="TJ Murtagh "/>
        <s v="RP Singh "/>
        <s v="Ikram Alikhil "/>
        <s v="P Mustard "/>
        <s v="RAS Lakmal "/>
        <s v="STR Binny "/>
        <s v="TM Chappell "/>
        <s v="SHU Karnain "/>
        <s v="TM Dowlin "/>
        <s v="DR Flynn "/>
        <s v="AY Karim "/>
        <s v="SR Thompson "/>
        <s v="Kuldeep Yadav "/>
        <s v="AMJ Hilditch "/>
        <s v="Raza0ur0Rehman "/>
        <s v="BP Julian "/>
        <s v="KR Stackpole "/>
        <s v="JH Edrich "/>
        <s v="V Shankar "/>
        <s v="KM Jarvis "/>
        <s v="Aqib Ilyas "/>
        <s v="DW Fleming "/>
        <s v="Sarfraz Nawaz "/>
        <s v="T Panyangara "/>
        <s v="HS Baidwan "/>
        <s v="DR Lockhart "/>
        <s v="Y Venugopal Rao "/>
        <s v="NR Kumar "/>
        <s v="FA Rose "/>
        <s v="EO Simons "/>
        <s v="V Dahiya "/>
        <s v="WK Lees "/>
        <s v="NO Perry "/>
        <s v="FRJ Coleman "/>
        <s v="AR Whittall "/>
        <s v="KS Lokuarachchi "/>
        <s v="SL Malinga "/>
        <s v="Tahir Naqqash "/>
        <s v="Mushtaq Mohammad "/>
        <s v="MHW Papps "/>
        <s v="DL Bairstow "/>
        <s v="AR Berenger "/>
        <s v="PE McEwan "/>
        <s v="JA Rennie "/>
        <s v="APE Knott "/>
        <s v="MA Suji "/>
        <s v="AJ Burger "/>
        <s v="Moin0ul0Atiq "/>
        <s v="PS de Villiers "/>
        <s v="Ijaz Faqih "/>
        <s v="GA Lamb "/>
        <s v="MR Swart "/>
        <s v="T Maruma "/>
        <s v="AP Devcich "/>
        <s v="GSNFG Jayasuriya "/>
        <s v="ASA Perera "/>
        <s v="Akram Raza "/>
        <s v="PJ Ingram "/>
        <s v="DBL Powell "/>
        <s v="V Rathour "/>
        <s v="Simi Singh "/>
        <s v="MM Iqbal "/>
        <s v="CJ Smith "/>
        <s v="Abid Ali "/>
        <s v="DAG Fletcher "/>
        <s v="TN Madondo "/>
        <s v="Mohammad Boota "/>
        <s v="Shabir Noori "/>
        <s v="C Pringle "/>
        <s v="Usman Limbada "/>
        <s v="Shoaib Akhtar "/>
        <s v="HMRKB Herath "/>
        <s v="T Mupariwa "/>
        <s v="SW Poynter "/>
        <s v="EAE Baptiste "/>
        <s v="JL Ontong "/>
        <s v="Saadat Ali "/>
        <s v="Sohag Gazi "/>
        <s v="SI de Saram "/>
        <s v="SJ Benn "/>
        <s v="SR Taylor "/>
        <s v="AR Patel "/>
        <s v="JR Thomson "/>
        <s v="SB Bangar "/>
        <s v="DG Cork "/>
        <s v="WF Stelling "/>
        <s v="B Warnapura "/>
        <s v="Mazhar Hussain "/>
        <s v="DM Richards "/>
        <s v="TK Curran "/>
        <s v="SC Khanna "/>
        <s v="TC Bastiampillai "/>
        <s v="BR Blair "/>
        <s v="GC Dyer "/>
        <s v="MD Moxon "/>
        <s v="GRJ Roope "/>
        <s v="SB Doull "/>
        <s v="Hasibul Hossain "/>
        <s v="BN Cooper "/>
        <s v="RP Lefebvre "/>
        <s v="Tauseef Ahmed "/>
        <s v="I Udana "/>
        <s v="D Bau "/>
        <s v="Saeed Ajmal "/>
        <s v="SW Masakadza "/>
        <s v="CJ Jordan "/>
        <s v="J Smits "/>
        <s v="RA Jones "/>
        <s v="AF Milne "/>
        <s v="CP Rizwan "/>
        <s v="Arshad Khan "/>
        <s v="RS Gabriel "/>
        <s v="JE Morris "/>
        <s v="Haroon Rasheed "/>
        <s v="A McGrath "/>
        <s v="DES Maxwell "/>
        <s v="ST Finn "/>
        <s v="Khurram Chohan "/>
        <s v="JF Kloppenburg "/>
        <s v="MJ Lumb "/>
        <s v="JA McCollum "/>
        <s v="GAHM Parkar "/>
        <s v="D Bishoo "/>
        <s v="RB Kanhai "/>
        <s v="RR Powar "/>
        <s v="JC Tredwell "/>
        <s v="Faheem Ashraf "/>
        <s v="MV Nagamootoo "/>
        <s v="JTC Vaughan "/>
        <s v="T Bavuma "/>
        <s v="CD Cumming "/>
        <s v="SKL de Silva "/>
        <s v="SC Joseph "/>
        <s v="KMA Paul "/>
        <s v="E Schiferli "/>
        <s v="HMCM Bandara "/>
        <s v="PE Cantrell "/>
        <s v="MS Chapman "/>
        <s v="JL Langer "/>
        <s v="K Weeraratne "/>
        <s v="Saleem Raza "/>
        <s v="AC Bedade "/>
        <s v="DAJ Bracewell "/>
        <s v="JJ Martin "/>
        <s v="BAW Mendis "/>
        <s v="MP Maynard "/>
        <s v="IJ Gould "/>
        <s v="PM Seelaar "/>
        <s v="M Dillon "/>
        <s v="GJ Cosier "/>
        <s v="AM Ellis "/>
        <s v="Mohammad Hussain "/>
        <s v="CJ Richards "/>
        <s v="RML Taylor "/>
        <s v="C Zhuwao "/>
        <s v="CPS Chauhan "/>
        <s v="AN Ranasinghe "/>
        <s v="XJ Doherty "/>
        <s v="MDK Perera "/>
        <s v="AJ Redmond "/>
        <s v="MW Alleyne "/>
        <s v="J Anderson "/>
        <s v="RS Gavaskar "/>
        <s v="BF Hastings "/>
        <s v="VD Philander "/>
        <s v="RG Aga "/>
        <s v="BB Chari "/>
        <s v="NA Foster "/>
        <s v="GD Barlow "/>
        <s v="AR Khurasiya "/>
        <s v="Khalid Latif "/>
        <s v="Nazimuddin "/>
        <s v="GM Strydom "/>
        <s v="MRJ Watt "/>
        <s v="D Williams "/>
        <s v="JA Burns "/>
        <s v="SE Findlay "/>
        <s v="Sompal Kami "/>
        <s v="MP O'Dowd "/>
        <s v="AC Agar "/>
        <s v="R Clarke "/>
        <s v="DK Liyanage "/>
        <s v="LN Onyango "/>
        <s v="G Malla "/>
        <s v="Abdur Rehman "/>
        <s v="CM Kuggeleijn "/>
        <s v="D Langford0Smith "/>
        <s v="MB Loye "/>
        <s v="K Zondo "/>
        <s v="DE Bernard "/>
        <s v="ARC Fraser "/>
        <s v="OD Gibson "/>
        <s v="DT Hondo "/>
        <s v="Imran Tahir "/>
        <s v="Shahid Saeed "/>
        <s v="VJ Wells "/>
        <s v="AF Buurman "/>
        <s v="M Ntini "/>
        <s v="M Muralitharan "/>
        <s v="JM Wiener "/>
        <s v="MV Fleming "/>
        <s v="KH MacLeay "/>
        <s v="EAR de Silva "/>
        <s v="GN Edwards "/>
        <s v="KA Hope "/>
        <s v="S Samarawickrama "/>
        <s v="RJ Bailey "/>
        <s v="GC Small "/>
        <s v="APB Tennekoon "/>
        <s v="CA Walsh "/>
        <s v="G Miller "/>
        <s v="Mohammed Shami "/>
        <s v="LG Rowe "/>
        <s v="KD Shah "/>
        <s v="R Vijay Bharadwaj "/>
        <s v="SRD Wettimuny "/>
        <s v="D Pretorius "/>
        <s v="PA Browne "/>
        <s v="TS Chisoro "/>
        <s v="Krishna Chandran "/>
        <s v="DK Morrison "/>
        <s v="MD Bell "/>
        <s v="RJ Sidebottom "/>
        <s v="RK Chauhan "/>
        <s v="D Keulder "/>
        <s v="Bazid Khan "/>
        <s v="MSK Prasad "/>
        <s v="Sajid Ali "/>
        <s v="RW Taylor "/>
        <s v="RJ Trott "/>
        <s v="TJ Zoehrer "/>
        <s v="KTGD Prasad "/>
        <s v="TA Boult "/>
        <s v="BOP Fernando "/>
        <s v="FC Hayes "/>
        <s v="Khawar Ali "/>
        <s v="CRD Fernando "/>
        <s v="TE Jesty "/>
        <s v="RM Hogg "/>
        <s v="Yasir Shah "/>
        <s v="SJ Baard "/>
        <s v="Basil Hameed "/>
        <s v="Dhiman Ghosh "/>
        <s v="MG Erasmus "/>
        <s v="M Kartik "/>
        <s v="TRO Payne "/>
        <s v="CP Senanayake "/>
        <s v="PA Jaques "/>
        <s v="MC Sorensen "/>
        <s v="AJ Turner "/>
        <s v="AIC Dodemaide "/>
        <s v="ZE Green "/>
        <s v="A Maregwede "/>
        <s v="JA Samarasekera "/>
        <s v="M van Jaarsveld "/>
        <s v="LR Williams "/>
        <s v="Ziaur Rahman "/>
        <s v="CD de Lange "/>
        <s v="BM Duckett "/>
        <s v="GA Paterson "/>
        <s v="J Arun Lal "/>
        <s v="RL Bhudia "/>
        <s v="CRM Douglas "/>
        <s v="BA Parchment "/>
        <s v="SK Gupta "/>
        <s v="GJAF Aponso "/>
        <s v="L Balaji "/>
        <s v="Shahid Mahboob "/>
        <s v="Shafiul Islam "/>
        <s v="RGD Willis "/>
        <s v="JN Snape "/>
        <s v="V Yadav "/>
        <s v="MR Adair "/>
        <s v="DH Brain "/>
        <s v="NB Mahwire "/>
        <s v="FL Reifer "/>
        <s v="Arshad Ayub "/>
        <s v="Azam Khan "/>
        <s v="PH Edmonds "/>
        <s v="Hamza Tariq "/>
        <s v="TL Chatara "/>
        <s v="PWH de Silva "/>
        <s v="GK Khoda "/>
        <s v="SJ Harmison "/>
        <s v="MA Carberry "/>
        <s v="C Carter "/>
        <s v="GR Dilley "/>
        <s v="FM Engineer "/>
        <s v="KD Ghavri "/>
        <s v="MO Jones "/>
        <s v="DL Maddy "/>
        <s v="Naved Anjum "/>
        <s v="MJ Cosgrove "/>
        <s v="JN Frylinck "/>
        <s v="K Gore "/>
        <s v="Haseeb Amjad "/>
        <s v="DP Hyatt "/>
        <s v="CT Mutombodzi "/>
        <s v="Hasan Jamil "/>
        <s v="RDM Leverock "/>
        <s v="Shan Masood "/>
        <s v="RD Brown "/>
        <s v="BJ McCarthy "/>
        <s v="MG Burmester "/>
        <s v="CL Smith "/>
        <s v="CG Williams "/>
        <s v="DS Airee "/>
        <s v="MJ McClenaghan "/>
        <s v="SS McKechnie "/>
        <s v="R Murray "/>
        <s v="Hamid Hassan "/>
        <s v="SJ Rhodes "/>
        <s v="G Cook "/>
        <s v="CR Foggo "/>
        <s v="KO Meth "/>
        <s v="Faruk Ahmed "/>
        <s v="AS Joseph "/>
        <s v="RK Kleinveldt "/>
        <s v="TJ Laughlin "/>
        <s v="PM Toohey "/>
        <s v="W Watson "/>
        <s v="D Elgar "/>
        <s v="BP Nash "/>
        <s v="BKV Prasad "/>
        <s v="K Birkenstock "/>
        <s v="MW Priest "/>
        <s v="G Toka "/>
        <s v="JW Wilson "/>
        <s v="Ehsan Khan "/>
        <s v="Waqas Barkat "/>
        <s v="D Wiese "/>
        <s v="Arshad Laeeq "/>
        <s v="CK Langeveldt "/>
        <s v="ERNS Fernando "/>
        <s v="RO Hinds "/>
        <s v="WR James "/>
        <s v="JM Anderson "/>
        <s v="TA Lloyd "/>
        <s v="Tabarak Dar "/>
        <s v="GB Troup "/>
        <s v="S Amarnath "/>
        <s v="S Elworthy "/>
        <s v="AC Evans "/>
        <s v="MG Hughes "/>
        <s v="Shahzaib Hasan "/>
        <s v="NMK Smith "/>
        <s v="A Zampa "/>
        <s v="Akshay Homraj "/>
        <s v="LV Garrick "/>
        <s v="AFG Griffith "/>
        <s v="Irfan Ahmed "/>
        <s v="BC Rose "/>
        <s v="Saad Nasim "/>
        <s v="Sandeep Goud "/>
        <s v="DCC Borden "/>
        <s v="GJ Crocker "/>
        <s v="EJ Gray "/>
        <s v="LR Johnson "/>
        <s v="I Maraj "/>
        <s v="Mohammad Ishaq "/>
        <s v="MA Wood "/>
        <s v="Sohrawordi Shuvo "/>
        <s v="GM Ewing "/>
        <s v="AL Kandappah "/>
        <s v="RB Kerr "/>
        <s v="Manzoor Akhtar "/>
        <s v="Azhar Hossain "/>
        <s v="MP Bicknell "/>
        <s v="RE van der Merwe "/>
        <s v="Aamer Yamin "/>
        <s v="D Daesrath "/>
        <s v="UT Yadav "/>
        <s v="Mohammad Tauqir "/>
        <s v="HK Olonga "/>
        <s v="JS Patel "/>
        <s v="KL Tucker "/>
        <s v="Aarif Sheikh "/>
        <s v="PC de Silva "/>
        <s v="VC Drakes "/>
        <s v="GFJ Liebenberg "/>
        <s v="Mohammed Qasim "/>
        <s v="LJ Tucker "/>
        <s v="S Abid Ali "/>
        <s v="Kabir Ali "/>
        <s v="PVD Chameera "/>
        <s v="MR Gillespie "/>
        <s v="V Mehra "/>
        <s v="BC Strang "/>
        <s v="A Nehra "/>
        <s v="JV Harris "/>
        <s v="SG Peall "/>
        <s v="DP Samaraweera "/>
        <s v="RT Lyons "/>
        <s v="GB Murgatroyd "/>
        <s v="A Nao "/>
        <s v="A Ratra "/>
        <s v="Aamer Hanif "/>
        <s v="FA Allen "/>
        <s v="Bilawal Bhatti "/>
        <s v="JJ van der Wath "/>
        <s v="VB Chandrasekhar "/>
        <s v="NK Patel "/>
        <s v="Raees Ahmadzai "/>
        <s v="AJ Traicos "/>
        <s v="Anil Dalpat "/>
        <s v="H Hiri "/>
        <s v="K Jethi "/>
        <s v="Suraj Kumar "/>
        <s v="RM Ellison "/>
        <s v="BD Julien "/>
        <s v="EH Mattis "/>
        <s v="AD Mullally "/>
        <s v="RK Paudel "/>
        <s v="Syed Rasel "/>
        <s v="R Vinay Kumar "/>
        <s v="BV Vitori "/>
        <s v="CD Collymore "/>
        <s v="PB Dassanayake "/>
        <s v="PJC Hoffmann "/>
        <s v="KAD Hurdle "/>
        <s v="SI Mahmood "/>
        <s v="KJ Barnett "/>
        <s v="IG Butler "/>
        <s v="SF Dukanwala "/>
        <s v="VB John "/>
        <s v="GI Maiden "/>
        <s v="Saqib Ali "/>
        <s v="Younis Ahmed "/>
        <s v="OAC Banks "/>
        <s v="GH Bodi "/>
        <s v="AG Davies "/>
        <s v="LHD Dilhara "/>
        <s v="DJM Short "/>
        <s v="R Strydom "/>
        <s v="Shahadat Hossain "/>
        <s v="RR David "/>
        <s v="C Hemraj "/>
        <s v="LJ Koen "/>
        <s v="DB Kotze "/>
        <s v="Nasir Aziz "/>
        <s v="RD Robinson "/>
        <s v="MC Henriques "/>
        <s v="Mahbubul Alam "/>
        <s v="AM Phangiso "/>
        <s v="GA Rogers "/>
        <s v="Shahid Wasif "/>
        <s v="JJ Smit "/>
        <s v="S Sriram "/>
        <s v="Mustafizur Rahman "/>
        <s v="JNT Vare "/>
        <s v="Jai P Yadav "/>
        <s v="Aftab Alam "/>
        <s v="G Goudie "/>
        <s v="TR Gripper "/>
        <s v="Hammad Azam "/>
        <s v="PWE Rawson "/>
        <s v="SK Sharma "/>
        <s v="TD Astle "/>
        <s v="S Badrinath "/>
        <s v="MM Patel "/>
        <s v="MHN Walker "/>
        <s v="Maninder Singh "/>
        <s v="AC Dale "/>
        <s v="MF Kent "/>
        <s v="Rubel Hossain "/>
        <s v="MW Rushmere "/>
        <s v="Sami Aslam "/>
        <s v="MH Tissera "/>
        <s v="NM Lyon "/>
        <s v="KJ Abbott "/>
        <s v="TL Best "/>
        <s v="SS Cottrell "/>
        <s v="IG Holland "/>
        <s v="CA Lynn "/>
        <s v="AP Sheahan "/>
        <s v="KDK Vithanage "/>
        <s v="NG Jones "/>
        <s v="MS Kasprowicz "/>
        <s v="PWA Mulder "/>
        <s v="WB Rankin "/>
        <s v="Yasir Arafat "/>
        <s v="FH Edwards "/>
        <s v="LL Tsotsobe "/>
        <s v="EB McSweeney "/>
        <s v="GR Sealy "/>
        <s v="CS Serjeant "/>
        <s v="R Telemachus "/>
        <s v="AL Wadekar "/>
        <s v="DS Weerakkody "/>
        <s v="G Blakeney "/>
        <s v="TG Hogan "/>
        <s v="BA Murphy "/>
        <s v="OL Pitcher "/>
        <s v="I Sharma "/>
        <s v="S Viswanath "/>
        <s v="CJ Adams "/>
        <s v="DI Allan "/>
        <s v="SA Edwards "/>
        <s v="EH Hutchinson "/>
        <s v="MJG Rippon "/>
        <s v="JDF Vandersay "/>
        <s v="KED Carroll "/>
        <s v="SR Gillespie "/>
        <s v="Shuvagata Hom "/>
        <s v="MJ Smith "/>
        <s v="RD Steede "/>
        <s v="Ashraf Ali "/>
        <s v="SR Clark "/>
        <s v="AC Dawson "/>
        <s v="Y Goonasekera "/>
        <s v="SP Khakurel "/>
        <s v="Mujeeb Ur Rahman "/>
        <s v="TP Visee "/>
        <s v="FS Crockwell "/>
        <s v="TGJ Gruijters "/>
        <s v="OJ Hairs "/>
        <s v="Iftikhar Ahmed "/>
        <s v="RK Illingworth "/>
        <s v="Jatinder Singh "/>
        <s v="EJ Chatfield "/>
        <s v="SO Ngoche "/>
        <s v="Nurul Hasan "/>
        <s v="JA Richardson "/>
        <s v="M Sheikh "/>
        <s v="SJ Cook "/>
        <s v="SG Davies "/>
        <s v="Junaid Siddiqui "/>
        <s v="N Madziva "/>
        <s v="HJC Mol "/>
        <s v="Nadeem Ahmed "/>
        <s v="V Pollard "/>
        <s v="Shapoor Zadran "/>
        <s v="IS Sodhi "/>
        <s v="Waqas Khan "/>
        <s v="PR Adams "/>
        <s v="Akhtar Sarfraz "/>
        <s v="RJ Bright "/>
        <s v="Sharafuddin Ashraf "/>
        <s v="OO Bascome "/>
        <s v="KCG Benjamin "/>
        <s v="RD King "/>
        <s v="RG Petrie "/>
        <s v="Saeed Azad "/>
        <s v="VA Holder "/>
        <s v="H Osinde "/>
        <s v="KF Semple "/>
        <s v="RO Hussain "/>
        <s v="PD McGlashan "/>
        <s v="MQ Sheikh "/>
        <s v="Taijul Islam "/>
        <s v="Adnan Akmal "/>
        <s v="SD Anurasiri "/>
        <s v="DE Budge "/>
        <s v="PG Coman "/>
        <s v="CE Cuffy "/>
        <s v="LH Ferguson "/>
        <s v="SN Netravalkar "/>
        <s v="JB Reva "/>
        <s v="Shaheedur Rahman "/>
        <s v="Azhar Saeed "/>
        <s v="Dolar Mahmud "/>
        <s v="BT Foakes "/>
        <s v="MN Hart "/>
        <s v="JD Love "/>
        <s v="EO Odumbe "/>
        <s v="DR Parry "/>
        <s v="Shakeel Ahmed jnr "/>
        <s v="L Sreekumar "/>
        <s v="ELR Stewart "/>
        <s v="DS Wesonga "/>
        <s v="RM West "/>
        <s v="GE Bradburn "/>
        <s v="JJ Celestine "/>
        <s v="ST Clarke "/>
        <s v="Humayun Farhat "/>
        <s v="JA Jameson "/>
        <s v="NC McGarrell "/>
        <s v="Abdul Jabbar "/>
        <s v="WD Balaji Rao "/>
        <s v="Gazi Ashraf "/>
        <s v="MBS Jonkman "/>
        <s v="MA Parker "/>
        <s v="RO Butcher "/>
        <s v="Imran Haider "/>
        <s v="TMK Mawoyo "/>
        <s v="D Murphy "/>
        <s v="Saqlain Haider "/>
        <s v="M van Schoor "/>
        <s v="BM Wheeler "/>
        <s v="B Yardley "/>
        <s v="KD Boyce "/>
        <s v="Ehsanul Haque "/>
        <s v="Frasat Ali "/>
        <s v="G Salmond "/>
        <s v="AJ Tye "/>
        <s v="V Aravind "/>
        <s v="RS Haire "/>
        <s v="JK Lever "/>
        <s v="NM Odhiambo "/>
        <s v="Sohail Fazal "/>
        <s v="AA Donald "/>
        <s v="BA Reid "/>
        <s v="MW Douglas "/>
        <s v="FY Fazal "/>
        <s v="TV Mufambisi "/>
        <s v="SJ Palframan "/>
        <s v="TK Patel "/>
        <s v="EC Rainsford "/>
        <s v="SK Ranasinghe "/>
        <s v="Abdul Shakoor "/>
        <s v="Arshad Ali "/>
        <s v="RJ Campbell "/>
        <s v="RD Jackman "/>
        <s v="RWT Key "/>
        <s v="J Kila "/>
        <s v="BJ McKechnie "/>
        <s v="Mohammad Iqbal "/>
        <s v="JV Paranjpe "/>
        <s v="RG Samuels "/>
        <s v="RK Sethi "/>
        <s v="S Venkataraghavan "/>
        <s v="BCJ Cutting "/>
        <s v="Ghulam Ali "/>
        <s v="Mafizur Rahman "/>
        <s v="Manjural Islam "/>
        <s v="WP Masakadza "/>
        <s v="Mohammad Sharif "/>
        <s v="RAP Nissanka "/>
        <s v="DL Underwood "/>
        <s v="CAK Walton "/>
        <s v="AJ Woodcock "/>
        <s v="JE Brinkley "/>
        <s v="TK Canning "/>
        <s v="JS Malhotra "/>
        <s v="B Mavuta "/>
        <s v="AK Perera "/>
        <s v="N Pokana "/>
        <s v="Zahoor Khan "/>
        <s v="CS Cowdrey "/>
        <s v="D Dasgupta "/>
        <s v="AH Gray "/>
        <s v="A Mithun "/>
        <s v="CA Pujara "/>
        <s v="KW Richardson "/>
        <s v="BS Sandhu "/>
        <s v="DE Bollinger "/>
        <s v="NE Clarke "/>
        <s v="JG Heron "/>
        <s v="PA Horne "/>
        <s v="J Lewis "/>
        <s v="D Ravu "/>
        <s v="IM Stanger "/>
        <s v="CT Tremlett "/>
        <s v="Zeeshan Siddiqi "/>
        <s v="ST Banerjee "/>
        <s v="DB Close "/>
        <s v="WW Daniel "/>
        <s v="DJ Gandhi "/>
        <s v="CK Hooper "/>
        <s v="BP Patterson "/>
        <s v="E Otieno "/>
        <s v="D Ranatunga "/>
        <s v="Junaid Khan "/>
        <s v="GK Robertson "/>
        <s v="MMC Schewe "/>
        <s v="SS Tiwary "/>
        <s v="KEA Upashantha "/>
        <s v="Arafat Sunny "/>
        <s v="GG Arnold "/>
        <s v="JH Hampshire "/>
        <s v="RJ Harris "/>
        <s v="S Sreesanth "/>
        <s v="SLV Raju "/>
        <s v="MW Pringle "/>
        <s v="PC Strydom "/>
        <s v="MG Vandort "/>
        <s v="JJ Whitaker "/>
        <s v="Zafar Iqbal "/>
        <s v="Zulqarnain Haider "/>
        <s v="A Codrington "/>
        <s v="FA Dennis "/>
        <s v="Fayyaz Ahmed "/>
        <s v="ER Fernando "/>
        <s v="L Ngidi "/>
        <s v="Sarandeep Singh "/>
        <s v="BGK Walker "/>
        <s v="Jawahir Shah "/>
        <s v="KK Nair "/>
        <s v="J Nyumbu "/>
        <s v="PP Ojha "/>
        <s v="IR Redpath "/>
        <s v="Skhawat Ali "/>
        <s v="TB Sole "/>
        <s v="Azeem Hafeez "/>
        <s v="M Karg "/>
        <s v="DA Murray "/>
        <s v="GR Robertson "/>
        <s v="S Thuraisingam "/>
        <s v="PJ Wiseman "/>
        <s v="VR Brown "/>
        <s v="NA de Groot "/>
        <s v="Golam Faruq "/>
        <s v="AV Mankad "/>
        <s v="RD McCann "/>
        <s v="CG Rackemann "/>
        <s v="RH Poonawala "/>
        <s v="TM Alderman "/>
        <s v="JH Stander "/>
        <s v="HR Bryan "/>
        <s v="Faisal Hossain "/>
        <s v="KHRK Fernando "/>
        <s v="AR Kapoor "/>
        <s v="A Mishra "/>
        <s v="Salman Faris "/>
        <s v="WN Slack "/>
        <s v="GB Stevenson "/>
        <s v="SJ Swanepoel "/>
        <s v="Anwar Hossain "/>
        <s v="Azmat Rana "/>
        <s v="MJ Fourie "/>
        <s v="GJ Gilmour "/>
        <s v="JN Maguire "/>
        <s v="JL Pattinson "/>
        <s v="MH Richardson "/>
        <s v="Shaheen Shah idi "/>
        <s v="JS Foster "/>
        <s v="SP Heaney "/>
        <s v="PA Hitchcock "/>
        <s v="Mehmood Quaraishy "/>
        <s v="WP Saha "/>
        <s v="Shafiq Ahmed "/>
        <s v="Taskin Ahmed "/>
        <s v="SR Welsh "/>
        <s v="Bilal Asif "/>
        <s v="PC Connell "/>
        <s v="DR Hadlee "/>
        <s v="Khaliq Dad "/>
        <s v="S Lamichhane "/>
        <s v="PS Masvaure "/>
        <s v="Mohammad Nadeem "/>
        <s v="ML Patel "/>
        <s v="SJ Rixon "/>
        <s v="DJ ter Braak "/>
        <s v="MR Whitney "/>
        <s v="GA Briant "/>
        <s v="YS Chahal "/>
        <s v="SS Das "/>
        <s v="KSC de Silva "/>
        <s v="DR Gilbert "/>
        <s v="Iqbal Qasim "/>
        <s v="BA King "/>
        <s v="N Kruger "/>
        <s v="GD Lloyd "/>
        <s v="TBA May "/>
        <s v="LS Pascoe "/>
        <s v="Ramveer Rai "/>
        <s v="RH Scholte "/>
        <s v="A Shahzad "/>
        <s v="SN Thakur "/>
        <s v="Zulfiqar Ali "/>
        <s v="JT Ball "/>
        <s v="CJD Chappell "/>
        <s v="PP Chawla "/>
        <s v="CKB Kulasekara "/>
        <s v="PJ Martin "/>
        <s v="Mohammad Aslam "/>
        <s v="N M'shangwe "/>
        <s v="SS Naik "/>
        <s v="Najeeb Amar "/>
        <s v="GH O'Brien "/>
        <s v="CAH Stevenson "/>
        <s v="S Walusimbi "/>
        <s v="PN Webb "/>
        <s v="Zeeshan Maqsood "/>
        <s v="JR Hazlewood "/>
        <s v="MP Jarvis "/>
        <s v="TS Kamunhukamwe "/>
        <s v="TS Roland0Jones "/>
        <s v="Saiful Islam "/>
        <s v="Shahid Anwar "/>
        <s v="DJ White "/>
        <s v="Ankur Vasishta "/>
        <s v="M Bhanuka "/>
        <s v="PW Gunaratne "/>
        <s v="MF Malone "/>
        <s v="G Mylvaganam "/>
        <s v="AR Pitcher "/>
        <s v="KR Pushpakumara "/>
        <s v="Saleem Jaffar "/>
        <s v="RB Simpson "/>
        <s v="LO Tikolo "/>
        <s v="JO Troughton "/>
        <s v="B Bhandari "/>
        <s v="PKD Chase "/>
        <s v="H Durham "/>
        <s v="G Dymock "/>
        <s v="Joginder Sharma "/>
        <s v="C McAuslan "/>
        <s v="Nazmul Hossain "/>
        <s v="JO Ngoche "/>
        <s v="KT Sandher "/>
        <s v="AR Tait "/>
        <s v="SD Udal "/>
        <s v="MWA van Nierop "/>
        <s v="SM Warnapura "/>
        <s v="Zulfiqar Babar "/>
        <s v="RP Alexander "/>
        <s v="SA Ankola "/>
        <s v="Ata0ur0Rehman "/>
        <s v="Atiq0uz0Zaman "/>
        <s v="ID Austin "/>
        <s v="RO Collinge "/>
        <s v="RMS Eranga "/>
        <s v="BN French "/>
        <s v="AS Luseno "/>
        <s v="M Mbangwa "/>
        <s v="Mohammad Asif "/>
        <s v="GD McGrath "/>
        <s v="TT Smart "/>
        <s v="Fayyaz Butt "/>
        <s v="T Gibbons "/>
        <s v="LWS Kaluperuma "/>
        <s v="RR Kulkarni "/>
        <s v="RJ McCurdy "/>
        <s v="GE Peckover "/>
        <s v="PARP Perera "/>
        <s v="TL Seifert "/>
        <s v="AS Wassan "/>
        <s v="JJ Bumrah "/>
        <s v="RE Bryson "/>
        <s v="BFW de Leede "/>
        <s v="BP Kruger "/>
        <s v="Mohammad Irfan "/>
        <s v="JD Siddons "/>
        <s v="SP Terry "/>
        <s v="Amir Hayat "/>
        <s v="BS Bedi "/>
        <s v="HM Goonatilleke "/>
        <s v="PW Jarvis "/>
        <s v="C Jonker "/>
        <s v="GC Martin "/>
        <s v="MN Nawaz "/>
        <s v="JD Nel "/>
        <s v="PADLR Sandakan "/>
        <s v="MM Sharma "/>
        <s v="PM Siddle "/>
        <s v="Sikander Bakht "/>
        <s v="RW Sims "/>
        <s v="HR Walsh "/>
        <s v="RD Woolley "/>
        <s v="M Yachad "/>
        <s v="BE Young "/>
        <s v="GJ Batty "/>
        <s v="SL Boock "/>
        <s v="M Cheruparambil "/>
        <s v="PT Collins "/>
        <s v="BL D'Oliveira "/>
        <s v="Ehsan Nawaz "/>
        <s v="MVT Fernando "/>
        <s v="EE Hemmings "/>
        <s v="AJ Ireland "/>
        <s v="FJ Klaassen "/>
        <s v="IT Shillingford "/>
        <s v="PA van Meekeren "/>
        <s v="JCB Vaughan "/>
        <s v="JS Ababu "/>
        <s v="N Pradeep "/>
        <s v="TCB Fernando "/>
        <s v="BW Hilfenhaus "/>
        <s v="Imran Abbas "/>
        <s v="DI Joyce "/>
        <s v="ARM Opatha "/>
        <s v="KJ Wright "/>
        <s v="Adeel Raja "/>
        <s v="WW Davis "/>
        <s v="JD Hall "/>
        <s v="Kamran Hussain "/>
        <s v="Mohammad Hasnain "/>
        <s v="DS Mohanty "/>
        <s v="Taslim Arif "/>
        <s v="Ehsan Adil "/>
        <s v="TJ Franklin "/>
        <s v="TG Gordon "/>
        <s v="TJ Heggelman "/>
        <s v="HAPW Jayawardene "/>
        <s v="TP Kamungozi "/>
        <s v="BL Kotze "/>
        <s v="DS Kulkarni "/>
        <s v="WM Lawry "/>
        <s v="Mohsin Kamal "/>
        <s v="Mujahid Jamshed "/>
        <s v="RJ Robinson "/>
        <s v="Rumman Raees "/>
        <s v="ED Solkar "/>
        <s v="BA Williams "/>
        <s v="Zakir Khan "/>
        <s v="Aizaz Cheema "/>
        <s v="BJ Diamanti "/>
        <s v="BG Hadlee "/>
        <s v="RC Haynes "/>
        <s v="Khurram Nawaz "/>
        <s v="A Kuruvilla "/>
        <s v="Mosharraf Hossain "/>
        <s v="MS Panesar "/>
        <s v="Pervez Mir "/>
        <s v="CEB Rice "/>
        <s v="TG Shaw "/>
        <s v="SL Stewart "/>
        <s v="Tareq Aziz "/>
        <s v="BO van Rooi "/>
        <s v="RJ van Vuuren "/>
        <s v="Wasim Haider "/>
        <s v="Zain Abbas "/>
        <s v="Sultan Zarawani "/>
        <s v="RJ Blakey "/>
        <s v="DK Butler "/>
        <s v="JJ Dawood "/>
        <s v="MLC Foster "/>
        <s v="S Jeganathan "/>
        <s v="KA Maharaj "/>
        <s v="GMC Mol "/>
        <s v="Nasir Ahmed "/>
        <s v="A Patel "/>
        <s v="AK Sah "/>
        <s v="Saleem Altaf "/>
        <s v="Sayed Shirzad "/>
        <s v="Shahid Nazir "/>
        <s v="Sohail Khan "/>
        <s v="SW Tait "/>
        <s v="SK Atai "/>
        <s v="MR Benson "/>
        <s v="AN French "/>
        <s v="ST Gabriel "/>
        <s v="SF Graf "/>
        <s v="JPR Lamsam "/>
        <s v="SW Lubbers "/>
        <s v="DJ Malan "/>
        <s v="MJ Mason "/>
        <s v="Naeem Ashraf "/>
        <s v="SB O'Connor "/>
        <s v="SP Pasqual "/>
        <s v="N Pothas "/>
        <s v="Rafiqul Alam "/>
        <s v="Sheikh Salahuddin "/>
        <s v="ML Su'a "/>
        <s v="Amir Hamza "/>
        <s v="JO Angara "/>
        <s v="HAG Anthony "/>
        <s v="Asim Butt "/>
        <s v="SV Bahutule "/>
        <s v="J Figy John "/>
        <s v="SC Getkate "/>
        <s v="AE Greenidge "/>
        <s v="Hasti Gul "/>
        <s v="E Katchay "/>
        <s v="J Louw "/>
        <s v="SJ Massiah "/>
        <s v="AJ Penn "/>
        <s v="V Razdan "/>
        <s v="CP Tremain "/>
        <s v="Waheed Ahmed "/>
        <s v="Afzaal Haider "/>
        <s v="UNK Fernando "/>
        <s v="DW Headley "/>
        <s v="Kamran Shazad "/>
        <s v="Mohammad Salman "/>
        <s v="Shafiuddin Ahmed "/>
        <s v="BR Taylor "/>
        <s v="CM Wells "/>
        <s v="Ali Asad "/>
        <s v="B Arun "/>
        <s v="AB Dinda "/>
        <s v="Karan KC "/>
        <s v="S Keshvani "/>
        <s v="MAWR Madurasinghe "/>
        <s v="J Patraj "/>
        <s v="K Pierre "/>
        <s v="DA Stirling "/>
        <s v="I Wardlaw "/>
        <s v="RA Woolmer "/>
        <s v="SP Davis "/>
        <s v="O Henry "/>
        <s v="AP Igglesden "/>
        <s v="MR Johnson "/>
        <s v="MMA Jonkman "/>
        <s v="BM Mauricette "/>
        <s v="DT Mutendera "/>
        <s v="Najmul Hossain Shanto "/>
        <s v="IL Philip "/>
        <s v="ADJ Pitcher "/>
        <s v="Rizwan0uz0Zaman "/>
        <s v="AF Sattaur "/>
        <s v="PH Sharma "/>
        <s v="S Shivnarine "/>
        <s v="Umair Ali "/>
        <s v="KIW Wijegunawardene "/>
        <s v="CA Young "/>
        <s v="JP Behrendorff "/>
        <s v="CB Mpofu "/>
        <s v="JW Dernbach "/>
        <s v="EL Gouka "/>
        <s v="RGA Headley "/>
        <s v="S Jora "/>
        <s v="T Kumaran "/>
        <s v="MA Meman "/>
        <s v="V Permaul "/>
        <s v="HSM Pieris "/>
        <s v="Sami Faridi "/>
        <s v="Sunzamul Islam "/>
        <s v="C Viljoen "/>
        <s v="AG Wharf "/>
        <s v="KOK Williams "/>
        <s v="SG Borthwick "/>
        <s v="DL Chahar "/>
        <s v="CEH Croft "/>
        <s v="HJ Howarth "/>
        <s v="Jamaluddin Ahmed "/>
        <s v="F Kasteni "/>
        <s v="AV Lalcheta "/>
        <s v="JJC Lawson "/>
        <s v="Munir Dar "/>
        <s v="Saleem Pervez "/>
        <s v="LR Shukla "/>
        <s v="Sultan Ahmed "/>
        <s v="Syed Maqsood "/>
        <s v="Tanvir Ahmed "/>
        <s v="K Whatham "/>
        <s v="RGCE Wijesuriya "/>
        <s v="Zulqarnain "/>
        <s v="GI Allott "/>
        <s v="SM Curran "/>
        <s v="IS Gallage "/>
        <s v="RD Gudhka "/>
        <s v="MJ Hoggard "/>
        <s v="Ilyas Gull "/>
        <s v="Intikhab Alam "/>
        <s v="IT Iqbal "/>
        <s v="RSA Jayasekera "/>
        <s v="KCB Jeremy "/>
        <s v="RJ Kennedy "/>
        <s v="CBRLS Kumara "/>
        <s v="P Lever "/>
        <s v="PHKD Mendis "/>
        <s v="CEW Silverwood "/>
        <s v="S Abrahams "/>
        <s v="RW Anderson "/>
        <s v="JH Desai "/>
        <s v="AM Guruge "/>
        <s v="N Ifill "/>
        <s v="Jahangir Shah "/>
        <s v="RL Johnson "/>
        <s v="SB Lama "/>
        <s v="BP Loots "/>
        <s v="RAL Massie "/>
        <s v="B Muzarabani "/>
        <s v="KJ O'Keeffe "/>
        <s v="FN Otieno "/>
        <s v="ADG Roberts "/>
        <s v="V Shetty "/>
        <s v="Shubman Gill "/>
        <s v="CB Sole "/>
        <s v="S Somasunder "/>
        <s v="J Theron "/>
        <s v="BTJ Wheal "/>
        <s v="PJW Allott "/>
        <s v="KN Amalean "/>
        <s v="RR Beaton "/>
        <s v="HF Gurney "/>
        <s v="JR Hammond "/>
        <s v="RS Higgins "/>
        <s v="DAW Hollis "/>
        <s v="Irfan Fazil "/>
        <s v="GE Kidd "/>
        <s v="BW Luckhurst "/>
        <s v="Mansoor Rana "/>
        <s v="Mohammad Zahid "/>
        <s v="J Mulder "/>
        <s v="EMDY Munaweera "/>
        <s v="Nurul Abedin "/>
        <s v="HD Rutherford "/>
        <s v="Sajjad Ahmed "/>
        <s v="DM Smith "/>
        <s v="LW Stokkers "/>
        <s v="Tariq Javed "/>
        <s v="PCR Tufnell "/>
        <s v="PS Vaidya "/>
        <s v="A van der Merwe "/>
        <s v="AP Wells "/>
        <s v="Zafar Gohar "/>
        <s v="Ahsan Malik "/>
        <s v="Asghar Ali "/>
        <s v="Asif Mahmood "/>
        <s v="IPP Batuwitarachchi "/>
        <s v="AR Butcher "/>
        <s v="G Chapple "/>
        <s v="LA Dawson "/>
        <s v="HS Dhillon "/>
        <s v="EA Essop0Adam "/>
        <s v="SKW Kelly "/>
        <s v="LD Madushanka "/>
        <s v="AA Mallett "/>
        <s v="Mohammad Akram "/>
        <s v="Nadeem Ghauri "/>
        <s v="R Ngarava "/>
        <s v="IA Nicolson "/>
        <s v="D Soraine "/>
        <s v="GE Vivian "/>
        <s v="LJ Woodcock "/>
        <s v="Zahid Razzak "/>
        <s v="Aamer Nazir "/>
        <s v="Aamir Kaleem "/>
        <s v="JC Archer "/>
        <s v="Asad Ali "/>
        <s v="LS Baker "/>
        <s v="MD Bates "/>
        <s v="GA Bishop "/>
        <s v="GK Bose "/>
        <s v="NG Cowans "/>
        <s v="HT Davis "/>
        <s v="RR Emrit "/>
        <s v="Gurkeerat Singh "/>
        <s v="RL Hayes "/>
        <s v="RO Hurley "/>
        <s v="D Joseph "/>
        <s v="JJ Krejza "/>
        <s v="AMN Munasinghe "/>
        <s v="B Regmi "/>
        <s v="S Seeraj "/>
        <s v="O Thomas "/>
        <s v="Usman Salahuddin "/>
        <s v="HN Ya France "/>
        <s v="Zaheer Maqsood "/>
        <s v="Asim Saeed "/>
        <s v="DM Basden "/>
        <s v="GK Bruk0Jackson "/>
        <s v="Danish Kaneria "/>
        <s v="IC Davis "/>
        <s v="RP de Groen "/>
        <s v="AM de Silva "/>
        <s v="R Dhawan "/>
        <s v="Enamul Haque jnr "/>
        <s v="M Hayward "/>
        <s v="Imtiaz Abbasi "/>
        <s v="Javed Qadeer "/>
        <s v="TJ Jenner "/>
        <s v="AJ McKay "/>
        <s v="PS Mehta "/>
        <s v="PJK Mooney "/>
        <s v="T Muzarabani "/>
        <s v="Naeemuddin Aslam "/>
        <s v="TS Nethula "/>
        <s v="Noor0ul0Haq "/>
        <s v="EJ Richardson "/>
        <s v="P Sarraf "/>
        <s v="S Snater "/>
        <s v="Abul Hasan "/>
        <s v="Ahmed Kamal "/>
        <s v="MJD Allingham "/>
        <s v="Arshad Pervez "/>
        <s v="J Blackwood "/>
        <s v="LJ Burger "/>
        <s v="SF Burger "/>
        <s v="PH Carlson "/>
        <s v="BS Chandrasekhar "/>
        <s v="PA Emery "/>
        <s v="Haafiz Shahid "/>
        <s v="GW Humpage "/>
        <s v="Jasdeep Singh "/>
        <s v="NGRP Jayasuriya "/>
        <s v="SMS Kaluperuma "/>
        <s v="SC Kuggeleijn "/>
        <s v="NM Kulkarni "/>
        <s v="JA Maclean "/>
        <s v="PM Pushpakumara "/>
        <s v="B Reddy "/>
        <s v="Saad Ali "/>
        <s v="G Sharma "/>
        <s v="R Sharma "/>
        <s v="FJ Titmus "/>
        <s v="GD Watson "/>
        <s v="JG Williamson "/>
        <s v="Zahid Shah "/>
        <s v="TR Ambrose "/>
        <s v="MA Aponso "/>
        <s v="Asif Masood "/>
        <s v="HK Bennett "/>
        <s v="D Brown "/>
        <s v="ML Cummins "/>
        <s v="DLS de Silva "/>
        <s v="JJ Esmeijer "/>
        <s v="B Geeves "/>
        <s v="W Jaffer "/>
        <s v="Kabir Khan "/>
        <s v="AV Kale "/>
        <s v="NJ MacRae "/>
        <s v="CA Marshall "/>
        <s v="A Martin "/>
        <s v="BMW Patterson "/>
        <s v="Shabbir Ahmed "/>
        <s v="Shariful Haque "/>
        <s v="RAJ Smith "/>
        <s v="TE Srinivasan "/>
        <s v="MP Stead "/>
        <s v="GC Tonge "/>
        <s v="MDJ Walker "/>
        <s v="WA Wisneski "/>
        <s v="AK Zesers "/>
        <s v="KK Ahmed "/>
        <s v="MJ Bennett "/>
        <s v="SM Boland "/>
        <s v="CE Bulfin "/>
        <s v="SJ Cameron "/>
        <s v="SJ Chalmers "/>
        <s v="NA David "/>
        <s v="GN de Silva "/>
        <s v="GRA de Silva "/>
        <s v="DR Doshi "/>
        <s v="CJ Drum "/>
        <s v="S Dube "/>
        <s v="Fahad Usman "/>
        <s v="Faisal Athar "/>
        <s v="SP Gauchan "/>
        <s v="MJ Haslam "/>
        <s v="AG Huckle "/>
        <s v="HR Johnson "/>
        <s v="Karim Janat "/>
        <s v="JB Little "/>
        <s v="DE Malcolm "/>
        <s v="Mohammad Salim "/>
        <s v="PG Nana "/>
        <s v="Naveen0ul0Haq "/>
        <s v="Qadeer Ahmed "/>
        <s v="LS Rajput "/>
        <s v="Rashid Zia "/>
        <s v="JA Snow "/>
        <s v="OP Stone "/>
        <s v="GP Sulzberger "/>
        <s v="AJ Tudor "/>
        <s v="VB van Jaarsveld "/>
        <s v="Zahid Hussain "/>
        <s v="VR Aaron "/>
        <s v="RA Austin "/>
        <s v="BS Browne "/>
        <s v="CJ Dala "/>
        <s v="H Davids "/>
        <s v="PA Desai "/>
        <s v="R Dhanraj "/>
        <s v="P Dharmani "/>
        <s v="TL Fernando "/>
        <s v="JC Gamage "/>
        <s v="Gholam Nousher "/>
        <s v="Hafizur Rahman "/>
        <s v="ND Hirwani "/>
        <s v="KH Butt "/>
        <s v="ACI Lock "/>
        <s v="MA Lynch "/>
        <s v="CS Martin "/>
        <s v="EZ Matambanadzo "/>
        <s v="MG Neser "/>
        <s v="A Nortje "/>
        <s v="PDRL Perera "/>
        <s v="Rahat Ali "/>
        <s v="SS Raul "/>
        <s v="CA Reid "/>
        <s v="RL Sanghvi "/>
        <s v="VRV Singh "/>
        <s v="Sohail Butt "/>
        <s v="DS Steele "/>
        <s v="DM Vonhagt "/>
        <s v="HS Williams "/>
        <s v="NP Kenjige "/>
        <s v="RW Ali "/>
        <s v="J Cameron0Dow "/>
        <s v="KG Duers "/>
        <s v="Fazl0e0Akbar "/>
        <s v="WCA Ganegama "/>
        <s v="DM Gondaria "/>
        <s v="JOA Gordon "/>
        <s v="VR Hogg "/>
        <s v="AG Hurst "/>
        <s v="Izatullah Dawlatzai "/>
        <s v="SD Jack "/>
        <s v="Jahangir Alam Talukdar "/>
        <s v="MKGCP Lakshitha "/>
        <s v="Liaqat Ali "/>
        <s v="DSK Madushanka "/>
        <s v="GA Manou "/>
        <s v="PL Mhambrey "/>
        <s v="EA Moseley "/>
        <s v="JK Moss "/>
        <s v="Nazmul Islam "/>
        <s v="M Pushpakumara "/>
        <s v="RA Reifer "/>
        <s v="IDK Salisbury "/>
        <s v="BM Scholtz "/>
        <s v="K Shuttleworth "/>
        <s v="EHSN Silva "/>
        <s v="NA Statham "/>
        <s v="RJW Topley "/>
        <s v="RF van Oosterom "/>
        <s v="SG Whittingham "/>
        <s v="T Yohannan "/>
        <s v="MKDI Amerasinghe "/>
        <s v="Bhupinder Singh snr "/>
        <s v="IW Callen "/>
        <s v="GD Campbell "/>
        <s v="U Chatterjee "/>
        <s v="MT Chinouya "/>
        <s v="DDP D'Silva "/>
        <s v="WP Diepeveen "/>
        <s v="SO Dowrich "/>
        <s v="CE Eksteen "/>
        <s v="Fahim Muntasir "/>
        <s v="AP Grayson "/>
        <s v="Harilal Shah "/>
        <s v="Harvinder Singh "/>
        <s v="M Hendrick "/>
        <s v="CC Henry "/>
        <s v="P Krishnamurthy "/>
        <s v="MJ North "/>
        <s v="LN Oluoch "/>
        <s v="AK Patel "/>
        <s v="DB Rundle "/>
        <s v="R Shepherd "/>
        <s v="Usman Shinwari "/>
        <s v="RJ Webb "/>
        <s v="DJ Worrall "/>
        <s v="Aijaz Ali "/>
        <s v="RT Crandon "/>
        <s v="N Fernandes "/>
        <s v="R Illingworth "/>
        <s v="Jalal0ud0Din "/>
        <s v="Jubair Hossain "/>
        <s v="Khalid Khan "/>
        <s v="H McLeod "/>
        <s v="Mansoor Amjad "/>
        <s v="Maqsood Rana "/>
        <s v="Najeeb Tarakai "/>
        <s v="Naumanullah "/>
        <s v="Neeyamur Rashid "/>
        <s v="DJ Pringle "/>
        <s v="LN Rajbanshi "/>
        <s v="D Ramnarine "/>
        <s v="Sajjad Akbar "/>
        <s v="L Sivaramakrishnan "/>
        <s v="G Snyman "/>
        <s v="Talha Jubair "/>
        <s v="Tanbir Hayder "/>
        <s v="DJ Terbrugge "/>
        <s v="RK Whelan "/>
        <s v="Al0Amin Hossain "/>
        <s v="LS Bhandari "/>
        <s v="MI Black "/>
        <s v="PS Eaglestone "/>
        <s v="Fawad Ahmed "/>
        <s v="PJ Franks "/>
        <s v="PLS Gamage "/>
        <s v="D Ganesh "/>
        <s v="WT Gavera "/>
        <s v="Z Groenewald "/>
        <s v="Gursharan Singh "/>
        <s v="SD Heazlett "/>
        <s v="Jahangir Alam "/>
        <s v="ML Lewis "/>
        <s v="CH Lonsdale "/>
        <s v="Mohammad Nazir "/>
        <s v="GK Pandey "/>
        <s v="PI Pocock "/>
        <s v="LN Roche "/>
        <s v="AM Salvi "/>
        <s v="Samiur Rahman "/>
        <s v="BB Seebaran "/>
        <s v="Shahzad Khan "/>
        <s v="B Stanlake "/>
        <s v="RW Staple "/>
        <s v="PJR Steyn "/>
        <s v="R Sudhakar Rao "/>
        <s v="S Sumar "/>
        <s v="Tanveer Ahmed "/>
        <s v="VAB Tewarie "/>
        <s v="GS Trimble "/>
        <s v="T van der Gugten "/>
        <s v="S Vesawkar "/>
        <s v="SL Watkin "/>
        <s v="UWMBCA Welegedara "/>
        <s v="RPAH Wickramaratne "/>
        <s v="P Wilson "/>
        <s v="M Zondeki "/>
        <s v="SA Abbott "/>
        <s v="Abdullah Mazari "/>
        <s v="Ali Khan "/>
        <s v="CR Amini "/>
        <s v="RA Bhatti "/>
        <s v="JWHD Boteju "/>
        <s v="NR Dyer "/>
        <s v="D Gamage "/>
        <s v="LJ Hamilton "/>
        <s v="RT Hart "/>
        <s v="PD Heyn "/>
        <s v="Ijaz Ahmed jnr "/>
        <s v="CK Kruger "/>
        <s v="Mahbubur Rahman "/>
        <s v="Mazharul Haque "/>
        <s v="MC Mendis "/>
        <s v="CT Mumba "/>
        <s v="DJ Murray "/>
        <s v="SV Nayak "/>
        <s v="IE O'Brien "/>
        <s v="Pankaj Singh "/>
        <s v="JM Patel "/>
        <s v="MJ Petrie "/>
        <s v="GD Porter "/>
        <s v="U Ranchod "/>
        <s v="RE Redmond "/>
        <s v="Sagar Pun "/>
        <s v="A Shamshudeen "/>
        <s v="CEL Stuart "/>
        <s v="Usman Mushtaq "/>
        <s v="JN Valentine "/>
        <s v="CJPG van Zyl "/>
        <s v="Yamin Ahmadzai "/>
        <s v="Zahid Ahmed "/>
        <s v="MZ Zahir "/>
        <s v="Zakiullah Zaki "/>
        <s v="JP Agnew "/>
        <s v="Ahmed Shah "/>
        <s v="Anisur Rahman "/>
        <s v="HWR Cartwright "/>
        <s v="DJ Cullen "/>
        <s v="BR Dorey "/>
        <s v="WJ Edwards "/>
        <s v="Elias Sunny "/>
        <s v="Fahad Nawaz "/>
        <s v="PG Gillespie "/>
        <s v="AAW Gunawardena "/>
        <s v="R Hekure "/>
        <s v="BE Hendricks "/>
        <s v="KC Hodsoll "/>
        <s v="Hussain Talat "/>
        <s v="Ibrahim Zadran "/>
        <s v="Irfan Sajid "/>
        <s v="Junaid Zia "/>
        <s v="K Kamyuka "/>
        <s v="Kashif Raza "/>
        <s v="RJ Kirtley "/>
        <s v="Masood Iqbal "/>
        <s v="SC Meaker "/>
        <s v="DWO Morgan "/>
        <s v="Morshed Ali Khan "/>
        <s v="SP Mukherjee "/>
        <s v="Nadeem Khan "/>
        <s v="Nasir Javed "/>
        <s v="DR O'Sullivan "/>
        <s v="R Pathan "/>
        <s v="MR Pydanna "/>
        <s v="ACL Richards "/>
        <s v="Sameer Zia "/>
        <s v="JNK Shannon "/>
        <s v="GJ Thompson "/>
        <s v="PIC Thompson "/>
        <s v="MS Tshabalala "/>
        <s v="AP Weerakkody "/>
        <s v="MD Wettimuny "/>
        <s v="DF Whatmore "/>
        <s v="AGD Wickremasinghe "/>
        <s v="Abdul Rehman "/>
        <s v="Abu Hider "/>
        <s v="Alawi Shukri "/>
        <s v="Aminul Islam jnr "/>
        <s v="PJ Bakker "/>
        <s v="KMC Bandara "/>
        <s v="Bilal Khan "/>
        <s v="GA Cope "/>
        <s v="MC Cowdrey "/>
        <s v="CI Dunusinghe "/>
        <s v="MTG Elliott "/>
        <s v="Fareed Ahmad "/>
        <s v="RS Ghai "/>
        <s v="Gurdeep Singh "/>
        <s v="Iqbal Sikander "/>
        <s v="SA Jayasinghe "/>
        <s v="SP Jones "/>
        <s v="S Kaul "/>
        <s v="B Laughlin "/>
        <s v="SCG MacGill "/>
        <s v="Mahmood Hamid "/>
        <s v="GJ McCarter "/>
        <s v="JM Mennie "/>
        <s v="Mohammad Kashif "/>
        <s v="Moniruzzaman "/>
        <s v="PV Mpitsang "/>
        <s v="M Mulla "/>
        <s v="W Mwayenga "/>
        <s v="DP Nannes "/>
        <s v="Nasim0ul0Ghani "/>
        <s v="NV Ojha "/>
        <s v="G Onions "/>
        <s v="KA Patel "/>
        <s v="Y Punja "/>
        <s v="RR Ramdass "/>
        <s v="SJ Roberts "/>
        <s v="LC Romero "/>
        <s v="KJ Silva "/>
        <s v="AM Stuart "/>
        <s v="Subashis Roy "/>
        <s v="JP Taylor "/>
        <s v="LB Taylor "/>
        <s v="JG Thomas "/>
        <s v="S Tyagi "/>
        <s v="KPJ Warnaweera "/>
        <s v="BA Westdijk "/>
        <s v="J Yadav "/>
        <s v="NS Yadav "/>
        <s v="B Yograj Singh "/>
        <s v="Yunus Badat "/>
        <s v="Aman Ali "/>
        <s v="J Angel "/>
        <s v="Anwar Hossain Monir "/>
        <s v="S Baksh "/>
        <s v="MRCN Bandaratilleke "/>
        <s v="JE Benjamin "/>
        <s v="A Bhandari "/>
        <s v="DL Blake "/>
        <s v="BP Bracewell "/>
        <s v="RG Callender "/>
        <s v="NM Carter "/>
        <s v="K Christie "/>
        <s v="Fahad Alhashmi "/>
        <s v="Fazle Mahmud "/>
        <s v="R Flannigan "/>
        <s v="LR Gibbs "/>
        <s v="N Gifford "/>
        <s v="VD Grandia "/>
        <s v="Hamza Tahir "/>
        <s v="RG Hart "/>
        <s v="Harunur Rashid "/>
        <s v="SM Harwood "/>
        <s v="Ishtiaq Muhammad "/>
        <s v="Kaleemullah "/>
        <s v="PHT Kaushal "/>
        <s v="GJP Kruger "/>
        <s v="AGR Loudon "/>
        <s v="OC McCoy "/>
        <s v="AW Mathieson "/>
        <s v="KP Meiyappan "/>
        <s v="JP Millmow "/>
        <s v="Mohammad Khalil "/>
        <s v="Mohammad Talha "/>
        <s v="D Mohammed "/>
        <s v="Naeem Ahmed "/>
        <s v="Najaf Shah "/>
        <s v="Naseer Malik "/>
        <s v="Nasir Hameed "/>
        <s v="AM Nayar "/>
        <s v="N Ncube "/>
        <s v="A Neill "/>
        <s v="MB Owens "/>
        <s v="NM Parker "/>
        <s v="NT Pascal "/>
        <s v="N Phillip "/>
        <s v="AG Puttick "/>
        <s v="NV Radford "/>
        <s v="Rafiqul Islam "/>
        <s v="CAK Rajitha "/>
        <s v="DR Ramsammy "/>
        <s v="N Ranatunga "/>
        <s v="Raza Hasan "/>
        <s v="Rizwan Latif "/>
        <s v="Robiul Islam "/>
        <s v="Saqib Zulfiqar "/>
        <s v="Shadab Kabir "/>
        <s v="Shakeel Khan "/>
        <s v="T Shamsi "/>
        <s v="Simandeep Singh "/>
        <s v="GS Sobers "/>
        <s v="Tanvir Mehdi "/>
        <s v="M Venkataramana "/>
        <s v="R Walters "/>
        <s v="CM Willoughby "/>
        <s v="Zakir Hossain "/>
      </sharedItems>
    </cacheField>
    <cacheField name="Country" numFmtId="0">
      <sharedItems/>
    </cacheField>
    <cacheField name="Retire" numFmtId="0">
      <sharedItems containsSemiMixedTypes="0" containsString="0" containsNumber="1" containsInteger="1" minValue="1971" maxValue="2019"/>
    </cacheField>
    <cacheField name="Mat" numFmtId="0">
      <sharedItems containsSemiMixedTypes="0" containsString="0" containsNumber="1" containsInteger="1" minValue="1" maxValue="463" count="247">
        <n v="242"/>
        <n v="74"/>
        <n v="181"/>
        <n v="72"/>
        <n v="228"/>
        <n v="116"/>
        <n v="143"/>
        <n v="68"/>
        <n v="149"/>
        <n v="62"/>
        <n v="115"/>
        <n v="59"/>
        <n v="133"/>
        <n v="221"/>
        <n v="84"/>
        <n v="463"/>
        <n v="128"/>
        <n v="187"/>
        <n v="119"/>
        <n v="161"/>
        <n v="73"/>
        <n v="117"/>
        <n v="311"/>
        <n v="164"/>
        <n v="179"/>
        <n v="375"/>
        <n v="404"/>
        <n v="328"/>
        <n v="185"/>
        <n v="118"/>
        <n v="147"/>
        <n v="238"/>
        <n v="114"/>
        <n v="100"/>
        <n v="350"/>
        <n v="56"/>
        <n v="247"/>
        <n v="70"/>
        <n v="197"/>
        <n v="244"/>
        <n v="107"/>
        <n v="299"/>
        <n v="90"/>
        <n v="245"/>
        <n v="301"/>
        <n v="288"/>
        <n v="123"/>
        <n v="136"/>
        <n v="232"/>
        <n v="125"/>
        <n v="268"/>
        <n v="78"/>
        <n v="92"/>
        <n v="53"/>
        <n v="71"/>
        <n v="287"/>
        <n v="162"/>
        <n v="344"/>
        <n v="204"/>
        <n v="190"/>
        <n v="66"/>
        <n v="122"/>
        <n v="330"/>
        <n v="55"/>
        <n v="233"/>
        <n v="251"/>
        <n v="248"/>
        <n v="87"/>
        <n v="378"/>
        <n v="127"/>
        <n v="54"/>
        <n v="95"/>
        <n v="142"/>
        <n v="193"/>
        <n v="223"/>
        <n v="213"/>
        <n v="120"/>
        <n v="206"/>
        <n v="81"/>
        <n v="109"/>
        <n v="52"/>
        <n v="113"/>
        <n v="188"/>
        <n v="198"/>
        <n v="214"/>
        <n v="308"/>
        <n v="304"/>
        <n v="235"/>
        <n v="445"/>
        <n v="82"/>
        <n v="156"/>
        <n v="64"/>
        <n v="218"/>
        <n v="334"/>
        <n v="108"/>
        <n v="448"/>
        <n v="216"/>
        <n v="196"/>
        <n v="280"/>
        <n v="58"/>
        <n v="75"/>
        <n v="98"/>
        <n v="69"/>
        <n v="208"/>
        <n v="131"/>
        <n v="269"/>
        <n v="129"/>
        <n v="89"/>
        <n v="121"/>
        <n v="138"/>
        <n v="226"/>
        <n v="170"/>
        <n v="57"/>
        <n v="83"/>
        <n v="224"/>
        <n v="110"/>
        <n v="207"/>
        <n v="199"/>
        <n v="93"/>
        <n v="97"/>
        <n v="265"/>
        <n v="250"/>
        <n v="146"/>
        <n v="86"/>
        <n v="283"/>
        <n v="61"/>
        <n v="227"/>
        <n v="141"/>
        <n v="126"/>
        <n v="209"/>
        <n v="91"/>
        <n v="88"/>
        <n v="260"/>
        <n v="135"/>
        <n v="325"/>
        <n v="171"/>
        <n v="273"/>
        <n v="85"/>
        <n v="215"/>
        <n v="111"/>
        <n v="67"/>
        <n v="103"/>
        <n v="104"/>
        <n v="63"/>
        <n v="180"/>
        <n v="124"/>
        <n v="150"/>
        <n v="65"/>
        <n v="175"/>
        <n v="102"/>
        <n v="51"/>
        <n v="79"/>
        <n v="46"/>
        <n v="157"/>
        <n v="60"/>
        <n v="200"/>
        <n v="94"/>
        <n v="37"/>
        <n v="398"/>
        <n v="101"/>
        <n v="295"/>
        <n v="48"/>
        <n v="158"/>
        <n v="41"/>
        <n v="160"/>
        <n v="105"/>
        <n v="40"/>
        <n v="33"/>
        <n v="159"/>
        <n v="177"/>
        <n v="189"/>
        <n v="43"/>
        <n v="112"/>
        <n v="139"/>
        <n v="34"/>
        <n v="49"/>
        <n v="80"/>
        <n v="45"/>
        <n v="225"/>
        <n v="42"/>
        <n v="130"/>
        <n v="76"/>
        <n v="50"/>
        <n v="38"/>
        <n v="36"/>
        <n v="219"/>
        <n v="99"/>
        <n v="44"/>
        <n v="303"/>
        <n v="39"/>
        <n v="47"/>
        <n v="169"/>
        <n v="23"/>
        <n v="168"/>
        <n v="35"/>
        <n v="166"/>
        <n v="32"/>
        <n v="26"/>
        <n v="27"/>
        <n v="77"/>
        <n v="31"/>
        <n v="28"/>
        <n v="18"/>
        <n v="356"/>
        <n v="25"/>
        <n v="140"/>
        <n v="30"/>
        <n v="29"/>
        <n v="22"/>
        <n v="24"/>
        <n v="19"/>
        <n v="15"/>
        <n v="20"/>
        <n v="217"/>
        <n v="16"/>
        <n v="191"/>
        <n v="184"/>
        <n v="96"/>
        <n v="153"/>
        <n v="17"/>
        <n v="236"/>
        <n v="194"/>
        <n v="21"/>
        <n v="322"/>
        <n v="12"/>
        <n v="9"/>
        <n v="14"/>
        <n v="229"/>
        <n v="11"/>
        <n v="262"/>
        <n v="10"/>
        <n v="271"/>
        <n v="13"/>
        <n v="176"/>
        <n v="8"/>
        <n v="4"/>
        <n v="6"/>
        <n v="5"/>
        <n v="134"/>
        <n v="144"/>
        <n v="163"/>
        <n v="7"/>
        <n v="3"/>
        <n v="2"/>
        <n v="173"/>
        <n v="205"/>
        <n v="1"/>
      </sharedItems>
    </cacheField>
    <cacheField name="Inns" numFmtId="0">
      <sharedItems containsSemiMixedTypes="0" containsString="0" containsNumber="1" containsInteger="1" minValue="1" maxValue="452"/>
    </cacheField>
    <cacheField name="NO" numFmtId="0">
      <sharedItems containsSemiMixedTypes="0" containsString="0" containsNumber="1" containsInteger="1" minValue="0" maxValue="84"/>
    </cacheField>
    <cacheField name="Runs" numFmtId="0">
      <sharedItems containsSemiMixedTypes="0" containsString="0" containsNumber="1" containsInteger="1" minValue="0" maxValue="18426"/>
    </cacheField>
    <cacheField name="HS" numFmtId="0">
      <sharedItems containsSemiMixedTypes="0" containsString="0" containsNumber="1" containsInteger="1" minValue="0" maxValue="264"/>
    </cacheField>
    <cacheField name="Ave" numFmtId="0">
      <sharedItems containsSemiMixedTypes="0" containsString="0" containsNumber="1" minValue="0" maxValue="145"/>
    </cacheField>
    <cacheField name="SR" numFmtId="0">
      <sharedItems containsSemiMixedTypes="0" containsString="0" containsNumber="1" minValue="0" maxValue="328.57"/>
    </cacheField>
    <cacheField name="100" numFmtId="0">
      <sharedItems containsSemiMixedTypes="0" containsString="0" containsNumber="1" containsInteger="1" minValue="0" maxValue="49"/>
    </cacheField>
    <cacheField name="50" numFmtId="0">
      <sharedItems containsSemiMixedTypes="0" containsString="0" containsNumber="1" containsInteger="1" minValue="0" maxValue="96"/>
    </cacheField>
    <cacheField name="0" numFmtId="0">
      <sharedItems containsSemiMixedTypes="0" containsString="0" containsNumber="1" containsInteger="1" minValue="0" maxValue="34"/>
    </cacheField>
    <cacheField name="Avg_Per_Match" numFmtId="2">
      <sharedItems containsSemiMixedTypes="0" containsString="0" containsNumber="1" minValue="0" maxValue="84"/>
    </cacheField>
    <cacheField name="Avg_Per_Inning" numFmtId="2">
      <sharedItems containsSemiMixedTypes="0" containsString="0" containsNumber="1" minValue="0" maxValue="84"/>
    </cacheField>
    <cacheField name="Impact" numFmtId="0">
      <sharedItems containsSemiMixedTypes="0" containsString="0" containsNumber="1" minValue="0" maxValue="351.57"/>
    </cacheField>
    <cacheField name="Milestones" numFmtId="0">
      <sharedItems containsSemiMixedTypes="0" containsString="0" containsNumber="1" containsInteger="1" minValue="0" maxValue="145"/>
    </cacheField>
    <cacheField name="Matches_Per_Milestone" numFmtId="164">
      <sharedItems containsSemiMixedTypes="0" containsString="0" containsNumber="1" minValue="0" maxValue="322"/>
    </cacheField>
    <cacheField name="Turn_up_Rate" numFmtId="164">
      <sharedItems containsSemiMixedTypes="0" containsString="0" containsNumber="1" minValue="0" maxValue="100"/>
    </cacheField>
  </cacheFields>
  <extLst>
    <ext xmlns:x14="http://schemas.microsoft.com/office/spreadsheetml/2009/9/main" uri="{725AE2AE-9491-48be-B2B4-4EB974FC3084}">
      <x14:pivotCacheDefinition pivotCacheId="177944786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88">
  <r>
    <n v="6"/>
    <x v="0"/>
    <s v="INDIA"/>
    <n v="2019"/>
    <x v="0"/>
    <n v="233"/>
    <n v="39"/>
    <n v="11609"/>
    <n v="183"/>
    <n v="59.84"/>
    <n v="93.28"/>
    <n v="43"/>
    <n v="55"/>
    <n v="13"/>
    <n v="47.971074380165291"/>
    <n v="49.824034334763951"/>
    <n v="153.12"/>
    <n v="98"/>
    <n v="2.4693877551020407"/>
    <n v="40.495867768595041"/>
  </r>
  <r>
    <n v="39"/>
    <x v="1"/>
    <s v="PAK"/>
    <n v="2019"/>
    <x v="1"/>
    <n v="72"/>
    <n v="10"/>
    <n v="3359"/>
    <n v="125"/>
    <n v="54.17"/>
    <n v="87.08"/>
    <n v="11"/>
    <n v="15"/>
    <n v="2"/>
    <n v="45.391891891891895"/>
    <n v="46.652777777777779"/>
    <n v="141.25"/>
    <n v="26"/>
    <n v="2.8461538461538463"/>
    <n v="35.135135135135137"/>
  </r>
  <r>
    <n v="28"/>
    <x v="2"/>
    <s v="SA"/>
    <n v="2019"/>
    <x v="2"/>
    <n v="178"/>
    <n v="14"/>
    <n v="8113"/>
    <n v="159"/>
    <n v="49.46"/>
    <n v="88.39"/>
    <n v="27"/>
    <n v="39"/>
    <n v="4"/>
    <n v="44.8232044198895"/>
    <n v="45.578651685393261"/>
    <n v="137.85"/>
    <n v="66"/>
    <n v="2.7424242424242422"/>
    <n v="36.464088397790057"/>
  </r>
  <r>
    <n v="4"/>
    <x v="3"/>
    <s v="WI"/>
    <n v="2019"/>
    <x v="3"/>
    <n v="67"/>
    <n v="10"/>
    <n v="3007"/>
    <n v="170"/>
    <n v="52.75"/>
    <n v="74.319999999999993"/>
    <n v="8"/>
    <n v="15"/>
    <n v="4"/>
    <n v="41.763888888888886"/>
    <n v="44.880597014925371"/>
    <n v="127.07"/>
    <n v="23"/>
    <n v="3.1304347826086958"/>
    <n v="31.944444444444443"/>
  </r>
  <r>
    <n v="16"/>
    <x v="4"/>
    <s v="SA"/>
    <n v="2018"/>
    <x v="4"/>
    <n v="218"/>
    <n v="39"/>
    <n v="9577"/>
    <n v="176"/>
    <n v="53.5"/>
    <n v="101.09"/>
    <n v="25"/>
    <n v="53"/>
    <n v="7"/>
    <n v="42.004385964912281"/>
    <n v="43.931192660550458"/>
    <n v="154.59"/>
    <n v="78"/>
    <n v="2.9230769230769229"/>
    <n v="34.210526315789473"/>
  </r>
  <r>
    <n v="38"/>
    <x v="5"/>
    <s v="AUS"/>
    <n v="2019"/>
    <x v="5"/>
    <n v="114"/>
    <n v="5"/>
    <n v="4990"/>
    <n v="179"/>
    <n v="45.77"/>
    <n v="95.55"/>
    <n v="17"/>
    <n v="20"/>
    <n v="2"/>
    <n v="43.017241379310342"/>
    <n v="43.771929824561404"/>
    <n v="141.32"/>
    <n v="37"/>
    <n v="3.1351351351351351"/>
    <n v="31.896551724137932"/>
  </r>
  <r>
    <n v="13"/>
    <x v="6"/>
    <s v="ENG"/>
    <n v="2019"/>
    <x v="6"/>
    <n v="135"/>
    <n v="21"/>
    <n v="5856"/>
    <n v="133"/>
    <n v="51.36"/>
    <n v="87.37"/>
    <n v="16"/>
    <n v="33"/>
    <n v="4"/>
    <n v="40.951048951048953"/>
    <n v="43.37777777777778"/>
    <n v="138.73000000000002"/>
    <n v="49"/>
    <n v="2.9183673469387754"/>
    <n v="34.265734265734267"/>
  </r>
  <r>
    <n v="13"/>
    <x v="7"/>
    <s v="ENG"/>
    <n v="2013"/>
    <x v="7"/>
    <n v="65"/>
    <n v="10"/>
    <n v="2819"/>
    <n v="137"/>
    <n v="51.25"/>
    <n v="77.06"/>
    <n v="4"/>
    <n v="22"/>
    <n v="5"/>
    <n v="41.455882352941174"/>
    <n v="43.369230769230768"/>
    <n v="128.31"/>
    <n v="26"/>
    <n v="2.6153846153846154"/>
    <n v="38.235294117647058"/>
  </r>
  <r>
    <n v="7"/>
    <x v="8"/>
    <s v="NZ"/>
    <n v="2019"/>
    <x v="8"/>
    <n v="142"/>
    <n v="14"/>
    <n v="6132"/>
    <n v="148"/>
    <n v="47.9"/>
    <n v="81.819999999999993"/>
    <n v="13"/>
    <n v="39"/>
    <n v="5"/>
    <n v="41.154362416107382"/>
    <n v="43.183098591549296"/>
    <n v="129.72"/>
    <n v="52"/>
    <n v="2.8653846153846154"/>
    <n v="34.899328859060404"/>
  </r>
  <r>
    <n v="32"/>
    <x v="9"/>
    <s v="PAK"/>
    <n v="1985"/>
    <x v="9"/>
    <n v="60"/>
    <n v="6"/>
    <n v="2572"/>
    <n v="123"/>
    <n v="47.62"/>
    <n v="84.8"/>
    <n v="7"/>
    <n v="13"/>
    <n v="2"/>
    <n v="41.483870967741936"/>
    <n v="42.866666666666667"/>
    <n v="132.41999999999999"/>
    <n v="20"/>
    <n v="3.1"/>
    <n v="32.258064516129032"/>
  </r>
  <r>
    <n v="40"/>
    <x v="10"/>
    <s v="SA"/>
    <n v="2019"/>
    <x v="10"/>
    <n v="115"/>
    <n v="6"/>
    <n v="4907"/>
    <n v="178"/>
    <n v="45.01"/>
    <n v="95.2"/>
    <n v="14"/>
    <n v="24"/>
    <n v="3"/>
    <n v="42.669565217391302"/>
    <n v="42.669565217391302"/>
    <n v="140.21"/>
    <n v="38"/>
    <n v="3.0263157894736841"/>
    <n v="33.043478260869563"/>
  </r>
  <r>
    <n v="43"/>
    <x v="11"/>
    <s v="SCOT"/>
    <n v="2019"/>
    <x v="11"/>
    <n v="57"/>
    <n v="2"/>
    <n v="2409"/>
    <n v="156"/>
    <n v="43.8"/>
    <n v="86.18"/>
    <n v="4"/>
    <n v="17"/>
    <n v="5"/>
    <n v="40.83050847457627"/>
    <n v="42.263157894736842"/>
    <n v="129.98000000000002"/>
    <n v="21"/>
    <n v="2.8095238095238093"/>
    <n v="35.593220338983052"/>
  </r>
  <r>
    <n v="23"/>
    <x v="12"/>
    <s v="INDIA"/>
    <n v="2019"/>
    <x v="12"/>
    <n v="131"/>
    <n v="7"/>
    <n v="5518"/>
    <n v="143"/>
    <n v="44.5"/>
    <n v="94.01"/>
    <n v="17"/>
    <n v="27"/>
    <n v="5"/>
    <n v="41.488721804511279"/>
    <n v="42.122137404580151"/>
    <n v="138.51"/>
    <n v="44"/>
    <n v="3.0227272727272729"/>
    <n v="33.082706766917291"/>
  </r>
  <r>
    <n v="11"/>
    <x v="13"/>
    <s v="ENG"/>
    <n v="2019"/>
    <x v="1"/>
    <n v="68"/>
    <n v="8"/>
    <n v="2861"/>
    <n v="141"/>
    <n v="47.68"/>
    <n v="104.07"/>
    <n v="9"/>
    <n v="11"/>
    <n v="5"/>
    <n v="38.662162162162161"/>
    <n v="42.073529411764703"/>
    <n v="151.75"/>
    <n v="20"/>
    <n v="3.7"/>
    <n v="27.027027027027028"/>
  </r>
  <r>
    <n v="19"/>
    <x v="14"/>
    <s v="INDIA"/>
    <n v="2019"/>
    <x v="13"/>
    <n v="214"/>
    <n v="32"/>
    <n v="8944"/>
    <n v="264"/>
    <n v="49.14"/>
    <n v="88.88"/>
    <n v="28"/>
    <n v="43"/>
    <n v="13"/>
    <n v="40.470588235294116"/>
    <n v="41.794392523364486"/>
    <n v="138.01999999999998"/>
    <n v="71"/>
    <n v="3.112676056338028"/>
    <n v="32.126696832579185"/>
  </r>
  <r>
    <n v="37"/>
    <x v="15"/>
    <s v="ENG"/>
    <n v="2019"/>
    <x v="14"/>
    <n v="81"/>
    <n v="2"/>
    <n v="3381"/>
    <n v="180"/>
    <n v="42.79"/>
    <n v="107.4"/>
    <n v="9"/>
    <n v="18"/>
    <n v="7"/>
    <n v="40.25"/>
    <n v="41.74074074074074"/>
    <n v="150.19"/>
    <n v="27"/>
    <n v="3.1111111111111112"/>
    <n v="32.142857142857146"/>
  </r>
  <r>
    <n v="0"/>
    <x v="16"/>
    <s v="INDIA"/>
    <n v="2012"/>
    <x v="15"/>
    <n v="452"/>
    <n v="41"/>
    <n v="18426"/>
    <n v="200"/>
    <n v="44.83"/>
    <n v="86.23"/>
    <n v="49"/>
    <n v="96"/>
    <n v="20"/>
    <n v="39.796976241900651"/>
    <n v="40.76548672566372"/>
    <n v="131.06"/>
    <n v="145"/>
    <n v="3.193103448275862"/>
    <n v="31.317494600431967"/>
  </r>
  <r>
    <n v="24"/>
    <x v="17"/>
    <s v="SA"/>
    <n v="2019"/>
    <x v="6"/>
    <n v="136"/>
    <n v="20"/>
    <n v="5507"/>
    <n v="185"/>
    <n v="47.47"/>
    <n v="88.6"/>
    <n v="12"/>
    <n v="35"/>
    <n v="3"/>
    <n v="38.510489510489514"/>
    <n v="40.492647058823529"/>
    <n v="136.07"/>
    <n v="47"/>
    <n v="3.0425531914893615"/>
    <n v="32.867132867132867"/>
  </r>
  <r>
    <n v="32"/>
    <x v="18"/>
    <s v="WI"/>
    <n v="1991"/>
    <x v="16"/>
    <n v="127"/>
    <n v="13"/>
    <n v="5134"/>
    <n v="133"/>
    <n v="45.03"/>
    <n v="64.92"/>
    <n v="11"/>
    <n v="31"/>
    <n v="3"/>
    <n v="40.109375"/>
    <n v="40.425196850393704"/>
    <n v="109.95"/>
    <n v="42"/>
    <n v="3.0476190476190474"/>
    <n v="32.8125"/>
  </r>
  <r>
    <n v="47"/>
    <x v="19"/>
    <s v="WI"/>
    <n v="1991"/>
    <x v="17"/>
    <n v="167"/>
    <n v="24"/>
    <n v="6721"/>
    <n v="189"/>
    <n v="47"/>
    <n v="90.2"/>
    <n v="11"/>
    <n v="45"/>
    <n v="7"/>
    <n v="35.941176470588232"/>
    <n v="40.245508982035929"/>
    <n v="137.19999999999999"/>
    <n v="56"/>
    <n v="3.3392857142857144"/>
    <n v="29.946524064171122"/>
  </r>
  <r>
    <n v="46"/>
    <x v="20"/>
    <s v="AUS"/>
    <n v="2019"/>
    <x v="18"/>
    <n v="115"/>
    <n v="2"/>
    <n v="4559"/>
    <n v="153"/>
    <n v="40.340000000000003"/>
    <n v="89.51"/>
    <n v="15"/>
    <n v="24"/>
    <n v="11"/>
    <n v="38.310924369747902"/>
    <n v="39.643478260869564"/>
    <n v="129.85000000000002"/>
    <n v="39"/>
    <n v="3.0512820512820511"/>
    <n v="32.773109243697476"/>
  </r>
  <r>
    <n v="6"/>
    <x v="21"/>
    <s v="AUS"/>
    <n v="2008"/>
    <x v="19"/>
    <n v="155"/>
    <n v="15"/>
    <n v="6133"/>
    <n v="181"/>
    <n v="43.8"/>
    <n v="78.959999999999994"/>
    <n v="10"/>
    <n v="36"/>
    <n v="9"/>
    <n v="38.093167701863351"/>
    <n v="39.567741935483873"/>
    <n v="122.75999999999999"/>
    <n v="46"/>
    <n v="3.5"/>
    <n v="28.571428571428569"/>
  </r>
  <r>
    <n v="26"/>
    <x v="22"/>
    <s v="NZ"/>
    <n v="2019"/>
    <x v="4"/>
    <n v="212"/>
    <n v="37"/>
    <n v="8376"/>
    <n v="181"/>
    <n v="47.86"/>
    <n v="83"/>
    <n v="20"/>
    <n v="50"/>
    <n v="9"/>
    <n v="36.736842105263158"/>
    <n v="39.509433962264154"/>
    <n v="130.86000000000001"/>
    <n v="70"/>
    <n v="3.2571428571428571"/>
    <n v="30.701754385964914"/>
  </r>
  <r>
    <n v="17"/>
    <x v="23"/>
    <s v="AUS"/>
    <n v="2019"/>
    <x v="20"/>
    <n v="72"/>
    <n v="4"/>
    <n v="2773"/>
    <n v="151"/>
    <n v="40.770000000000003"/>
    <n v="81.41"/>
    <n v="7"/>
    <n v="15"/>
    <n v="3"/>
    <n v="37.986301369863014"/>
    <n v="38.513888888888886"/>
    <n v="122.18"/>
    <n v="22"/>
    <n v="3.3181818181818183"/>
    <n v="30.136986301369863"/>
  </r>
  <r>
    <n v="1"/>
    <x v="24"/>
    <s v="AUS"/>
    <n v="1992"/>
    <x v="21"/>
    <n v="115"/>
    <n v="6"/>
    <n v="4357"/>
    <n v="126"/>
    <n v="39.97"/>
    <n v="55.93"/>
    <n v="9"/>
    <n v="22"/>
    <n v="4"/>
    <n v="37.239316239316238"/>
    <n v="37.88695652173913"/>
    <n v="95.9"/>
    <n v="31"/>
    <n v="3.774193548387097"/>
    <n v="26.495726495726498"/>
  </r>
  <r>
    <n v="8"/>
    <x v="25"/>
    <s v="INDIA"/>
    <n v="2007"/>
    <x v="22"/>
    <n v="300"/>
    <n v="23"/>
    <n v="11363"/>
    <n v="183"/>
    <n v="41.02"/>
    <n v="73.7"/>
    <n v="22"/>
    <n v="72"/>
    <n v="16"/>
    <n v="36.536977491961416"/>
    <n v="37.876666666666665"/>
    <n v="114.72"/>
    <n v="94"/>
    <n v="3.3085106382978724"/>
    <n v="30.225080385852088"/>
  </r>
  <r>
    <n v="10"/>
    <x v="26"/>
    <s v="AUS"/>
    <n v="1994"/>
    <x v="23"/>
    <n v="161"/>
    <n v="25"/>
    <n v="6068"/>
    <n v="145"/>
    <n v="44.61"/>
    <n v="72.56"/>
    <n v="7"/>
    <n v="46"/>
    <n v="6"/>
    <n v="37"/>
    <n v="37.689440993788821"/>
    <n v="117.17"/>
    <n v="53"/>
    <n v="3.0943396226415096"/>
    <n v="32.31707317073171"/>
  </r>
  <r>
    <n v="48"/>
    <x v="27"/>
    <s v="NZ"/>
    <n v="2019"/>
    <x v="24"/>
    <n v="176"/>
    <n v="19"/>
    <n v="6626"/>
    <n v="237"/>
    <n v="42.2"/>
    <n v="87.34"/>
    <n v="16"/>
    <n v="35"/>
    <n v="15"/>
    <n v="37.016759776536311"/>
    <n v="37.647727272727273"/>
    <n v="129.54000000000002"/>
    <n v="51"/>
    <n v="3.5098039215686274"/>
    <n v="28.491620111731841"/>
  </r>
  <r>
    <n v="2"/>
    <x v="28"/>
    <s v="AUS"/>
    <n v="2012"/>
    <x v="25"/>
    <n v="365"/>
    <n v="39"/>
    <n v="13704"/>
    <n v="164"/>
    <n v="42.03"/>
    <n v="80.39"/>
    <n v="30"/>
    <n v="82"/>
    <n v="20"/>
    <n v="36.543999999999997"/>
    <n v="37.545205479452058"/>
    <n v="122.42"/>
    <n v="112"/>
    <n v="3.3482142857142856"/>
    <n v="29.866666666666671"/>
  </r>
  <r>
    <n v="1"/>
    <x v="29"/>
    <s v="SL"/>
    <n v="2015"/>
    <x v="26"/>
    <n v="380"/>
    <n v="41"/>
    <n v="14234"/>
    <n v="169"/>
    <n v="41.98"/>
    <n v="78.86"/>
    <n v="25"/>
    <n v="93"/>
    <n v="15"/>
    <n v="35.232673267326732"/>
    <n v="37.457894736842107"/>
    <n v="120.84"/>
    <n v="118"/>
    <n v="3.4237288135593222"/>
    <n v="29.207920792079207"/>
  </r>
  <r>
    <n v="7"/>
    <x v="30"/>
    <s v="SA"/>
    <n v="2014"/>
    <x v="27"/>
    <n v="314"/>
    <n v="53"/>
    <n v="11579"/>
    <n v="139"/>
    <n v="44.36"/>
    <n v="72.89"/>
    <n v="17"/>
    <n v="86"/>
    <n v="17"/>
    <n v="35.301829268292686"/>
    <n v="36.875796178343947"/>
    <n v="117.25"/>
    <n v="103"/>
    <n v="3.1844660194174756"/>
    <n v="31.402439024390244"/>
  </r>
  <r>
    <n v="45"/>
    <x v="31"/>
    <s v="SA"/>
    <n v="2003"/>
    <x v="28"/>
    <n v="185"/>
    <n v="19"/>
    <n v="6798"/>
    <n v="188"/>
    <n v="40.950000000000003"/>
    <n v="72.040000000000006"/>
    <n v="13"/>
    <n v="45"/>
    <n v="11"/>
    <n v="36.745945945945948"/>
    <n v="36.745945945945948"/>
    <n v="112.99000000000001"/>
    <n v="58"/>
    <n v="3.1896551724137931"/>
    <n v="31.351351351351354"/>
  </r>
  <r>
    <n v="17"/>
    <x v="32"/>
    <s v="AUS"/>
    <n v="2019"/>
    <x v="29"/>
    <n v="104"/>
    <n v="12"/>
    <n v="3810"/>
    <n v="164"/>
    <n v="41.41"/>
    <n v="86.31"/>
    <n v="8"/>
    <n v="23"/>
    <n v="5"/>
    <n v="32.288135593220339"/>
    <n v="36.634615384615387"/>
    <n v="127.72"/>
    <n v="31"/>
    <n v="3.806451612903226"/>
    <n v="26.271186440677969"/>
  </r>
  <r>
    <n v="29"/>
    <x v="33"/>
    <s v="INDIA"/>
    <n v="2013"/>
    <x v="30"/>
    <n v="143"/>
    <n v="11"/>
    <n v="5238"/>
    <n v="150"/>
    <n v="39.68"/>
    <n v="85.25"/>
    <n v="11"/>
    <n v="34"/>
    <n v="11"/>
    <n v="35.632653061224488"/>
    <n v="36.629370629370626"/>
    <n v="124.93"/>
    <n v="45"/>
    <n v="3.2666666666666666"/>
    <n v="30.612244897959183"/>
  </r>
  <r>
    <n v="23"/>
    <x v="34"/>
    <s v="WI"/>
    <n v="1994"/>
    <x v="31"/>
    <n v="237"/>
    <n v="28"/>
    <n v="8648"/>
    <n v="152"/>
    <n v="41.37"/>
    <n v="63.09"/>
    <n v="17"/>
    <n v="57"/>
    <n v="13"/>
    <n v="36.336134453781511"/>
    <n v="36.489451476793249"/>
    <n v="104.46000000000001"/>
    <n v="74"/>
    <n v="3.2162162162162162"/>
    <n v="31.092436974789916"/>
  </r>
  <r>
    <n v="7"/>
    <x v="35"/>
    <s v="IRE"/>
    <n v="2019"/>
    <x v="32"/>
    <n v="111"/>
    <n v="2"/>
    <n v="4038"/>
    <n v="177"/>
    <n v="37.04"/>
    <n v="87.27"/>
    <n v="8"/>
    <n v="23"/>
    <n v="10"/>
    <n v="35.421052631578945"/>
    <n v="36.378378378378379"/>
    <n v="124.31"/>
    <n v="31"/>
    <n v="3.6774193548387095"/>
    <n v="27.192982456140353"/>
  </r>
  <r>
    <n v="25"/>
    <x v="36"/>
    <s v="ENG"/>
    <n v="2003"/>
    <x v="33"/>
    <n v="100"/>
    <n v="10"/>
    <n v="3637"/>
    <n v="125"/>
    <n v="40.409999999999997"/>
    <n v="71.52"/>
    <n v="5"/>
    <n v="25"/>
    <n v="6"/>
    <n v="36.369999999999997"/>
    <n v="36.369999999999997"/>
    <n v="111.92999999999999"/>
    <n v="30"/>
    <n v="3.3333333333333335"/>
    <n v="30"/>
  </r>
  <r>
    <n v="10"/>
    <x v="37"/>
    <s v="INDIA"/>
    <n v="2019"/>
    <x v="34"/>
    <n v="297"/>
    <n v="84"/>
    <n v="10773"/>
    <n v="183"/>
    <n v="50.57"/>
    <n v="87.56"/>
    <n v="10"/>
    <n v="73"/>
    <n v="10"/>
    <n v="30.78"/>
    <n v="36.272727272727273"/>
    <n v="138.13"/>
    <n v="83"/>
    <n v="4.2168674698795181"/>
    <n v="23.714285714285715"/>
  </r>
  <r>
    <n v="23"/>
    <x v="38"/>
    <s v="PAK"/>
    <n v="2007"/>
    <x v="35"/>
    <n v="56"/>
    <n v="1"/>
    <n v="2028"/>
    <n v="127"/>
    <n v="36.869999999999997"/>
    <n v="66.95"/>
    <n v="3"/>
    <n v="12"/>
    <n v="2"/>
    <n v="36.214285714285715"/>
    <n v="36.214285714285715"/>
    <n v="103.82"/>
    <n v="15"/>
    <n v="3.7333333333333334"/>
    <n v="26.785714285714285"/>
  </r>
  <r>
    <n v="20"/>
    <x v="39"/>
    <s v="PAK"/>
    <n v="2003"/>
    <x v="36"/>
    <n v="244"/>
    <n v="19"/>
    <n v="8824"/>
    <n v="194"/>
    <n v="39.21"/>
    <n v="80.67"/>
    <n v="20"/>
    <n v="43"/>
    <n v="15"/>
    <n v="35.724696356275302"/>
    <n v="36.16393442622951"/>
    <n v="119.88"/>
    <n v="63"/>
    <n v="3.9206349206349205"/>
    <n v="25.506072874493928"/>
  </r>
  <r>
    <n v="40"/>
    <x v="40"/>
    <s v="ENG"/>
    <n v="2019"/>
    <x v="37"/>
    <n v="67"/>
    <n v="3"/>
    <n v="2419"/>
    <n v="171"/>
    <n v="37.79"/>
    <n v="95.72"/>
    <n v="6"/>
    <n v="14"/>
    <n v="5"/>
    <n v="34.557142857142857"/>
    <n v="36.104477611940297"/>
    <n v="133.51"/>
    <n v="20"/>
    <n v="3.5"/>
    <n v="28.571428571428569"/>
  </r>
  <r>
    <n v="41"/>
    <x v="41"/>
    <s v="SA"/>
    <n v="2013"/>
    <x v="38"/>
    <n v="194"/>
    <n v="10"/>
    <n v="6989"/>
    <n v="141"/>
    <n v="37.979999999999997"/>
    <n v="80.81"/>
    <n v="10"/>
    <n v="47"/>
    <n v="8"/>
    <n v="35.477157360406089"/>
    <n v="36.02577319587629"/>
    <n v="118.78999999999999"/>
    <n v="57"/>
    <n v="3.4561403508771931"/>
    <n v="28.934010152284262"/>
  </r>
  <r>
    <n v="25"/>
    <x v="42"/>
    <s v="AUS"/>
    <n v="2002"/>
    <x v="39"/>
    <n v="236"/>
    <n v="20"/>
    <n v="8500"/>
    <n v="173"/>
    <n v="39.35"/>
    <n v="76.900000000000006"/>
    <n v="18"/>
    <n v="50"/>
    <n v="16"/>
    <n v="34.83606557377049"/>
    <n v="36.016949152542374"/>
    <n v="116.25"/>
    <n v="68"/>
    <n v="3.5882352941176472"/>
    <n v="27.868852459016392"/>
  </r>
  <r>
    <n v="34"/>
    <x v="43"/>
    <s v="SA"/>
    <n v="2007"/>
    <x v="40"/>
    <n v="95"/>
    <n v="14"/>
    <n v="3421"/>
    <n v="125"/>
    <n v="42.23"/>
    <n v="67.78"/>
    <n v="4"/>
    <n v="26"/>
    <n v="4"/>
    <n v="31.971962616822431"/>
    <n v="36.010526315789477"/>
    <n v="110.00999999999999"/>
    <n v="30"/>
    <n v="3.5666666666666669"/>
    <n v="28.037383177570092"/>
  </r>
  <r>
    <n v="12"/>
    <x v="44"/>
    <s v="WI"/>
    <n v="2007"/>
    <x v="41"/>
    <n v="289"/>
    <n v="32"/>
    <n v="10405"/>
    <n v="169"/>
    <n v="40.479999999999997"/>
    <n v="79.510000000000005"/>
    <n v="19"/>
    <n v="63"/>
    <n v="16"/>
    <n v="34.799331103678931"/>
    <n v="36.003460207612456"/>
    <n v="119.99000000000001"/>
    <n v="82"/>
    <n v="3.6463414634146343"/>
    <n v="27.424749163879596"/>
  </r>
  <r>
    <n v="3"/>
    <x v="45"/>
    <s v="AUS"/>
    <n v="2016"/>
    <x v="42"/>
    <n v="85"/>
    <n v="10"/>
    <n v="3044"/>
    <n v="156"/>
    <n v="40.58"/>
    <n v="83.51"/>
    <n v="3"/>
    <n v="22"/>
    <n v="3"/>
    <n v="33.822222222222223"/>
    <n v="35.811764705882354"/>
    <n v="124.09"/>
    <n v="25"/>
    <n v="3.6"/>
    <n v="27.777777777777779"/>
  </r>
  <r>
    <n v="32"/>
    <x v="46"/>
    <s v="AUS"/>
    <n v="2015"/>
    <x v="43"/>
    <n v="223"/>
    <n v="44"/>
    <n v="7981"/>
    <n v="130"/>
    <n v="44.58"/>
    <n v="78.98"/>
    <n v="8"/>
    <n v="58"/>
    <n v="10"/>
    <n v="32.575510204081631"/>
    <n v="35.789237668161434"/>
    <n v="123.56"/>
    <n v="66"/>
    <n v="3.7121212121212119"/>
    <n v="26.938775510204081"/>
  </r>
  <r>
    <n v="11"/>
    <x v="47"/>
    <s v="WI"/>
    <n v="2019"/>
    <x v="44"/>
    <n v="294"/>
    <n v="17"/>
    <n v="10480"/>
    <n v="215"/>
    <n v="37.83"/>
    <n v="87.19"/>
    <n v="25"/>
    <n v="54"/>
    <n v="25"/>
    <n v="34.817275747508305"/>
    <n v="35.646258503401363"/>
    <n v="125.02"/>
    <n v="79"/>
    <n v="3.8101265822784809"/>
    <n v="26.245847176079735"/>
  </r>
  <r>
    <n v="14"/>
    <x v="48"/>
    <s v="PAK"/>
    <n v="2010"/>
    <x v="45"/>
    <n v="273"/>
    <n v="40"/>
    <n v="9720"/>
    <n v="141"/>
    <n v="41.71"/>
    <n v="75.099999999999994"/>
    <n v="15"/>
    <n v="64"/>
    <n v="15"/>
    <n v="33.75"/>
    <n v="35.604395604395606"/>
    <n v="116.81"/>
    <n v="79"/>
    <n v="3.6455696202531644"/>
    <n v="27.430555555555557"/>
  </r>
  <r>
    <n v="3"/>
    <x v="49"/>
    <s v="ENG"/>
    <n v="2006"/>
    <x v="46"/>
    <n v="122"/>
    <n v="6"/>
    <n v="4335"/>
    <n v="137"/>
    <n v="37.369999999999997"/>
    <n v="85.21"/>
    <n v="12"/>
    <n v="21"/>
    <n v="13"/>
    <n v="35.243902439024389"/>
    <n v="35.532786885245905"/>
    <n v="122.57999999999998"/>
    <n v="33"/>
    <n v="3.7272727272727271"/>
    <n v="26.829268292682929"/>
  </r>
  <r>
    <n v="48"/>
    <x v="50"/>
    <s v="ENG"/>
    <n v="2013"/>
    <x v="47"/>
    <n v="125"/>
    <n v="16"/>
    <n v="4440"/>
    <n v="130"/>
    <n v="40.729999999999997"/>
    <n v="86.58"/>
    <n v="9"/>
    <n v="25"/>
    <n v="7"/>
    <n v="32.647058823529413"/>
    <n v="35.520000000000003"/>
    <n v="127.31"/>
    <n v="34"/>
    <n v="4"/>
    <n v="25"/>
  </r>
  <r>
    <n v="43"/>
    <x v="51"/>
    <s v="AUS"/>
    <n v="2004"/>
    <x v="48"/>
    <n v="196"/>
    <n v="67"/>
    <n v="6912"/>
    <n v="108"/>
    <n v="53.58"/>
    <n v="74.16"/>
    <n v="6"/>
    <n v="46"/>
    <n v="5"/>
    <n v="29.793103448275861"/>
    <n v="35.265306122448976"/>
    <n v="127.74"/>
    <n v="52"/>
    <n v="4.4615384615384617"/>
    <n v="22.413793103448278"/>
  </r>
  <r>
    <n v="4"/>
    <x v="52"/>
    <s v="ENG"/>
    <n v="1995"/>
    <x v="49"/>
    <n v="122"/>
    <n v="6"/>
    <n v="4290"/>
    <n v="142"/>
    <n v="36.979999999999997"/>
    <n v="61.88"/>
    <n v="8"/>
    <n v="23"/>
    <n v="4"/>
    <n v="34.32"/>
    <n v="35.16393442622951"/>
    <n v="98.86"/>
    <n v="31"/>
    <n v="4.032258064516129"/>
    <n v="24.8"/>
  </r>
  <r>
    <n v="21"/>
    <x v="53"/>
    <s v="WI"/>
    <n v="2011"/>
    <x v="50"/>
    <n v="251"/>
    <n v="40"/>
    <n v="8778"/>
    <n v="150"/>
    <n v="41.6"/>
    <n v="70.739999999999995"/>
    <n v="11"/>
    <n v="59"/>
    <n v="6"/>
    <n v="32.753731343283583"/>
    <n v="34.972111553784863"/>
    <n v="112.34"/>
    <n v="70"/>
    <n v="3.8285714285714287"/>
    <n v="26.119402985074625"/>
  </r>
  <r>
    <n v="22"/>
    <x v="54"/>
    <s v="PAK"/>
    <n v="2010"/>
    <x v="51"/>
    <n v="78"/>
    <n v="4"/>
    <n v="2725"/>
    <n v="136"/>
    <n v="36.82"/>
    <n v="76.28"/>
    <n v="8"/>
    <n v="14"/>
    <n v="15"/>
    <n v="34.935897435897438"/>
    <n v="34.935897435897438"/>
    <n v="113.1"/>
    <n v="22"/>
    <n v="3.5454545454545454"/>
    <n v="28.205128205128204"/>
  </r>
  <r>
    <n v="43"/>
    <x v="55"/>
    <s v="ENG"/>
    <n v="2014"/>
    <x v="52"/>
    <n v="92"/>
    <n v="4"/>
    <n v="3204"/>
    <n v="137"/>
    <n v="36.4"/>
    <n v="77.13"/>
    <n v="5"/>
    <n v="19"/>
    <n v="7"/>
    <n v="34.826086956521742"/>
    <n v="34.826086956521742"/>
    <n v="113.53"/>
    <n v="24"/>
    <n v="3.8333333333333335"/>
    <n v="26.086956521739129"/>
  </r>
  <r>
    <n v="46"/>
    <x v="56"/>
    <s v="PAK"/>
    <n v="2018"/>
    <x v="53"/>
    <n v="53"/>
    <n v="3"/>
    <n v="1845"/>
    <n v="102"/>
    <n v="36.9"/>
    <n v="74.45"/>
    <n v="3"/>
    <n v="12"/>
    <n v="3"/>
    <n v="34.811320754716981"/>
    <n v="34.811320754716981"/>
    <n v="111.35"/>
    <n v="15"/>
    <n v="3.5333333333333332"/>
    <n v="28.30188679245283"/>
  </r>
  <r>
    <n v="49"/>
    <x v="57"/>
    <s v="INDIA"/>
    <n v="1998"/>
    <x v="47"/>
    <n v="127"/>
    <n v="8"/>
    <n v="4413"/>
    <n v="134"/>
    <n v="37.08"/>
    <n v="69.72"/>
    <n v="6"/>
    <n v="33"/>
    <n v="7"/>
    <n v="32.448529411764703"/>
    <n v="34.748031496062993"/>
    <n v="106.8"/>
    <n v="39"/>
    <n v="3.4871794871794872"/>
    <n v="28.676470588235293"/>
  </r>
  <r>
    <n v="25"/>
    <x v="58"/>
    <s v="AUS"/>
    <n v="2012"/>
    <x v="28"/>
    <n v="157"/>
    <n v="44"/>
    <n v="5442"/>
    <n v="109"/>
    <n v="48.15"/>
    <n v="87.16"/>
    <n v="3"/>
    <n v="39"/>
    <n v="3"/>
    <n v="29.416216216216217"/>
    <n v="34.662420382165607"/>
    <n v="135.31"/>
    <n v="42"/>
    <n v="4.4047619047619051"/>
    <n v="22.702702702702705"/>
  </r>
  <r>
    <n v="41"/>
    <x v="59"/>
    <s v="ENG"/>
    <n v="1996"/>
    <x v="54"/>
    <n v="70"/>
    <n v="8"/>
    <n v="2419"/>
    <n v="167"/>
    <n v="39.01"/>
    <n v="69.650000000000006"/>
    <n v="4"/>
    <n v="15"/>
    <n v="4"/>
    <n v="34.070422535211264"/>
    <n v="34.557142857142857"/>
    <n v="108.66"/>
    <n v="19"/>
    <n v="3.736842105263158"/>
    <n v="26.760563380281688"/>
  </r>
  <r>
    <n v="26"/>
    <x v="60"/>
    <s v="ENG"/>
    <n v="2015"/>
    <x v="19"/>
    <n v="157"/>
    <n v="14"/>
    <n v="5416"/>
    <n v="141"/>
    <n v="37.869999999999997"/>
    <n v="77.16"/>
    <n v="4"/>
    <n v="35"/>
    <n v="6"/>
    <n v="33.639751552795033"/>
    <n v="34.496815286624205"/>
    <n v="115.03"/>
    <n v="39"/>
    <n v="4.1282051282051286"/>
    <n v="24.22360248447205"/>
  </r>
  <r>
    <n v="15"/>
    <x v="61"/>
    <s v="AUS"/>
    <n v="2008"/>
    <x v="55"/>
    <n v="279"/>
    <n v="11"/>
    <n v="9619"/>
    <n v="172"/>
    <n v="35.89"/>
    <n v="96.94"/>
    <n v="16"/>
    <n v="55"/>
    <n v="19"/>
    <n v="33.515679442508713"/>
    <n v="34.476702508960571"/>
    <n v="132.82999999999998"/>
    <n v="71"/>
    <n v="4.042253521126761"/>
    <n v="24.738675958188153"/>
  </r>
  <r>
    <n v="33"/>
    <x v="62"/>
    <s v="PAK"/>
    <n v="2015"/>
    <x v="56"/>
    <n v="149"/>
    <n v="31"/>
    <n v="5122"/>
    <n v="96"/>
    <n v="43.4"/>
    <n v="73.75"/>
    <n v="0"/>
    <n v="42"/>
    <n v="6"/>
    <n v="31.617283950617285"/>
    <n v="34.375838926174495"/>
    <n v="117.15"/>
    <n v="42"/>
    <n v="3.8571428571428572"/>
    <n v="25.925925925925924"/>
  </r>
  <r>
    <n v="16"/>
    <x v="63"/>
    <s v="WI"/>
    <n v="2013"/>
    <x v="2"/>
    <n v="169"/>
    <n v="33"/>
    <n v="5804"/>
    <n v="120"/>
    <n v="42.67"/>
    <n v="75.739999999999995"/>
    <n v="5"/>
    <n v="38"/>
    <n v="8"/>
    <n v="32.066298342541437"/>
    <n v="34.34319526627219"/>
    <n v="118.41"/>
    <n v="43"/>
    <n v="4.2093023255813957"/>
    <n v="23.756906077348066"/>
  </r>
  <r>
    <n v="9"/>
    <x v="64"/>
    <s v="INDIA"/>
    <n v="2011"/>
    <x v="57"/>
    <n v="318"/>
    <n v="40"/>
    <n v="10889"/>
    <n v="153"/>
    <n v="39.159999999999997"/>
    <n v="71.239999999999995"/>
    <n v="12"/>
    <n v="83"/>
    <n v="13"/>
    <n v="31.654069767441861"/>
    <n v="34.242138364779876"/>
    <n v="110.39999999999999"/>
    <n v="95"/>
    <n v="3.6210526315789475"/>
    <n v="27.61627906976744"/>
  </r>
  <r>
    <n v="47"/>
    <x v="65"/>
    <s v="AFG"/>
    <n v="2019"/>
    <x v="20"/>
    <n v="69"/>
    <n v="2"/>
    <n v="2359"/>
    <n v="114"/>
    <n v="35.200000000000003"/>
    <n v="70.08"/>
    <n v="4"/>
    <n v="16"/>
    <n v="3"/>
    <n v="32.315068493150683"/>
    <n v="34.188405797101453"/>
    <n v="105.28"/>
    <n v="20"/>
    <n v="3.65"/>
    <n v="27.397260273972602"/>
  </r>
  <r>
    <n v="44"/>
    <x v="66"/>
    <s v="BDESH"/>
    <n v="2019"/>
    <x v="58"/>
    <n v="202"/>
    <n v="8"/>
    <n v="6892"/>
    <n v="154"/>
    <n v="35.520000000000003"/>
    <n v="77.739999999999995"/>
    <n v="11"/>
    <n v="47"/>
    <n v="18"/>
    <n v="33.784313725490193"/>
    <n v="34.118811881188115"/>
    <n v="113.25999999999999"/>
    <n v="58"/>
    <n v="3.5172413793103448"/>
    <n v="28.431372549019606"/>
  </r>
  <r>
    <n v="18"/>
    <x v="67"/>
    <s v="AUS"/>
    <n v="2015"/>
    <x v="59"/>
    <n v="169"/>
    <n v="27"/>
    <n v="5757"/>
    <n v="185"/>
    <n v="40.54"/>
    <n v="90.44"/>
    <n v="9"/>
    <n v="33"/>
    <n v="12"/>
    <n v="30.3"/>
    <n v="34.065088757396452"/>
    <n v="130.97999999999999"/>
    <n v="42"/>
    <n v="4.5238095238095237"/>
    <n v="22.105263157894736"/>
  </r>
  <r>
    <n v="29"/>
    <x v="68"/>
    <s v="ENG"/>
    <n v="2018"/>
    <x v="51"/>
    <n v="77"/>
    <n v="8"/>
    <n v="2622"/>
    <n v="160"/>
    <n v="38"/>
    <n v="72.23"/>
    <n v="6"/>
    <n v="15"/>
    <n v="5"/>
    <n v="33.615384615384613"/>
    <n v="34.051948051948052"/>
    <n v="110.23"/>
    <n v="21"/>
    <n v="3.7142857142857144"/>
    <n v="26.923076923076923"/>
  </r>
  <r>
    <n v="7"/>
    <x v="69"/>
    <s v="INDIA"/>
    <n v="2018"/>
    <x v="42"/>
    <n v="87"/>
    <n v="3"/>
    <n v="2962"/>
    <n v="111"/>
    <n v="35.26"/>
    <n v="78.63"/>
    <n v="3"/>
    <n v="24"/>
    <n v="6"/>
    <n v="32.911111111111111"/>
    <n v="34.045977011494251"/>
    <n v="113.88999999999999"/>
    <n v="27"/>
    <n v="3.3333333333333335"/>
    <n v="30"/>
  </r>
  <r>
    <n v="14"/>
    <x v="70"/>
    <s v="SCOT"/>
    <n v="2019"/>
    <x v="60"/>
    <n v="64"/>
    <n v="6"/>
    <n v="2175"/>
    <n v="175"/>
    <n v="37.5"/>
    <n v="82.92"/>
    <n v="8"/>
    <n v="8"/>
    <n v="8"/>
    <n v="32.954545454545453"/>
    <n v="33.984375"/>
    <n v="120.42"/>
    <n v="16"/>
    <n v="4.125"/>
    <n v="24.242424242424242"/>
  </r>
  <r>
    <n v="9"/>
    <x v="71"/>
    <s v="ENG"/>
    <n v="1992"/>
    <x v="61"/>
    <n v="118"/>
    <n v="16"/>
    <n v="4010"/>
    <n v="118"/>
    <n v="39.31"/>
    <n v="75.540000000000006"/>
    <n v="4"/>
    <n v="26"/>
    <n v="8"/>
    <n v="32.868852459016395"/>
    <n v="33.983050847457626"/>
    <n v="114.85000000000001"/>
    <n v="30"/>
    <n v="4.0666666666666664"/>
    <n v="24.590163934426229"/>
  </r>
  <r>
    <n v="13"/>
    <x v="72"/>
    <s v="SL"/>
    <n v="2016"/>
    <x v="62"/>
    <n v="303"/>
    <n v="41"/>
    <n v="10290"/>
    <n v="161"/>
    <n v="39.270000000000003"/>
    <n v="86.23"/>
    <n v="22"/>
    <n v="47"/>
    <n v="11"/>
    <n v="31.181818181818183"/>
    <n v="33.960396039603964"/>
    <n v="125.5"/>
    <n v="69"/>
    <n v="4.7826086956521738"/>
    <n v="20.909090909090907"/>
  </r>
  <r>
    <n v="18"/>
    <x v="73"/>
    <s v="INDIA"/>
    <n v="2019"/>
    <x v="63"/>
    <n v="50"/>
    <n v="14"/>
    <n v="1694"/>
    <n v="124"/>
    <n v="47.05"/>
    <n v="79.040000000000006"/>
    <n v="3"/>
    <n v="10"/>
    <n v="3"/>
    <n v="30.8"/>
    <n v="33.880000000000003"/>
    <n v="126.09"/>
    <n v="13"/>
    <n v="4.2307692307692308"/>
    <n v="23.636363636363637"/>
  </r>
  <r>
    <n v="37"/>
    <x v="74"/>
    <s v="ENG"/>
    <n v="2019"/>
    <x v="64"/>
    <n v="217"/>
    <n v="32"/>
    <n v="7348"/>
    <n v="148"/>
    <n v="39.71"/>
    <n v="91.24"/>
    <n v="13"/>
    <n v="46"/>
    <n v="15"/>
    <n v="31.536480686695278"/>
    <n v="33.86175115207373"/>
    <n v="130.94999999999999"/>
    <n v="59"/>
    <n v="3.9491525423728815"/>
    <n v="25.321888412017167"/>
  </r>
  <r>
    <n v="36"/>
    <x v="75"/>
    <s v="PAK"/>
    <n v="1996"/>
    <x v="64"/>
    <n v="218"/>
    <n v="41"/>
    <n v="7381"/>
    <n v="119"/>
    <n v="41.7"/>
    <n v="67.010000000000005"/>
    <n v="8"/>
    <n v="50"/>
    <n v="8"/>
    <n v="31.678111587982833"/>
    <n v="33.857798165137616"/>
    <n v="108.71000000000001"/>
    <n v="58"/>
    <n v="4.0172413793103452"/>
    <n v="24.892703862660944"/>
  </r>
  <r>
    <n v="27"/>
    <x v="76"/>
    <s v="INDIA"/>
    <n v="2013"/>
    <x v="65"/>
    <n v="245"/>
    <n v="9"/>
    <n v="8273"/>
    <n v="219"/>
    <n v="35.049999999999997"/>
    <n v="104.33"/>
    <n v="15"/>
    <n v="38"/>
    <n v="14"/>
    <n v="32.960159362549803"/>
    <n v="33.767346938775511"/>
    <n v="139.38"/>
    <n v="53"/>
    <n v="4.7358490566037732"/>
    <n v="21.115537848605577"/>
  </r>
  <r>
    <n v="29"/>
    <x v="77"/>
    <s v="SA"/>
    <n v="2010"/>
    <x v="66"/>
    <n v="240"/>
    <n v="16"/>
    <n v="8094"/>
    <n v="175"/>
    <n v="36.130000000000003"/>
    <n v="83.26"/>
    <n v="21"/>
    <n v="37"/>
    <n v="22"/>
    <n v="32.637096774193552"/>
    <n v="33.725000000000001"/>
    <n v="119.39000000000001"/>
    <n v="58"/>
    <n v="4.2758620689655169"/>
    <n v="23.387096774193548"/>
  </r>
  <r>
    <n v="11"/>
    <x v="78"/>
    <s v="AUS"/>
    <n v="1995"/>
    <x v="2"/>
    <n v="177"/>
    <n v="16"/>
    <n v="5964"/>
    <n v="122"/>
    <n v="37.04"/>
    <n v="65.13"/>
    <n v="5"/>
    <n v="37"/>
    <n v="6"/>
    <n v="32.950276243093924"/>
    <n v="33.694915254237287"/>
    <n v="102.16999999999999"/>
    <n v="42"/>
    <n v="4.3095238095238093"/>
    <n v="23.204419889502763"/>
  </r>
  <r>
    <n v="43"/>
    <x v="79"/>
    <s v="NZ"/>
    <n v="1995"/>
    <x v="6"/>
    <n v="140"/>
    <n v="18"/>
    <n v="4704"/>
    <n v="107"/>
    <n v="38.549999999999997"/>
    <n v="72.63"/>
    <n v="4"/>
    <n v="34"/>
    <n v="3"/>
    <n v="32.895104895104893"/>
    <n v="33.6"/>
    <n v="111.17999999999999"/>
    <n v="38"/>
    <n v="3.763157894736842"/>
    <n v="26.573426573426573"/>
  </r>
  <r>
    <n v="23"/>
    <x v="80"/>
    <s v="NZ"/>
    <n v="2001"/>
    <x v="67"/>
    <n v="81"/>
    <n v="11"/>
    <n v="2717"/>
    <n v="103"/>
    <n v="38.81"/>
    <n v="75.400000000000006"/>
    <n v="1"/>
    <n v="20"/>
    <n v="5"/>
    <n v="31.229885057471265"/>
    <n v="33.543209876543209"/>
    <n v="114.21000000000001"/>
    <n v="21"/>
    <n v="4.1428571428571432"/>
    <n v="24.137931034482758"/>
  </r>
  <r>
    <n v="5"/>
    <x v="81"/>
    <s v="PAK"/>
    <n v="2007"/>
    <x v="68"/>
    <n v="350"/>
    <n v="53"/>
    <n v="11739"/>
    <n v="137"/>
    <n v="39.520000000000003"/>
    <n v="74.239999999999995"/>
    <n v="10"/>
    <n v="83"/>
    <n v="20"/>
    <n v="31.055555555555557"/>
    <n v="33.54"/>
    <n v="113.75999999999999"/>
    <n v="93"/>
    <n v="4.064516129032258"/>
    <n v="24.603174603174601"/>
  </r>
  <r>
    <n v="5"/>
    <x v="82"/>
    <s v="ENG"/>
    <n v="2011"/>
    <x v="69"/>
    <n v="126"/>
    <n v="8"/>
    <n v="4205"/>
    <n v="158"/>
    <n v="35.630000000000003"/>
    <n v="80.94"/>
    <n v="6"/>
    <n v="27"/>
    <n v="9"/>
    <n v="33.110236220472444"/>
    <n v="33.373015873015873"/>
    <n v="116.57"/>
    <n v="33"/>
    <n v="3.8484848484848486"/>
    <n v="25.984251968503933"/>
  </r>
  <r>
    <n v="5"/>
    <x v="83"/>
    <s v="ENG"/>
    <n v="1998"/>
    <x v="70"/>
    <n v="54"/>
    <n v="3"/>
    <n v="1791"/>
    <n v="127"/>
    <n v="35.11"/>
    <n v="58.64"/>
    <n v="2"/>
    <n v="12"/>
    <n v="4"/>
    <n v="33.166666666666664"/>
    <n v="33.166666666666664"/>
    <n v="93.75"/>
    <n v="14"/>
    <n v="3.8571428571428572"/>
    <n v="25.925925925925924"/>
  </r>
  <r>
    <n v="26"/>
    <x v="84"/>
    <s v="ENG"/>
    <n v="2019"/>
    <x v="71"/>
    <n v="81"/>
    <n v="15"/>
    <n v="2682"/>
    <n v="102"/>
    <n v="40.630000000000003"/>
    <n v="93.94"/>
    <n v="3"/>
    <n v="20"/>
    <n v="5"/>
    <n v="28.231578947368423"/>
    <n v="33.111111111111114"/>
    <n v="134.57"/>
    <n v="23"/>
    <n v="4.1304347826086953"/>
    <n v="24.210526315789473"/>
  </r>
  <r>
    <n v="24"/>
    <x v="85"/>
    <s v="SL"/>
    <n v="2007"/>
    <x v="50"/>
    <n v="259"/>
    <n v="32"/>
    <n v="8529"/>
    <n v="132"/>
    <n v="37.57"/>
    <n v="67.72"/>
    <n v="11"/>
    <n v="59"/>
    <n v="13"/>
    <n v="31.824626865671643"/>
    <n v="32.930501930501933"/>
    <n v="105.28999999999999"/>
    <n v="70"/>
    <n v="3.8285714285714287"/>
    <n v="26.119402985074625"/>
  </r>
  <r>
    <n v="16"/>
    <x v="86"/>
    <s v="ENG"/>
    <n v="2019"/>
    <x v="72"/>
    <n v="117"/>
    <n v="23"/>
    <n v="3843"/>
    <n v="150"/>
    <n v="40.880000000000003"/>
    <n v="119.83"/>
    <n v="9"/>
    <n v="20"/>
    <n v="12"/>
    <n v="27.06338028169014"/>
    <n v="32.846153846153847"/>
    <n v="160.71"/>
    <n v="29"/>
    <n v="4.8965517241379306"/>
    <n v="20.422535211267608"/>
  </r>
  <r>
    <n v="4"/>
    <x v="87"/>
    <s v="ZIM"/>
    <n v="2019"/>
    <x v="73"/>
    <n v="192"/>
    <n v="15"/>
    <n v="6293"/>
    <n v="145"/>
    <n v="35.549999999999997"/>
    <n v="76.22"/>
    <n v="10"/>
    <n v="38"/>
    <n v="15"/>
    <n v="32.606217616580309"/>
    <n v="32.776041666666664"/>
    <n v="111.77"/>
    <n v="48"/>
    <n v="4.020833333333333"/>
    <n v="24.870466321243523"/>
  </r>
  <r>
    <n v="32"/>
    <x v="88"/>
    <s v="CAN"/>
    <n v="2013"/>
    <x v="9"/>
    <n v="60"/>
    <n v="8"/>
    <n v="1964"/>
    <n v="137"/>
    <n v="37.76"/>
    <n v="65.569999999999993"/>
    <n v="2"/>
    <n v="16"/>
    <n v="2"/>
    <n v="31.677419354838708"/>
    <n v="32.733333333333334"/>
    <n v="103.32999999999998"/>
    <n v="18"/>
    <n v="3.4444444444444446"/>
    <n v="29.032258064516132"/>
  </r>
  <r>
    <n v="40"/>
    <x v="89"/>
    <s v="NZ"/>
    <n v="2007"/>
    <x v="74"/>
    <n v="217"/>
    <n v="14"/>
    <n v="7090"/>
    <n v="145"/>
    <n v="34.92"/>
    <n v="72.64"/>
    <n v="16"/>
    <n v="41"/>
    <n v="19"/>
    <n v="31.793721973094172"/>
    <n v="32.672811059907836"/>
    <n v="107.56"/>
    <n v="57"/>
    <n v="3.9122807017543861"/>
    <n v="25.560538116591928"/>
  </r>
  <r>
    <n v="46"/>
    <x v="90"/>
    <s v="ZIM"/>
    <n v="2003"/>
    <x v="75"/>
    <n v="208"/>
    <n v="16"/>
    <n v="6786"/>
    <n v="145"/>
    <n v="35.340000000000003"/>
    <n v="74.59"/>
    <n v="4"/>
    <n v="55"/>
    <n v="13"/>
    <n v="31.859154929577464"/>
    <n v="32.625"/>
    <n v="109.93"/>
    <n v="59"/>
    <n v="3.6101694915254239"/>
    <n v="27.699530516431924"/>
  </r>
  <r>
    <n v="15"/>
    <x v="91"/>
    <s v="ENG"/>
    <n v="2001"/>
    <x v="76"/>
    <n v="118"/>
    <n v="15"/>
    <n v="3846"/>
    <n v="126"/>
    <n v="37.33"/>
    <n v="74.08"/>
    <n v="5"/>
    <n v="27"/>
    <n v="10"/>
    <n v="32.049999999999997"/>
    <n v="32.593220338983052"/>
    <n v="111.41"/>
    <n v="32"/>
    <n v="3.75"/>
    <n v="26.666666666666668"/>
  </r>
  <r>
    <n v="3"/>
    <x v="92"/>
    <s v="BDESH"/>
    <n v="2019"/>
    <x v="77"/>
    <n v="194"/>
    <n v="27"/>
    <n v="6323"/>
    <n v="134"/>
    <n v="37.86"/>
    <n v="82.75"/>
    <n v="9"/>
    <n v="47"/>
    <n v="10"/>
    <n v="30.694174757281555"/>
    <n v="32.592783505154642"/>
    <n v="120.61"/>
    <n v="56"/>
    <n v="3.6785714285714284"/>
    <n v="27.184466019417474"/>
  </r>
  <r>
    <n v="21"/>
    <x v="93"/>
    <s v="AFG"/>
    <n v="2019"/>
    <x v="14"/>
    <n v="84"/>
    <n v="3"/>
    <n v="2727"/>
    <n v="131"/>
    <n v="33.659999999999997"/>
    <n v="88.48"/>
    <n v="6"/>
    <n v="14"/>
    <n v="4"/>
    <n v="32.464285714285715"/>
    <n v="32.464285714285715"/>
    <n v="122.14"/>
    <n v="20"/>
    <n v="4.2"/>
    <n v="23.809523809523807"/>
  </r>
  <r>
    <n v="2"/>
    <x v="94"/>
    <s v="AUS"/>
    <n v="1983"/>
    <x v="1"/>
    <n v="72"/>
    <n v="14"/>
    <n v="2331"/>
    <n v="138"/>
    <n v="40.18"/>
    <n v="75.7"/>
    <n v="3"/>
    <n v="14"/>
    <n v="7"/>
    <n v="31.5"/>
    <n v="32.375"/>
    <n v="115.88"/>
    <n v="17"/>
    <n v="4.3529411764705879"/>
    <n v="22.972972972972975"/>
  </r>
  <r>
    <n v="30"/>
    <x v="95"/>
    <s v="PAK"/>
    <n v="2017"/>
    <x v="78"/>
    <n v="81"/>
    <n v="1"/>
    <n v="2605"/>
    <n v="124"/>
    <n v="32.56"/>
    <n v="72.08"/>
    <n v="6"/>
    <n v="14"/>
    <n v="7"/>
    <n v="32.160493827160494"/>
    <n v="32.160493827160494"/>
    <n v="104.64"/>
    <n v="20"/>
    <n v="4.05"/>
    <n v="24.691358024691358"/>
  </r>
  <r>
    <n v="38"/>
    <x v="96"/>
    <s v="AUS"/>
    <n v="1994"/>
    <x v="79"/>
    <n v="105"/>
    <n v="7"/>
    <n v="3367"/>
    <n v="107"/>
    <n v="34.35"/>
    <n v="55.3"/>
    <n v="1"/>
    <n v="26"/>
    <n v="0"/>
    <n v="30.889908256880734"/>
    <n v="32.06666666666667"/>
    <n v="89.65"/>
    <n v="27"/>
    <n v="4.0370370370370372"/>
    <n v="24.770642201834864"/>
  </r>
  <r>
    <n v="31"/>
    <x v="97"/>
    <s v="SL"/>
    <n v="2019"/>
    <x v="80"/>
    <n v="49"/>
    <n v="1"/>
    <n v="1571"/>
    <n v="116"/>
    <n v="32.72"/>
    <n v="93.56"/>
    <n v="2"/>
    <n v="9"/>
    <n v="1"/>
    <n v="30.21153846153846"/>
    <n v="32.061224489795919"/>
    <n v="126.28"/>
    <n v="11"/>
    <n v="4.7272727272727275"/>
    <n v="21.153846153846153"/>
  </r>
  <r>
    <n v="15"/>
    <x v="98"/>
    <s v="NZ"/>
    <n v="1995"/>
    <x v="67"/>
    <n v="87"/>
    <n v="9"/>
    <n v="2784"/>
    <n v="93"/>
    <n v="35.69"/>
    <n v="57.86"/>
    <n v="0"/>
    <n v="25"/>
    <n v="4"/>
    <n v="32"/>
    <n v="32"/>
    <n v="93.55"/>
    <n v="25"/>
    <n v="3.48"/>
    <n v="28.735632183908045"/>
  </r>
  <r>
    <n v="12"/>
    <x v="99"/>
    <s v="BDESH"/>
    <n v="2019"/>
    <x v="63"/>
    <n v="54"/>
    <n v="3"/>
    <n v="1728"/>
    <n v="127"/>
    <n v="33.880000000000003"/>
    <n v="98.57"/>
    <n v="2"/>
    <n v="11"/>
    <n v="5"/>
    <n v="31.418181818181818"/>
    <n v="32"/>
    <n v="132.44999999999999"/>
    <n v="13"/>
    <n v="4.2307692307692308"/>
    <n v="23.636363636363637"/>
  </r>
  <r>
    <n v="29"/>
    <x v="100"/>
    <s v="AUS"/>
    <n v="1997"/>
    <x v="81"/>
    <n v="110"/>
    <n v="1"/>
    <n v="3514"/>
    <n v="105"/>
    <n v="32.229999999999997"/>
    <n v="59.46"/>
    <n v="1"/>
    <n v="28"/>
    <n v="4"/>
    <n v="31.097345132743364"/>
    <n v="31.945454545454545"/>
    <n v="91.69"/>
    <n v="29"/>
    <n v="3.896551724137931"/>
    <n v="25.663716814159294"/>
  </r>
  <r>
    <n v="22"/>
    <x v="101"/>
    <s v="SA"/>
    <n v="2000"/>
    <x v="82"/>
    <n v="175"/>
    <n v="31"/>
    <n v="5565"/>
    <n v="112"/>
    <n v="38.64"/>
    <n v="76.47"/>
    <n v="2"/>
    <n v="39"/>
    <n v="8"/>
    <n v="29.601063829787233"/>
    <n v="31.8"/>
    <n v="115.11"/>
    <n v="41"/>
    <n v="4.5853658536585362"/>
    <n v="21.808510638297875"/>
  </r>
  <r>
    <n v="36"/>
    <x v="102"/>
    <s v="AUS"/>
    <n v="2009"/>
    <x v="83"/>
    <n v="161"/>
    <n v="33"/>
    <n v="5088"/>
    <n v="156"/>
    <n v="39.75"/>
    <n v="92.44"/>
    <n v="6"/>
    <n v="30"/>
    <n v="15"/>
    <n v="25.696969696969695"/>
    <n v="31.602484472049689"/>
    <n v="132.19"/>
    <n v="36"/>
    <n v="5.5"/>
    <n v="18.181818181818183"/>
  </r>
  <r>
    <n v="15"/>
    <x v="103"/>
    <s v="SL"/>
    <n v="2019"/>
    <x v="84"/>
    <n v="184"/>
    <n v="48"/>
    <n v="5812"/>
    <n v="139"/>
    <n v="42.73"/>
    <n v="83.33"/>
    <n v="3"/>
    <n v="40"/>
    <n v="15"/>
    <n v="27.158878504672899"/>
    <n v="31.586956521739129"/>
    <n v="126.06"/>
    <n v="43"/>
    <n v="4.9767441860465116"/>
    <n v="20.093457943925234"/>
  </r>
  <r>
    <n v="18"/>
    <x v="104"/>
    <s v="SL"/>
    <n v="2003"/>
    <x v="85"/>
    <n v="296"/>
    <n v="30"/>
    <n v="9284"/>
    <n v="145"/>
    <n v="34.9"/>
    <n v="81.13"/>
    <n v="11"/>
    <n v="64"/>
    <n v="17"/>
    <n v="30.142857142857142"/>
    <n v="31.364864864864863"/>
    <n v="116.03"/>
    <n v="75"/>
    <n v="4.1066666666666665"/>
    <n v="24.350649350649352"/>
  </r>
  <r>
    <n v="22"/>
    <x v="105"/>
    <s v="INDIA"/>
    <n v="2017"/>
    <x v="86"/>
    <n v="278"/>
    <n v="40"/>
    <n v="8701"/>
    <n v="150"/>
    <n v="36.549999999999997"/>
    <n v="87.67"/>
    <n v="14"/>
    <n v="52"/>
    <n v="18"/>
    <n v="28.621710526315791"/>
    <n v="31.298561151079138"/>
    <n v="124.22"/>
    <n v="66"/>
    <n v="4.6060606060606064"/>
    <n v="21.710526315789476"/>
  </r>
  <r>
    <n v="37"/>
    <x v="106"/>
    <s v="BDESH"/>
    <n v="2018"/>
    <x v="51"/>
    <n v="78"/>
    <n v="2"/>
    <n v="2434"/>
    <n v="144"/>
    <n v="32.020000000000003"/>
    <n v="71.099999999999994"/>
    <n v="4"/>
    <n v="16"/>
    <n v="2"/>
    <n v="31.205128205128204"/>
    <n v="31.205128205128204"/>
    <n v="103.12"/>
    <n v="20"/>
    <n v="3.9"/>
    <n v="25.641025641025639"/>
  </r>
  <r>
    <n v="42"/>
    <x v="107"/>
    <s v="SL"/>
    <n v="2019"/>
    <x v="87"/>
    <n v="223"/>
    <n v="17"/>
    <n v="6951"/>
    <n v="174"/>
    <n v="33.74"/>
    <n v="75.92"/>
    <n v="15"/>
    <n v="37"/>
    <n v="17"/>
    <n v="29.578723404255321"/>
    <n v="31.170403587443946"/>
    <n v="109.66"/>
    <n v="52"/>
    <n v="4.5192307692307692"/>
    <n v="22.127659574468083"/>
  </r>
  <r>
    <n v="3"/>
    <x v="108"/>
    <s v="SL"/>
    <n v="2011"/>
    <x v="88"/>
    <n v="433"/>
    <n v="18"/>
    <n v="13430"/>
    <n v="189"/>
    <n v="32.36"/>
    <n v="91.2"/>
    <n v="28"/>
    <n v="68"/>
    <n v="34"/>
    <n v="30.179775280898877"/>
    <n v="31.016166281755197"/>
    <n v="123.56"/>
    <n v="96"/>
    <n v="4.635416666666667"/>
    <n v="21.573033707865168"/>
  </r>
  <r>
    <n v="46"/>
    <x v="109"/>
    <s v="ENG"/>
    <n v="2002"/>
    <x v="89"/>
    <n v="77"/>
    <n v="13"/>
    <n v="2380"/>
    <n v="89"/>
    <n v="37.18"/>
    <n v="71.17"/>
    <n v="0"/>
    <n v="21"/>
    <n v="3"/>
    <n v="29.024390243902438"/>
    <n v="30.90909090909091"/>
    <n v="108.35"/>
    <n v="21"/>
    <n v="3.9047619047619047"/>
    <n v="25.609756097560975"/>
  </r>
  <r>
    <n v="41"/>
    <x v="110"/>
    <s v="PAK"/>
    <n v="2000"/>
    <x v="90"/>
    <n v="155"/>
    <n v="5"/>
    <n v="4780"/>
    <n v="134"/>
    <n v="31.86"/>
    <n v="65.5"/>
    <n v="5"/>
    <n v="31"/>
    <n v="10"/>
    <n v="30.641025641025642"/>
    <n v="30.838709677419356"/>
    <n v="97.36"/>
    <n v="36"/>
    <n v="4.333333333333333"/>
    <n v="23.076923076923077"/>
  </r>
  <r>
    <n v="0"/>
    <x v="111"/>
    <s v="ZIM"/>
    <n v="2010"/>
    <x v="13"/>
    <n v="214"/>
    <n v="18"/>
    <n v="6571"/>
    <n v="142"/>
    <n v="33.520000000000003"/>
    <n v="67.58"/>
    <n v="6"/>
    <n v="40"/>
    <n v="18"/>
    <n v="29.733031674208146"/>
    <n v="30.705607476635514"/>
    <n v="101.1"/>
    <n v="46"/>
    <n v="4.8043478260869561"/>
    <n v="20.81447963800905"/>
  </r>
  <r>
    <n v="19"/>
    <x v="112"/>
    <s v="SA"/>
    <n v="2009"/>
    <x v="91"/>
    <n v="55"/>
    <n v="10"/>
    <n v="1688"/>
    <n v="131"/>
    <n v="37.51"/>
    <n v="69.400000000000006"/>
    <n v="2"/>
    <n v="10"/>
    <n v="2"/>
    <n v="26.375"/>
    <n v="30.690909090909091"/>
    <n v="106.91"/>
    <n v="12"/>
    <n v="5.333333333333333"/>
    <n v="18.75"/>
  </r>
  <r>
    <n v="49"/>
    <x v="113"/>
    <s v="PAK"/>
    <n v="2019"/>
    <x v="92"/>
    <n v="216"/>
    <n v="15"/>
    <n v="6614"/>
    <n v="140"/>
    <n v="32.9"/>
    <n v="76.61"/>
    <n v="11"/>
    <n v="38"/>
    <n v="19"/>
    <n v="30.339449541284402"/>
    <n v="30.62037037037037"/>
    <n v="109.50999999999999"/>
    <n v="49"/>
    <n v="4.4489795918367347"/>
    <n v="22.477064220183486"/>
  </r>
  <r>
    <n v="1"/>
    <x v="114"/>
    <s v="AUS"/>
    <n v="2005"/>
    <x v="21"/>
    <n v="101"/>
    <n v="22"/>
    <n v="3078"/>
    <n v="119"/>
    <n v="38.96"/>
    <n v="81.34"/>
    <n v="4"/>
    <n v="17"/>
    <n v="4"/>
    <n v="26.307692307692307"/>
    <n v="30.475247524752476"/>
    <n v="120.30000000000001"/>
    <n v="21"/>
    <n v="5.5714285714285712"/>
    <n v="17.948717948717949"/>
  </r>
  <r>
    <n v="17"/>
    <x v="115"/>
    <s v="INDIA"/>
    <n v="2000"/>
    <x v="93"/>
    <n v="308"/>
    <n v="54"/>
    <n v="9378"/>
    <n v="153"/>
    <n v="36.92"/>
    <n v="74.02"/>
    <n v="7"/>
    <n v="58"/>
    <n v="9"/>
    <n v="28.077844311377245"/>
    <n v="30.448051948051948"/>
    <n v="110.94"/>
    <n v="65"/>
    <n v="5.1384615384615389"/>
    <n v="19.461077844311379"/>
  </r>
  <r>
    <n v="8"/>
    <x v="116"/>
    <s v="IRE"/>
    <n v="2019"/>
    <x v="47"/>
    <n v="133"/>
    <n v="3"/>
    <n v="4037"/>
    <n v="139"/>
    <n v="31.05"/>
    <n v="69.38"/>
    <n v="11"/>
    <n v="17"/>
    <n v="9"/>
    <n v="29.683823529411764"/>
    <n v="30.353383458646615"/>
    <n v="100.42999999999999"/>
    <n v="28"/>
    <n v="4.8571428571428568"/>
    <n v="20.588235294117645"/>
  </r>
  <r>
    <n v="0"/>
    <x v="117"/>
    <s v="INDIA"/>
    <n v="1987"/>
    <x v="94"/>
    <n v="102"/>
    <n v="14"/>
    <n v="3092"/>
    <n v="103"/>
    <n v="35.130000000000003"/>
    <n v="62.26"/>
    <n v="1"/>
    <n v="27"/>
    <n v="8"/>
    <n v="28.62962962962963"/>
    <n v="30.313725490196077"/>
    <n v="97.39"/>
    <n v="28"/>
    <n v="3.8571428571428572"/>
    <n v="25.925925925925924"/>
  </r>
  <r>
    <n v="4"/>
    <x v="118"/>
    <s v="SL"/>
    <n v="2015"/>
    <x v="95"/>
    <n v="418"/>
    <n v="39"/>
    <n v="12650"/>
    <n v="144"/>
    <n v="33.369999999999997"/>
    <n v="78.959999999999994"/>
    <n v="19"/>
    <n v="77"/>
    <n v="28"/>
    <n v="28.236607142857142"/>
    <n v="30.263157894736842"/>
    <n v="112.32999999999998"/>
    <n v="96"/>
    <n v="4.666666666666667"/>
    <n v="21.428571428571427"/>
  </r>
  <r>
    <n v="8"/>
    <x v="119"/>
    <s v="BDESH"/>
    <n v="2019"/>
    <x v="96"/>
    <n v="202"/>
    <n v="34"/>
    <n v="6100"/>
    <n v="144"/>
    <n v="36.299999999999997"/>
    <n v="79.03"/>
    <n v="7"/>
    <n v="37"/>
    <n v="10"/>
    <n v="28.24074074074074"/>
    <n v="30.198019801980198"/>
    <n v="115.33"/>
    <n v="44"/>
    <n v="4.9090909090909092"/>
    <n v="20.37037037037037"/>
  </r>
  <r>
    <n v="44"/>
    <x v="120"/>
    <s v="SL"/>
    <n v="2019"/>
    <x v="69"/>
    <n v="106"/>
    <n v="14"/>
    <n v="3194"/>
    <n v="139"/>
    <n v="34.71"/>
    <n v="72.27"/>
    <n v="4"/>
    <n v="21"/>
    <n v="7"/>
    <n v="25.1496062992126"/>
    <n v="30.132075471698112"/>
    <n v="106.97999999999999"/>
    <n v="25"/>
    <n v="5.08"/>
    <n v="19.685039370078741"/>
  </r>
  <r>
    <n v="34"/>
    <x v="121"/>
    <s v="WI"/>
    <n v="2015"/>
    <x v="7"/>
    <n v="65"/>
    <n v="3"/>
    <n v="1958"/>
    <n v="122"/>
    <n v="31.58"/>
    <n v="73.05"/>
    <n v="2"/>
    <n v="16"/>
    <n v="9"/>
    <n v="28.794117647058822"/>
    <n v="30.123076923076923"/>
    <n v="104.63"/>
    <n v="18"/>
    <n v="3.7777777777777777"/>
    <n v="26.47058823529412"/>
  </r>
  <r>
    <n v="27"/>
    <x v="122"/>
    <s v="INDIA"/>
    <n v="2000"/>
    <x v="97"/>
    <n v="179"/>
    <n v="36"/>
    <n v="5359"/>
    <n v="119"/>
    <n v="37.47"/>
    <n v="69.8"/>
    <n v="6"/>
    <n v="30"/>
    <n v="10"/>
    <n v="27.341836734693878"/>
    <n v="29.938547486033521"/>
    <n v="107.27"/>
    <n v="36"/>
    <n v="5.4444444444444446"/>
    <n v="18.367346938775512"/>
  </r>
  <r>
    <n v="31"/>
    <x v="123"/>
    <s v="NZ"/>
    <n v="2007"/>
    <x v="98"/>
    <n v="269"/>
    <n v="21"/>
    <n v="8037"/>
    <n v="134"/>
    <n v="32.4"/>
    <n v="71.489999999999995"/>
    <n v="8"/>
    <n v="49"/>
    <n v="17"/>
    <n v="28.703571428571429"/>
    <n v="29.877323420074351"/>
    <n v="103.88999999999999"/>
    <n v="57"/>
    <n v="4.9122807017543861"/>
    <n v="20.357142857142858"/>
  </r>
  <r>
    <n v="39"/>
    <x v="124"/>
    <s v="WI"/>
    <n v="2010"/>
    <x v="35"/>
    <n v="51"/>
    <n v="6"/>
    <n v="1519"/>
    <n v="110"/>
    <n v="33.75"/>
    <n v="66.36"/>
    <n v="2"/>
    <n v="10"/>
    <n v="7"/>
    <n v="27.125"/>
    <n v="29.784313725490197"/>
    <n v="100.11"/>
    <n v="12"/>
    <n v="4.666666666666667"/>
    <n v="21.428571428571427"/>
  </r>
  <r>
    <n v="1"/>
    <x v="125"/>
    <s v="IRE"/>
    <n v="2019"/>
    <x v="91"/>
    <n v="61"/>
    <n v="4"/>
    <n v="1813"/>
    <n v="145"/>
    <n v="31.8"/>
    <n v="75.13"/>
    <n v="5"/>
    <n v="8"/>
    <n v="4"/>
    <n v="28.328125"/>
    <n v="29.721311475409838"/>
    <n v="106.92999999999999"/>
    <n v="13"/>
    <n v="4.9230769230769234"/>
    <n v="20.3125"/>
  </r>
  <r>
    <n v="14"/>
    <x v="126"/>
    <s v="PAK"/>
    <n v="1997"/>
    <x v="83"/>
    <n v="197"/>
    <n v="15"/>
    <n v="5841"/>
    <n v="119"/>
    <n v="32.090000000000003"/>
    <n v="63.31"/>
    <n v="9"/>
    <n v="31"/>
    <n v="15"/>
    <n v="29.5"/>
    <n v="29.649746192893399"/>
    <n v="95.4"/>
    <n v="40"/>
    <n v="4.95"/>
    <n v="20.202020202020201"/>
  </r>
  <r>
    <n v="14"/>
    <x v="127"/>
    <s v="PAK"/>
    <n v="2013"/>
    <x v="99"/>
    <n v="58"/>
    <n v="2"/>
    <n v="1719"/>
    <n v="107"/>
    <n v="30.69"/>
    <n v="69.06"/>
    <n v="1"/>
    <n v="13"/>
    <n v="3"/>
    <n v="29.637931034482758"/>
    <n v="29.637931034482758"/>
    <n v="99.75"/>
    <n v="14"/>
    <n v="4.1428571428571432"/>
    <n v="24.137931034482758"/>
  </r>
  <r>
    <n v="18"/>
    <x v="128"/>
    <s v="ENG"/>
    <n v="1999"/>
    <x v="100"/>
    <n v="71"/>
    <n v="18"/>
    <n v="2092"/>
    <n v="113"/>
    <n v="39.47"/>
    <n v="72.06"/>
    <n v="1"/>
    <n v="16"/>
    <n v="2"/>
    <n v="27.893333333333334"/>
    <n v="29.464788732394368"/>
    <n v="111.53"/>
    <n v="17"/>
    <n v="4.4117647058823533"/>
    <n v="22.666666666666664"/>
  </r>
  <r>
    <n v="20"/>
    <x v="129"/>
    <s v="SL"/>
    <n v="2019"/>
    <x v="101"/>
    <n v="93"/>
    <n v="5"/>
    <n v="2739"/>
    <n v="135"/>
    <n v="31.12"/>
    <n v="93"/>
    <n v="5"/>
    <n v="14"/>
    <n v="8"/>
    <n v="27.948979591836736"/>
    <n v="29.451612903225808"/>
    <n v="124.12"/>
    <n v="19"/>
    <n v="5.1578947368421053"/>
    <n v="19.387755102040817"/>
  </r>
  <r>
    <n v="4"/>
    <x v="130"/>
    <s v="AUS"/>
    <n v="2013"/>
    <x v="102"/>
    <n v="61"/>
    <n v="6"/>
    <n v="1796"/>
    <n v="111"/>
    <n v="32.65"/>
    <n v="90.7"/>
    <n v="1"/>
    <n v="14"/>
    <n v="4"/>
    <n v="26.028985507246375"/>
    <n v="29.442622950819672"/>
    <n v="123.35"/>
    <n v="15"/>
    <n v="4.5999999999999996"/>
    <n v="21.739130434782609"/>
  </r>
  <r>
    <n v="28"/>
    <x v="131"/>
    <s v="AUS"/>
    <n v="2006"/>
    <x v="103"/>
    <n v="182"/>
    <n v="51"/>
    <n v="5346"/>
    <n v="144"/>
    <n v="40.799999999999997"/>
    <n v="77.73"/>
    <n v="5"/>
    <n v="37"/>
    <n v="10"/>
    <n v="25.701923076923077"/>
    <n v="29.373626373626372"/>
    <n v="118.53"/>
    <n v="42"/>
    <n v="4.9523809523809526"/>
    <n v="20.192307692307693"/>
  </r>
  <r>
    <n v="11"/>
    <x v="132"/>
    <s v="BDESH"/>
    <n v="2011"/>
    <x v="100"/>
    <n v="75"/>
    <n v="5"/>
    <n v="2201"/>
    <n v="123"/>
    <n v="31.44"/>
    <n v="69.489999999999995"/>
    <n v="4"/>
    <n v="13"/>
    <n v="11"/>
    <n v="29.346666666666668"/>
    <n v="29.346666666666668"/>
    <n v="100.92999999999999"/>
    <n v="17"/>
    <n v="4.4117647058823533"/>
    <n v="22.666666666666664"/>
  </r>
  <r>
    <n v="21"/>
    <x v="133"/>
    <s v="ZIM"/>
    <n v="2019"/>
    <x v="104"/>
    <n v="127"/>
    <n v="18"/>
    <n v="3717"/>
    <n v="129"/>
    <n v="34.1"/>
    <n v="81.760000000000005"/>
    <n v="3"/>
    <n v="31"/>
    <n v="7"/>
    <n v="28.374045801526716"/>
    <n v="29.26771653543307"/>
    <n v="115.86000000000001"/>
    <n v="34"/>
    <n v="3.8529411764705883"/>
    <n v="25.954198473282442"/>
  </r>
  <r>
    <n v="35"/>
    <x v="134"/>
    <s v="SL"/>
    <n v="1999"/>
    <x v="105"/>
    <n v="255"/>
    <n v="47"/>
    <n v="7456"/>
    <n v="131"/>
    <n v="35.840000000000003"/>
    <n v="77.900000000000006"/>
    <n v="4"/>
    <n v="49"/>
    <n v="18"/>
    <n v="27.717472118959108"/>
    <n v="29.239215686274509"/>
    <n v="113.74000000000001"/>
    <n v="53"/>
    <n v="5.0754716981132075"/>
    <n v="19.702602230483272"/>
  </r>
  <r>
    <n v="30"/>
    <x v="135"/>
    <s v="INDIA"/>
    <n v="1991"/>
    <x v="106"/>
    <n v="120"/>
    <n v="19"/>
    <n v="3508"/>
    <n v="105"/>
    <n v="34.729999999999997"/>
    <n v="67.73"/>
    <n v="1"/>
    <n v="23"/>
    <n v="7"/>
    <n v="27.193798449612402"/>
    <n v="29.233333333333334"/>
    <n v="102.46000000000001"/>
    <n v="24"/>
    <n v="5.375"/>
    <n v="18.604651162790699"/>
  </r>
  <r>
    <n v="34"/>
    <x v="136"/>
    <s v="PAK"/>
    <n v="2019"/>
    <x v="55"/>
    <n v="258"/>
    <n v="40"/>
    <n v="7534"/>
    <n v="143"/>
    <n v="34.549999999999997"/>
    <n v="81.900000000000006"/>
    <n v="9"/>
    <n v="44"/>
    <n v="15"/>
    <n v="26.250871080139373"/>
    <n v="29.2015503875969"/>
    <n v="116.45"/>
    <n v="53"/>
    <n v="5.4150943396226419"/>
    <n v="18.466898954703833"/>
  </r>
  <r>
    <n v="46"/>
    <x v="137"/>
    <s v="AUS"/>
    <n v="2018"/>
    <x v="53"/>
    <n v="49"/>
    <n v="9"/>
    <n v="1428"/>
    <n v="102"/>
    <n v="35.700000000000003"/>
    <n v="93.08"/>
    <n v="1"/>
    <n v="11"/>
    <n v="4"/>
    <n v="26.943396226415093"/>
    <n v="29.142857142857142"/>
    <n v="128.78"/>
    <n v="12"/>
    <n v="4.416666666666667"/>
    <n v="22.641509433962266"/>
  </r>
  <r>
    <n v="34"/>
    <x v="138"/>
    <s v="SA"/>
    <n v="1997"/>
    <x v="107"/>
    <n v="88"/>
    <n v="1"/>
    <n v="2559"/>
    <n v="161"/>
    <n v="29.41"/>
    <n v="64.62"/>
    <n v="2"/>
    <n v="18"/>
    <n v="6"/>
    <n v="28.752808988764045"/>
    <n v="29.079545454545453"/>
    <n v="94.03"/>
    <n v="20"/>
    <n v="4.45"/>
    <n v="22.471910112359549"/>
  </r>
  <r>
    <n v="45"/>
    <x v="139"/>
    <s v="PAK"/>
    <n v="2019"/>
    <x v="108"/>
    <n v="110"/>
    <n v="17"/>
    <n v="3194"/>
    <n v="102"/>
    <n v="34.340000000000003"/>
    <n v="86.04"/>
    <n v="2"/>
    <n v="20"/>
    <n v="8"/>
    <n v="26.396694214876032"/>
    <n v="29.036363636363635"/>
    <n v="120.38000000000001"/>
    <n v="22"/>
    <n v="5.5"/>
    <n v="18.181818181818183"/>
  </r>
  <r>
    <n v="14"/>
    <x v="140"/>
    <s v="SA"/>
    <n v="2000"/>
    <x v="109"/>
    <n v="133"/>
    <n v="16"/>
    <n v="3860"/>
    <n v="124"/>
    <n v="32.99"/>
    <n v="70.28"/>
    <n v="3"/>
    <n v="23"/>
    <n v="10"/>
    <n v="27.971014492753625"/>
    <n v="29.022556390977442"/>
    <n v="103.27000000000001"/>
    <n v="26"/>
    <n v="5.3076923076923075"/>
    <n v="18.840579710144929"/>
  </r>
  <r>
    <n v="35"/>
    <x v="141"/>
    <s v="NZ"/>
    <n v="2019"/>
    <x v="71"/>
    <n v="88"/>
    <n v="9"/>
    <n v="2550"/>
    <n v="137"/>
    <n v="32.270000000000003"/>
    <n v="82.36"/>
    <n v="4"/>
    <n v="15"/>
    <n v="7"/>
    <n v="26.842105263157894"/>
    <n v="28.977272727272727"/>
    <n v="114.63"/>
    <n v="19"/>
    <n v="5"/>
    <n v="20"/>
  </r>
  <r>
    <n v="20"/>
    <x v="142"/>
    <s v="INDIA"/>
    <n v="2018"/>
    <x v="110"/>
    <n v="194"/>
    <n v="35"/>
    <n v="5615"/>
    <n v="116"/>
    <n v="35.31"/>
    <n v="93.5"/>
    <n v="5"/>
    <n v="36"/>
    <n v="14"/>
    <n v="24.845132743362832"/>
    <n v="28.943298969072163"/>
    <n v="128.81"/>
    <n v="41"/>
    <n v="5.5121951219512191"/>
    <n v="18.141592920353983"/>
  </r>
  <r>
    <n v="45"/>
    <x v="143"/>
    <s v="ENG"/>
    <n v="2003"/>
    <x v="111"/>
    <n v="162"/>
    <n v="14"/>
    <n v="4677"/>
    <n v="116"/>
    <n v="31.6"/>
    <n v="68.36"/>
    <n v="4"/>
    <n v="28"/>
    <n v="13"/>
    <n v="27.511764705882353"/>
    <n v="28.87037037037037"/>
    <n v="99.960000000000008"/>
    <n v="32"/>
    <n v="5.3125"/>
    <n v="18.823529411764707"/>
  </r>
  <r>
    <n v="28"/>
    <x v="133"/>
    <s v="WI"/>
    <n v="1999"/>
    <x v="112"/>
    <n v="55"/>
    <n v="6"/>
    <n v="1586"/>
    <n v="105"/>
    <n v="32.36"/>
    <n v="66.02"/>
    <n v="1"/>
    <n v="12"/>
    <n v="6"/>
    <n v="27.82456140350877"/>
    <n v="28.836363636363636"/>
    <n v="98.38"/>
    <n v="13"/>
    <n v="4.384615384615385"/>
    <n v="22.807017543859647"/>
  </r>
  <r>
    <n v="7"/>
    <x v="144"/>
    <s v="AUS"/>
    <n v="1989"/>
    <x v="113"/>
    <n v="77"/>
    <n v="11"/>
    <n v="2219"/>
    <n v="114"/>
    <n v="33.619999999999997"/>
    <n v="59.57"/>
    <n v="3"/>
    <n v="11"/>
    <n v="4"/>
    <n v="26.734939759036145"/>
    <n v="28.818181818181817"/>
    <n v="93.19"/>
    <n v="14"/>
    <n v="5.9285714285714288"/>
    <n v="16.867469879518072"/>
  </r>
  <r>
    <n v="5"/>
    <x v="145"/>
    <s v="WI"/>
    <n v="1996"/>
    <x v="114"/>
    <n v="217"/>
    <n v="30"/>
    <n v="6248"/>
    <n v="122"/>
    <n v="33.409999999999997"/>
    <n v="63.74"/>
    <n v="5"/>
    <n v="44"/>
    <n v="8"/>
    <n v="27.892857142857142"/>
    <n v="28.792626728110598"/>
    <n v="97.15"/>
    <n v="49"/>
    <n v="4.5714285714285712"/>
    <n v="21.875"/>
  </r>
  <r>
    <n v="10"/>
    <x v="146"/>
    <s v="AUS"/>
    <n v="2019"/>
    <x v="115"/>
    <n v="100"/>
    <n v="11"/>
    <n v="2877"/>
    <n v="102"/>
    <n v="32.32"/>
    <n v="123.37"/>
    <n v="1"/>
    <n v="19"/>
    <n v="9"/>
    <n v="26.154545454545456"/>
    <n v="28.77"/>
    <n v="155.69"/>
    <n v="20"/>
    <n v="5.5"/>
    <n v="18.181818181818183"/>
  </r>
  <r>
    <n v="28"/>
    <x v="147"/>
    <s v="WI"/>
    <n v="1985"/>
    <x v="67"/>
    <n v="69"/>
    <n v="19"/>
    <n v="1977"/>
    <n v="102"/>
    <n v="39.54"/>
    <n v="81.22"/>
    <n v="1"/>
    <n v="11"/>
    <n v="1"/>
    <n v="22.724137931034484"/>
    <n v="28.652173913043477"/>
    <n v="120.75999999999999"/>
    <n v="12"/>
    <n v="7.25"/>
    <n v="13.793103448275861"/>
  </r>
  <r>
    <n v="29"/>
    <x v="148"/>
    <s v="NZ"/>
    <n v="2016"/>
    <x v="113"/>
    <n v="69"/>
    <n v="11"/>
    <n v="1976"/>
    <n v="115"/>
    <n v="34.06"/>
    <n v="81.78"/>
    <n v="2"/>
    <n v="11"/>
    <n v="6"/>
    <n v="23.807228915662652"/>
    <n v="28.637681159420289"/>
    <n v="115.84"/>
    <n v="13"/>
    <n v="6.384615384615385"/>
    <n v="15.66265060240964"/>
  </r>
  <r>
    <n v="21"/>
    <x v="149"/>
    <s v="WI"/>
    <n v="2018"/>
    <x v="116"/>
    <n v="196"/>
    <n v="26"/>
    <n v="5606"/>
    <n v="133"/>
    <n v="32.97"/>
    <n v="75.11"/>
    <n v="10"/>
    <n v="30"/>
    <n v="11"/>
    <n v="27.082125603864736"/>
    <n v="28.602040816326532"/>
    <n v="108.08"/>
    <n v="40"/>
    <n v="5.1749999999999998"/>
    <n v="19.323671497584542"/>
  </r>
  <r>
    <n v="30"/>
    <x v="150"/>
    <s v="SL"/>
    <n v="1987"/>
    <x v="99"/>
    <n v="55"/>
    <n v="5"/>
    <n v="1573"/>
    <n v="121"/>
    <n v="31.46"/>
    <n v="67.94"/>
    <n v="2"/>
    <n v="11"/>
    <n v="3"/>
    <n v="27.120689655172413"/>
    <n v="28.6"/>
    <n v="99.4"/>
    <n v="13"/>
    <n v="4.4615384615384617"/>
    <n v="22.413793103448278"/>
  </r>
  <r>
    <n v="34"/>
    <x v="151"/>
    <s v="SA"/>
    <n v="2019"/>
    <x v="117"/>
    <n v="179"/>
    <n v="40"/>
    <n v="5117"/>
    <n v="150"/>
    <n v="36.81"/>
    <n v="84.55"/>
    <n v="4"/>
    <n v="27"/>
    <n v="7"/>
    <n v="25.713567839195981"/>
    <n v="28.58659217877095"/>
    <n v="121.36"/>
    <n v="31"/>
    <n v="6.419354838709677"/>
    <n v="15.577889447236181"/>
  </r>
  <r>
    <n v="33"/>
    <x v="152"/>
    <s v="ZIM"/>
    <n v="2019"/>
    <x v="118"/>
    <n v="90"/>
    <n v="11"/>
    <n v="2571"/>
    <n v="130"/>
    <n v="32.54"/>
    <n v="75.48"/>
    <n v="3"/>
    <n v="15"/>
    <n v="7"/>
    <n v="27.64516129032258"/>
    <n v="28.566666666666666"/>
    <n v="108.02000000000001"/>
    <n v="18"/>
    <n v="5.166666666666667"/>
    <n v="19.35483870967742"/>
  </r>
  <r>
    <n v="27"/>
    <x v="153"/>
    <s v="ZIM"/>
    <n v="2019"/>
    <x v="119"/>
    <n v="93"/>
    <n v="15"/>
    <n v="2656"/>
    <n v="141"/>
    <n v="34.049999999999997"/>
    <n v="81.739999999999995"/>
    <n v="3"/>
    <n v="14"/>
    <n v="1"/>
    <n v="27.381443298969071"/>
    <n v="28.559139784946236"/>
    <n v="115.78999999999999"/>
    <n v="17"/>
    <n v="5.7058823529411766"/>
    <n v="17.525773195876287"/>
  </r>
  <r>
    <n v="46"/>
    <x v="154"/>
    <s v="ENG"/>
    <n v="1991"/>
    <x v="32"/>
    <n v="111"/>
    <n v="8"/>
    <n v="3170"/>
    <n v="158"/>
    <n v="30.77"/>
    <n v="75.150000000000006"/>
    <n v="7"/>
    <n v="12"/>
    <n v="6"/>
    <n v="27.807017543859651"/>
    <n v="28.558558558558559"/>
    <n v="105.92"/>
    <n v="19"/>
    <n v="6"/>
    <n v="16.666666666666664"/>
  </r>
  <r>
    <n v="26"/>
    <x v="155"/>
    <s v="INDIA"/>
    <n v="1996"/>
    <x v="1"/>
    <n v="70"/>
    <n v="10"/>
    <n v="1994"/>
    <n v="105"/>
    <n v="33.229999999999997"/>
    <n v="64.3"/>
    <n v="1"/>
    <n v="15"/>
    <n v="3"/>
    <n v="26.945945945945947"/>
    <n v="28.485714285714284"/>
    <n v="97.53"/>
    <n v="16"/>
    <n v="4.625"/>
    <n v="21.621621621621621"/>
  </r>
  <r>
    <n v="38"/>
    <x v="156"/>
    <s v="PAK"/>
    <n v="2015"/>
    <x v="120"/>
    <n v="255"/>
    <n v="23"/>
    <n v="7249"/>
    <n v="144"/>
    <n v="31.24"/>
    <n v="75.290000000000006"/>
    <n v="7"/>
    <n v="48"/>
    <n v="22"/>
    <n v="27.354716981132075"/>
    <n v="28.427450980392155"/>
    <n v="106.53"/>
    <n v="55"/>
    <n v="4.8181818181818183"/>
    <n v="20.754716981132077"/>
  </r>
  <r>
    <n v="0"/>
    <x v="157"/>
    <s v="NZ"/>
    <n v="1986"/>
    <x v="91"/>
    <n v="64"/>
    <n v="5"/>
    <n v="1814"/>
    <n v="102"/>
    <n v="30.74"/>
    <n v="49.22"/>
    <n v="1"/>
    <n v="10"/>
    <n v="3"/>
    <n v="28.34375"/>
    <n v="28.34375"/>
    <n v="79.959999999999994"/>
    <n v="11"/>
    <n v="5.8181818181818183"/>
    <n v="17.1875"/>
  </r>
  <r>
    <n v="1"/>
    <x v="158"/>
    <s v="PAK"/>
    <n v="2000"/>
    <x v="121"/>
    <n v="232"/>
    <n v="29"/>
    <n v="6564"/>
    <n v="139"/>
    <n v="32.33"/>
    <n v="80.3"/>
    <n v="10"/>
    <n v="37"/>
    <n v="14"/>
    <n v="26.256"/>
    <n v="28.293103448275861"/>
    <n v="112.63"/>
    <n v="47"/>
    <n v="5.3191489361702127"/>
    <n v="18.8"/>
  </r>
  <r>
    <n v="6"/>
    <x v="159"/>
    <s v="INDIA"/>
    <n v="1992"/>
    <x v="122"/>
    <n v="145"/>
    <n v="4"/>
    <n v="4091"/>
    <n v="123"/>
    <n v="29.01"/>
    <n v="71.739999999999995"/>
    <n v="4"/>
    <n v="27"/>
    <n v="11"/>
    <n v="28.020547945205479"/>
    <n v="28.213793103448275"/>
    <n v="100.75"/>
    <n v="31"/>
    <n v="4.709677419354839"/>
    <n v="21.232876712328768"/>
  </r>
  <r>
    <n v="30"/>
    <x v="160"/>
    <s v="ZIM"/>
    <n v="2003"/>
    <x v="82"/>
    <n v="184"/>
    <n v="14"/>
    <n v="5185"/>
    <n v="131"/>
    <n v="30.5"/>
    <n v="66.180000000000007"/>
    <n v="7"/>
    <n v="30"/>
    <n v="11"/>
    <n v="27.579787234042552"/>
    <n v="28.179347826086957"/>
    <n v="96.68"/>
    <n v="37"/>
    <n v="5.0810810810810807"/>
    <n v="19.680851063829788"/>
  </r>
  <r>
    <n v="49"/>
    <x v="161"/>
    <s v="INDIA"/>
    <n v="2006"/>
    <x v="123"/>
    <n v="83"/>
    <n v="7"/>
    <n v="2338"/>
    <n v="131"/>
    <n v="30.76"/>
    <n v="71.23"/>
    <n v="6"/>
    <n v="10"/>
    <n v="3"/>
    <n v="27.186046511627907"/>
    <n v="28.168674698795179"/>
    <n v="101.99000000000001"/>
    <n v="16"/>
    <n v="5.375"/>
    <n v="18.604651162790699"/>
  </r>
  <r>
    <n v="35"/>
    <x v="162"/>
    <s v="ENG"/>
    <n v="2011"/>
    <x v="38"/>
    <n v="181"/>
    <n v="37"/>
    <n v="5092"/>
    <n v="120"/>
    <n v="35.36"/>
    <n v="76.98"/>
    <n v="5"/>
    <n v="26"/>
    <n v="7"/>
    <n v="25.847715736040609"/>
    <n v="28.132596685082873"/>
    <n v="112.34"/>
    <n v="31"/>
    <n v="6.354838709677419"/>
    <n v="15.736040609137056"/>
  </r>
  <r>
    <n v="39"/>
    <x v="163"/>
    <s v="PAK"/>
    <n v="1999"/>
    <x v="124"/>
    <n v="256"/>
    <n v="38"/>
    <n v="7170"/>
    <n v="102"/>
    <n v="32.880000000000003"/>
    <n v="76.41"/>
    <n v="5"/>
    <n v="47"/>
    <n v="19"/>
    <n v="25.335689045936395"/>
    <n v="28.0078125"/>
    <n v="109.28999999999999"/>
    <n v="52"/>
    <n v="5.4423076923076925"/>
    <n v="18.374558303886925"/>
  </r>
  <r>
    <n v="17"/>
    <x v="164"/>
    <s v="SL"/>
    <n v="2006"/>
    <x v="125"/>
    <n v="61"/>
    <n v="1"/>
    <n v="1708"/>
    <n v="132"/>
    <n v="28.46"/>
    <n v="71.489999999999995"/>
    <n v="1"/>
    <n v="12"/>
    <n v="5"/>
    <n v="28"/>
    <n v="28"/>
    <n v="99.949999999999989"/>
    <n v="13"/>
    <n v="4.6923076923076925"/>
    <n v="21.311475409836063"/>
  </r>
  <r>
    <n v="17"/>
    <x v="165"/>
    <s v="WI"/>
    <n v="2003"/>
    <x v="126"/>
    <n v="206"/>
    <n v="43"/>
    <n v="5761"/>
    <n v="113"/>
    <n v="35.340000000000003"/>
    <n v="76.63"/>
    <n v="7"/>
    <n v="29"/>
    <n v="7"/>
    <n v="25.378854625550662"/>
    <n v="27.966019417475728"/>
    <n v="111.97"/>
    <n v="36"/>
    <n v="6.3055555555555554"/>
    <n v="15.859030837004406"/>
  </r>
  <r>
    <n v="47"/>
    <x v="166"/>
    <s v="NZ"/>
    <n v="2011"/>
    <x v="82"/>
    <n v="161"/>
    <n v="23"/>
    <n v="4483"/>
    <n v="141"/>
    <n v="32.479999999999997"/>
    <n v="79.41"/>
    <n v="4"/>
    <n v="28"/>
    <n v="9"/>
    <n v="23.845744680851062"/>
    <n v="27.844720496894411"/>
    <n v="111.88999999999999"/>
    <n v="32"/>
    <n v="5.875"/>
    <n v="17.021276595744681"/>
  </r>
  <r>
    <n v="35"/>
    <x v="167"/>
    <s v="ENG"/>
    <n v="2009"/>
    <x v="127"/>
    <n v="122"/>
    <n v="16"/>
    <n v="3394"/>
    <n v="123"/>
    <n v="32.01"/>
    <n v="88.82"/>
    <n v="3"/>
    <n v="18"/>
    <n v="9"/>
    <n v="24.070921985815602"/>
    <n v="27.819672131147541"/>
    <n v="120.82999999999998"/>
    <n v="21"/>
    <n v="6.7142857142857144"/>
    <n v="14.893617021276595"/>
  </r>
  <r>
    <n v="2"/>
    <x v="168"/>
    <s v="SA"/>
    <n v="2019"/>
    <x v="128"/>
    <n v="110"/>
    <n v="31"/>
    <n v="3058"/>
    <n v="139"/>
    <n v="38.700000000000003"/>
    <n v="100.13"/>
    <n v="5"/>
    <n v="12"/>
    <n v="8"/>
    <n v="24.269841269841269"/>
    <n v="27.8"/>
    <n v="138.82999999999998"/>
    <n v="17"/>
    <n v="7.4117647058823533"/>
    <n v="13.492063492063492"/>
  </r>
  <r>
    <n v="30"/>
    <x v="169"/>
    <s v="SL"/>
    <n v="2019"/>
    <x v="20"/>
    <n v="71"/>
    <n v="3"/>
    <n v="1973"/>
    <n v="102"/>
    <n v="29.01"/>
    <n v="83.35"/>
    <n v="1"/>
    <n v="16"/>
    <n v="10"/>
    <n v="27.027397260273972"/>
    <n v="27.788732394366196"/>
    <n v="112.36"/>
    <n v="17"/>
    <n v="4.2941176470588234"/>
    <n v="23.287671232876711"/>
  </r>
  <r>
    <n v="47"/>
    <x v="170"/>
    <s v="ENG"/>
    <n v="2009"/>
    <x v="54"/>
    <n v="66"/>
    <n v="6"/>
    <n v="1834"/>
    <n v="107"/>
    <n v="30.56"/>
    <n v="78.67"/>
    <n v="1"/>
    <n v="12"/>
    <n v="6"/>
    <n v="25.830985915492956"/>
    <n v="27.787878787878789"/>
    <n v="109.23"/>
    <n v="13"/>
    <n v="5.4615384615384617"/>
    <n v="18.30985915492958"/>
  </r>
  <r>
    <n v="42"/>
    <x v="171"/>
    <s v="KENYA"/>
    <n v="2007"/>
    <x v="35"/>
    <n v="55"/>
    <n v="1"/>
    <n v="1506"/>
    <n v="113"/>
    <n v="27.88"/>
    <n v="65.53"/>
    <n v="1"/>
    <n v="12"/>
    <n v="5"/>
    <n v="26.892857142857142"/>
    <n v="27.381818181818183"/>
    <n v="93.41"/>
    <n v="13"/>
    <n v="4.3076923076923075"/>
    <n v="23.214285714285715"/>
  </r>
  <r>
    <n v="47"/>
    <x v="172"/>
    <s v="NZ"/>
    <n v="1995"/>
    <x v="108"/>
    <n v="115"/>
    <n v="9"/>
    <n v="3143"/>
    <n v="108"/>
    <n v="29.65"/>
    <n v="64.3"/>
    <n v="2"/>
    <n v="18"/>
    <n v="6"/>
    <n v="25.975206611570247"/>
    <n v="27.330434782608695"/>
    <n v="93.949999999999989"/>
    <n v="20"/>
    <n v="6.05"/>
    <n v="16.528925619834713"/>
  </r>
  <r>
    <n v="12"/>
    <x v="173"/>
    <s v="SL"/>
    <n v="1996"/>
    <x v="30"/>
    <n v="143"/>
    <n v="5"/>
    <n v="3902"/>
    <n v="117"/>
    <n v="28.27"/>
    <n v="60.88"/>
    <n v="2"/>
    <n v="22"/>
    <n v="12"/>
    <n v="26.544217687074831"/>
    <n v="27.286713286713287"/>
    <n v="89.15"/>
    <n v="24"/>
    <n v="6.125"/>
    <n v="16.326530612244898"/>
  </r>
  <r>
    <n v="26"/>
    <x v="174"/>
    <s v="SL"/>
    <n v="2019"/>
    <x v="122"/>
    <n v="132"/>
    <n v="21"/>
    <n v="3599"/>
    <n v="111"/>
    <n v="32.42"/>
    <n v="74.12"/>
    <n v="4"/>
    <n v="22"/>
    <n v="11"/>
    <n v="24.650684931506849"/>
    <n v="27.265151515151516"/>
    <n v="106.54"/>
    <n v="26"/>
    <n v="5.615384615384615"/>
    <n v="17.80821917808219"/>
  </r>
  <r>
    <n v="19"/>
    <x v="175"/>
    <s v="ZIM"/>
    <n v="2019"/>
    <x v="129"/>
    <n v="208"/>
    <n v="4"/>
    <n v="5658"/>
    <n v="178"/>
    <n v="27.73"/>
    <n v="73.209999999999994"/>
    <n v="5"/>
    <n v="34"/>
    <n v="15"/>
    <n v="27.071770334928228"/>
    <n v="27.201923076923077"/>
    <n v="100.94"/>
    <n v="39"/>
    <n v="5.3589743589743586"/>
    <n v="18.660287081339714"/>
  </r>
  <r>
    <n v="48"/>
    <x v="176"/>
    <s v="AUS"/>
    <n v="2015"/>
    <x v="128"/>
    <n v="115"/>
    <n v="16"/>
    <n v="3122"/>
    <n v="110"/>
    <n v="31.53"/>
    <n v="84.24"/>
    <n v="2"/>
    <n v="16"/>
    <n v="2"/>
    <n v="24.777777777777779"/>
    <n v="27.14782608695652"/>
    <n v="115.77"/>
    <n v="18"/>
    <n v="7"/>
    <n v="14.285714285714285"/>
  </r>
  <r>
    <n v="9"/>
    <x v="177"/>
    <s v="INDIA"/>
    <n v="2019"/>
    <x v="54"/>
    <n v="50"/>
    <n v="18"/>
    <n v="1354"/>
    <n v="120"/>
    <n v="42.31"/>
    <n v="102.18"/>
    <n v="2"/>
    <n v="6"/>
    <n v="2"/>
    <n v="19.070422535211268"/>
    <n v="27.08"/>
    <n v="144.49"/>
    <n v="8"/>
    <n v="8.875"/>
    <n v="11.267605633802818"/>
  </r>
  <r>
    <n v="12"/>
    <x v="178"/>
    <s v="WI"/>
    <n v="2019"/>
    <x v="115"/>
    <n v="105"/>
    <n v="13"/>
    <n v="2839"/>
    <n v="124"/>
    <n v="30.85"/>
    <n v="70.180000000000007"/>
    <n v="3"/>
    <n v="18"/>
    <n v="8"/>
    <n v="25.809090909090909"/>
    <n v="27.038095238095238"/>
    <n v="101.03"/>
    <n v="21"/>
    <n v="5.2380952380952381"/>
    <n v="19.090909090909093"/>
  </r>
  <r>
    <n v="12"/>
    <x v="179"/>
    <s v="SA"/>
    <n v="2003"/>
    <x v="43"/>
    <n v="220"/>
    <n v="51"/>
    <n v="5935"/>
    <n v="121"/>
    <n v="35.11"/>
    <n v="80.900000000000006"/>
    <n v="2"/>
    <n v="33"/>
    <n v="12"/>
    <n v="24.224489795918366"/>
    <n v="26.977272727272727"/>
    <n v="116.01"/>
    <n v="35"/>
    <n v="7"/>
    <n v="14.285714285714285"/>
  </r>
  <r>
    <n v="20"/>
    <x v="180"/>
    <s v="AUS"/>
    <n v="2018"/>
    <x v="130"/>
    <n v="77"/>
    <n v="16"/>
    <n v="2072"/>
    <n v="105"/>
    <n v="33.96"/>
    <n v="80.12"/>
    <n v="2"/>
    <n v="11"/>
    <n v="4"/>
    <n v="22.76923076923077"/>
    <n v="26.90909090909091"/>
    <n v="114.08000000000001"/>
    <n v="13"/>
    <n v="7"/>
    <n v="14.285714285714285"/>
  </r>
  <r>
    <n v="31"/>
    <x v="181"/>
    <s v="IRE"/>
    <n v="2019"/>
    <x v="72"/>
    <n v="130"/>
    <n v="17"/>
    <n v="3490"/>
    <n v="142"/>
    <n v="30.88"/>
    <n v="88.98"/>
    <n v="2"/>
    <n v="18"/>
    <n v="5"/>
    <n v="24.577464788732396"/>
    <n v="26.846153846153847"/>
    <n v="119.86"/>
    <n v="20"/>
    <n v="7.1"/>
    <n v="14.084507042253522"/>
  </r>
  <r>
    <n v="1"/>
    <x v="182"/>
    <s v="ENG"/>
    <n v="2003"/>
    <x v="131"/>
    <n v="87"/>
    <n v="10"/>
    <n v="2332"/>
    <n v="115"/>
    <n v="30.28"/>
    <n v="66.989999999999995"/>
    <n v="1"/>
    <n v="16"/>
    <n v="6"/>
    <n v="26.5"/>
    <n v="26.804597701149426"/>
    <n v="97.27"/>
    <n v="17"/>
    <n v="5.1764705882352944"/>
    <n v="19.318181818181817"/>
  </r>
  <r>
    <n v="9"/>
    <x v="183"/>
    <s v="NZ"/>
    <n v="2016"/>
    <x v="132"/>
    <n v="228"/>
    <n v="28"/>
    <n v="6083"/>
    <n v="166"/>
    <n v="30.41"/>
    <n v="96.37"/>
    <n v="5"/>
    <n v="32"/>
    <n v="20"/>
    <n v="23.396153846153847"/>
    <n v="26.67982456140351"/>
    <n v="126.78"/>
    <n v="37"/>
    <n v="7.0270270270270272"/>
    <n v="14.23076923076923"/>
  </r>
  <r>
    <n v="24"/>
    <x v="184"/>
    <s v="WI"/>
    <n v="1999"/>
    <x v="6"/>
    <n v="138"/>
    <n v="11"/>
    <n v="3675"/>
    <n v="122"/>
    <n v="28.93"/>
    <n v="67.959999999999994"/>
    <n v="5"/>
    <n v="18"/>
    <n v="14"/>
    <n v="25.6993006993007"/>
    <n v="26.630434782608695"/>
    <n v="96.889999999999986"/>
    <n v="23"/>
    <n v="6.2173913043478262"/>
    <n v="16.083916083916083"/>
  </r>
  <r>
    <n v="9"/>
    <x v="185"/>
    <s v="NZ"/>
    <n v="1996"/>
    <x v="14"/>
    <n v="83"/>
    <n v="5"/>
    <n v="2206"/>
    <n v="111"/>
    <n v="28.28"/>
    <n v="71.180000000000007"/>
    <n v="2"/>
    <n v="13"/>
    <n v="7"/>
    <n v="26.261904761904763"/>
    <n v="26.578313253012048"/>
    <n v="99.460000000000008"/>
    <n v="15"/>
    <n v="5.6"/>
    <n v="17.857142857142858"/>
  </r>
  <r>
    <n v="33"/>
    <x v="186"/>
    <s v="KENYA"/>
    <n v="2014"/>
    <x v="133"/>
    <n v="130"/>
    <n v="12"/>
    <n v="3428"/>
    <n v="111"/>
    <n v="29.05"/>
    <n v="75.77"/>
    <n v="3"/>
    <n v="24"/>
    <n v="13"/>
    <n v="25.392592592592592"/>
    <n v="26.369230769230768"/>
    <n v="104.82"/>
    <n v="27"/>
    <n v="5"/>
    <n v="20"/>
  </r>
  <r>
    <n v="13"/>
    <x v="187"/>
    <s v="NZ"/>
    <n v="1992"/>
    <x v="8"/>
    <n v="148"/>
    <n v="1"/>
    <n v="3891"/>
    <n v="101"/>
    <n v="26.46"/>
    <n v="57.18"/>
    <n v="1"/>
    <n v="24"/>
    <n v="9"/>
    <n v="26.114093959731544"/>
    <n v="26.29054054054054"/>
    <n v="83.64"/>
    <n v="25"/>
    <n v="5.96"/>
    <n v="16.778523489932887"/>
  </r>
  <r>
    <n v="33"/>
    <x v="188"/>
    <s v="AUS"/>
    <n v="2002"/>
    <x v="134"/>
    <n v="288"/>
    <n v="58"/>
    <n v="7569"/>
    <n v="120"/>
    <n v="32.9"/>
    <n v="75.91"/>
    <n v="3"/>
    <n v="45"/>
    <n v="15"/>
    <n v="23.28923076923077"/>
    <n v="26.28125"/>
    <n v="108.81"/>
    <n v="48"/>
    <n v="6.770833333333333"/>
    <n v="14.76923076923077"/>
  </r>
  <r>
    <n v="4"/>
    <x v="189"/>
    <s v="WI"/>
    <n v="2001"/>
    <x v="42"/>
    <n v="87"/>
    <n v="0"/>
    <n v="2283"/>
    <n v="105"/>
    <n v="26.24"/>
    <n v="59.25"/>
    <n v="2"/>
    <n v="14"/>
    <n v="9"/>
    <n v="25.366666666666667"/>
    <n v="26.241379310344829"/>
    <n v="85.49"/>
    <n v="16"/>
    <n v="5.625"/>
    <n v="17.777777777777779"/>
  </r>
  <r>
    <n v="27"/>
    <x v="190"/>
    <s v="SA"/>
    <n v="2004"/>
    <x v="135"/>
    <n v="137"/>
    <n v="50"/>
    <n v="3576"/>
    <n v="103"/>
    <n v="41.1"/>
    <n v="89.91"/>
    <n v="2"/>
    <n v="19"/>
    <n v="13"/>
    <n v="20.912280701754387"/>
    <n v="26.102189781021899"/>
    <n v="131.01"/>
    <n v="21"/>
    <n v="8.1428571428571423"/>
    <n v="12.280701754385964"/>
  </r>
  <r>
    <n v="19"/>
    <x v="191"/>
    <s v="NZ"/>
    <n v="2009"/>
    <x v="70"/>
    <n v="50"/>
    <n v="4"/>
    <n v="1304"/>
    <n v="118"/>
    <n v="28.34"/>
    <n v="62.51"/>
    <n v="2"/>
    <n v="8"/>
    <n v="8"/>
    <n v="24.148148148148149"/>
    <n v="26.08"/>
    <n v="90.85"/>
    <n v="10"/>
    <n v="5.4"/>
    <n v="18.518518518518519"/>
  </r>
  <r>
    <n v="31"/>
    <x v="192"/>
    <s v="SL"/>
    <n v="1999"/>
    <x v="75"/>
    <n v="198"/>
    <n v="23"/>
    <n v="5162"/>
    <n v="119"/>
    <n v="29.49"/>
    <n v="60.57"/>
    <n v="4"/>
    <n v="35"/>
    <n v="15"/>
    <n v="24.23474178403756"/>
    <n v="26.070707070707069"/>
    <n v="90.06"/>
    <n v="39"/>
    <n v="5.4615384615384617"/>
    <n v="18.30985915492958"/>
  </r>
  <r>
    <n v="48"/>
    <x v="193"/>
    <s v="ZIM"/>
    <n v="2000"/>
    <x v="54"/>
    <n v="70"/>
    <n v="3"/>
    <n v="1818"/>
    <n v="112"/>
    <n v="27.13"/>
    <n v="68.5"/>
    <n v="2"/>
    <n v="8"/>
    <n v="1"/>
    <n v="25.6056338028169"/>
    <n v="25.971428571428572"/>
    <n v="95.63"/>
    <n v="10"/>
    <n v="7.1"/>
    <n v="14.084507042253522"/>
  </r>
  <r>
    <n v="9"/>
    <x v="194"/>
    <s v="WI"/>
    <n v="2010"/>
    <x v="18"/>
    <n v="111"/>
    <n v="10"/>
    <n v="2880"/>
    <n v="127"/>
    <n v="28.51"/>
    <n v="65.55"/>
    <n v="5"/>
    <n v="14"/>
    <n v="8"/>
    <n v="24.201680672268907"/>
    <n v="25.945945945945947"/>
    <n v="94.06"/>
    <n v="19"/>
    <n v="6.2631578947368425"/>
    <n v="15.966386554621847"/>
  </r>
  <r>
    <n v="2"/>
    <x v="195"/>
    <s v="AUS"/>
    <n v="1994"/>
    <x v="136"/>
    <n v="252"/>
    <n v="39"/>
    <n v="6524"/>
    <n v="127"/>
    <n v="30.62"/>
    <n v="71.42"/>
    <n v="3"/>
    <n v="39"/>
    <n v="11"/>
    <n v="23.897435897435898"/>
    <n v="25.888888888888889"/>
    <n v="102.04"/>
    <n v="42"/>
    <n v="6.5"/>
    <n v="15.384615384615385"/>
  </r>
  <r>
    <n v="40"/>
    <x v="196"/>
    <s v="SCOT"/>
    <n v="2019"/>
    <x v="51"/>
    <n v="73"/>
    <n v="6"/>
    <n v="1882"/>
    <n v="101"/>
    <n v="28.08"/>
    <n v="74.239999999999995"/>
    <n v="1"/>
    <n v="13"/>
    <n v="3"/>
    <n v="24.128205128205128"/>
    <n v="25.780821917808218"/>
    <n v="102.32"/>
    <n v="14"/>
    <n v="5.5714285714285712"/>
    <n v="17.948717948717949"/>
  </r>
  <r>
    <n v="42"/>
    <x v="197"/>
    <s v="NZ"/>
    <n v="2007"/>
    <x v="38"/>
    <n v="183"/>
    <n v="16"/>
    <n v="4707"/>
    <n v="117"/>
    <n v="28.18"/>
    <n v="75.94"/>
    <n v="3"/>
    <n v="28"/>
    <n v="9"/>
    <n v="23.893401015228427"/>
    <n v="25.721311475409838"/>
    <n v="104.12"/>
    <n v="31"/>
    <n v="6.354838709677419"/>
    <n v="15.736040609137056"/>
  </r>
  <r>
    <n v="37"/>
    <x v="198"/>
    <s v="INDIA"/>
    <n v="1989"/>
    <x v="137"/>
    <n v="75"/>
    <n v="12"/>
    <n v="1924"/>
    <n v="102"/>
    <n v="30.53"/>
    <n v="57.7"/>
    <n v="2"/>
    <n v="13"/>
    <n v="2"/>
    <n v="22.63529411764706"/>
    <n v="25.653333333333332"/>
    <n v="88.23"/>
    <n v="15"/>
    <n v="5.666666666666667"/>
    <n v="17.647058823529413"/>
  </r>
  <r>
    <n v="39"/>
    <x v="199"/>
    <s v="NZ"/>
    <n v="2006"/>
    <x v="138"/>
    <n v="193"/>
    <n v="25"/>
    <n v="4950"/>
    <n v="115"/>
    <n v="29.46"/>
    <n v="84.26"/>
    <n v="4"/>
    <n v="26"/>
    <n v="9"/>
    <n v="23.023255813953487"/>
    <n v="25.647668393782382"/>
    <n v="113.72"/>
    <n v="30"/>
    <n v="7.166666666666667"/>
    <n v="13.953488372093023"/>
  </r>
  <r>
    <n v="19"/>
    <x v="200"/>
    <s v="ZIM"/>
    <n v="2005"/>
    <x v="139"/>
    <n v="107"/>
    <n v="8"/>
    <n v="2740"/>
    <n v="121"/>
    <n v="27.67"/>
    <n v="63.35"/>
    <n v="3"/>
    <n v="9"/>
    <n v="11"/>
    <n v="24.684684684684683"/>
    <n v="25.607476635514018"/>
    <n v="91.02000000000001"/>
    <n v="12"/>
    <n v="9.25"/>
    <n v="10.810810810810811"/>
  </r>
  <r>
    <n v="26"/>
    <x v="201"/>
    <s v="SL"/>
    <n v="2011"/>
    <x v="100"/>
    <n v="62"/>
    <n v="7"/>
    <n v="1587"/>
    <n v="107"/>
    <n v="28.85"/>
    <n v="70.400000000000006"/>
    <n v="1"/>
    <n v="13"/>
    <n v="6"/>
    <n v="21.16"/>
    <n v="25.596774193548388"/>
    <n v="99.25"/>
    <n v="14"/>
    <n v="5.3571428571428568"/>
    <n v="18.666666666666668"/>
  </r>
  <r>
    <n v="27"/>
    <x v="202"/>
    <s v="AFG"/>
    <n v="2019"/>
    <x v="140"/>
    <n v="62"/>
    <n v="9"/>
    <n v="1586"/>
    <n v="104"/>
    <n v="29.92"/>
    <n v="89.85"/>
    <n v="1"/>
    <n v="11"/>
    <n v="3"/>
    <n v="23.671641791044777"/>
    <n v="25.580645161290324"/>
    <n v="119.77"/>
    <n v="12"/>
    <n v="5.583333333333333"/>
    <n v="17.910447761194028"/>
  </r>
  <r>
    <n v="3"/>
    <x v="203"/>
    <s v="PAK"/>
    <n v="2019"/>
    <x v="5"/>
    <n v="90"/>
    <n v="22"/>
    <n v="2302"/>
    <n v="105"/>
    <n v="33.85"/>
    <n v="87.79"/>
    <n v="2"/>
    <n v="11"/>
    <n v="1"/>
    <n v="19.844827586206897"/>
    <n v="25.577777777777779"/>
    <n v="121.64000000000001"/>
    <n v="13"/>
    <n v="8.9230769230769234"/>
    <n v="11.206896551724139"/>
  </r>
  <r>
    <n v="31"/>
    <x v="204"/>
    <s v="IRE"/>
    <n v="2018"/>
    <x v="141"/>
    <n v="101"/>
    <n v="9"/>
    <n v="2581"/>
    <n v="109"/>
    <n v="28.05"/>
    <n v="70.94"/>
    <n v="1"/>
    <n v="18"/>
    <n v="3"/>
    <n v="25.058252427184467"/>
    <n v="25.554455445544555"/>
    <n v="98.99"/>
    <n v="19"/>
    <n v="5.4210526315789478"/>
    <n v="18.446601941747574"/>
  </r>
  <r>
    <n v="36"/>
    <x v="205"/>
    <s v="INDIA"/>
    <n v="2000"/>
    <x v="142"/>
    <n v="97"/>
    <n v="21"/>
    <n v="2477"/>
    <n v="106"/>
    <n v="32.590000000000003"/>
    <n v="71.94"/>
    <n v="2"/>
    <n v="14"/>
    <n v="4"/>
    <n v="23.817307692307693"/>
    <n v="25.536082474226806"/>
    <n v="104.53"/>
    <n v="16"/>
    <n v="6.5"/>
    <n v="15.384615384615385"/>
  </r>
  <r>
    <n v="36"/>
    <x v="206"/>
    <s v="ZIM"/>
    <n v="1997"/>
    <x v="143"/>
    <n v="60"/>
    <n v="2"/>
    <n v="1530"/>
    <n v="142"/>
    <n v="26.37"/>
    <n v="70.989999999999995"/>
    <n v="1"/>
    <n v="12"/>
    <n v="5"/>
    <n v="24.285714285714285"/>
    <n v="25.5"/>
    <n v="97.36"/>
    <n v="13"/>
    <n v="4.8461538461538458"/>
    <n v="20.634920634920633"/>
  </r>
  <r>
    <n v="11"/>
    <x v="207"/>
    <s v="SL"/>
    <n v="2007"/>
    <x v="144"/>
    <n v="155"/>
    <n v="43"/>
    <n v="3950"/>
    <n v="103"/>
    <n v="35.26"/>
    <n v="72.569999999999993"/>
    <n v="1"/>
    <n v="28"/>
    <n v="7"/>
    <n v="21.944444444444443"/>
    <n v="25.483870967741936"/>
    <n v="107.82999999999998"/>
    <n v="29"/>
    <n v="6.2068965517241379"/>
    <n v="16.111111111111111"/>
  </r>
  <r>
    <n v="2"/>
    <x v="208"/>
    <s v="INDIA"/>
    <n v="2019"/>
    <x v="70"/>
    <n v="38"/>
    <n v="6"/>
    <n v="957"/>
    <n v="83"/>
    <n v="29.9"/>
    <n v="115.57"/>
    <n v="0"/>
    <n v="4"/>
    <n v="3"/>
    <n v="17.722222222222221"/>
    <n v="25.184210526315791"/>
    <n v="145.47"/>
    <n v="4"/>
    <n v="13.5"/>
    <n v="7.4074074074074066"/>
  </r>
  <r>
    <n v="18"/>
    <x v="209"/>
    <s v="INDIA"/>
    <n v="2006"/>
    <x v="49"/>
    <n v="110"/>
    <n v="24"/>
    <n v="2753"/>
    <n v="111"/>
    <n v="32.01"/>
    <n v="72.03"/>
    <n v="2"/>
    <n v="17"/>
    <n v="8"/>
    <n v="22.024000000000001"/>
    <n v="25.027272727272727"/>
    <n v="104.03999999999999"/>
    <n v="19"/>
    <n v="6.5789473684210522"/>
    <n v="15.2"/>
  </r>
  <r>
    <n v="41"/>
    <x v="210"/>
    <s v="PAK"/>
    <n v="1986"/>
    <x v="100"/>
    <n v="75"/>
    <n v="5"/>
    <n v="1877"/>
    <n v="117"/>
    <n v="26.81"/>
    <n v="55.64"/>
    <n v="2"/>
    <n v="8"/>
    <n v="3"/>
    <n v="25.026666666666667"/>
    <n v="25.026666666666667"/>
    <n v="82.45"/>
    <n v="10"/>
    <n v="7.5"/>
    <n v="13.333333333333334"/>
  </r>
  <r>
    <n v="10"/>
    <x v="211"/>
    <s v="BDESH"/>
    <n v="2019"/>
    <x v="28"/>
    <n v="160"/>
    <n v="42"/>
    <n v="3994"/>
    <n v="128"/>
    <n v="33.840000000000003"/>
    <n v="76.48"/>
    <n v="3"/>
    <n v="21"/>
    <n v="8"/>
    <n v="21.589189189189188"/>
    <n v="24.962499999999999"/>
    <n v="110.32000000000001"/>
    <n v="24"/>
    <n v="7.708333333333333"/>
    <n v="12.972972972972974"/>
  </r>
  <r>
    <n v="33"/>
    <x v="212"/>
    <s v="NZ"/>
    <n v="2019"/>
    <x v="11"/>
    <n v="50"/>
    <n v="10"/>
    <n v="1247"/>
    <n v="97"/>
    <n v="31.17"/>
    <n v="98.96"/>
    <n v="0"/>
    <n v="6"/>
    <n v="2"/>
    <n v="21.135593220338983"/>
    <n v="24.94"/>
    <n v="130.13"/>
    <n v="6"/>
    <n v="9.8333333333333339"/>
    <n v="10.16949152542373"/>
  </r>
  <r>
    <n v="16"/>
    <x v="213"/>
    <s v="AFG"/>
    <n v="2019"/>
    <x v="145"/>
    <n v="112"/>
    <n v="12"/>
    <n v="2782"/>
    <n v="116"/>
    <n v="27.82"/>
    <n v="85.54"/>
    <n v="1"/>
    <n v="15"/>
    <n v="6"/>
    <n v="22.43548387096774"/>
    <n v="24.839285714285715"/>
    <n v="113.36000000000001"/>
    <n v="16"/>
    <n v="7.75"/>
    <n v="12.903225806451612"/>
  </r>
  <r>
    <n v="31"/>
    <x v="214"/>
    <s v="SA"/>
    <n v="2007"/>
    <x v="80"/>
    <n v="41"/>
    <n v="12"/>
    <n v="1018"/>
    <n v="89"/>
    <n v="35.1"/>
    <n v="67.77"/>
    <n v="0"/>
    <n v="3"/>
    <n v="4"/>
    <n v="19.576923076923077"/>
    <n v="24.829268292682926"/>
    <n v="102.87"/>
    <n v="3"/>
    <n v="17.333333333333332"/>
    <n v="5.7692307692307692"/>
  </r>
  <r>
    <n v="36"/>
    <x v="215"/>
    <s v="ZIM"/>
    <n v="2012"/>
    <x v="146"/>
    <n v="137"/>
    <n v="21"/>
    <n v="3393"/>
    <n v="107"/>
    <n v="29.25"/>
    <n v="67.58"/>
    <n v="2"/>
    <n v="22"/>
    <n v="16"/>
    <n v="22.62"/>
    <n v="24.766423357664234"/>
    <n v="96.83"/>
    <n v="24"/>
    <n v="6.25"/>
    <n v="16"/>
  </r>
  <r>
    <n v="25"/>
    <x v="216"/>
    <s v="ENG"/>
    <n v="2015"/>
    <x v="76"/>
    <n v="109"/>
    <n v="21"/>
    <n v="2695"/>
    <n v="101"/>
    <n v="30.62"/>
    <n v="77.84"/>
    <n v="1"/>
    <n v="14"/>
    <n v="4"/>
    <n v="22.458333333333332"/>
    <n v="24.724770642201836"/>
    <n v="108.46000000000001"/>
    <n v="15"/>
    <n v="8"/>
    <n v="12.5"/>
  </r>
  <r>
    <n v="23"/>
    <x v="217"/>
    <s v="BDESH"/>
    <n v="2018"/>
    <x v="147"/>
    <n v="52"/>
    <n v="8"/>
    <n v="1281"/>
    <n v="100"/>
    <n v="29.11"/>
    <n v="79.81"/>
    <n v="1"/>
    <n v="6"/>
    <n v="4"/>
    <n v="19.707692307692309"/>
    <n v="24.634615384615383"/>
    <n v="108.92"/>
    <n v="7"/>
    <n v="9.2857142857142865"/>
    <n v="10.76923076923077"/>
  </r>
  <r>
    <n v="23"/>
    <x v="218"/>
    <s v="PAK"/>
    <n v="1992"/>
    <x v="148"/>
    <n v="151"/>
    <n v="40"/>
    <n v="3709"/>
    <n v="102"/>
    <n v="33.409999999999997"/>
    <n v="72.650000000000006"/>
    <n v="1"/>
    <n v="19"/>
    <n v="6"/>
    <n v="21.194285714285716"/>
    <n v="24.56291390728477"/>
    <n v="106.06"/>
    <n v="20"/>
    <n v="8.75"/>
    <n v="11.428571428571429"/>
  </r>
  <r>
    <n v="2"/>
    <x v="219"/>
    <s v="AFG"/>
    <n v="2019"/>
    <x v="14"/>
    <n v="74"/>
    <n v="12"/>
    <n v="1811"/>
    <n v="96"/>
    <n v="29.2"/>
    <n v="65.489999999999995"/>
    <n v="0"/>
    <n v="11"/>
    <n v="1"/>
    <n v="21.55952380952381"/>
    <n v="24.472972972972972"/>
    <n v="94.69"/>
    <n v="11"/>
    <n v="7.6363636363636367"/>
    <n v="13.095238095238097"/>
  </r>
  <r>
    <n v="6"/>
    <x v="220"/>
    <s v="PAK"/>
    <n v="2019"/>
    <x v="53"/>
    <n v="39"/>
    <n v="16"/>
    <n v="952"/>
    <n v="63"/>
    <n v="41.39"/>
    <n v="109.67"/>
    <n v="0"/>
    <n v="5"/>
    <n v="1"/>
    <n v="17.962264150943398"/>
    <n v="24.410256410256409"/>
    <n v="151.06"/>
    <n v="5"/>
    <n v="10.6"/>
    <n v="9.433962264150944"/>
  </r>
  <r>
    <n v="42"/>
    <x v="221"/>
    <s v="NZ"/>
    <n v="2007"/>
    <x v="149"/>
    <n v="99"/>
    <n v="10"/>
    <n v="2413"/>
    <n v="172"/>
    <n v="27.11"/>
    <n v="69.88"/>
    <n v="3"/>
    <n v="11"/>
    <n v="8"/>
    <n v="23.656862745098039"/>
    <n v="24.373737373737374"/>
    <n v="96.99"/>
    <n v="14"/>
    <n v="7.2857142857142856"/>
    <n v="13.725490196078432"/>
  </r>
  <r>
    <n v="44"/>
    <x v="222"/>
    <s v="AFG"/>
    <n v="2019"/>
    <x v="150"/>
    <n v="50"/>
    <n v="1"/>
    <n v="1216"/>
    <n v="114"/>
    <n v="24.81"/>
    <n v="63.23"/>
    <n v="1"/>
    <n v="7"/>
    <n v="4"/>
    <n v="23.843137254901961"/>
    <n v="24.32"/>
    <n v="88.039999999999992"/>
    <n v="8"/>
    <n v="6.375"/>
    <n v="15.686274509803921"/>
  </r>
  <r>
    <n v="49"/>
    <x v="223"/>
    <s v="INDIA"/>
    <n v="1992"/>
    <x v="146"/>
    <n v="128"/>
    <n v="21"/>
    <n v="3108"/>
    <n v="109"/>
    <n v="29.04"/>
    <n v="61.07"/>
    <n v="4"/>
    <n v="18"/>
    <n v="5"/>
    <n v="20.72"/>
    <n v="24.28125"/>
    <n v="90.11"/>
    <n v="22"/>
    <n v="6.8181818181818183"/>
    <n v="14.666666666666666"/>
  </r>
  <r>
    <n v="37"/>
    <x v="224"/>
    <s v="AUS"/>
    <n v="1999"/>
    <x v="70"/>
    <n v="51"/>
    <n v="5"/>
    <n v="1237"/>
    <n v="110"/>
    <n v="26.89"/>
    <n v="75.28"/>
    <n v="1"/>
    <n v="7"/>
    <n v="3"/>
    <n v="22.907407407407408"/>
    <n v="24.254901960784313"/>
    <n v="102.17"/>
    <n v="8"/>
    <n v="6.75"/>
    <n v="14.814814814814813"/>
  </r>
  <r>
    <n v="44"/>
    <x v="225"/>
    <s v="WI"/>
    <n v="2019"/>
    <x v="40"/>
    <n v="99"/>
    <n v="7"/>
    <n v="2398"/>
    <n v="119"/>
    <n v="26.06"/>
    <n v="94.14"/>
    <n v="3"/>
    <n v="10"/>
    <n v="13"/>
    <n v="22.411214953271028"/>
    <n v="24.222222222222221"/>
    <n v="120.2"/>
    <n v="13"/>
    <n v="8.2307692307692299"/>
    <n v="12.149532710280374"/>
  </r>
  <r>
    <n v="17"/>
    <x v="226"/>
    <s v="BDESH"/>
    <n v="2011"/>
    <x v="63"/>
    <n v="54"/>
    <n v="7"/>
    <n v="1308"/>
    <n v="89"/>
    <n v="27.82"/>
    <n v="61.32"/>
    <n v="0"/>
    <n v="8"/>
    <n v="6"/>
    <n v="23.781818181818181"/>
    <n v="24.222222222222221"/>
    <n v="89.14"/>
    <n v="8"/>
    <n v="6.875"/>
    <n v="14.545454545454545"/>
  </r>
  <r>
    <n v="40"/>
    <x v="227"/>
    <s v="INDIA"/>
    <n v="2007"/>
    <x v="112"/>
    <n v="51"/>
    <n v="7"/>
    <n v="1230"/>
    <n v="159"/>
    <n v="27.95"/>
    <n v="71.47"/>
    <n v="1"/>
    <n v="4"/>
    <n v="4"/>
    <n v="21.578947368421051"/>
    <n v="24.117647058823529"/>
    <n v="99.42"/>
    <n v="5"/>
    <n v="11.4"/>
    <n v="8.7719298245614024"/>
  </r>
  <r>
    <n v="39"/>
    <x v="228"/>
    <s v="PAK"/>
    <n v="2009"/>
    <x v="151"/>
    <n v="79"/>
    <n v="2"/>
    <n v="1895"/>
    <n v="160"/>
    <n v="24.61"/>
    <n v="81.010000000000005"/>
    <n v="2"/>
    <n v="9"/>
    <n v="10"/>
    <n v="23.9873417721519"/>
    <n v="23.9873417721519"/>
    <n v="105.62"/>
    <n v="11"/>
    <n v="7.1818181818181817"/>
    <n v="13.924050632911392"/>
  </r>
  <r>
    <n v="26"/>
    <x v="229"/>
    <s v="NZ"/>
    <n v="2019"/>
    <x v="112"/>
    <n v="53"/>
    <n v="2"/>
    <n v="1271"/>
    <n v="87"/>
    <n v="24.92"/>
    <n v="104.69"/>
    <n v="0"/>
    <n v="8"/>
    <n v="7"/>
    <n v="22.298245614035089"/>
    <n v="23.981132075471699"/>
    <n v="129.61000000000001"/>
    <n v="8"/>
    <n v="7.125"/>
    <n v="14.035087719298245"/>
  </r>
  <r>
    <n v="1"/>
    <x v="230"/>
    <s v="KENYA"/>
    <n v="2003"/>
    <x v="125"/>
    <n v="59"/>
    <n v="5"/>
    <n v="1409"/>
    <n v="83"/>
    <n v="26.09"/>
    <n v="69.959999999999994"/>
    <n v="0"/>
    <n v="11"/>
    <n v="6"/>
    <n v="23.098360655737704"/>
    <n v="23.881355932203391"/>
    <n v="96.05"/>
    <n v="11"/>
    <n v="5.5454545454545459"/>
    <n v="18.032786885245901"/>
  </r>
  <r>
    <n v="27"/>
    <x v="231"/>
    <s v="ENG"/>
    <n v="2007"/>
    <x v="123"/>
    <n v="83"/>
    <n v="10"/>
    <n v="1982"/>
    <n v="90"/>
    <n v="27.15"/>
    <n v="68.39"/>
    <n v="0"/>
    <n v="16"/>
    <n v="9"/>
    <n v="23.046511627906977"/>
    <n v="23.879518072289155"/>
    <n v="95.539999999999992"/>
    <n v="16"/>
    <n v="5.375"/>
    <n v="18.604651162790699"/>
  </r>
  <r>
    <n v="33"/>
    <x v="232"/>
    <s v="PAK"/>
    <n v="2019"/>
    <x v="152"/>
    <n v="46"/>
    <n v="4"/>
    <n v="1958"/>
    <n v="210"/>
    <n v="46.61"/>
    <n v="95.23"/>
    <n v="4"/>
    <n v="13"/>
    <n v="5"/>
    <n v="42.565217391304351"/>
    <n v="42.565217391304351"/>
    <n v="141.84"/>
    <n v="17"/>
    <n v="2.7058823529411766"/>
    <n v="36.95652173913043"/>
  </r>
  <r>
    <n v="10"/>
    <x v="233"/>
    <s v="ENG"/>
    <n v="2006"/>
    <x v="150"/>
    <n v="46"/>
    <n v="5"/>
    <n v="1097"/>
    <n v="106"/>
    <n v="26.75"/>
    <n v="72.930000000000007"/>
    <n v="2"/>
    <n v="5"/>
    <n v="2"/>
    <n v="21.509803921568629"/>
    <n v="23.847826086956523"/>
    <n v="99.68"/>
    <n v="7"/>
    <n v="7.2857142857142856"/>
    <n v="13.725490196078432"/>
  </r>
  <r>
    <n v="17"/>
    <x v="234"/>
    <s v="ENG"/>
    <n v="1993"/>
    <x v="52"/>
    <n v="88"/>
    <n v="17"/>
    <n v="2095"/>
    <n v="115"/>
    <n v="29.5"/>
    <n v="70.58"/>
    <n v="1"/>
    <n v="9"/>
    <n v="4"/>
    <n v="22.771739130434781"/>
    <n v="23.806818181818183"/>
    <n v="100.08"/>
    <n v="10"/>
    <n v="9.1999999999999993"/>
    <n v="10.869565217391305"/>
  </r>
  <r>
    <n v="5"/>
    <x v="235"/>
    <s v="ZIM"/>
    <n v="2016"/>
    <x v="69"/>
    <n v="126"/>
    <n v="4"/>
    <n v="2994"/>
    <n v="116"/>
    <n v="24.54"/>
    <n v="63.48"/>
    <n v="2"/>
    <n v="21"/>
    <n v="14"/>
    <n v="23.5748031496063"/>
    <n v="23.761904761904763"/>
    <n v="88.02"/>
    <n v="23"/>
    <n v="5.5217391304347823"/>
    <n v="18.110236220472441"/>
  </r>
  <r>
    <n v="2"/>
    <x v="236"/>
    <s v="SCOT"/>
    <n v="2019"/>
    <x v="80"/>
    <n v="48"/>
    <n v="1"/>
    <n v="1136"/>
    <n v="114"/>
    <n v="24.17"/>
    <n v="73.95"/>
    <n v="2"/>
    <n v="5"/>
    <n v="0"/>
    <n v="21.846153846153847"/>
    <n v="23.666666666666668"/>
    <n v="98.12"/>
    <n v="7"/>
    <n v="7.4285714285714288"/>
    <n v="13.461538461538462"/>
  </r>
  <r>
    <n v="44"/>
    <x v="237"/>
    <s v="NZ"/>
    <n v="2007"/>
    <x v="60"/>
    <n v="62"/>
    <n v="9"/>
    <n v="1454"/>
    <n v="101"/>
    <n v="27.43"/>
    <n v="73.06"/>
    <n v="1"/>
    <n v="12"/>
    <n v="3"/>
    <n v="22.030303030303031"/>
    <n v="23.451612903225808"/>
    <n v="100.49000000000001"/>
    <n v="13"/>
    <n v="5.0769230769230766"/>
    <n v="19.696969696969695"/>
  </r>
  <r>
    <n v="42"/>
    <x v="238"/>
    <s v="PAK"/>
    <n v="2017"/>
    <x v="153"/>
    <n v="138"/>
    <n v="14"/>
    <n v="3236"/>
    <n v="124"/>
    <n v="26.09"/>
    <n v="83.94"/>
    <n v="5"/>
    <n v="10"/>
    <n v="10"/>
    <n v="20.611464968152866"/>
    <n v="23.44927536231884"/>
    <n v="110.03"/>
    <n v="15"/>
    <n v="10.466666666666667"/>
    <n v="9.5541401273885356"/>
  </r>
  <r>
    <n v="42"/>
    <x v="239"/>
    <s v="NZ"/>
    <n v="1987"/>
    <x v="131"/>
    <n v="80"/>
    <n v="19"/>
    <n v="1874"/>
    <n v="66"/>
    <n v="30.72"/>
    <n v="64.95"/>
    <n v="0"/>
    <n v="8"/>
    <n v="1"/>
    <n v="21.295454545454547"/>
    <n v="23.425000000000001"/>
    <n v="95.67"/>
    <n v="8"/>
    <n v="11"/>
    <n v="9.0909090909090917"/>
  </r>
  <r>
    <n v="45"/>
    <x v="240"/>
    <s v="ZIM"/>
    <n v="2018"/>
    <x v="141"/>
    <n v="103"/>
    <n v="2"/>
    <n v="2389"/>
    <n v="99"/>
    <n v="23.65"/>
    <n v="63.13"/>
    <n v="0"/>
    <n v="16"/>
    <n v="7"/>
    <n v="23.194174757281555"/>
    <n v="23.194174757281555"/>
    <n v="86.78"/>
    <n v="16"/>
    <n v="6.4375"/>
    <n v="15.53398058252427"/>
  </r>
  <r>
    <n v="25"/>
    <x v="241"/>
    <s v="KENYA"/>
    <n v="2009"/>
    <x v="42"/>
    <n v="87"/>
    <n v="1"/>
    <n v="2016"/>
    <n v="144"/>
    <n v="23.44"/>
    <n v="56.61"/>
    <n v="2"/>
    <n v="12"/>
    <n v="12"/>
    <n v="22.4"/>
    <n v="23.172413793103448"/>
    <n v="80.05"/>
    <n v="14"/>
    <n v="6.4285714285714288"/>
    <n v="15.555555555555555"/>
  </r>
  <r>
    <n v="28"/>
    <x v="242"/>
    <s v="PAK"/>
    <n v="1989"/>
    <x v="61"/>
    <n v="115"/>
    <n v="10"/>
    <n v="2653"/>
    <n v="95"/>
    <n v="25.26"/>
    <n v="51.71"/>
    <n v="0"/>
    <n v="16"/>
    <n v="6"/>
    <n v="21.745901639344261"/>
    <n v="23.069565217391304"/>
    <n v="76.97"/>
    <n v="16"/>
    <n v="7.625"/>
    <n v="13.114754098360656"/>
  </r>
  <r>
    <n v="10"/>
    <x v="243"/>
    <s v="PAK"/>
    <n v="2017"/>
    <x v="154"/>
    <n v="58"/>
    <n v="4"/>
    <n v="1336"/>
    <n v="84"/>
    <n v="24.74"/>
    <n v="67.5"/>
    <n v="0"/>
    <n v="9"/>
    <n v="5"/>
    <n v="22.266666666666666"/>
    <n v="23.03448275862069"/>
    <n v="92.24"/>
    <n v="9"/>
    <n v="6.666666666666667"/>
    <n v="15"/>
  </r>
  <r>
    <n v="35"/>
    <x v="244"/>
    <s v="BDESH"/>
    <n v="2010"/>
    <x v="137"/>
    <n v="85"/>
    <n v="6"/>
    <n v="1954"/>
    <n v="92"/>
    <n v="24.73"/>
    <n v="83.04"/>
    <n v="0"/>
    <n v="14"/>
    <n v="8"/>
    <n v="22.988235294117647"/>
    <n v="22.988235294117647"/>
    <n v="107.77000000000001"/>
    <n v="14"/>
    <n v="6.0714285714285712"/>
    <n v="16.470588235294116"/>
  </r>
  <r>
    <n v="22"/>
    <x v="245"/>
    <s v="KENYA"/>
    <n v="2014"/>
    <x v="142"/>
    <n v="89"/>
    <n v="9"/>
    <n v="2044"/>
    <n v="98"/>
    <n v="25.55"/>
    <n v="68.56"/>
    <n v="0"/>
    <n v="11"/>
    <n v="6"/>
    <n v="19.653846153846153"/>
    <n v="22.966292134831459"/>
    <n v="94.11"/>
    <n v="11"/>
    <n v="9.454545454545455"/>
    <n v="10.576923076923077"/>
  </r>
  <r>
    <n v="41"/>
    <x v="246"/>
    <s v="SA"/>
    <n v="2007"/>
    <x v="137"/>
    <n v="66"/>
    <n v="18"/>
    <n v="1512"/>
    <n v="100"/>
    <n v="31.5"/>
    <n v="83.12"/>
    <n v="1"/>
    <n v="10"/>
    <n v="6"/>
    <n v="17.788235294117648"/>
    <n v="22.90909090909091"/>
    <n v="114.62"/>
    <n v="11"/>
    <n v="7.7272727272727275"/>
    <n v="12.941176470588237"/>
  </r>
  <r>
    <n v="21"/>
    <x v="247"/>
    <s v="NZ"/>
    <n v="1999"/>
    <x v="1"/>
    <n v="73"/>
    <n v="5"/>
    <n v="1668"/>
    <n v="74"/>
    <n v="24.52"/>
    <n v="61.03"/>
    <n v="0"/>
    <n v="9"/>
    <n v="5"/>
    <n v="22.54054054054054"/>
    <n v="22.849315068493151"/>
    <n v="85.55"/>
    <n v="9"/>
    <n v="8.2222222222222214"/>
    <n v="12.162162162162163"/>
  </r>
  <r>
    <n v="12"/>
    <x v="248"/>
    <s v="BDESH"/>
    <n v="2019"/>
    <x v="60"/>
    <n v="59"/>
    <n v="7"/>
    <n v="1333"/>
    <n v="102"/>
    <n v="25.63"/>
    <n v="91.23"/>
    <n v="1"/>
    <n v="6"/>
    <n v="5"/>
    <n v="20.196969696969695"/>
    <n v="22.593220338983052"/>
    <n v="116.86"/>
    <n v="7"/>
    <n v="9.4285714285714288"/>
    <n v="10.606060606060606"/>
  </r>
  <r>
    <n v="46"/>
    <x v="249"/>
    <s v="BDESH"/>
    <n v="2011"/>
    <x v="70"/>
    <n v="53"/>
    <n v="1"/>
    <n v="1196"/>
    <n v="100"/>
    <n v="23"/>
    <n v="68.22"/>
    <n v="1"/>
    <n v="6"/>
    <n v="6"/>
    <n v="22.148148148148149"/>
    <n v="22.566037735849058"/>
    <n v="91.22"/>
    <n v="7"/>
    <n v="7.7142857142857144"/>
    <n v="12.962962962962962"/>
  </r>
  <r>
    <n v="18"/>
    <x v="250"/>
    <s v="SL"/>
    <n v="2003"/>
    <x v="155"/>
    <n v="168"/>
    <n v="40"/>
    <n v="3789"/>
    <n v="104"/>
    <n v="29.6"/>
    <n v="57.51"/>
    <n v="2"/>
    <n v="13"/>
    <n v="10"/>
    <n v="18.945"/>
    <n v="22.553571428571427"/>
    <n v="87.11"/>
    <n v="15"/>
    <n v="13.333333333333334"/>
    <n v="7.5"/>
  </r>
  <r>
    <n v="48"/>
    <x v="251"/>
    <s v="AFG"/>
    <n v="2019"/>
    <x v="139"/>
    <n v="105"/>
    <n v="9"/>
    <n v="2356"/>
    <n v="101"/>
    <n v="24.54"/>
    <n v="66.72"/>
    <n v="1"/>
    <n v="12"/>
    <n v="7"/>
    <n v="21.225225225225227"/>
    <n v="22.438095238095237"/>
    <n v="91.259999999999991"/>
    <n v="13"/>
    <n v="8.5384615384615383"/>
    <n v="11.711711711711711"/>
  </r>
  <r>
    <n v="31"/>
    <x v="252"/>
    <s v="AUS"/>
    <n v="1985"/>
    <x v="119"/>
    <n v="88"/>
    <n v="6"/>
    <n v="1968"/>
    <n v="98"/>
    <n v="24"/>
    <n v="67.42"/>
    <n v="0"/>
    <n v="17"/>
    <n v="12"/>
    <n v="20.288659793814432"/>
    <n v="22.363636363636363"/>
    <n v="91.42"/>
    <n v="17"/>
    <n v="5.7058823529411766"/>
    <n v="17.525773195876287"/>
  </r>
  <r>
    <n v="37"/>
    <x v="253"/>
    <s v="PAK"/>
    <n v="2011"/>
    <x v="120"/>
    <n v="228"/>
    <n v="57"/>
    <n v="5080"/>
    <n v="112"/>
    <n v="29.7"/>
    <n v="81.25"/>
    <n v="3"/>
    <n v="23"/>
    <n v="14"/>
    <n v="19.169811320754718"/>
    <n v="22.280701754385966"/>
    <n v="110.95"/>
    <n v="26"/>
    <n v="10.192307692307692"/>
    <n v="9.8113207547169825"/>
  </r>
  <r>
    <n v="16"/>
    <x v="254"/>
    <s v="BDESH"/>
    <n v="2007"/>
    <x v="11"/>
    <n v="59"/>
    <n v="4"/>
    <n v="1312"/>
    <n v="85"/>
    <n v="23.85"/>
    <n v="51.89"/>
    <n v="0"/>
    <n v="10"/>
    <n v="2"/>
    <n v="22.237288135593221"/>
    <n v="22.237288135593221"/>
    <n v="75.740000000000009"/>
    <n v="10"/>
    <n v="5.9"/>
    <n v="16.949152542372879"/>
  </r>
  <r>
    <n v="7"/>
    <x v="255"/>
    <s v="AUS"/>
    <n v="2017"/>
    <x v="156"/>
    <n v="80"/>
    <n v="11"/>
    <n v="1777"/>
    <n v="100"/>
    <n v="25.75"/>
    <n v="82.11"/>
    <n v="1"/>
    <n v="10"/>
    <n v="5"/>
    <n v="18.904255319148938"/>
    <n v="22.212499999999999"/>
    <n v="107.86"/>
    <n v="11"/>
    <n v="8.545454545454545"/>
    <n v="11.702127659574469"/>
  </r>
  <r>
    <n v="10"/>
    <x v="256"/>
    <s v="INDIA"/>
    <n v="2019"/>
    <x v="156"/>
    <n v="79"/>
    <n v="21"/>
    <n v="1752"/>
    <n v="79"/>
    <n v="30.2"/>
    <n v="73.239999999999995"/>
    <n v="0"/>
    <n v="9"/>
    <n v="6"/>
    <n v="18.638297872340427"/>
    <n v="22.177215189873419"/>
    <n v="103.44"/>
    <n v="9"/>
    <n v="10.444444444444445"/>
    <n v="9.5744680851063837"/>
  </r>
  <r>
    <n v="49"/>
    <x v="257"/>
    <s v="WI"/>
    <n v="1987"/>
    <x v="113"/>
    <n v="64"/>
    <n v="15"/>
    <n v="1415"/>
    <n v="101"/>
    <n v="28.87"/>
    <n v="54.88"/>
    <n v="1"/>
    <n v="6"/>
    <n v="5"/>
    <n v="17.048192771084338"/>
    <n v="22.109375"/>
    <n v="83.75"/>
    <n v="7"/>
    <n v="11.857142857142858"/>
    <n v="8.4337349397590362"/>
  </r>
  <r>
    <n v="28"/>
    <x v="258"/>
    <s v="WI"/>
    <n v="2019"/>
    <x v="35"/>
    <n v="47"/>
    <n v="9"/>
    <n v="1034"/>
    <n v="92"/>
    <n v="27.21"/>
    <n v="130.22"/>
    <n v="0"/>
    <n v="4"/>
    <n v="6"/>
    <n v="18.464285714285715"/>
    <n v="22"/>
    <n v="157.43"/>
    <n v="4"/>
    <n v="14"/>
    <n v="7.1428571428571423"/>
  </r>
  <r>
    <n v="2"/>
    <x v="259"/>
    <s v="ZIM"/>
    <n v="2018"/>
    <x v="75"/>
    <n v="198"/>
    <n v="26"/>
    <n v="4340"/>
    <n v="117"/>
    <n v="25.23"/>
    <n v="80.02"/>
    <n v="2"/>
    <n v="19"/>
    <n v="17"/>
    <n v="20.375586854460092"/>
    <n v="21.91919191919192"/>
    <n v="105.25"/>
    <n v="21"/>
    <n v="10.142857142857142"/>
    <n v="9.8591549295774641"/>
  </r>
  <r>
    <n v="14"/>
    <x v="260"/>
    <s v="SA"/>
    <n v="2018"/>
    <x v="11"/>
    <n v="49"/>
    <n v="14"/>
    <n v="1074"/>
    <n v="70"/>
    <n v="30.68"/>
    <n v="97.9"/>
    <n v="0"/>
    <n v="6"/>
    <n v="4"/>
    <n v="18.203389830508474"/>
    <n v="21.918367346938776"/>
    <n v="128.58000000000001"/>
    <n v="6"/>
    <n v="9.8333333333333339"/>
    <n v="10.16949152542373"/>
  </r>
  <r>
    <n v="29"/>
    <x v="261"/>
    <s v="PAK"/>
    <n v="1993"/>
    <x v="143"/>
    <n v="58"/>
    <n v="6"/>
    <n v="1269"/>
    <n v="126"/>
    <n v="24.4"/>
    <n v="50.92"/>
    <n v="1"/>
    <n v="8"/>
    <n v="8"/>
    <n v="20.142857142857142"/>
    <n v="21.879310344827587"/>
    <n v="75.319999999999993"/>
    <n v="9"/>
    <n v="7"/>
    <n v="14.285714285714285"/>
  </r>
  <r>
    <n v="13"/>
    <x v="262"/>
    <s v="PAK"/>
    <n v="2019"/>
    <x v="157"/>
    <n v="37"/>
    <n v="5"/>
    <n v="1723"/>
    <n v="151"/>
    <n v="53.84"/>
    <n v="80.47"/>
    <n v="7"/>
    <n v="6"/>
    <n v="2"/>
    <n v="46.567567567567565"/>
    <n v="46.567567567567565"/>
    <n v="134.31"/>
    <n v="13"/>
    <n v="2.8461538461538463"/>
    <n v="35.135135135135137"/>
  </r>
  <r>
    <n v="30"/>
    <x v="263"/>
    <s v="PAK"/>
    <n v="2015"/>
    <x v="158"/>
    <n v="369"/>
    <n v="27"/>
    <n v="8064"/>
    <n v="124"/>
    <n v="23.57"/>
    <n v="117"/>
    <n v="6"/>
    <n v="39"/>
    <n v="30"/>
    <n v="20.261306532663315"/>
    <n v="21.853658536585368"/>
    <n v="140.57"/>
    <n v="45"/>
    <n v="8.844444444444445"/>
    <n v="11.306532663316583"/>
  </r>
  <r>
    <n v="14"/>
    <x v="264"/>
    <s v="AUS"/>
    <n v="2010"/>
    <x v="14"/>
    <n v="61"/>
    <n v="8"/>
    <n v="1326"/>
    <n v="63"/>
    <n v="25.01"/>
    <n v="93.71"/>
    <n v="0"/>
    <n v="3"/>
    <n v="1"/>
    <n v="15.785714285714286"/>
    <n v="21.737704918032787"/>
    <n v="118.72"/>
    <n v="3"/>
    <n v="28"/>
    <n v="3.5714285714285712"/>
  </r>
  <r>
    <n v="8"/>
    <x v="265"/>
    <s v="ENG"/>
    <n v="2019"/>
    <x v="159"/>
    <n v="82"/>
    <n v="13"/>
    <n v="1766"/>
    <n v="128"/>
    <n v="25.59"/>
    <n v="104.06"/>
    <n v="3"/>
    <n v="5"/>
    <n v="5"/>
    <n v="17.485148514851485"/>
    <n v="21.536585365853657"/>
    <n v="129.65"/>
    <n v="8"/>
    <n v="12.625"/>
    <n v="7.9207920792079207"/>
  </r>
  <r>
    <n v="40"/>
    <x v="266"/>
    <s v="NZ"/>
    <n v="1990"/>
    <x v="100"/>
    <n v="71"/>
    <n v="12"/>
    <n v="1518"/>
    <n v="88"/>
    <n v="25.72"/>
    <n v="61.8"/>
    <n v="0"/>
    <n v="7"/>
    <n v="6"/>
    <n v="20.239999999999998"/>
    <n v="21.380281690140844"/>
    <n v="87.52"/>
    <n v="7"/>
    <n v="10.714285714285714"/>
    <n v="9.3333333333333339"/>
  </r>
  <r>
    <n v="5"/>
    <x v="267"/>
    <s v="NZ"/>
    <n v="1985"/>
    <x v="37"/>
    <n v="65"/>
    <n v="5"/>
    <n v="1384"/>
    <n v="76"/>
    <n v="23.06"/>
    <n v="60.14"/>
    <n v="0"/>
    <n v="6"/>
    <n v="1"/>
    <n v="19.771428571428572"/>
    <n v="21.292307692307691"/>
    <n v="83.2"/>
    <n v="6"/>
    <n v="11.666666666666666"/>
    <n v="8.5714285714285712"/>
  </r>
  <r>
    <n v="44"/>
    <x v="268"/>
    <s v="SA"/>
    <n v="2011"/>
    <x v="160"/>
    <n v="221"/>
    <n v="57"/>
    <n v="4686"/>
    <n v="147"/>
    <n v="28.57"/>
    <n v="84.76"/>
    <n v="1"/>
    <n v="26"/>
    <n v="16"/>
    <n v="15.884745762711864"/>
    <n v="21.203619909502262"/>
    <n v="113.33000000000001"/>
    <n v="27"/>
    <n v="10.925925925925926"/>
    <n v="9.1525423728813564"/>
  </r>
  <r>
    <n v="20"/>
    <x v="269"/>
    <s v="ZIM"/>
    <n v="2000"/>
    <x v="161"/>
    <n v="48"/>
    <n v="2"/>
    <n v="1679"/>
    <n v="132"/>
    <n v="36.5"/>
    <n v="70.28"/>
    <n v="4"/>
    <n v="11"/>
    <n v="2"/>
    <n v="34.979166666666664"/>
    <n v="34.979166666666664"/>
    <n v="106.78"/>
    <n v="15"/>
    <n v="3.2"/>
    <n v="31.25"/>
  </r>
  <r>
    <n v="14"/>
    <x v="270"/>
    <s v="WI"/>
    <n v="1993"/>
    <x v="162"/>
    <n v="133"/>
    <n v="36"/>
    <n v="2809"/>
    <n v="109"/>
    <n v="28.95"/>
    <n v="73.900000000000006"/>
    <n v="1"/>
    <n v="14"/>
    <n v="13"/>
    <n v="17.778481012658229"/>
    <n v="21.1203007518797"/>
    <n v="102.85000000000001"/>
    <n v="15"/>
    <n v="10.533333333333333"/>
    <n v="9.4936708860759502"/>
  </r>
  <r>
    <n v="6"/>
    <x v="271"/>
    <s v="WI"/>
    <n v="2014"/>
    <x v="23"/>
    <n v="141"/>
    <n v="24"/>
    <n v="2968"/>
    <n v="112"/>
    <n v="25.36"/>
    <n v="82.3"/>
    <n v="2"/>
    <n v="10"/>
    <n v="11"/>
    <n v="18.097560975609756"/>
    <n v="21.049645390070921"/>
    <n v="107.66"/>
    <n v="12"/>
    <n v="13.666666666666666"/>
    <n v="7.3170731707317067"/>
  </r>
  <r>
    <n v="10"/>
    <x v="272"/>
    <s v="WI"/>
    <n v="2001"/>
    <x v="69"/>
    <n v="105"/>
    <n v="28"/>
    <n v="2204"/>
    <n v="82"/>
    <n v="28.62"/>
    <n v="60.98"/>
    <n v="0"/>
    <n v="14"/>
    <n v="7"/>
    <n v="17.354330708661418"/>
    <n v="20.990476190476191"/>
    <n v="89.6"/>
    <n v="14"/>
    <n v="9.0714285714285712"/>
    <n v="11.023622047244094"/>
  </r>
  <r>
    <n v="24"/>
    <x v="273"/>
    <s v="PAK"/>
    <n v="2019"/>
    <x v="163"/>
    <n v="40"/>
    <n v="5"/>
    <n v="1614"/>
    <n v="130"/>
    <n v="46.11"/>
    <n v="85.17"/>
    <n v="2"/>
    <n v="13"/>
    <n v="1"/>
    <n v="39.365853658536587"/>
    <n v="40.35"/>
    <n v="131.28"/>
    <n v="15"/>
    <n v="2.7333333333333334"/>
    <n v="36.585365853658537"/>
  </r>
  <r>
    <n v="25"/>
    <x v="274"/>
    <s v="NZ"/>
    <n v="1983"/>
    <x v="163"/>
    <n v="40"/>
    <n v="6"/>
    <n v="1598"/>
    <n v="171"/>
    <n v="47"/>
    <n v="68.05"/>
    <n v="3"/>
    <n v="9"/>
    <n v="1"/>
    <n v="38.975609756097562"/>
    <n v="39.950000000000003"/>
    <n v="115.05"/>
    <n v="12"/>
    <n v="3.4166666666666665"/>
    <n v="29.268292682926827"/>
  </r>
  <r>
    <n v="38"/>
    <x v="275"/>
    <s v="NZ"/>
    <n v="2012"/>
    <x v="164"/>
    <n v="116"/>
    <n v="15"/>
    <n v="2434"/>
    <n v="101"/>
    <n v="24.09"/>
    <n v="86.61"/>
    <n v="1"/>
    <n v="13"/>
    <n v="8"/>
    <n v="15.2125"/>
    <n v="20.982758620689655"/>
    <n v="110.7"/>
    <n v="14"/>
    <n v="11.428571428571429"/>
    <n v="8.75"/>
  </r>
  <r>
    <n v="15"/>
    <x v="276"/>
    <s v="ZIM"/>
    <n v="2005"/>
    <x v="42"/>
    <n v="82"/>
    <n v="8"/>
    <n v="1719"/>
    <n v="172"/>
    <n v="23.22"/>
    <n v="70.56"/>
    <n v="2"/>
    <n v="5"/>
    <n v="8"/>
    <n v="19.100000000000001"/>
    <n v="20.963414634146343"/>
    <n v="93.78"/>
    <n v="7"/>
    <n v="12.857142857142858"/>
    <n v="7.7777777777777777"/>
  </r>
  <r>
    <n v="21"/>
    <x v="277"/>
    <s v="IRE"/>
    <n v="2019"/>
    <x v="165"/>
    <n v="99"/>
    <n v="12"/>
    <n v="2072"/>
    <n v="113"/>
    <n v="23.81"/>
    <n v="71.94"/>
    <n v="1"/>
    <n v="12"/>
    <n v="6"/>
    <n v="19.733333333333334"/>
    <n v="20.929292929292931"/>
    <n v="95.75"/>
    <n v="13"/>
    <n v="8.0769230769230766"/>
    <n v="12.380952380952381"/>
  </r>
  <r>
    <n v="29"/>
    <x v="278"/>
    <s v="PAK"/>
    <n v="2004"/>
    <x v="161"/>
    <n v="47"/>
    <n v="4"/>
    <n v="1579"/>
    <n v="135"/>
    <n v="36.72"/>
    <n v="71.31"/>
    <n v="4"/>
    <n v="9"/>
    <n v="3"/>
    <n v="32.895833333333336"/>
    <n v="33.595744680851062"/>
    <n v="108.03"/>
    <n v="13"/>
    <n v="3.6923076923076925"/>
    <n v="27.083333333333332"/>
  </r>
  <r>
    <n v="19"/>
    <x v="279"/>
    <s v="WI"/>
    <n v="2005"/>
    <x v="79"/>
    <n v="100"/>
    <n v="16"/>
    <n v="2085"/>
    <n v="124"/>
    <n v="24.82"/>
    <n v="96.66"/>
    <n v="1"/>
    <n v="8"/>
    <n v="8"/>
    <n v="19.128440366972477"/>
    <n v="20.85"/>
    <n v="121.47999999999999"/>
    <n v="9"/>
    <n v="12.111111111111111"/>
    <n v="8.2568807339449553"/>
  </r>
  <r>
    <n v="22"/>
    <x v="280"/>
    <s v="ENG"/>
    <n v="2011"/>
    <x v="7"/>
    <n v="62"/>
    <n v="9"/>
    <n v="1282"/>
    <n v="87"/>
    <n v="24.18"/>
    <n v="76.760000000000005"/>
    <n v="0"/>
    <n v="3"/>
    <n v="5"/>
    <n v="18.852941176470587"/>
    <n v="20.677419354838708"/>
    <n v="100.94"/>
    <n v="3"/>
    <n v="22.666666666666668"/>
    <n v="4.4117647058823533"/>
  </r>
  <r>
    <n v="0"/>
    <x v="281"/>
    <s v="INDIA"/>
    <n v="2001"/>
    <x v="47"/>
    <n v="113"/>
    <n v="23"/>
    <n v="2336"/>
    <n v="100"/>
    <n v="25.95"/>
    <n v="74.3"/>
    <n v="1"/>
    <n v="9"/>
    <n v="5"/>
    <n v="17.176470588235293"/>
    <n v="20.672566371681416"/>
    <n v="100.25"/>
    <n v="10"/>
    <n v="13.6"/>
    <n v="7.3529411764705888"/>
  </r>
  <r>
    <n v="33"/>
    <x v="282"/>
    <s v="AUS"/>
    <n v="2019"/>
    <x v="166"/>
    <n v="39"/>
    <n v="2"/>
    <n v="1554"/>
    <n v="104"/>
    <n v="42"/>
    <n v="84.09"/>
    <n v="2"/>
    <n v="12"/>
    <n v="2"/>
    <n v="38.85"/>
    <n v="39.846153846153847"/>
    <n v="126.09"/>
    <n v="14"/>
    <n v="2.8571428571428572"/>
    <n v="35"/>
  </r>
  <r>
    <n v="15"/>
    <x v="283"/>
    <s v="BDESH"/>
    <n v="2007"/>
    <x v="139"/>
    <n v="105"/>
    <n v="5"/>
    <n v="2168"/>
    <n v="78"/>
    <n v="21.68"/>
    <n v="60.45"/>
    <n v="0"/>
    <n v="14"/>
    <n v="18"/>
    <n v="19.531531531531531"/>
    <n v="20.647619047619049"/>
    <n v="82.13"/>
    <n v="14"/>
    <n v="7.9285714285714288"/>
    <n v="12.612612612612612"/>
  </r>
  <r>
    <n v="35"/>
    <x v="284"/>
    <s v="NL"/>
    <n v="2011"/>
    <x v="167"/>
    <n v="32"/>
    <n v="9"/>
    <n v="1541"/>
    <n v="119"/>
    <n v="67"/>
    <n v="87.7"/>
    <n v="5"/>
    <n v="9"/>
    <n v="1"/>
    <n v="46.696969696969695"/>
    <n v="48.15625"/>
    <n v="154.69999999999999"/>
    <n v="14"/>
    <n v="2.3571428571428572"/>
    <n v="42.424242424242422"/>
  </r>
  <r>
    <n v="13"/>
    <x v="285"/>
    <s v="INDIA"/>
    <n v="2019"/>
    <x v="168"/>
    <n v="106"/>
    <n v="36"/>
    <n v="2188"/>
    <n v="87"/>
    <n v="31.25"/>
    <n v="86.04"/>
    <n v="0"/>
    <n v="11"/>
    <n v="6"/>
    <n v="13.761006289308176"/>
    <n v="20.641509433962263"/>
    <n v="117.29"/>
    <n v="11"/>
    <n v="14.454545454545455"/>
    <n v="6.9182389937106921"/>
  </r>
  <r>
    <n v="37"/>
    <x v="286"/>
    <s v="SL"/>
    <n v="1989"/>
    <x v="151"/>
    <n v="74"/>
    <n v="9"/>
    <n v="1527"/>
    <n v="80"/>
    <n v="23.49"/>
    <n v="75.069999999999993"/>
    <n v="0"/>
    <n v="7"/>
    <n v="4"/>
    <n v="19.329113924050635"/>
    <n v="20.635135135135137"/>
    <n v="98.559999999999988"/>
    <n v="7"/>
    <n v="11.285714285714286"/>
    <n v="8.8607594936708853"/>
  </r>
  <r>
    <n v="40"/>
    <x v="287"/>
    <s v="NZ"/>
    <n v="2002"/>
    <x v="24"/>
    <n v="161"/>
    <n v="32"/>
    <n v="3314"/>
    <n v="108"/>
    <n v="25.68"/>
    <n v="68.09"/>
    <n v="1"/>
    <n v="14"/>
    <n v="19"/>
    <n v="18.513966480446928"/>
    <n v="20.58385093167702"/>
    <n v="93.77000000000001"/>
    <n v="15"/>
    <n v="11.933333333333334"/>
    <n v="8.3798882681564244"/>
  </r>
  <r>
    <n v="0"/>
    <x v="288"/>
    <s v="NZ"/>
    <n v="2004"/>
    <x v="121"/>
    <n v="213"/>
    <n v="62"/>
    <n v="4379"/>
    <n v="130"/>
    <n v="29"/>
    <n v="66.510000000000005"/>
    <n v="1"/>
    <n v="16"/>
    <n v="12"/>
    <n v="17.515999999999998"/>
    <n v="20.558685446009388"/>
    <n v="95.51"/>
    <n v="17"/>
    <n v="14.705882352941176"/>
    <n v="6.8000000000000007"/>
  </r>
  <r>
    <n v="4"/>
    <x v="289"/>
    <s v="NZ"/>
    <n v="2017"/>
    <x v="137"/>
    <n v="68"/>
    <n v="9"/>
    <n v="1397"/>
    <n v="170"/>
    <n v="23.67"/>
    <n v="114.5"/>
    <n v="1"/>
    <n v="4"/>
    <n v="7"/>
    <n v="16.435294117647057"/>
    <n v="20.544117647058822"/>
    <n v="138.17000000000002"/>
    <n v="5"/>
    <n v="17"/>
    <n v="5.8823529411764701"/>
  </r>
  <r>
    <n v="31"/>
    <x v="290"/>
    <s v="SL"/>
    <n v="2011"/>
    <x v="53"/>
    <n v="42"/>
    <n v="11"/>
    <n v="862"/>
    <n v="105"/>
    <n v="27.8"/>
    <n v="69.290000000000006"/>
    <n v="2"/>
    <n v="0"/>
    <n v="4"/>
    <n v="16.264150943396228"/>
    <n v="20.523809523809526"/>
    <n v="97.09"/>
    <n v="2"/>
    <n v="26.5"/>
    <n v="3.7735849056603774"/>
  </r>
  <r>
    <n v="32"/>
    <x v="291"/>
    <s v="BDESH"/>
    <n v="2013"/>
    <x v="169"/>
    <n v="169"/>
    <n v="13"/>
    <n v="3468"/>
    <n v="109"/>
    <n v="22.23"/>
    <n v="70.099999999999994"/>
    <n v="3"/>
    <n v="20"/>
    <n v="14"/>
    <n v="19.593220338983052"/>
    <n v="20.520710059171599"/>
    <n v="92.33"/>
    <n v="23"/>
    <n v="7.6956521739130439"/>
    <n v="12.994350282485875"/>
  </r>
  <r>
    <n v="22"/>
    <x v="292"/>
    <s v="SL"/>
    <n v="2004"/>
    <x v="170"/>
    <n v="181"/>
    <n v="14"/>
    <n v="3711"/>
    <n v="102"/>
    <n v="22.22"/>
    <n v="77.7"/>
    <n v="2"/>
    <n v="23"/>
    <n v="24"/>
    <n v="19.634920634920636"/>
    <n v="20.502762430939228"/>
    <n v="99.92"/>
    <n v="25"/>
    <n v="7.56"/>
    <n v="13.227513227513226"/>
  </r>
  <r>
    <n v="38"/>
    <x v="293"/>
    <s v="WI"/>
    <n v="1999"/>
    <x v="165"/>
    <n v="93"/>
    <n v="20"/>
    <n v="1904"/>
    <n v="84"/>
    <n v="26.08"/>
    <n v="67.459999999999994"/>
    <n v="0"/>
    <n v="9"/>
    <n v="12"/>
    <n v="18.133333333333333"/>
    <n v="20.473118279569892"/>
    <n v="93.539999999999992"/>
    <n v="9"/>
    <n v="11.666666666666666"/>
    <n v="8.5714285714285712"/>
  </r>
  <r>
    <n v="39"/>
    <x v="294"/>
    <s v="KENYA"/>
    <n v="2014"/>
    <x v="47"/>
    <n v="119"/>
    <n v="16"/>
    <n v="2420"/>
    <n v="111"/>
    <n v="23.49"/>
    <n v="70.38"/>
    <n v="1"/>
    <n v="8"/>
    <n v="13"/>
    <n v="17.794117647058822"/>
    <n v="20.336134453781511"/>
    <n v="93.86999999999999"/>
    <n v="9"/>
    <n v="15.111111111111111"/>
    <n v="6.6176470588235299"/>
  </r>
  <r>
    <n v="6"/>
    <x v="295"/>
    <s v="ZIM"/>
    <n v="2015"/>
    <x v="81"/>
    <n v="110"/>
    <n v="9"/>
    <n v="2224"/>
    <n v="90"/>
    <n v="22.01"/>
    <n v="72.39"/>
    <n v="0"/>
    <n v="13"/>
    <n v="8"/>
    <n v="19.681415929203538"/>
    <n v="20.218181818181819"/>
    <n v="94.4"/>
    <n v="13"/>
    <n v="8.6923076923076916"/>
    <n v="11.504424778761061"/>
  </r>
  <r>
    <n v="47"/>
    <x v="296"/>
    <s v="PAK"/>
    <n v="2015"/>
    <x v="161"/>
    <n v="48"/>
    <n v="3"/>
    <n v="1418"/>
    <n v="112"/>
    <n v="31.51"/>
    <n v="75.38"/>
    <n v="3"/>
    <n v="8"/>
    <n v="5"/>
    <n v="29.541666666666668"/>
    <n v="29.541666666666668"/>
    <n v="106.89"/>
    <n v="11"/>
    <n v="4.3636363636363633"/>
    <n v="22.916666666666664"/>
  </r>
  <r>
    <n v="48"/>
    <x v="297"/>
    <s v="WI"/>
    <n v="2019"/>
    <x v="171"/>
    <n v="40"/>
    <n v="3"/>
    <n v="1416"/>
    <n v="139"/>
    <n v="38.270000000000003"/>
    <n v="107.02"/>
    <n v="5"/>
    <n v="4"/>
    <n v="2"/>
    <n v="32.930232558139537"/>
    <n v="35.4"/>
    <n v="145.29"/>
    <n v="9"/>
    <n v="4.7777777777777777"/>
    <n v="20.930232558139537"/>
  </r>
  <r>
    <n v="3"/>
    <x v="298"/>
    <s v="WI"/>
    <n v="2019"/>
    <x v="172"/>
    <n v="89"/>
    <n v="19"/>
    <n v="1798"/>
    <n v="99"/>
    <n v="25.68"/>
    <n v="94.28"/>
    <n v="0"/>
    <n v="9"/>
    <n v="9"/>
    <n v="16.053571428571427"/>
    <n v="20.202247191011235"/>
    <n v="119.96000000000001"/>
    <n v="9"/>
    <n v="12.444444444444445"/>
    <n v="8.0357142857142865"/>
  </r>
  <r>
    <n v="36"/>
    <x v="299"/>
    <s v="NL"/>
    <n v="2014"/>
    <x v="99"/>
    <n v="50"/>
    <n v="5"/>
    <n v="1004"/>
    <n v="96"/>
    <n v="22.31"/>
    <n v="85.37"/>
    <n v="0"/>
    <n v="5"/>
    <n v="5"/>
    <n v="17.310344827586206"/>
    <n v="20.079999999999998"/>
    <n v="107.68"/>
    <n v="5"/>
    <n v="11.6"/>
    <n v="8.6206896551724146"/>
  </r>
  <r>
    <n v="30"/>
    <x v="300"/>
    <s v="ENG"/>
    <n v="2014"/>
    <x v="150"/>
    <n v="43"/>
    <n v="8"/>
    <n v="862"/>
    <n v="80"/>
    <n v="24.62"/>
    <n v="77.17"/>
    <n v="0"/>
    <n v="4"/>
    <n v="1"/>
    <n v="16.901960784313726"/>
    <n v="20.046511627906977"/>
    <n v="101.79"/>
    <n v="4"/>
    <n v="12.75"/>
    <n v="7.8431372549019605"/>
  </r>
  <r>
    <n v="12"/>
    <x v="301"/>
    <s v="WI"/>
    <n v="2016"/>
    <x v="173"/>
    <n v="110"/>
    <n v="22"/>
    <n v="2200"/>
    <n v="169"/>
    <n v="25"/>
    <n v="80.349999999999994"/>
    <n v="2"/>
    <n v="8"/>
    <n v="4"/>
    <n v="15.827338129496402"/>
    <n v="20"/>
    <n v="105.35"/>
    <n v="10"/>
    <n v="13.9"/>
    <n v="7.1942446043165464"/>
  </r>
  <r>
    <n v="3"/>
    <x v="302"/>
    <s v="WI"/>
    <n v="2019"/>
    <x v="161"/>
    <n v="45"/>
    <n v="2"/>
    <n v="1402"/>
    <n v="176"/>
    <n v="32.6"/>
    <n v="82.27"/>
    <n v="2"/>
    <n v="7"/>
    <n v="2"/>
    <n v="29.208333333333332"/>
    <n v="31.155555555555555"/>
    <n v="114.87"/>
    <n v="9"/>
    <n v="5.333333333333333"/>
    <n v="18.75"/>
  </r>
  <r>
    <n v="16"/>
    <x v="303"/>
    <s v="ENG"/>
    <n v="1992"/>
    <x v="5"/>
    <n v="106"/>
    <n v="15"/>
    <n v="2113"/>
    <n v="79"/>
    <n v="23.21"/>
    <n v="79.099999999999994"/>
    <n v="0"/>
    <n v="9"/>
    <n v="6"/>
    <n v="18.21551724137931"/>
    <n v="19.933962264150942"/>
    <n v="102.31"/>
    <n v="9"/>
    <n v="12.888888888888889"/>
    <n v="7.7586206896551726"/>
  </r>
  <r>
    <n v="0"/>
    <x v="304"/>
    <s v="SA"/>
    <n v="2005"/>
    <x v="10"/>
    <n v="71"/>
    <n v="18"/>
    <n v="1414"/>
    <n v="129"/>
    <n v="26.67"/>
    <n v="88.7"/>
    <n v="2"/>
    <n v="4"/>
    <n v="2"/>
    <n v="12.295652173913043"/>
    <n v="19.91549295774648"/>
    <n v="115.37"/>
    <n v="6"/>
    <n v="19.166666666666668"/>
    <n v="5.2173913043478262"/>
  </r>
  <r>
    <n v="6"/>
    <x v="305"/>
    <s v="NZ"/>
    <n v="2014"/>
    <x v="161"/>
    <n v="42"/>
    <n v="1"/>
    <n v="1362"/>
    <n v="107"/>
    <n v="33.21"/>
    <n v="95.31"/>
    <n v="3"/>
    <n v="6"/>
    <n v="5"/>
    <n v="28.375"/>
    <n v="32.428571428571431"/>
    <n v="128.52000000000001"/>
    <n v="9"/>
    <n v="5.333333333333333"/>
    <n v="18.75"/>
  </r>
  <r>
    <n v="7"/>
    <x v="306"/>
    <s v="ENG"/>
    <n v="1988"/>
    <x v="174"/>
    <n v="34"/>
    <n v="0"/>
    <n v="1361"/>
    <n v="106"/>
    <n v="40.020000000000003"/>
    <n v="55.61"/>
    <n v="1"/>
    <n v="11"/>
    <n v="2"/>
    <n v="40.029411764705884"/>
    <n v="40.029411764705884"/>
    <n v="95.63"/>
    <n v="12"/>
    <n v="2.8333333333333335"/>
    <n v="35.294117647058826"/>
  </r>
  <r>
    <n v="29"/>
    <x v="307"/>
    <s v="AUS"/>
    <n v="2017"/>
    <x v="102"/>
    <n v="52"/>
    <n v="22"/>
    <n v="1032"/>
    <n v="116"/>
    <n v="34.4"/>
    <n v="104.24"/>
    <n v="1"/>
    <n v="4"/>
    <n v="4"/>
    <n v="14.956521739130435"/>
    <n v="19.846153846153847"/>
    <n v="138.63999999999999"/>
    <n v="5"/>
    <n v="13.8"/>
    <n v="7.2463768115942031"/>
  </r>
  <r>
    <n v="8"/>
    <x v="308"/>
    <s v="KENYA"/>
    <n v="2006"/>
    <x v="143"/>
    <n v="56"/>
    <n v="9"/>
    <n v="1109"/>
    <n v="78"/>
    <n v="23.59"/>
    <n v="58.18"/>
    <n v="0"/>
    <n v="5"/>
    <n v="5"/>
    <n v="17.603174603174605"/>
    <n v="19.803571428571427"/>
    <n v="81.77"/>
    <n v="5"/>
    <n v="12.6"/>
    <n v="7.9365079365079358"/>
  </r>
  <r>
    <n v="3"/>
    <x v="309"/>
    <s v="INDIA"/>
    <n v="2012"/>
    <x v="112"/>
    <n v="41"/>
    <n v="11"/>
    <n v="810"/>
    <n v="123"/>
    <n v="27"/>
    <n v="113.6"/>
    <n v="2"/>
    <n v="3"/>
    <n v="7"/>
    <n v="14.210526315789474"/>
    <n v="19.756097560975611"/>
    <n v="140.6"/>
    <n v="5"/>
    <n v="11.4"/>
    <n v="8.7719298245614024"/>
  </r>
  <r>
    <n v="11"/>
    <x v="310"/>
    <s v="NZ"/>
    <n v="2009"/>
    <x v="175"/>
    <n v="46"/>
    <n v="5"/>
    <n v="1334"/>
    <n v="112"/>
    <n v="32.53"/>
    <n v="72.77"/>
    <n v="1"/>
    <n v="8"/>
    <n v="2"/>
    <n v="27.224489795918366"/>
    <n v="29"/>
    <n v="105.3"/>
    <n v="9"/>
    <n v="5.4444444444444446"/>
    <n v="18.367346938775512"/>
  </r>
  <r>
    <n v="30"/>
    <x v="311"/>
    <s v="SL"/>
    <n v="1990"/>
    <x v="70"/>
    <n v="52"/>
    <n v="1"/>
    <n v="1022"/>
    <n v="72"/>
    <n v="20.03"/>
    <n v="51.66"/>
    <n v="0"/>
    <n v="4"/>
    <n v="3"/>
    <n v="18.925925925925927"/>
    <n v="19.653846153846153"/>
    <n v="71.69"/>
    <n v="4"/>
    <n v="13.5"/>
    <n v="7.4074074074074066"/>
  </r>
  <r>
    <n v="11"/>
    <x v="312"/>
    <s v="NL"/>
    <n v="2011"/>
    <x v="112"/>
    <n v="56"/>
    <n v="10"/>
    <n v="1097"/>
    <n v="77"/>
    <n v="23.84"/>
    <n v="58.56"/>
    <n v="0"/>
    <n v="8"/>
    <n v="7"/>
    <n v="19.245614035087719"/>
    <n v="19.589285714285715"/>
    <n v="82.4"/>
    <n v="8"/>
    <n v="7.125"/>
    <n v="14.035087719298245"/>
  </r>
  <r>
    <n v="43"/>
    <x v="313"/>
    <s v="KENYA"/>
    <n v="2014"/>
    <x v="176"/>
    <n v="77"/>
    <n v="5"/>
    <n v="1501"/>
    <n v="61"/>
    <n v="20.84"/>
    <n v="59.44"/>
    <n v="0"/>
    <n v="7"/>
    <n v="6"/>
    <n v="18.762499999999999"/>
    <n v="19.493506493506494"/>
    <n v="80.28"/>
    <n v="7"/>
    <n v="11.428571428571429"/>
    <n v="8.75"/>
  </r>
  <r>
    <n v="15"/>
    <x v="314"/>
    <s v="AUS"/>
    <n v="2006"/>
    <x v="177"/>
    <n v="42"/>
    <n v="5"/>
    <n v="1324"/>
    <n v="107"/>
    <n v="35.78"/>
    <n v="68.739999999999995"/>
    <n v="1"/>
    <n v="9"/>
    <n v="3"/>
    <n v="29.422222222222221"/>
    <n v="31.523809523809526"/>
    <n v="104.52"/>
    <n v="10"/>
    <n v="4.5"/>
    <n v="22.222222222222221"/>
  </r>
  <r>
    <n v="16"/>
    <x v="315"/>
    <s v="PAK"/>
    <n v="1996"/>
    <x v="60"/>
    <n v="55"/>
    <n v="14"/>
    <n v="1068"/>
    <n v="113"/>
    <n v="26.04"/>
    <n v="63.91"/>
    <n v="1"/>
    <n v="6"/>
    <n v="8"/>
    <n v="16.181818181818183"/>
    <n v="19.418181818181818"/>
    <n v="89.949999999999989"/>
    <n v="7"/>
    <n v="9.4285714285714288"/>
    <n v="10.606060606060606"/>
  </r>
  <r>
    <n v="34"/>
    <x v="316"/>
    <s v="AUS"/>
    <n v="1991"/>
    <x v="67"/>
    <n v="64"/>
    <n v="15"/>
    <n v="1242"/>
    <n v="74"/>
    <n v="25.34"/>
    <n v="80.959999999999994"/>
    <n v="0"/>
    <n v="9"/>
    <n v="5"/>
    <n v="14.275862068965518"/>
    <n v="19.40625"/>
    <n v="106.3"/>
    <n v="9"/>
    <n v="9.6666666666666661"/>
    <n v="10.344827586206897"/>
  </r>
  <r>
    <n v="18"/>
    <x v="317"/>
    <s v="KENYA"/>
    <n v="2014"/>
    <x v="175"/>
    <n v="45"/>
    <n v="2"/>
    <n v="1306"/>
    <n v="96"/>
    <n v="30.37"/>
    <n v="74.03"/>
    <n v="0"/>
    <n v="9"/>
    <n v="2"/>
    <n v="26.653061224489797"/>
    <n v="29.022222222222222"/>
    <n v="104.4"/>
    <n v="9"/>
    <n v="5.4444444444444446"/>
    <n v="18.367346938775512"/>
  </r>
  <r>
    <n v="23"/>
    <x v="318"/>
    <s v="SL"/>
    <n v="2017"/>
    <x v="149"/>
    <n v="84"/>
    <n v="7"/>
    <n v="1624"/>
    <n v="95"/>
    <n v="21.09"/>
    <n v="72.040000000000006"/>
    <n v="0"/>
    <n v="8"/>
    <n v="7"/>
    <n v="15.921568627450981"/>
    <n v="19.333333333333332"/>
    <n v="93.13000000000001"/>
    <n v="8"/>
    <n v="12.75"/>
    <n v="7.8431372549019605"/>
  </r>
  <r>
    <n v="20"/>
    <x v="319"/>
    <s v="SA"/>
    <n v="1994"/>
    <x v="166"/>
    <n v="40"/>
    <n v="6"/>
    <n v="1293"/>
    <n v="97"/>
    <n v="38.020000000000003"/>
    <n v="56.02"/>
    <n v="0"/>
    <n v="9"/>
    <n v="0"/>
    <n v="32.325000000000003"/>
    <n v="32.325000000000003"/>
    <n v="94.04"/>
    <n v="9"/>
    <n v="4.4444444444444446"/>
    <n v="22.5"/>
  </r>
  <r>
    <n v="21"/>
    <x v="320"/>
    <s v="WI"/>
    <n v="2016"/>
    <x v="161"/>
    <n v="48"/>
    <n v="0"/>
    <n v="1283"/>
    <n v="130"/>
    <n v="26.72"/>
    <n v="83.8"/>
    <n v="2"/>
    <n v="4"/>
    <n v="7"/>
    <n v="26.729166666666668"/>
    <n v="26.729166666666668"/>
    <n v="110.52"/>
    <n v="6"/>
    <n v="8"/>
    <n v="12.5"/>
  </r>
  <r>
    <n v="45"/>
    <x v="321"/>
    <s v="BDESH"/>
    <n v="2014"/>
    <x v="11"/>
    <n v="51"/>
    <n v="15"/>
    <n v="975"/>
    <n v="84"/>
    <n v="27.08"/>
    <n v="66.19"/>
    <n v="0"/>
    <n v="5"/>
    <n v="5"/>
    <n v="16.525423728813561"/>
    <n v="19.117647058823529"/>
    <n v="93.27"/>
    <n v="5"/>
    <n v="11.8"/>
    <n v="8.4745762711864394"/>
  </r>
  <r>
    <n v="19"/>
    <x v="322"/>
    <s v="INDIA"/>
    <n v="1994"/>
    <x v="178"/>
    <n v="198"/>
    <n v="39"/>
    <n v="3783"/>
    <n v="175"/>
    <n v="23.79"/>
    <n v="95.07"/>
    <n v="1"/>
    <n v="14"/>
    <n v="13"/>
    <n v="16.813333333333333"/>
    <n v="19.106060606060606"/>
    <n v="118.85999999999999"/>
    <n v="15"/>
    <n v="15"/>
    <n v="6.666666666666667"/>
  </r>
  <r>
    <n v="24"/>
    <x v="323"/>
    <s v="AUS"/>
    <n v="2018"/>
    <x v="179"/>
    <n v="39"/>
    <n v="2"/>
    <n v="1273"/>
    <n v="128"/>
    <n v="34.4"/>
    <n v="90.02"/>
    <n v="1"/>
    <n v="10"/>
    <n v="1"/>
    <n v="30.30952380952381"/>
    <n v="32.641025641025642"/>
    <n v="124.41999999999999"/>
    <n v="11"/>
    <n v="3.8181818181818183"/>
    <n v="26.190476190476193"/>
  </r>
  <r>
    <n v="24"/>
    <x v="324"/>
    <s v="ZIM"/>
    <n v="2003"/>
    <x v="30"/>
    <n v="142"/>
    <n v="22"/>
    <n v="2705"/>
    <n v="83"/>
    <n v="22.54"/>
    <n v="67.430000000000007"/>
    <n v="0"/>
    <n v="11"/>
    <n v="12"/>
    <n v="18.401360544217688"/>
    <n v="19.049295774647888"/>
    <n v="89.97"/>
    <n v="11"/>
    <n v="13.363636363636363"/>
    <n v="7.4829931972789119"/>
  </r>
  <r>
    <n v="45"/>
    <x v="325"/>
    <s v="ZIM"/>
    <n v="2005"/>
    <x v="89"/>
    <n v="76"/>
    <n v="6"/>
    <n v="1443"/>
    <n v="121"/>
    <n v="20.61"/>
    <n v="56.81"/>
    <n v="1"/>
    <n v="4"/>
    <n v="8"/>
    <n v="17.597560975609756"/>
    <n v="18.986842105263158"/>
    <n v="77.42"/>
    <n v="5"/>
    <n v="16.399999999999999"/>
    <n v="6.0975609756097562"/>
  </r>
  <r>
    <n v="45"/>
    <x v="326"/>
    <s v="INDIA"/>
    <n v="1996"/>
    <x v="180"/>
    <n v="98"/>
    <n v="21"/>
    <n v="1858"/>
    <n v="106"/>
    <n v="24.12"/>
    <n v="60.26"/>
    <n v="2"/>
    <n v="11"/>
    <n v="8"/>
    <n v="14.292307692307693"/>
    <n v="18.959183673469386"/>
    <n v="84.38"/>
    <n v="13"/>
    <n v="10"/>
    <n v="10"/>
  </r>
  <r>
    <n v="45"/>
    <x v="327"/>
    <s v="AUS"/>
    <n v="1999"/>
    <x v="181"/>
    <n v="64"/>
    <n v="12"/>
    <n v="1211"/>
    <n v="89"/>
    <n v="23.28"/>
    <n v="69.31"/>
    <n v="0"/>
    <n v="10"/>
    <n v="6"/>
    <n v="15.934210526315789"/>
    <n v="18.921875"/>
    <n v="92.59"/>
    <n v="10"/>
    <n v="7.6"/>
    <n v="13.157894736842104"/>
  </r>
  <r>
    <n v="2"/>
    <x v="328"/>
    <s v="WI"/>
    <n v="1999"/>
    <x v="63"/>
    <n v="36"/>
    <n v="6"/>
    <n v="678"/>
    <n v="86"/>
    <n v="22.6"/>
    <n v="72.98"/>
    <n v="0"/>
    <n v="5"/>
    <n v="4"/>
    <n v="12.327272727272728"/>
    <n v="18.833333333333332"/>
    <n v="95.580000000000013"/>
    <n v="5"/>
    <n v="11"/>
    <n v="9.0909090909090917"/>
  </r>
  <r>
    <n v="30"/>
    <x v="329"/>
    <s v="PAK"/>
    <n v="1996"/>
    <x v="182"/>
    <n v="43"/>
    <n v="6"/>
    <n v="1265"/>
    <n v="127"/>
    <n v="34.18"/>
    <n v="75.790000000000006"/>
    <n v="1"/>
    <n v="9"/>
    <n v="3"/>
    <n v="25.3"/>
    <n v="29.418604651162791"/>
    <n v="109.97"/>
    <n v="10"/>
    <n v="5"/>
    <n v="20"/>
  </r>
  <r>
    <n v="11"/>
    <x v="330"/>
    <s v="NZ"/>
    <n v="2001"/>
    <x v="150"/>
    <n v="50"/>
    <n v="0"/>
    <n v="936"/>
    <n v="86"/>
    <n v="18.72"/>
    <n v="77.87"/>
    <n v="0"/>
    <n v="5"/>
    <n v="6"/>
    <n v="18.352941176470587"/>
    <n v="18.72"/>
    <n v="96.59"/>
    <n v="5"/>
    <n v="10.199999999999999"/>
    <n v="9.8039215686274517"/>
  </r>
  <r>
    <n v="32"/>
    <x v="331"/>
    <s v="SL"/>
    <n v="2019"/>
    <x v="183"/>
    <n v="37"/>
    <n v="1"/>
    <n v="1249"/>
    <n v="133"/>
    <n v="34.69"/>
    <n v="85.9"/>
    <n v="2"/>
    <n v="8"/>
    <n v="1"/>
    <n v="32.868421052631582"/>
    <n v="33.756756756756758"/>
    <n v="120.59"/>
    <n v="10"/>
    <n v="3.8"/>
    <n v="26.315789473684209"/>
  </r>
  <r>
    <n v="38"/>
    <x v="332"/>
    <s v="BDESH"/>
    <n v="2011"/>
    <x v="102"/>
    <n v="66"/>
    <n v="3"/>
    <n v="1235"/>
    <n v="115"/>
    <n v="19.600000000000001"/>
    <n v="67.959999999999994"/>
    <n v="1"/>
    <n v="5"/>
    <n v="5"/>
    <n v="17.89855072463768"/>
    <n v="18.712121212121211"/>
    <n v="87.56"/>
    <n v="6"/>
    <n v="11.5"/>
    <n v="8.695652173913043"/>
  </r>
  <r>
    <n v="27"/>
    <x v="333"/>
    <s v="AFG"/>
    <n v="2019"/>
    <x v="147"/>
    <n v="56"/>
    <n v="8"/>
    <n v="1041"/>
    <n v="82"/>
    <n v="21.68"/>
    <n v="73.099999999999994"/>
    <n v="0"/>
    <n v="5"/>
    <n v="5"/>
    <n v="16.015384615384615"/>
    <n v="18.589285714285715"/>
    <n v="94.78"/>
    <n v="5"/>
    <n v="13"/>
    <n v="7.6923076923076925"/>
  </r>
  <r>
    <n v="35"/>
    <x v="334"/>
    <s v="SA"/>
    <n v="2016"/>
    <x v="184"/>
    <n v="35"/>
    <n v="3"/>
    <n v="1239"/>
    <n v="132"/>
    <n v="38.71"/>
    <n v="94.36"/>
    <n v="3"/>
    <n v="7"/>
    <n v="5"/>
    <n v="34.416666666666664"/>
    <n v="35.4"/>
    <n v="133.07"/>
    <n v="10"/>
    <n v="3.6"/>
    <n v="27.777777777777779"/>
  </r>
  <r>
    <n v="8"/>
    <x v="335"/>
    <s v="KENYA"/>
    <n v="2012"/>
    <x v="1"/>
    <n v="73"/>
    <n v="3"/>
    <n v="1355"/>
    <n v="93"/>
    <n v="19.350000000000001"/>
    <n v="63.46"/>
    <n v="0"/>
    <n v="6"/>
    <n v="10"/>
    <n v="18.310810810810811"/>
    <n v="18.561643835616437"/>
    <n v="82.81"/>
    <n v="6"/>
    <n v="12.333333333333334"/>
    <n v="8.1081081081081088"/>
  </r>
  <r>
    <n v="49"/>
    <x v="336"/>
    <s v="NZ"/>
    <n v="1996"/>
    <x v="35"/>
    <n v="52"/>
    <n v="10"/>
    <n v="964"/>
    <n v="83"/>
    <n v="22.95"/>
    <n v="67.55"/>
    <n v="0"/>
    <n v="5"/>
    <n v="2"/>
    <n v="17.214285714285715"/>
    <n v="18.53846153846154"/>
    <n v="90.5"/>
    <n v="5"/>
    <n v="11.2"/>
    <n v="8.9285714285714288"/>
  </r>
  <r>
    <n v="8"/>
    <x v="337"/>
    <s v="ZIM"/>
    <n v="2005"/>
    <x v="170"/>
    <n v="159"/>
    <n v="55"/>
    <n v="2943"/>
    <n v="79"/>
    <n v="28.29"/>
    <n v="73.42"/>
    <n v="0"/>
    <n v="13"/>
    <n v="6"/>
    <n v="15.571428571428571"/>
    <n v="18.509433962264151"/>
    <n v="101.71000000000001"/>
    <n v="13"/>
    <n v="14.538461538461538"/>
    <n v="6.8783068783068781"/>
  </r>
  <r>
    <n v="39"/>
    <x v="338"/>
    <s v="SCOT"/>
    <n v="2010"/>
    <x v="183"/>
    <n v="38"/>
    <n v="3"/>
    <n v="1231"/>
    <n v="119"/>
    <n v="35.17"/>
    <n v="66.64"/>
    <n v="2"/>
    <n v="7"/>
    <n v="1"/>
    <n v="32.39473684210526"/>
    <n v="32.39473684210526"/>
    <n v="101.81"/>
    <n v="9"/>
    <n v="4.2222222222222223"/>
    <n v="23.684210526315788"/>
  </r>
  <r>
    <n v="14"/>
    <x v="339"/>
    <s v="SA"/>
    <n v="2012"/>
    <x v="99"/>
    <n v="43"/>
    <n v="10"/>
    <n v="782"/>
    <n v="97"/>
    <n v="23.69"/>
    <n v="100.25"/>
    <n v="0"/>
    <n v="2"/>
    <n v="1"/>
    <n v="13.482758620689655"/>
    <n v="18.186046511627907"/>
    <n v="123.94"/>
    <n v="2"/>
    <n v="29"/>
    <n v="3.4482758620689653"/>
  </r>
  <r>
    <n v="11"/>
    <x v="340"/>
    <s v="NZ"/>
    <n v="1990"/>
    <x v="10"/>
    <n v="98"/>
    <n v="17"/>
    <n v="1751"/>
    <n v="79"/>
    <n v="21.61"/>
    <n v="75.5"/>
    <n v="0"/>
    <n v="4"/>
    <n v="4"/>
    <n v="15.226086956521739"/>
    <n v="17.867346938775512"/>
    <n v="97.11"/>
    <n v="4"/>
    <n v="28.75"/>
    <n v="3.4782608695652173"/>
  </r>
  <r>
    <n v="41"/>
    <x v="341"/>
    <s v="PAK"/>
    <n v="2004"/>
    <x v="185"/>
    <n v="183"/>
    <n v="41"/>
    <n v="3266"/>
    <n v="72"/>
    <n v="23"/>
    <n v="81.3"/>
    <n v="0"/>
    <n v="12"/>
    <n v="17"/>
    <n v="14.91324200913242"/>
    <n v="17.846994535519126"/>
    <n v="104.3"/>
    <n v="12"/>
    <n v="18.25"/>
    <n v="5.4794520547945202"/>
  </r>
  <r>
    <n v="43"/>
    <x v="342"/>
    <s v="UAE"/>
    <n v="2019"/>
    <x v="166"/>
    <n v="40"/>
    <n v="1"/>
    <n v="1219"/>
    <n v="106"/>
    <n v="31.25"/>
    <n v="82.53"/>
    <n v="1"/>
    <n v="11"/>
    <n v="2"/>
    <n v="30.475000000000001"/>
    <n v="30.475000000000001"/>
    <n v="113.78"/>
    <n v="12"/>
    <n v="3.3333333333333335"/>
    <n v="30"/>
  </r>
  <r>
    <n v="43"/>
    <x v="343"/>
    <s v="WI"/>
    <n v="2015"/>
    <x v="128"/>
    <n v="105"/>
    <n v="30"/>
    <n v="1871"/>
    <n v="89"/>
    <n v="24.94"/>
    <n v="100.05"/>
    <n v="0"/>
    <n v="9"/>
    <n v="4"/>
    <n v="14.84920634920635"/>
    <n v="17.81904761904762"/>
    <n v="124.99"/>
    <n v="9"/>
    <n v="14"/>
    <n v="7.1428571428571423"/>
  </r>
  <r>
    <n v="34"/>
    <x v="344"/>
    <s v="INDIA"/>
    <n v="2012"/>
    <x v="76"/>
    <n v="87"/>
    <n v="21"/>
    <n v="1544"/>
    <n v="83"/>
    <n v="23.39"/>
    <n v="79.540000000000006"/>
    <n v="0"/>
    <n v="5"/>
    <n v="7"/>
    <n v="12.866666666666667"/>
    <n v="17.74712643678161"/>
    <n v="102.93"/>
    <n v="5"/>
    <n v="24"/>
    <n v="4.1666666666666661"/>
  </r>
  <r>
    <n v="32"/>
    <x v="345"/>
    <s v="WI"/>
    <n v="2015"/>
    <x v="165"/>
    <n v="89"/>
    <n v="5"/>
    <n v="1560"/>
    <n v="97"/>
    <n v="18.57"/>
    <n v="92.69"/>
    <n v="0"/>
    <n v="8"/>
    <n v="14"/>
    <n v="14.857142857142858"/>
    <n v="17.528089887640448"/>
    <n v="111.25999999999999"/>
    <n v="8"/>
    <n v="13.125"/>
    <n v="7.6190476190476195"/>
  </r>
  <r>
    <n v="0"/>
    <x v="346"/>
    <s v="IRE"/>
    <n v="2015"/>
    <x v="91"/>
    <n v="55"/>
    <n v="14"/>
    <n v="963"/>
    <n v="96"/>
    <n v="23.48"/>
    <n v="79.25"/>
    <n v="0"/>
    <n v="3"/>
    <n v="6"/>
    <n v="15.046875"/>
    <n v="17.509090909090908"/>
    <n v="102.73"/>
    <n v="3"/>
    <n v="21.333333333333332"/>
    <n v="4.6875"/>
  </r>
  <r>
    <n v="31"/>
    <x v="347"/>
    <s v="ZIM"/>
    <n v="2018"/>
    <x v="151"/>
    <n v="72"/>
    <n v="6"/>
    <n v="1259"/>
    <n v="99"/>
    <n v="19.07"/>
    <n v="76.81"/>
    <n v="0"/>
    <n v="5"/>
    <n v="10"/>
    <n v="15.936708860759493"/>
    <n v="17.486111111111111"/>
    <n v="95.88"/>
    <n v="5"/>
    <n v="15.8"/>
    <n v="6.3291139240506329"/>
  </r>
  <r>
    <n v="48"/>
    <x v="348"/>
    <s v="ENG"/>
    <n v="2019"/>
    <x v="186"/>
    <n v="68"/>
    <n v="20"/>
    <n v="1186"/>
    <n v="95"/>
    <n v="24.7"/>
    <n v="90.12"/>
    <n v="0"/>
    <n v="4"/>
    <n v="6"/>
    <n v="11.979797979797979"/>
    <n v="17.441176470588236"/>
    <n v="114.82000000000001"/>
    <n v="4"/>
    <n v="24.75"/>
    <n v="4.0404040404040407"/>
  </r>
  <r>
    <n v="0"/>
    <x v="349"/>
    <s v="SA"/>
    <n v="2006"/>
    <x v="177"/>
    <n v="39"/>
    <n v="6"/>
    <n v="1174"/>
    <n v="81"/>
    <n v="35.57"/>
    <n v="68.05"/>
    <n v="0"/>
    <n v="7"/>
    <n v="0"/>
    <n v="26.088888888888889"/>
    <n v="30.102564102564102"/>
    <n v="103.62"/>
    <n v="7"/>
    <n v="6.4285714285714288"/>
    <n v="15.555555555555555"/>
  </r>
  <r>
    <n v="1"/>
    <x v="350"/>
    <s v="AFG"/>
    <n v="2016"/>
    <x v="175"/>
    <n v="48"/>
    <n v="6"/>
    <n v="1139"/>
    <n v="129"/>
    <n v="27.11"/>
    <n v="75.33"/>
    <n v="2"/>
    <n v="4"/>
    <n v="4"/>
    <n v="23.244897959183675"/>
    <n v="23.729166666666668"/>
    <n v="102.44"/>
    <n v="6"/>
    <n v="8.1666666666666661"/>
    <n v="12.244897959183673"/>
  </r>
  <r>
    <n v="15"/>
    <x v="351"/>
    <s v="PAK"/>
    <n v="1985"/>
    <x v="70"/>
    <n v="45"/>
    <n v="10"/>
    <n v="782"/>
    <n v="60"/>
    <n v="22.34"/>
    <n v="66.95"/>
    <n v="0"/>
    <n v="2"/>
    <n v="6"/>
    <n v="14.481481481481481"/>
    <n v="17.377777777777776"/>
    <n v="89.29"/>
    <n v="2"/>
    <n v="27"/>
    <n v="3.7037037037037033"/>
  </r>
  <r>
    <n v="3"/>
    <x v="352"/>
    <s v="KENYA"/>
    <n v="2013"/>
    <x v="179"/>
    <n v="40"/>
    <n v="7"/>
    <n v="1128"/>
    <n v="72"/>
    <n v="34.18"/>
    <n v="73.53"/>
    <n v="0"/>
    <n v="8"/>
    <n v="4"/>
    <n v="26.857142857142858"/>
    <n v="28.2"/>
    <n v="107.71000000000001"/>
    <n v="8"/>
    <n v="5.25"/>
    <n v="19.047619047619047"/>
  </r>
  <r>
    <n v="4"/>
    <x v="353"/>
    <s v="NZ"/>
    <n v="2019"/>
    <x v="177"/>
    <n v="43"/>
    <n v="10"/>
    <n v="1120"/>
    <n v="124"/>
    <n v="33.93"/>
    <n v="82.41"/>
    <n v="1"/>
    <n v="9"/>
    <n v="5"/>
    <n v="24.888888888888889"/>
    <n v="26.046511627906977"/>
    <n v="116.34"/>
    <n v="10"/>
    <n v="4.5"/>
    <n v="22.222222222222221"/>
  </r>
  <r>
    <n v="5"/>
    <x v="354"/>
    <s v="SCOT"/>
    <n v="2017"/>
    <x v="187"/>
    <n v="42"/>
    <n v="6"/>
    <n v="1115"/>
    <n v="139"/>
    <n v="30.97"/>
    <n v="69.040000000000006"/>
    <n v="2"/>
    <n v="6"/>
    <n v="2"/>
    <n v="25.34090909090909"/>
    <n v="26.547619047619047"/>
    <n v="100.01"/>
    <n v="8"/>
    <n v="5.5"/>
    <n v="18.181818181818183"/>
  </r>
  <r>
    <n v="8"/>
    <x v="355"/>
    <s v="SL"/>
    <n v="2019"/>
    <x v="19"/>
    <n v="128"/>
    <n v="16"/>
    <n v="2210"/>
    <n v="140"/>
    <n v="19.73"/>
    <n v="111.67"/>
    <n v="1"/>
    <n v="10"/>
    <n v="11"/>
    <n v="13.726708074534162"/>
    <n v="17.265625"/>
    <n v="131.4"/>
    <n v="11"/>
    <n v="14.636363636363637"/>
    <n v="6.8322981366459627"/>
  </r>
  <r>
    <n v="7"/>
    <x v="356"/>
    <s v="NZ"/>
    <n v="2017"/>
    <x v="175"/>
    <n v="45"/>
    <n v="5"/>
    <n v="1109"/>
    <n v="131"/>
    <n v="27.72"/>
    <n v="108.72"/>
    <n v="1"/>
    <n v="4"/>
    <n v="4"/>
    <n v="22.632653061224488"/>
    <n v="24.644444444444446"/>
    <n v="136.44"/>
    <n v="5"/>
    <n v="9.8000000000000007"/>
    <n v="10.204081632653061"/>
  </r>
  <r>
    <n v="15"/>
    <x v="357"/>
    <s v="NZ"/>
    <n v="2015"/>
    <x v="14"/>
    <n v="62"/>
    <n v="11"/>
    <n v="1070"/>
    <n v="65"/>
    <n v="20.98"/>
    <n v="87.7"/>
    <n v="0"/>
    <n v="4"/>
    <n v="3"/>
    <n v="12.738095238095237"/>
    <n v="17.258064516129032"/>
    <n v="108.68"/>
    <n v="4"/>
    <n v="21"/>
    <n v="4.7619047619047619"/>
  </r>
  <r>
    <n v="9"/>
    <x v="358"/>
    <s v="NL"/>
    <n v="2014"/>
    <x v="163"/>
    <n v="40"/>
    <n v="3"/>
    <n v="1102"/>
    <n v="98"/>
    <n v="29.78"/>
    <n v="68.23"/>
    <n v="0"/>
    <n v="10"/>
    <n v="2"/>
    <n v="26.878048780487806"/>
    <n v="27.55"/>
    <n v="98.01"/>
    <n v="10"/>
    <n v="4.0999999999999996"/>
    <n v="24.390243902439025"/>
  </r>
  <r>
    <n v="28"/>
    <x v="359"/>
    <s v="SA"/>
    <n v="2008"/>
    <x v="188"/>
    <n v="205"/>
    <n v="72"/>
    <n v="3519"/>
    <n v="130"/>
    <n v="26.45"/>
    <n v="86.69"/>
    <n v="1"/>
    <n v="14"/>
    <n v="20"/>
    <n v="11.613861386138614"/>
    <n v="17.165853658536584"/>
    <n v="113.14"/>
    <n v="15"/>
    <n v="20.2"/>
    <n v="4.9504950495049505"/>
  </r>
  <r>
    <n v="24"/>
    <x v="360"/>
    <s v="SA"/>
    <n v="2019"/>
    <x v="80"/>
    <n v="32"/>
    <n v="15"/>
    <n v="549"/>
    <n v="69"/>
    <n v="32.29"/>
    <n v="90"/>
    <n v="0"/>
    <n v="1"/>
    <n v="3"/>
    <n v="10.557692307692308"/>
    <n v="17.15625"/>
    <n v="122.28999999999999"/>
    <n v="1"/>
    <n v="52"/>
    <n v="1.9230769230769231"/>
  </r>
  <r>
    <n v="8"/>
    <x v="361"/>
    <s v="SL"/>
    <n v="1988"/>
    <x v="143"/>
    <n v="56"/>
    <n v="5"/>
    <n v="950"/>
    <n v="73"/>
    <n v="18.62"/>
    <n v="60.35"/>
    <n v="0"/>
    <n v="3"/>
    <n v="4"/>
    <n v="15.079365079365079"/>
    <n v="16.964285714285715"/>
    <n v="78.97"/>
    <n v="3"/>
    <n v="21"/>
    <n v="4.7619047619047619"/>
  </r>
  <r>
    <n v="13"/>
    <x v="362"/>
    <s v="ENG"/>
    <n v="1981"/>
    <x v="184"/>
    <n v="34"/>
    <n v="4"/>
    <n v="1082"/>
    <n v="105"/>
    <n v="36.06"/>
    <n v="53.56"/>
    <n v="1"/>
    <n v="9"/>
    <n v="1"/>
    <n v="30.055555555555557"/>
    <n v="31.823529411764707"/>
    <n v="89.62"/>
    <n v="10"/>
    <n v="3.6"/>
    <n v="27.777777777777779"/>
  </r>
  <r>
    <n v="17"/>
    <x v="363"/>
    <s v="IRE"/>
    <n v="2014"/>
    <x v="125"/>
    <n v="46"/>
    <n v="3"/>
    <n v="776"/>
    <n v="79"/>
    <n v="18.04"/>
    <n v="62.83"/>
    <n v="0"/>
    <n v="1"/>
    <n v="4"/>
    <n v="12.721311475409836"/>
    <n v="16.869565217391305"/>
    <n v="80.87"/>
    <n v="1"/>
    <n v="61"/>
    <n v="1.639344262295082"/>
  </r>
  <r>
    <n v="44"/>
    <x v="364"/>
    <s v="WI"/>
    <n v="2004"/>
    <x v="30"/>
    <n v="112"/>
    <n v="32"/>
    <n v="1865"/>
    <n v="80"/>
    <n v="23.31"/>
    <n v="70.06"/>
    <n v="0"/>
    <n v="9"/>
    <n v="11"/>
    <n v="12.687074829931973"/>
    <n v="16.651785714285715"/>
    <n v="93.37"/>
    <n v="9"/>
    <n v="16.333333333333332"/>
    <n v="6.1224489795918364"/>
  </r>
  <r>
    <n v="18"/>
    <x v="365"/>
    <s v="NZ"/>
    <n v="2019"/>
    <x v="102"/>
    <n v="54"/>
    <n v="21"/>
    <n v="898"/>
    <n v="67"/>
    <n v="27.21"/>
    <n v="87.95"/>
    <n v="0"/>
    <n v="2"/>
    <n v="3"/>
    <n v="13.014492753623188"/>
    <n v="16.62962962962963"/>
    <n v="115.16"/>
    <n v="2"/>
    <n v="34.5"/>
    <n v="2.8985507246376812"/>
  </r>
  <r>
    <n v="17"/>
    <x v="366"/>
    <s v="ENG"/>
    <n v="1985"/>
    <x v="175"/>
    <n v="45"/>
    <n v="5"/>
    <n v="1067"/>
    <n v="88"/>
    <n v="26.67"/>
    <n v="62.69"/>
    <n v="0"/>
    <n v="5"/>
    <n v="4"/>
    <n v="21.775510204081634"/>
    <n v="23.711111111111112"/>
    <n v="89.36"/>
    <n v="5"/>
    <n v="9.8000000000000007"/>
    <n v="10.204081632653061"/>
  </r>
  <r>
    <n v="18"/>
    <x v="367"/>
    <s v="AFG"/>
    <n v="2019"/>
    <x v="189"/>
    <n v="39"/>
    <n v="6"/>
    <n v="1062"/>
    <n v="97"/>
    <n v="32.18"/>
    <n v="63.7"/>
    <n v="0"/>
    <n v="9"/>
    <n v="4"/>
    <n v="27.23076923076923"/>
    <n v="27.23076923076923"/>
    <n v="95.88"/>
    <n v="9"/>
    <n v="4.333333333333333"/>
    <n v="23.076923076923077"/>
  </r>
  <r>
    <n v="19"/>
    <x v="368"/>
    <s v="WI"/>
    <n v="2013"/>
    <x v="190"/>
    <n v="45"/>
    <n v="2"/>
    <n v="1059"/>
    <n v="107"/>
    <n v="24.62"/>
    <n v="70.31"/>
    <n v="1"/>
    <n v="5"/>
    <n v="4"/>
    <n v="22.531914893617021"/>
    <n v="23.533333333333335"/>
    <n v="94.93"/>
    <n v="6"/>
    <n v="7.833333333333333"/>
    <n v="12.76595744680851"/>
  </r>
  <r>
    <n v="49"/>
    <x v="369"/>
    <s v="BDESH"/>
    <n v="2006"/>
    <x v="128"/>
    <n v="110"/>
    <n v="27"/>
    <n v="1818"/>
    <n v="71"/>
    <n v="21.9"/>
    <n v="54.84"/>
    <n v="0"/>
    <n v="7"/>
    <n v="8"/>
    <n v="14.428571428571429"/>
    <n v="16.527272727272727"/>
    <n v="76.740000000000009"/>
    <n v="7"/>
    <n v="18"/>
    <n v="5.5555555555555554"/>
  </r>
  <r>
    <n v="20"/>
    <x v="370"/>
    <s v="ZIM"/>
    <n v="2002"/>
    <x v="53"/>
    <n v="47"/>
    <n v="5"/>
    <n v="764"/>
    <n v="96"/>
    <n v="18.190000000000001"/>
    <n v="75.94"/>
    <n v="0"/>
    <n v="2"/>
    <n v="3"/>
    <n v="14.415094339622641"/>
    <n v="16.25531914893617"/>
    <n v="94.13"/>
    <n v="2"/>
    <n v="26.5"/>
    <n v="3.7735849056603774"/>
  </r>
  <r>
    <n v="22"/>
    <x v="371"/>
    <s v="ENG"/>
    <n v="2013"/>
    <x v="152"/>
    <n v="40"/>
    <n v="5"/>
    <n v="1054"/>
    <n v="107"/>
    <n v="30.11"/>
    <n v="89.93"/>
    <n v="1"/>
    <n v="5"/>
    <n v="4"/>
    <n v="22.913043478260871"/>
    <n v="26.35"/>
    <n v="120.04"/>
    <n v="6"/>
    <n v="7.666666666666667"/>
    <n v="13.043478260869565"/>
  </r>
  <r>
    <n v="23"/>
    <x v="372"/>
    <s v="BDESH"/>
    <n v="2019"/>
    <x v="183"/>
    <n v="35"/>
    <n v="0"/>
    <n v="1052"/>
    <n v="120"/>
    <n v="30.05"/>
    <n v="70.69"/>
    <n v="3"/>
    <n v="3"/>
    <n v="6"/>
    <n v="27.684210526315791"/>
    <n v="30.057142857142857"/>
    <n v="100.74"/>
    <n v="6"/>
    <n v="6.333333333333333"/>
    <n v="15.789473684210526"/>
  </r>
  <r>
    <n v="24"/>
    <x v="373"/>
    <s v="AUS"/>
    <n v="2019"/>
    <x v="163"/>
    <n v="38"/>
    <n v="7"/>
    <n v="1050"/>
    <n v="146"/>
    <n v="33.869999999999997"/>
    <n v="91.86"/>
    <n v="1"/>
    <n v="6"/>
    <n v="3"/>
    <n v="25.609756097560975"/>
    <n v="27.631578947368421"/>
    <n v="125.72999999999999"/>
    <n v="7"/>
    <n v="5.8571428571428568"/>
    <n v="17.073170731707318"/>
  </r>
  <r>
    <n v="36"/>
    <x v="374"/>
    <s v="WI"/>
    <n v="1991"/>
    <x v="191"/>
    <n v="120"/>
    <n v="36"/>
    <n v="1945"/>
    <n v="82"/>
    <n v="23.15"/>
    <n v="67.510000000000005"/>
    <n v="0"/>
    <n v="6"/>
    <n v="8"/>
    <n v="11.508875739644971"/>
    <n v="16.208333333333332"/>
    <n v="90.66"/>
    <n v="6"/>
    <n v="28.166666666666668"/>
    <n v="3.5502958579881656"/>
  </r>
  <r>
    <n v="26"/>
    <x v="375"/>
    <s v="NZ"/>
    <n v="2011"/>
    <x v="163"/>
    <n v="37"/>
    <n v="1"/>
    <n v="1046"/>
    <n v="139"/>
    <n v="29.05"/>
    <n v="66.53"/>
    <n v="1"/>
    <n v="7"/>
    <n v="3"/>
    <n v="25.512195121951219"/>
    <n v="28.27027027027027"/>
    <n v="95.58"/>
    <n v="8"/>
    <n v="5.125"/>
    <n v="19.512195121951219"/>
  </r>
  <r>
    <n v="41"/>
    <x v="376"/>
    <s v="SA"/>
    <n v="1998"/>
    <x v="51"/>
    <n v="52"/>
    <n v="16"/>
    <n v="841"/>
    <n v="127"/>
    <n v="23.36"/>
    <n v="73.319999999999993"/>
    <n v="1"/>
    <n v="0"/>
    <n v="3"/>
    <n v="10.782051282051283"/>
    <n v="16.173076923076923"/>
    <n v="96.679999999999993"/>
    <n v="1"/>
    <n v="78"/>
    <n v="1.2820512820512819"/>
  </r>
  <r>
    <n v="16"/>
    <x v="377"/>
    <s v="SA"/>
    <n v="2007"/>
    <x v="131"/>
    <n v="56"/>
    <n v="13"/>
    <n v="905"/>
    <n v="81"/>
    <n v="21.04"/>
    <n v="75.040000000000006"/>
    <n v="0"/>
    <n v="3"/>
    <n v="5"/>
    <n v="10.284090909090908"/>
    <n v="16.160714285714285"/>
    <n v="96.080000000000013"/>
    <n v="3"/>
    <n v="29.333333333333332"/>
    <n v="3.4090909090909087"/>
  </r>
  <r>
    <n v="17"/>
    <x v="378"/>
    <s v="AFG"/>
    <n v="2019"/>
    <x v="54"/>
    <n v="56"/>
    <n v="9"/>
    <n v="905"/>
    <n v="60"/>
    <n v="19.25"/>
    <n v="99.88"/>
    <n v="0"/>
    <n v="4"/>
    <n v="6"/>
    <n v="12.746478873239436"/>
    <n v="16.160714285714285"/>
    <n v="119.13"/>
    <n v="4"/>
    <n v="17.75"/>
    <n v="5.6338028169014089"/>
  </r>
  <r>
    <n v="41"/>
    <x v="379"/>
    <s v="AUS"/>
    <n v="1984"/>
    <x v="52"/>
    <n v="76"/>
    <n v="15"/>
    <n v="1225"/>
    <n v="66"/>
    <n v="20.079999999999998"/>
    <n v="82.26"/>
    <n v="0"/>
    <n v="4"/>
    <n v="7"/>
    <n v="13.315217391304348"/>
    <n v="16.118421052631579"/>
    <n v="102.34"/>
    <n v="4"/>
    <n v="23"/>
    <n v="4.3478260869565215"/>
  </r>
  <r>
    <n v="28"/>
    <x v="380"/>
    <s v="PAK"/>
    <n v="1995"/>
    <x v="70"/>
    <n v="46"/>
    <n v="13"/>
    <n v="741"/>
    <n v="50"/>
    <n v="22.45"/>
    <n v="89.6"/>
    <n v="0"/>
    <n v="1"/>
    <n v="1"/>
    <n v="13.722222222222221"/>
    <n v="16.108695652173914"/>
    <n v="112.05"/>
    <n v="1"/>
    <n v="54"/>
    <n v="1.8518518518518516"/>
  </r>
  <r>
    <n v="38"/>
    <x v="381"/>
    <s v="ENG"/>
    <n v="2001"/>
    <x v="91"/>
    <n v="45"/>
    <n v="4"/>
    <n v="716"/>
    <n v="45"/>
    <n v="17.46"/>
    <n v="65.56"/>
    <n v="0"/>
    <n v="0"/>
    <n v="4"/>
    <n v="11.1875"/>
    <n v="15.911111111111111"/>
    <n v="83.02000000000001"/>
    <n v="0"/>
    <n v="0"/>
    <n v="0"/>
  </r>
  <r>
    <n v="33"/>
    <x v="382"/>
    <s v="INDIA"/>
    <n v="1986"/>
    <x v="177"/>
    <n v="42"/>
    <n v="1"/>
    <n v="1005"/>
    <n v="84"/>
    <n v="24.51"/>
    <n v="82.17"/>
    <n v="0"/>
    <n v="9"/>
    <n v="4"/>
    <n v="22.333333333333332"/>
    <n v="23.928571428571427"/>
    <n v="106.68"/>
    <n v="9"/>
    <n v="5"/>
    <n v="20"/>
  </r>
  <r>
    <n v="34"/>
    <x v="383"/>
    <s v="WI"/>
    <n v="2018"/>
    <x v="152"/>
    <n v="44"/>
    <n v="0"/>
    <n v="1005"/>
    <n v="83"/>
    <n v="22.84"/>
    <n v="78.63"/>
    <n v="0"/>
    <n v="9"/>
    <n v="4"/>
    <n v="21.847826086956523"/>
    <n v="22.84090909090909"/>
    <n v="101.47"/>
    <n v="9"/>
    <n v="5.1111111111111107"/>
    <n v="19.565217391304348"/>
  </r>
  <r>
    <n v="35"/>
    <x v="384"/>
    <s v="BDESH"/>
    <n v="2006"/>
    <x v="171"/>
    <n v="43"/>
    <n v="1"/>
    <n v="1005"/>
    <n v="108"/>
    <n v="23.92"/>
    <n v="54.82"/>
    <n v="1"/>
    <n v="6"/>
    <n v="5"/>
    <n v="23.372093023255815"/>
    <n v="23.372093023255815"/>
    <n v="78.740000000000009"/>
    <n v="7"/>
    <n v="6.1428571428571432"/>
    <n v="16.279069767441861"/>
  </r>
  <r>
    <n v="27"/>
    <x v="385"/>
    <s v="NZ"/>
    <n v="2013"/>
    <x v="115"/>
    <n v="80"/>
    <n v="27"/>
    <n v="1270"/>
    <n v="98"/>
    <n v="23.96"/>
    <n v="76.92"/>
    <n v="0"/>
    <n v="4"/>
    <n v="5"/>
    <n v="11.545454545454545"/>
    <n v="15.875"/>
    <n v="100.88"/>
    <n v="4"/>
    <n v="27.5"/>
    <n v="3.6363636363636362"/>
  </r>
  <r>
    <n v="37"/>
    <x v="386"/>
    <s v="SCOT"/>
    <n v="2011"/>
    <x v="171"/>
    <n v="42"/>
    <n v="6"/>
    <n v="1002"/>
    <n v="121"/>
    <n v="27.83"/>
    <n v="69.05"/>
    <n v="2"/>
    <n v="4"/>
    <n v="3"/>
    <n v="23.302325581395348"/>
    <n v="23.857142857142858"/>
    <n v="96.88"/>
    <n v="6"/>
    <n v="7.166666666666667"/>
    <n v="13.953488372093023"/>
  </r>
  <r>
    <n v="24"/>
    <x v="387"/>
    <s v="IRE"/>
    <n v="2015"/>
    <x v="11"/>
    <n v="47"/>
    <n v="14"/>
    <n v="745"/>
    <n v="71"/>
    <n v="22.57"/>
    <n v="64.27"/>
    <n v="0"/>
    <n v="2"/>
    <n v="8"/>
    <n v="12.627118644067796"/>
    <n v="15.851063829787234"/>
    <n v="86.84"/>
    <n v="2"/>
    <n v="29.5"/>
    <n v="3.3898305084745761"/>
  </r>
  <r>
    <n v="29"/>
    <x v="388"/>
    <s v="ZIM"/>
    <n v="2010"/>
    <x v="70"/>
    <n v="41"/>
    <n v="8"/>
    <n v="626"/>
    <n v="63"/>
    <n v="18.96"/>
    <n v="106.28"/>
    <n v="0"/>
    <n v="5"/>
    <n v="3"/>
    <n v="11.592592592592593"/>
    <n v="15.268292682926829"/>
    <n v="125.24000000000001"/>
    <n v="5"/>
    <n v="10.8"/>
    <n v="9.2592592592592595"/>
  </r>
  <r>
    <n v="40"/>
    <x v="389"/>
    <s v="AUS"/>
    <n v="1997"/>
    <x v="179"/>
    <n v="42"/>
    <n v="1"/>
    <n v="987"/>
    <n v="73"/>
    <n v="24.07"/>
    <n v="60.4"/>
    <n v="0"/>
    <n v="9"/>
    <n v="3"/>
    <n v="23.5"/>
    <n v="23.5"/>
    <n v="84.47"/>
    <n v="9"/>
    <n v="4.666666666666667"/>
    <n v="21.428571428571427"/>
  </r>
  <r>
    <n v="41"/>
    <x v="390"/>
    <s v="NZ"/>
    <n v="2002"/>
    <x v="182"/>
    <n v="48"/>
    <n v="0"/>
    <n v="980"/>
    <n v="74"/>
    <n v="20.41"/>
    <n v="64.680000000000007"/>
    <n v="0"/>
    <n v="5"/>
    <n v="3"/>
    <n v="19.600000000000001"/>
    <n v="20.416666666666668"/>
    <n v="85.09"/>
    <n v="5"/>
    <n v="10"/>
    <n v="10"/>
  </r>
  <r>
    <n v="42"/>
    <x v="391"/>
    <s v="BDESH"/>
    <n v="2003"/>
    <x v="187"/>
    <n v="44"/>
    <n v="2"/>
    <n v="976"/>
    <n v="65"/>
    <n v="23.23"/>
    <n v="56.71"/>
    <n v="0"/>
    <n v="5"/>
    <n v="3"/>
    <n v="22.181818181818183"/>
    <n v="22.181818181818183"/>
    <n v="79.94"/>
    <n v="5"/>
    <n v="8.8000000000000007"/>
    <n v="11.363636363636363"/>
  </r>
  <r>
    <n v="43"/>
    <x v="392"/>
    <s v="NL"/>
    <n v="2013"/>
    <x v="192"/>
    <n v="22"/>
    <n v="2"/>
    <n v="976"/>
    <n v="101"/>
    <n v="48.8"/>
    <n v="70.16"/>
    <n v="1"/>
    <n v="8"/>
    <n v="0"/>
    <n v="42.434782608695649"/>
    <n v="44.363636363636367"/>
    <n v="118.96"/>
    <n v="9"/>
    <n v="2.5555555555555554"/>
    <n v="39.130434782608695"/>
  </r>
  <r>
    <n v="44"/>
    <x v="393"/>
    <s v="AFG"/>
    <n v="2019"/>
    <x v="187"/>
    <n v="41"/>
    <n v="0"/>
    <n v="976"/>
    <n v="81"/>
    <n v="23.8"/>
    <n v="75.599999999999994"/>
    <n v="0"/>
    <n v="7"/>
    <n v="2"/>
    <n v="22.181818181818183"/>
    <n v="23.804878048780488"/>
    <n v="99.399999999999991"/>
    <n v="7"/>
    <n v="6.2857142857142856"/>
    <n v="15.909090909090908"/>
  </r>
  <r>
    <n v="39"/>
    <x v="394"/>
    <s v="NZ"/>
    <n v="1985"/>
    <x v="51"/>
    <n v="65"/>
    <n v="6"/>
    <n v="987"/>
    <n v="60"/>
    <n v="16.72"/>
    <n v="104.88"/>
    <n v="0"/>
    <n v="2"/>
    <n v="6"/>
    <n v="12.653846153846153"/>
    <n v="15.184615384615384"/>
    <n v="121.6"/>
    <n v="2"/>
    <n v="39"/>
    <n v="2.5641025641025639"/>
  </r>
  <r>
    <n v="46"/>
    <x v="395"/>
    <s v="SCOT"/>
    <n v="2011"/>
    <x v="184"/>
    <n v="35"/>
    <n v="1"/>
    <n v="974"/>
    <n v="101"/>
    <n v="28.64"/>
    <n v="62.47"/>
    <n v="1"/>
    <n v="9"/>
    <n v="4"/>
    <n v="27.055555555555557"/>
    <n v="27.828571428571429"/>
    <n v="91.11"/>
    <n v="10"/>
    <n v="3.6"/>
    <n v="27.777777777777779"/>
  </r>
  <r>
    <n v="12"/>
    <x v="396"/>
    <s v="ZIM"/>
    <n v="2001"/>
    <x v="71"/>
    <n v="73"/>
    <n v="24"/>
    <n v="1090"/>
    <n v="47"/>
    <n v="22.24"/>
    <n v="66.02"/>
    <n v="0"/>
    <n v="0"/>
    <n v="5"/>
    <n v="11.473684210526315"/>
    <n v="14.931506849315069"/>
    <n v="88.259999999999991"/>
    <n v="0"/>
    <n v="0"/>
    <n v="0"/>
  </r>
  <r>
    <n v="48"/>
    <x v="397"/>
    <s v="PAK"/>
    <n v="2015"/>
    <x v="183"/>
    <n v="36"/>
    <n v="12"/>
    <n v="966"/>
    <n v="114"/>
    <n v="40.25"/>
    <n v="74.47"/>
    <n v="1"/>
    <n v="6"/>
    <n v="3"/>
    <n v="25.421052631578949"/>
    <n v="26.833333333333332"/>
    <n v="114.72"/>
    <n v="7"/>
    <n v="5.4285714285714288"/>
    <n v="18.421052631578945"/>
  </r>
  <r>
    <n v="6"/>
    <x v="398"/>
    <s v="SL"/>
    <n v="2016"/>
    <x v="79"/>
    <n v="75"/>
    <n v="18"/>
    <n v="1113"/>
    <n v="69"/>
    <n v="19.52"/>
    <n v="86.01"/>
    <n v="0"/>
    <n v="2"/>
    <n v="3"/>
    <n v="10.211009174311927"/>
    <n v="14.84"/>
    <n v="105.53"/>
    <n v="2"/>
    <n v="54.5"/>
    <n v="1.834862385321101"/>
  </r>
  <r>
    <n v="9"/>
    <x v="399"/>
    <s v="AUS"/>
    <n v="1997"/>
    <x v="193"/>
    <n v="120"/>
    <n v="36"/>
    <n v="1764"/>
    <n v="56"/>
    <n v="21"/>
    <n v="83.84"/>
    <n v="0"/>
    <n v="4"/>
    <n v="9"/>
    <n v="10.5"/>
    <n v="14.7"/>
    <n v="104.84"/>
    <n v="4"/>
    <n v="42"/>
    <n v="2.3809523809523809"/>
  </r>
  <r>
    <n v="1"/>
    <x v="400"/>
    <s v="AUS"/>
    <n v="1987"/>
    <x v="187"/>
    <n v="42"/>
    <n v="7"/>
    <n v="959"/>
    <n v="84"/>
    <n v="27.4"/>
    <n v="64.84"/>
    <n v="0"/>
    <n v="6"/>
    <n v="2"/>
    <n v="21.795454545454547"/>
    <n v="22.833333333333332"/>
    <n v="92.240000000000009"/>
    <n v="6"/>
    <n v="7.333333333333333"/>
    <n v="13.636363636363635"/>
  </r>
  <r>
    <n v="22"/>
    <x v="401"/>
    <s v="SL"/>
    <n v="2007"/>
    <x v="30"/>
    <n v="111"/>
    <n v="17"/>
    <n v="1627"/>
    <n v="89"/>
    <n v="17.3"/>
    <n v="72.989999999999995"/>
    <n v="0"/>
    <n v="5"/>
    <n v="8"/>
    <n v="11.068027210884354"/>
    <n v="14.657657657657658"/>
    <n v="90.289999999999992"/>
    <n v="5"/>
    <n v="29.4"/>
    <n v="3.4013605442176873"/>
  </r>
  <r>
    <n v="3"/>
    <x v="402"/>
    <s v="SCOT"/>
    <n v="2010"/>
    <x v="194"/>
    <n v="35"/>
    <n v="4"/>
    <n v="956"/>
    <n v="123"/>
    <n v="30.83"/>
    <n v="74.33"/>
    <n v="1"/>
    <n v="6"/>
    <n v="4"/>
    <n v="27.314285714285713"/>
    <n v="27.314285714285713"/>
    <n v="105.16"/>
    <n v="7"/>
    <n v="5"/>
    <n v="20"/>
  </r>
  <r>
    <n v="20"/>
    <x v="403"/>
    <s v="KENYA"/>
    <n v="2011"/>
    <x v="123"/>
    <n v="72"/>
    <n v="11"/>
    <n v="1055"/>
    <n v="74"/>
    <n v="17.29"/>
    <n v="62.61"/>
    <n v="0"/>
    <n v="3"/>
    <n v="8"/>
    <n v="12.267441860465116"/>
    <n v="14.652777777777779"/>
    <n v="79.900000000000006"/>
    <n v="3"/>
    <n v="28.666666666666668"/>
    <n v="3.4883720930232558"/>
  </r>
  <r>
    <n v="5"/>
    <x v="404"/>
    <s v="ZIM"/>
    <n v="2019"/>
    <x v="190"/>
    <n v="47"/>
    <n v="0"/>
    <n v="955"/>
    <n v="112"/>
    <n v="20.309999999999999"/>
    <n v="80.25"/>
    <n v="1"/>
    <n v="3"/>
    <n v="4"/>
    <n v="20.319148936170212"/>
    <n v="20.319148936170212"/>
    <n v="100.56"/>
    <n v="4"/>
    <n v="11.75"/>
    <n v="8.5106382978723403"/>
  </r>
  <r>
    <n v="16"/>
    <x v="405"/>
    <s v="PAK"/>
    <n v="2003"/>
    <x v="195"/>
    <n v="117"/>
    <n v="29"/>
    <n v="1709"/>
    <n v="79"/>
    <n v="19.420000000000002"/>
    <n v="76.39"/>
    <n v="0"/>
    <n v="3"/>
    <n v="8"/>
    <n v="10.295180722891565"/>
    <n v="14.606837606837606"/>
    <n v="95.81"/>
    <n v="3"/>
    <n v="55.333333333333336"/>
    <n v="1.8072289156626504"/>
  </r>
  <r>
    <n v="22"/>
    <x v="406"/>
    <s v="SL"/>
    <n v="2019"/>
    <x v="99"/>
    <n v="44"/>
    <n v="10"/>
    <n v="636"/>
    <n v="72"/>
    <n v="18.7"/>
    <n v="82.7"/>
    <n v="0"/>
    <n v="1"/>
    <n v="2"/>
    <n v="10.96551724137931"/>
    <n v="14.454545454545455"/>
    <n v="101.4"/>
    <n v="1"/>
    <n v="58"/>
    <n v="1.7241379310344827"/>
  </r>
  <r>
    <n v="14"/>
    <x v="407"/>
    <s v="SCOT"/>
    <n v="2015"/>
    <x v="70"/>
    <n v="40"/>
    <n v="6"/>
    <n v="566"/>
    <n v="71"/>
    <n v="16.64"/>
    <n v="60.79"/>
    <n v="0"/>
    <n v="3"/>
    <n v="6"/>
    <n v="10.481481481481481"/>
    <n v="14.15"/>
    <n v="77.430000000000007"/>
    <n v="3"/>
    <n v="18"/>
    <n v="5.5555555555555554"/>
  </r>
  <r>
    <n v="9"/>
    <x v="408"/>
    <s v="NZ"/>
    <n v="2017"/>
    <x v="189"/>
    <n v="39"/>
    <n v="4"/>
    <n v="943"/>
    <n v="109"/>
    <n v="26.94"/>
    <n v="81.22"/>
    <n v="1"/>
    <n v="5"/>
    <n v="7"/>
    <n v="24.179487179487179"/>
    <n v="24.179487179487179"/>
    <n v="108.16"/>
    <n v="6"/>
    <n v="6.5"/>
    <n v="15.384615384615385"/>
  </r>
  <r>
    <n v="25"/>
    <x v="409"/>
    <s v="ZIM"/>
    <n v="2004"/>
    <x v="150"/>
    <n v="39"/>
    <n v="5"/>
    <n v="548"/>
    <n v="91"/>
    <n v="16.11"/>
    <n v="75.69"/>
    <n v="0"/>
    <n v="3"/>
    <n v="5"/>
    <n v="10.745098039215685"/>
    <n v="14.051282051282051"/>
    <n v="91.8"/>
    <n v="3"/>
    <n v="17"/>
    <n v="5.8823529411764701"/>
  </r>
  <r>
    <n v="42"/>
    <x v="410"/>
    <s v="SL"/>
    <n v="2004"/>
    <x v="127"/>
    <n v="87"/>
    <n v="33"/>
    <n v="1222"/>
    <n v="69"/>
    <n v="22.62"/>
    <n v="65.03"/>
    <n v="0"/>
    <n v="4"/>
    <n v="2"/>
    <n v="8.6666666666666661"/>
    <n v="14.045977011494253"/>
    <n v="87.65"/>
    <n v="4"/>
    <n v="35.25"/>
    <n v="2.8368794326241136"/>
  </r>
  <r>
    <n v="12"/>
    <x v="411"/>
    <s v="INDIA"/>
    <n v="2015"/>
    <x v="152"/>
    <n v="42"/>
    <n v="6"/>
    <n v="934"/>
    <n v="86"/>
    <n v="25.94"/>
    <n v="90.59"/>
    <n v="0"/>
    <n v="6"/>
    <n v="4"/>
    <n v="20.304347826086957"/>
    <n v="22.238095238095237"/>
    <n v="116.53"/>
    <n v="6"/>
    <n v="7.666666666666667"/>
    <n v="13.043478260869565"/>
  </r>
  <r>
    <n v="13"/>
    <x v="412"/>
    <s v="NL"/>
    <n v="2019"/>
    <x v="196"/>
    <n v="31"/>
    <n v="5"/>
    <n v="927"/>
    <n v="137"/>
    <n v="35.65"/>
    <n v="75.67"/>
    <n v="1"/>
    <n v="6"/>
    <n v="4"/>
    <n v="28.96875"/>
    <n v="29.903225806451612"/>
    <n v="111.32"/>
    <n v="7"/>
    <n v="4.5714285714285712"/>
    <n v="21.875"/>
  </r>
  <r>
    <n v="14"/>
    <x v="413"/>
    <s v="NL"/>
    <n v="2012"/>
    <x v="189"/>
    <n v="36"/>
    <n v="3"/>
    <n v="924"/>
    <n v="92"/>
    <n v="28"/>
    <n v="73.150000000000006"/>
    <n v="0"/>
    <n v="4"/>
    <n v="2"/>
    <n v="23.692307692307693"/>
    <n v="25.666666666666668"/>
    <n v="101.15"/>
    <n v="4"/>
    <n v="9.75"/>
    <n v="10.256410256410255"/>
  </r>
  <r>
    <n v="15"/>
    <x v="414"/>
    <s v="CAN"/>
    <n v="2010"/>
    <x v="187"/>
    <n v="41"/>
    <n v="4"/>
    <n v="915"/>
    <n v="92"/>
    <n v="24.72"/>
    <n v="81.260000000000005"/>
    <n v="0"/>
    <n v="6"/>
    <n v="2"/>
    <n v="20.795454545454547"/>
    <n v="22.317073170731707"/>
    <n v="105.98"/>
    <n v="6"/>
    <n v="7.333333333333333"/>
    <n v="13.636363636363635"/>
  </r>
  <r>
    <n v="39"/>
    <x v="415"/>
    <s v="AUS"/>
    <n v="2004"/>
    <x v="20"/>
    <n v="51"/>
    <n v="11"/>
    <n v="715"/>
    <n v="48"/>
    <n v="17.87"/>
    <n v="88.16"/>
    <n v="0"/>
    <n v="0"/>
    <n v="2"/>
    <n v="9.794520547945206"/>
    <n v="14.019607843137255"/>
    <n v="106.03"/>
    <n v="0"/>
    <n v="0"/>
    <n v="0"/>
  </r>
  <r>
    <n v="27"/>
    <x v="416"/>
    <s v="IRE"/>
    <n v="2013"/>
    <x v="140"/>
    <n v="53"/>
    <n v="15"/>
    <n v="743"/>
    <n v="45"/>
    <n v="19.55"/>
    <n v="94.64"/>
    <n v="0"/>
    <n v="0"/>
    <n v="3"/>
    <n v="11.08955223880597"/>
    <n v="14.018867924528301"/>
    <n v="114.19"/>
    <n v="0"/>
    <n v="0"/>
    <n v="0"/>
  </r>
  <r>
    <n v="12"/>
    <x v="417"/>
    <s v="ENG"/>
    <n v="2003"/>
    <x v="150"/>
    <n v="41"/>
    <n v="5"/>
    <n v="568"/>
    <n v="57"/>
    <n v="15.77"/>
    <n v="61.2"/>
    <n v="0"/>
    <n v="1"/>
    <n v="9"/>
    <n v="11.137254901960784"/>
    <n v="13.853658536585366"/>
    <n v="76.97"/>
    <n v="1"/>
    <n v="51"/>
    <n v="1.9607843137254901"/>
  </r>
  <r>
    <n v="19"/>
    <x v="418"/>
    <s v="AUS"/>
    <n v="2018"/>
    <x v="194"/>
    <n v="35"/>
    <n v="3"/>
    <n v="890"/>
    <n v="111"/>
    <n v="27.81"/>
    <n v="70.8"/>
    <n v="1"/>
    <n v="5"/>
    <n v="1"/>
    <n v="25.428571428571427"/>
    <n v="25.428571428571427"/>
    <n v="98.61"/>
    <n v="6"/>
    <n v="5.833333333333333"/>
    <n v="17.142857142857142"/>
  </r>
  <r>
    <n v="20"/>
    <x v="419"/>
    <s v="INDIA"/>
    <n v="2019"/>
    <x v="197"/>
    <n v="25"/>
    <n v="4"/>
    <n v="889"/>
    <n v="111"/>
    <n v="42.33"/>
    <n v="80.959999999999994"/>
    <n v="3"/>
    <n v="5"/>
    <n v="2"/>
    <n v="34.192307692307693"/>
    <n v="35.56"/>
    <n v="123.28999999999999"/>
    <n v="8"/>
    <n v="3.25"/>
    <n v="30.76923076923077"/>
  </r>
  <r>
    <n v="21"/>
    <x v="420"/>
    <s v="ENG"/>
    <n v="2015"/>
    <x v="198"/>
    <n v="26"/>
    <n v="5"/>
    <n v="887"/>
    <n v="101"/>
    <n v="42.23"/>
    <n v="80.12"/>
    <n v="1"/>
    <n v="7"/>
    <n v="2"/>
    <n v="32.851851851851855"/>
    <n v="34.115384615384613"/>
    <n v="122.35"/>
    <n v="8"/>
    <n v="3.375"/>
    <n v="29.629629629629626"/>
  </r>
  <r>
    <n v="38"/>
    <x v="421"/>
    <s v="PAK"/>
    <n v="2007"/>
    <x v="6"/>
    <n v="110"/>
    <n v="26"/>
    <n v="1521"/>
    <n v="67"/>
    <n v="18.100000000000001"/>
    <n v="76.5"/>
    <n v="0"/>
    <n v="3"/>
    <n v="9"/>
    <n v="10.636363636363637"/>
    <n v="13.827272727272728"/>
    <n v="94.6"/>
    <n v="3"/>
    <n v="47.666666666666664"/>
    <n v="2.0979020979020979"/>
  </r>
  <r>
    <n v="23"/>
    <x v="422"/>
    <s v="INDIA"/>
    <n v="1985"/>
    <x v="179"/>
    <n v="40"/>
    <n v="9"/>
    <n v="883"/>
    <n v="89"/>
    <n v="28.48"/>
    <n v="63.02"/>
    <n v="0"/>
    <n v="4"/>
    <n v="0"/>
    <n v="21.023809523809526"/>
    <n v="22.074999999999999"/>
    <n v="91.5"/>
    <n v="4"/>
    <n v="10.5"/>
    <n v="9.5238095238095237"/>
  </r>
  <r>
    <n v="38"/>
    <x v="423"/>
    <s v="BDESH"/>
    <n v="2006"/>
    <x v="199"/>
    <n v="72"/>
    <n v="3"/>
    <n v="991"/>
    <n v="50"/>
    <n v="14.36"/>
    <n v="67.83"/>
    <n v="0"/>
    <n v="1"/>
    <n v="9"/>
    <n v="12.870129870129871"/>
    <n v="13.763888888888889"/>
    <n v="82.19"/>
    <n v="1"/>
    <n v="77"/>
    <n v="1.2987012987012987"/>
  </r>
  <r>
    <n v="25"/>
    <x v="424"/>
    <s v="SL"/>
    <n v="2014"/>
    <x v="189"/>
    <n v="36"/>
    <n v="6"/>
    <n v="870"/>
    <n v="93"/>
    <n v="29"/>
    <n v="69.599999999999994"/>
    <n v="0"/>
    <n v="5"/>
    <n v="2"/>
    <n v="22.307692307692307"/>
    <n v="24.166666666666668"/>
    <n v="98.6"/>
    <n v="5"/>
    <n v="7.8"/>
    <n v="12.820512820512819"/>
  </r>
  <r>
    <n v="26"/>
    <x v="425"/>
    <s v="AUS"/>
    <n v="2013"/>
    <x v="200"/>
    <n v="28"/>
    <n v="9"/>
    <n v="870"/>
    <n v="112"/>
    <n v="45.78"/>
    <n v="87.17"/>
    <n v="1"/>
    <n v="4"/>
    <n v="0"/>
    <n v="28.06451612903226"/>
    <n v="31.071428571428573"/>
    <n v="132.94999999999999"/>
    <n v="5"/>
    <n v="6.2"/>
    <n v="16.129032258064516"/>
  </r>
  <r>
    <n v="21"/>
    <x v="426"/>
    <s v="NZ"/>
    <n v="1992"/>
    <x v="101"/>
    <n v="77"/>
    <n v="16"/>
    <n v="1055"/>
    <n v="62"/>
    <n v="17.29"/>
    <n v="99.43"/>
    <n v="0"/>
    <n v="3"/>
    <n v="7"/>
    <n v="10.76530612244898"/>
    <n v="13.7012987012987"/>
    <n v="116.72"/>
    <n v="3"/>
    <n v="32.666666666666664"/>
    <n v="3.0612244897959182"/>
  </r>
  <r>
    <n v="28"/>
    <x v="427"/>
    <s v="ZIM"/>
    <n v="2009"/>
    <x v="171"/>
    <n v="43"/>
    <n v="4"/>
    <n v="868"/>
    <n v="92"/>
    <n v="22.25"/>
    <n v="70.739999999999995"/>
    <n v="0"/>
    <n v="6"/>
    <n v="4"/>
    <n v="20.186046511627907"/>
    <n v="20.186046511627907"/>
    <n v="92.99"/>
    <n v="6"/>
    <n v="7.166666666666667"/>
    <n v="13.953488372093023"/>
  </r>
  <r>
    <n v="29"/>
    <x v="428"/>
    <s v="INDIA"/>
    <n v="2004"/>
    <x v="166"/>
    <n v="36"/>
    <n v="10"/>
    <n v="867"/>
    <n v="100"/>
    <n v="33.340000000000003"/>
    <n v="73.47"/>
    <n v="1"/>
    <n v="4"/>
    <n v="1"/>
    <n v="21.675000000000001"/>
    <n v="24.083333333333332"/>
    <n v="106.81"/>
    <n v="5"/>
    <n v="8"/>
    <n v="12.5"/>
  </r>
  <r>
    <n v="48"/>
    <x v="429"/>
    <s v="ENG"/>
    <n v="2019"/>
    <x v="186"/>
    <n v="43"/>
    <n v="12"/>
    <n v="588"/>
    <n v="69"/>
    <n v="18.96"/>
    <n v="102.43"/>
    <n v="0"/>
    <n v="1"/>
    <n v="4"/>
    <n v="5.9393939393939394"/>
    <n v="13.674418604651162"/>
    <n v="121.39000000000001"/>
    <n v="1"/>
    <n v="99"/>
    <n v="1.0101010101010102"/>
  </r>
  <r>
    <n v="24"/>
    <x v="430"/>
    <s v="ENG"/>
    <n v="2015"/>
    <x v="137"/>
    <n v="64"/>
    <n v="20"/>
    <n v="871"/>
    <n v="80"/>
    <n v="19.79"/>
    <n v="90.25"/>
    <n v="0"/>
    <n v="1"/>
    <n v="6"/>
    <n v="10.247058823529411"/>
    <n v="13.609375"/>
    <n v="110.03999999999999"/>
    <n v="1"/>
    <n v="85"/>
    <n v="1.1764705882352942"/>
  </r>
  <r>
    <n v="32"/>
    <x v="431"/>
    <s v="AUS"/>
    <n v="1985"/>
    <x v="201"/>
    <n v="24"/>
    <n v="2"/>
    <n v="861"/>
    <n v="117"/>
    <n v="39.130000000000003"/>
    <n v="65.27"/>
    <n v="2"/>
    <n v="8"/>
    <n v="1"/>
    <n v="30.75"/>
    <n v="35.875"/>
    <n v="104.4"/>
    <n v="10"/>
    <n v="2.8"/>
    <n v="35.714285714285715"/>
  </r>
  <r>
    <n v="33"/>
    <x v="432"/>
    <s v="ENG"/>
    <n v="1977"/>
    <x v="202"/>
    <n v="18"/>
    <n v="0"/>
    <n v="859"/>
    <n v="137"/>
    <n v="47.72"/>
    <n v="72.48"/>
    <n v="4"/>
    <n v="1"/>
    <n v="0"/>
    <n v="47.722222222222221"/>
    <n v="47.722222222222221"/>
    <n v="120.2"/>
    <n v="5"/>
    <n v="3.6"/>
    <n v="27.777777777777779"/>
  </r>
  <r>
    <n v="20"/>
    <x v="433"/>
    <s v="SA"/>
    <n v="2014"/>
    <x v="151"/>
    <n v="41"/>
    <n v="14"/>
    <n v="556"/>
    <n v="68"/>
    <n v="20.59"/>
    <n v="80.81"/>
    <n v="0"/>
    <n v="1"/>
    <n v="4"/>
    <n v="7.037974683544304"/>
    <n v="13.560975609756097"/>
    <n v="101.4"/>
    <n v="1"/>
    <n v="79"/>
    <n v="1.2658227848101267"/>
  </r>
  <r>
    <n v="35"/>
    <x v="434"/>
    <s v="AUS"/>
    <n v="1986"/>
    <x v="161"/>
    <n v="41"/>
    <n v="6"/>
    <n v="852"/>
    <n v="75"/>
    <n v="24.34"/>
    <n v="85.71"/>
    <n v="0"/>
    <n v="6"/>
    <n v="1"/>
    <n v="17.75"/>
    <n v="20.780487804878049"/>
    <n v="110.05"/>
    <n v="6"/>
    <n v="8"/>
    <n v="12.5"/>
  </r>
  <r>
    <n v="36"/>
    <x v="435"/>
    <s v="ENG"/>
    <n v="1988"/>
    <x v="200"/>
    <n v="30"/>
    <n v="3"/>
    <n v="848"/>
    <n v="142"/>
    <n v="31.4"/>
    <n v="56.72"/>
    <n v="2"/>
    <n v="4"/>
    <n v="1"/>
    <n v="27.35483870967742"/>
    <n v="28.266666666666666"/>
    <n v="88.12"/>
    <n v="6"/>
    <n v="5.166666666666667"/>
    <n v="19.35483870967742"/>
  </r>
  <r>
    <n v="49"/>
    <x v="436"/>
    <s v="SA"/>
    <n v="2017"/>
    <x v="147"/>
    <n v="38"/>
    <n v="14"/>
    <n v="508"/>
    <n v="56"/>
    <n v="21.16"/>
    <n v="78.39"/>
    <n v="0"/>
    <n v="1"/>
    <n v="3"/>
    <n v="7.8153846153846152"/>
    <n v="13.368421052631579"/>
    <n v="99.55"/>
    <n v="1"/>
    <n v="65"/>
    <n v="1.5384615384615385"/>
  </r>
  <r>
    <n v="38"/>
    <x v="437"/>
    <s v="SL"/>
    <n v="1994"/>
    <x v="189"/>
    <n v="39"/>
    <n v="2"/>
    <n v="844"/>
    <n v="76"/>
    <n v="22.81"/>
    <n v="69.92"/>
    <n v="0"/>
    <n v="4"/>
    <n v="2"/>
    <n v="21.641025641025642"/>
    <n v="21.641025641025642"/>
    <n v="92.73"/>
    <n v="4"/>
    <n v="9.75"/>
    <n v="10.256410256410255"/>
  </r>
  <r>
    <n v="39"/>
    <x v="438"/>
    <s v="WI"/>
    <n v="2006"/>
    <x v="194"/>
    <n v="34"/>
    <n v="1"/>
    <n v="843"/>
    <n v="71"/>
    <n v="25.54"/>
    <n v="59.61"/>
    <n v="0"/>
    <n v="9"/>
    <n v="5"/>
    <n v="24.085714285714285"/>
    <n v="24.794117647058822"/>
    <n v="85.15"/>
    <n v="9"/>
    <n v="3.8888888888888888"/>
    <n v="25.714285714285712"/>
  </r>
  <r>
    <n v="40"/>
    <x v="439"/>
    <s v="SA"/>
    <n v="2013"/>
    <x v="200"/>
    <n v="29"/>
    <n v="3"/>
    <n v="843"/>
    <n v="124"/>
    <n v="32.42"/>
    <n v="82.32"/>
    <n v="3"/>
    <n v="3"/>
    <n v="5"/>
    <n v="27.193548387096776"/>
    <n v="29.068965517241381"/>
    <n v="114.74"/>
    <n v="6"/>
    <n v="5.166666666666667"/>
    <n v="19.35483870967742"/>
  </r>
  <r>
    <n v="20"/>
    <x v="440"/>
    <s v="PAK"/>
    <n v="2003"/>
    <x v="203"/>
    <n v="280"/>
    <n v="55"/>
    <n v="3717"/>
    <n v="86"/>
    <n v="16.52"/>
    <n v="88.33"/>
    <n v="0"/>
    <n v="6"/>
    <n v="28"/>
    <n v="10.441011235955056"/>
    <n v="13.275"/>
    <n v="104.85"/>
    <n v="6"/>
    <n v="59.333333333333336"/>
    <n v="1.6853932584269662"/>
  </r>
  <r>
    <n v="42"/>
    <x v="441"/>
    <s v="ZIM"/>
    <n v="2015"/>
    <x v="189"/>
    <n v="35"/>
    <n v="1"/>
    <n v="831"/>
    <n v="194"/>
    <n v="24.44"/>
    <n v="88.68"/>
    <n v="1"/>
    <n v="3"/>
    <n v="5"/>
    <n v="21.307692307692307"/>
    <n v="23.742857142857144"/>
    <n v="113.12"/>
    <n v="4"/>
    <n v="9.75"/>
    <n v="10.256410256410255"/>
  </r>
  <r>
    <n v="43"/>
    <x v="442"/>
    <s v="HKG"/>
    <n v="2018"/>
    <x v="202"/>
    <n v="18"/>
    <n v="2"/>
    <n v="828"/>
    <n v="143"/>
    <n v="51.75"/>
    <n v="76.66"/>
    <n v="1"/>
    <n v="7"/>
    <n v="1"/>
    <n v="46"/>
    <n v="46"/>
    <n v="128.41"/>
    <n v="8"/>
    <n v="2.25"/>
    <n v="44.444444444444443"/>
  </r>
  <r>
    <n v="44"/>
    <x v="443"/>
    <s v="ZIM"/>
    <n v="2019"/>
    <x v="175"/>
    <n v="45"/>
    <n v="5"/>
    <n v="827"/>
    <n v="58"/>
    <n v="20.67"/>
    <n v="67.510000000000005"/>
    <n v="0"/>
    <n v="4"/>
    <n v="3"/>
    <n v="16.877551020408163"/>
    <n v="18.377777777777776"/>
    <n v="88.18"/>
    <n v="4"/>
    <n v="12.25"/>
    <n v="8.1632653061224492"/>
  </r>
  <r>
    <n v="45"/>
    <x v="444"/>
    <s v="AUS"/>
    <n v="1986"/>
    <x v="189"/>
    <n v="36"/>
    <n v="2"/>
    <n v="826"/>
    <n v="76"/>
    <n v="24.29"/>
    <n v="72.069999999999993"/>
    <n v="0"/>
    <n v="5"/>
    <n v="3"/>
    <n v="21.179487179487179"/>
    <n v="22.944444444444443"/>
    <n v="96.359999999999985"/>
    <n v="5"/>
    <n v="7.8"/>
    <n v="12.820512820512819"/>
  </r>
  <r>
    <n v="46"/>
    <x v="445"/>
    <s v="AUS"/>
    <n v="2014"/>
    <x v="204"/>
    <n v="24"/>
    <n v="1"/>
    <n v="826"/>
    <n v="138"/>
    <n v="35.909999999999997"/>
    <n v="75.09"/>
    <n v="2"/>
    <n v="4"/>
    <n v="1"/>
    <n v="33.04"/>
    <n v="34.416666666666664"/>
    <n v="111"/>
    <n v="6"/>
    <n v="4.166666666666667"/>
    <n v="24"/>
  </r>
  <r>
    <n v="47"/>
    <x v="446"/>
    <s v="WI"/>
    <n v="1981"/>
    <x v="200"/>
    <n v="28"/>
    <n v="4"/>
    <n v="826"/>
    <n v="78"/>
    <n v="34.409999999999997"/>
    <n v="62.15"/>
    <n v="0"/>
    <n v="6"/>
    <n v="0"/>
    <n v="26.64516129032258"/>
    <n v="29.5"/>
    <n v="96.56"/>
    <n v="6"/>
    <n v="5.166666666666667"/>
    <n v="19.35483870967742"/>
  </r>
  <r>
    <n v="25"/>
    <x v="447"/>
    <s v="INDIA"/>
    <n v="2000"/>
    <x v="205"/>
    <n v="96"/>
    <n v="33"/>
    <n v="1272"/>
    <n v="69"/>
    <n v="20.190000000000001"/>
    <n v="68.900000000000006"/>
    <n v="0"/>
    <n v="2"/>
    <n v="4"/>
    <n v="9.0857142857142854"/>
    <n v="13.25"/>
    <n v="89.09"/>
    <n v="2"/>
    <n v="70"/>
    <n v="1.4285714285714286"/>
  </r>
  <r>
    <n v="49"/>
    <x v="448"/>
    <s v="AUS"/>
    <n v="1984"/>
    <x v="206"/>
    <n v="27"/>
    <n v="6"/>
    <n v="823"/>
    <n v="66"/>
    <n v="39.19"/>
    <n v="63.89"/>
    <n v="0"/>
    <n v="7"/>
    <n v="1"/>
    <n v="27.433333333333334"/>
    <n v="30.481481481481481"/>
    <n v="103.08"/>
    <n v="7"/>
    <n v="4.2857142857142856"/>
    <n v="23.333333333333332"/>
  </r>
  <r>
    <n v="0"/>
    <x v="449"/>
    <s v="ZIM"/>
    <n v="1997"/>
    <x v="189"/>
    <n v="38"/>
    <n v="3"/>
    <n v="818"/>
    <n v="83"/>
    <n v="23.37"/>
    <n v="69.790000000000006"/>
    <n v="0"/>
    <n v="4"/>
    <n v="4"/>
    <n v="20.974358974358974"/>
    <n v="21.526315789473685"/>
    <n v="93.160000000000011"/>
    <n v="4"/>
    <n v="9.75"/>
    <n v="10.256410256410255"/>
  </r>
  <r>
    <n v="1"/>
    <x v="450"/>
    <s v="SL"/>
    <n v="2019"/>
    <x v="179"/>
    <n v="39"/>
    <n v="7"/>
    <n v="814"/>
    <n v="84"/>
    <n v="25.43"/>
    <n v="75.86"/>
    <n v="0"/>
    <n v="4"/>
    <n v="3"/>
    <n v="19.38095238095238"/>
    <n v="20.871794871794872"/>
    <n v="101.28999999999999"/>
    <n v="4"/>
    <n v="10.5"/>
    <n v="9.5238095238095237"/>
  </r>
  <r>
    <n v="2"/>
    <x v="451"/>
    <s v="PAK"/>
    <n v="2017"/>
    <x v="204"/>
    <n v="25"/>
    <n v="0"/>
    <n v="812"/>
    <n v="152"/>
    <n v="32.479999999999997"/>
    <n v="113.4"/>
    <n v="1"/>
    <n v="6"/>
    <n v="2"/>
    <n v="32.479999999999997"/>
    <n v="32.479999999999997"/>
    <n v="145.88"/>
    <n v="7"/>
    <n v="3.5714285714285716"/>
    <n v="28.000000000000004"/>
  </r>
  <r>
    <n v="30"/>
    <x v="452"/>
    <s v="AUS"/>
    <n v="2004"/>
    <x v="140"/>
    <n v="36"/>
    <n v="13"/>
    <n v="471"/>
    <n v="64"/>
    <n v="20.47"/>
    <n v="78.5"/>
    <n v="0"/>
    <n v="1"/>
    <n v="5"/>
    <n v="7.0298507462686564"/>
    <n v="13.083333333333334"/>
    <n v="98.97"/>
    <n v="1"/>
    <n v="67"/>
    <n v="1.4925373134328357"/>
  </r>
  <r>
    <n v="4"/>
    <x v="453"/>
    <s v="AUS"/>
    <n v="2019"/>
    <x v="207"/>
    <n v="26"/>
    <n v="6"/>
    <n v="804"/>
    <n v="85"/>
    <n v="40.200000000000003"/>
    <n v="91.99"/>
    <n v="0"/>
    <n v="4"/>
    <n v="1"/>
    <n v="27.724137931034484"/>
    <n v="30.923076923076923"/>
    <n v="132.19"/>
    <n v="4"/>
    <n v="7.25"/>
    <n v="13.793103448275861"/>
  </r>
  <r>
    <n v="5"/>
    <x v="454"/>
    <s v="CAN"/>
    <n v="2011"/>
    <x v="196"/>
    <n v="32"/>
    <n v="2"/>
    <n v="799"/>
    <n v="111"/>
    <n v="26.63"/>
    <n v="104.17"/>
    <n v="1"/>
    <n v="5"/>
    <n v="5"/>
    <n v="24.96875"/>
    <n v="24.96875"/>
    <n v="130.80000000000001"/>
    <n v="6"/>
    <n v="5.333333333333333"/>
    <n v="18.75"/>
  </r>
  <r>
    <n v="6"/>
    <x v="455"/>
    <s v="BDESH"/>
    <n v="2002"/>
    <x v="189"/>
    <n v="39"/>
    <n v="5"/>
    <n v="794"/>
    <n v="70"/>
    <n v="23.35"/>
    <n v="56.59"/>
    <n v="0"/>
    <n v="3"/>
    <n v="5"/>
    <n v="20.358974358974358"/>
    <n v="20.358974358974358"/>
    <n v="79.94"/>
    <n v="3"/>
    <n v="13"/>
    <n v="7.6923076923076925"/>
  </r>
  <r>
    <n v="38"/>
    <x v="456"/>
    <s v="INDIA"/>
    <n v="1994"/>
    <x v="147"/>
    <n v="35"/>
    <n v="16"/>
    <n v="456"/>
    <n v="101"/>
    <n v="24"/>
    <n v="90.47"/>
    <n v="1"/>
    <n v="0"/>
    <n v="3"/>
    <n v="7.0153846153846153"/>
    <n v="13.028571428571428"/>
    <n v="114.47"/>
    <n v="1"/>
    <n v="65"/>
    <n v="1.5384615384615385"/>
  </r>
  <r>
    <n v="1"/>
    <x v="457"/>
    <s v="INDIA"/>
    <n v="2001"/>
    <x v="102"/>
    <n v="45"/>
    <n v="11"/>
    <n v="584"/>
    <n v="61"/>
    <n v="17.170000000000002"/>
    <n v="89.43"/>
    <n v="0"/>
    <n v="1"/>
    <n v="4"/>
    <n v="8.4637681159420293"/>
    <n v="12.977777777777778"/>
    <n v="106.60000000000001"/>
    <n v="1"/>
    <n v="69"/>
    <n v="1.4492753623188406"/>
  </r>
  <r>
    <n v="9"/>
    <x v="458"/>
    <s v="PAK"/>
    <n v="1982"/>
    <x v="192"/>
    <n v="22"/>
    <n v="1"/>
    <n v="786"/>
    <n v="109"/>
    <n v="37.42"/>
    <n v="74.709999999999994"/>
    <n v="1"/>
    <n v="7"/>
    <n v="1"/>
    <n v="34.173913043478258"/>
    <n v="35.727272727272727"/>
    <n v="112.13"/>
    <n v="8"/>
    <n v="2.875"/>
    <n v="34.782608695652172"/>
  </r>
  <r>
    <n v="10"/>
    <x v="459"/>
    <s v="SL"/>
    <n v="1987"/>
    <x v="194"/>
    <n v="33"/>
    <n v="1"/>
    <n v="786"/>
    <n v="86"/>
    <n v="24.56"/>
    <n v="48.04"/>
    <n v="0"/>
    <n v="4"/>
    <n v="1"/>
    <n v="22.457142857142856"/>
    <n v="23.818181818181817"/>
    <n v="72.599999999999994"/>
    <n v="4"/>
    <n v="8.75"/>
    <n v="11.428571428571429"/>
  </r>
  <r>
    <n v="11"/>
    <x v="460"/>
    <s v="HKG"/>
    <n v="2018"/>
    <x v="208"/>
    <n v="22"/>
    <n v="2"/>
    <n v="784"/>
    <n v="89"/>
    <n v="39.200000000000003"/>
    <n v="78.47"/>
    <n v="0"/>
    <n v="8"/>
    <n v="3"/>
    <n v="35.636363636363633"/>
    <n v="35.636363636363633"/>
    <n v="117.67"/>
    <n v="8"/>
    <n v="2.75"/>
    <n v="36.363636363636367"/>
  </r>
  <r>
    <n v="12"/>
    <x v="461"/>
    <s v="INDIA"/>
    <n v="1989"/>
    <x v="196"/>
    <n v="31"/>
    <n v="2"/>
    <n v="783"/>
    <n v="102"/>
    <n v="27"/>
    <n v="67.150000000000006"/>
    <n v="1"/>
    <n v="6"/>
    <n v="2"/>
    <n v="24.46875"/>
    <n v="25.258064516129032"/>
    <n v="94.15"/>
    <n v="7"/>
    <n v="4.5714285714285712"/>
    <n v="21.875"/>
  </r>
  <r>
    <n v="13"/>
    <x v="462"/>
    <s v="BMUDA"/>
    <n v="2009"/>
    <x v="194"/>
    <n v="34"/>
    <n v="3"/>
    <n v="783"/>
    <n v="101"/>
    <n v="25.25"/>
    <n v="64.069999999999993"/>
    <n v="1"/>
    <n v="4"/>
    <n v="5"/>
    <n v="22.37142857142857"/>
    <n v="23.029411764705884"/>
    <n v="89.32"/>
    <n v="5"/>
    <n v="7"/>
    <n v="14.285714285714285"/>
  </r>
  <r>
    <n v="15"/>
    <x v="463"/>
    <s v="ENG"/>
    <n v="2019"/>
    <x v="107"/>
    <n v="50"/>
    <n v="19"/>
    <n v="646"/>
    <n v="56"/>
    <n v="20.83"/>
    <n v="102.7"/>
    <n v="0"/>
    <n v="1"/>
    <n v="3"/>
    <n v="7.2584269662921352"/>
    <n v="12.92"/>
    <n v="123.53"/>
    <n v="1"/>
    <n v="89"/>
    <n v="1.1235955056179776"/>
  </r>
  <r>
    <n v="47"/>
    <x v="464"/>
    <s v="SA"/>
    <n v="1999"/>
    <x v="176"/>
    <n v="54"/>
    <n v="13"/>
    <n v="694"/>
    <n v="61"/>
    <n v="16.920000000000002"/>
    <n v="83.61"/>
    <n v="0"/>
    <n v="3"/>
    <n v="6"/>
    <n v="8.6750000000000007"/>
    <n v="12.851851851851851"/>
    <n v="100.53"/>
    <n v="3"/>
    <n v="26.666666666666668"/>
    <n v="3.75"/>
  </r>
  <r>
    <n v="27"/>
    <x v="465"/>
    <s v="INDIA"/>
    <n v="1987"/>
    <x v="3"/>
    <n v="49"/>
    <n v="10"/>
    <n v="629"/>
    <n v="57"/>
    <n v="16.12"/>
    <n v="60.13"/>
    <n v="0"/>
    <n v="1"/>
    <n v="4"/>
    <n v="8.7361111111111107"/>
    <n v="12.836734693877551"/>
    <n v="76.25"/>
    <n v="1"/>
    <n v="72"/>
    <n v="1.3888888888888888"/>
  </r>
  <r>
    <n v="4"/>
    <x v="466"/>
    <s v="WI"/>
    <n v="2019"/>
    <x v="70"/>
    <n v="40"/>
    <n v="14"/>
    <n v="502"/>
    <n v="44"/>
    <n v="19.3"/>
    <n v="97.85"/>
    <n v="0"/>
    <n v="0"/>
    <n v="2"/>
    <n v="9.2962962962962958"/>
    <n v="12.55"/>
    <n v="117.14999999999999"/>
    <n v="0"/>
    <n v="0"/>
    <n v="0"/>
  </r>
  <r>
    <n v="18"/>
    <x v="467"/>
    <s v="BDESH"/>
    <n v="2019"/>
    <x v="167"/>
    <n v="33"/>
    <n v="2"/>
    <n v="768"/>
    <n v="121"/>
    <n v="24.77"/>
    <n v="88.17"/>
    <n v="1"/>
    <n v="3"/>
    <n v="4"/>
    <n v="23.272727272727273"/>
    <n v="23.272727272727273"/>
    <n v="112.94"/>
    <n v="4"/>
    <n v="8.25"/>
    <n v="12.121212121212121"/>
  </r>
  <r>
    <n v="19"/>
    <x v="468"/>
    <s v="PAK"/>
    <n v="1990"/>
    <x v="123"/>
    <n v="62"/>
    <n v="19"/>
    <n v="768"/>
    <n v="62"/>
    <n v="17.86"/>
    <n v="75"/>
    <n v="0"/>
    <n v="4"/>
    <n v="5"/>
    <n v="8.9302325581395348"/>
    <n v="12.387096774193548"/>
    <n v="92.86"/>
    <n v="4"/>
    <n v="21.5"/>
    <n v="4.6511627906976747"/>
  </r>
  <r>
    <n v="33"/>
    <x v="469"/>
    <s v="AUS"/>
    <n v="1993"/>
    <x v="11"/>
    <n v="50"/>
    <n v="13"/>
    <n v="619"/>
    <n v="54"/>
    <n v="16.72"/>
    <n v="67.94"/>
    <n v="0"/>
    <n v="1"/>
    <n v="5"/>
    <n v="10.491525423728813"/>
    <n v="12.38"/>
    <n v="84.66"/>
    <n v="1"/>
    <n v="59"/>
    <n v="1.6949152542372881"/>
  </r>
  <r>
    <n v="21"/>
    <x v="470"/>
    <s v="CAN"/>
    <n v="2013"/>
    <x v="167"/>
    <n v="32"/>
    <n v="1"/>
    <n v="764"/>
    <n v="94"/>
    <n v="24.64"/>
    <n v="111.53"/>
    <n v="0"/>
    <n v="6"/>
    <n v="3"/>
    <n v="23.151515151515152"/>
    <n v="23.875"/>
    <n v="136.17000000000002"/>
    <n v="6"/>
    <n v="5.5"/>
    <n v="18.181818181818183"/>
  </r>
  <r>
    <n v="22"/>
    <x v="471"/>
    <s v="ENG"/>
    <n v="1982"/>
    <x v="209"/>
    <n v="22"/>
    <n v="3"/>
    <n v="757"/>
    <n v="131"/>
    <n v="39.840000000000003"/>
    <n v="66.75"/>
    <n v="1"/>
    <n v="5"/>
    <n v="0"/>
    <n v="31.541666666666668"/>
    <n v="34.409090909090907"/>
    <n v="106.59"/>
    <n v="6"/>
    <n v="4"/>
    <n v="25"/>
  </r>
  <r>
    <n v="23"/>
    <x v="472"/>
    <s v="AUS"/>
    <n v="1983"/>
    <x v="207"/>
    <n v="27"/>
    <n v="4"/>
    <n v="755"/>
    <n v="79"/>
    <n v="32.82"/>
    <n v="48.61"/>
    <n v="0"/>
    <n v="4"/>
    <n v="1"/>
    <n v="26.03448275862069"/>
    <n v="27.962962962962962"/>
    <n v="81.430000000000007"/>
    <n v="4"/>
    <n v="7.25"/>
    <n v="13.793103448275861"/>
  </r>
  <r>
    <n v="37"/>
    <x v="473"/>
    <s v="SL"/>
    <n v="1999"/>
    <x v="123"/>
    <n v="69"/>
    <n v="28"/>
    <n v="844"/>
    <n v="51"/>
    <n v="20.58"/>
    <n v="63.93"/>
    <n v="0"/>
    <n v="1"/>
    <n v="2"/>
    <n v="9.8139534883720927"/>
    <n v="12.231884057971014"/>
    <n v="84.509999999999991"/>
    <n v="1"/>
    <n v="86"/>
    <n v="1.1627906976744187"/>
  </r>
  <r>
    <n v="38"/>
    <x v="474"/>
    <s v="SA"/>
    <n v="2012"/>
    <x v="51"/>
    <n v="50"/>
    <n v="18"/>
    <n v="609"/>
    <n v="46"/>
    <n v="19.03"/>
    <n v="85.77"/>
    <n v="0"/>
    <n v="0"/>
    <n v="2"/>
    <n v="7.8076923076923075"/>
    <n v="12.18"/>
    <n v="104.8"/>
    <n v="0"/>
    <n v="0"/>
    <n v="0"/>
  </r>
  <r>
    <n v="26"/>
    <x v="475"/>
    <s v="ENG"/>
    <n v="1986"/>
    <x v="197"/>
    <n v="26"/>
    <n v="2"/>
    <n v="744"/>
    <n v="81"/>
    <n v="31"/>
    <n v="56.32"/>
    <n v="0"/>
    <n v="4"/>
    <n v="2"/>
    <n v="28.615384615384617"/>
    <n v="28.615384615384617"/>
    <n v="87.32"/>
    <n v="4"/>
    <n v="6.5"/>
    <n v="15.384615384615385"/>
  </r>
  <r>
    <n v="8"/>
    <x v="476"/>
    <s v="AUS"/>
    <n v="2008"/>
    <x v="46"/>
    <n v="65"/>
    <n v="26"/>
    <n v="790"/>
    <n v="71"/>
    <n v="20.25"/>
    <n v="78.680000000000007"/>
    <n v="0"/>
    <n v="2"/>
    <n v="9"/>
    <n v="6.4227642276422765"/>
    <n v="12.153846153846153"/>
    <n v="98.93"/>
    <n v="2"/>
    <n v="61.5"/>
    <n v="1.6260162601626018"/>
  </r>
  <r>
    <n v="10"/>
    <x v="477"/>
    <s v="PAK"/>
    <n v="2019"/>
    <x v="125"/>
    <n v="30"/>
    <n v="10"/>
    <n v="363"/>
    <n v="73"/>
    <n v="18.149999999999999"/>
    <n v="81.75"/>
    <n v="0"/>
    <n v="2"/>
    <n v="5"/>
    <n v="5.9508196721311473"/>
    <n v="12.1"/>
    <n v="99.9"/>
    <n v="2"/>
    <n v="30.5"/>
    <n v="3.278688524590164"/>
  </r>
  <r>
    <n v="29"/>
    <x v="478"/>
    <s v="CAN"/>
    <n v="2009"/>
    <x v="198"/>
    <n v="27"/>
    <n v="2"/>
    <n v="740"/>
    <n v="130"/>
    <n v="29.6"/>
    <n v="70.81"/>
    <n v="1"/>
    <n v="2"/>
    <n v="2"/>
    <n v="27.407407407407408"/>
    <n v="27.407407407407408"/>
    <n v="100.41"/>
    <n v="3"/>
    <n v="9"/>
    <n v="11.111111111111111"/>
  </r>
  <r>
    <n v="30"/>
    <x v="479"/>
    <s v="PNG"/>
    <n v="2019"/>
    <x v="198"/>
    <n v="27"/>
    <n v="0"/>
    <n v="739"/>
    <n v="104"/>
    <n v="27.37"/>
    <n v="68.290000000000006"/>
    <n v="1"/>
    <n v="2"/>
    <n v="1"/>
    <n v="27.37037037037037"/>
    <n v="27.37037037037037"/>
    <n v="95.660000000000011"/>
    <n v="3"/>
    <n v="9"/>
    <n v="11.111111111111111"/>
  </r>
  <r>
    <n v="31"/>
    <x v="480"/>
    <s v="INDIA"/>
    <n v="2012"/>
    <x v="183"/>
    <n v="34"/>
    <n v="3"/>
    <n v="736"/>
    <n v="95"/>
    <n v="23.74"/>
    <n v="76.5"/>
    <n v="0"/>
    <n v="4"/>
    <n v="2"/>
    <n v="19.368421052631579"/>
    <n v="21.647058823529413"/>
    <n v="100.24"/>
    <n v="4"/>
    <n v="9.5"/>
    <n v="10.526315789473683"/>
  </r>
  <r>
    <n v="32"/>
    <x v="481"/>
    <s v="PAK"/>
    <n v="2016"/>
    <x v="197"/>
    <n v="25"/>
    <n v="2"/>
    <n v="735"/>
    <n v="89"/>
    <n v="31.95"/>
    <n v="83.42"/>
    <n v="0"/>
    <n v="5"/>
    <n v="1"/>
    <n v="28.26923076923077"/>
    <n v="29.4"/>
    <n v="115.37"/>
    <n v="5"/>
    <n v="5.2"/>
    <n v="19.230769230769234"/>
  </r>
  <r>
    <n v="33"/>
    <x v="482"/>
    <s v="SCOT"/>
    <n v="2016"/>
    <x v="192"/>
    <n v="22"/>
    <n v="0"/>
    <n v="734"/>
    <n v="114"/>
    <n v="33.36"/>
    <n v="77.099999999999994"/>
    <n v="1"/>
    <n v="3"/>
    <n v="1"/>
    <n v="31.913043478260871"/>
    <n v="33.363636363636367"/>
    <n v="110.46"/>
    <n v="4"/>
    <n v="5.75"/>
    <n v="17.391304347826086"/>
  </r>
  <r>
    <n v="34"/>
    <x v="483"/>
    <s v="NZ"/>
    <n v="2003"/>
    <x v="157"/>
    <n v="36"/>
    <n v="0"/>
    <n v="732"/>
    <n v="74"/>
    <n v="20.329999999999998"/>
    <n v="73.2"/>
    <n v="0"/>
    <n v="4"/>
    <n v="4"/>
    <n v="19.783783783783782"/>
    <n v="20.333333333333332"/>
    <n v="93.53"/>
    <n v="4"/>
    <n v="9.25"/>
    <n v="10.810810810810811"/>
  </r>
  <r>
    <n v="35"/>
    <x v="484"/>
    <s v="WI"/>
    <n v="2019"/>
    <x v="210"/>
    <n v="17"/>
    <n v="3"/>
    <n v="728"/>
    <n v="118"/>
    <n v="52"/>
    <n v="110.13"/>
    <n v="1"/>
    <n v="5"/>
    <n v="1"/>
    <n v="38.315789473684212"/>
    <n v="42.823529411764703"/>
    <n v="162.13"/>
    <n v="6"/>
    <n v="3.1666666666666665"/>
    <n v="31.578947368421051"/>
  </r>
  <r>
    <n v="36"/>
    <x v="485"/>
    <s v="ENG"/>
    <n v="1984"/>
    <x v="207"/>
    <n v="28"/>
    <n v="2"/>
    <n v="720"/>
    <n v="83"/>
    <n v="27.69"/>
    <n v="48.94"/>
    <n v="0"/>
    <n v="4"/>
    <n v="1"/>
    <n v="24.827586206896552"/>
    <n v="25.714285714285715"/>
    <n v="76.63"/>
    <n v="4"/>
    <n v="7.25"/>
    <n v="13.793103448275861"/>
  </r>
  <r>
    <n v="37"/>
    <x v="486"/>
    <s v="PNG"/>
    <n v="2019"/>
    <x v="197"/>
    <n v="26"/>
    <n v="0"/>
    <n v="718"/>
    <n v="151"/>
    <n v="27.61"/>
    <n v="80.489999999999995"/>
    <n v="1"/>
    <n v="2"/>
    <n v="2"/>
    <n v="27.615384615384617"/>
    <n v="27.615384615384617"/>
    <n v="108.1"/>
    <n v="3"/>
    <n v="8.6666666666666661"/>
    <n v="11.538461538461538"/>
  </r>
  <r>
    <n v="5"/>
    <x v="487"/>
    <s v="NZ"/>
    <n v="2015"/>
    <x v="160"/>
    <n v="187"/>
    <n v="57"/>
    <n v="2253"/>
    <n v="83"/>
    <n v="17.329999999999998"/>
    <n v="82.98"/>
    <n v="0"/>
    <n v="4"/>
    <n v="23"/>
    <n v="7.6372881355932201"/>
    <n v="12.04812834224599"/>
    <n v="100.31"/>
    <n v="4"/>
    <n v="73.75"/>
    <n v="1.3559322033898304"/>
  </r>
  <r>
    <n v="48"/>
    <x v="488"/>
    <s v="SL"/>
    <n v="1990"/>
    <x v="51"/>
    <n v="69"/>
    <n v="14"/>
    <n v="824"/>
    <n v="50"/>
    <n v="14.98"/>
    <n v="52.45"/>
    <n v="0"/>
    <n v="1"/>
    <n v="4"/>
    <n v="10.564102564102564"/>
    <n v="11.942028985507246"/>
    <n v="67.430000000000007"/>
    <n v="1"/>
    <n v="78"/>
    <n v="1.2820512820512819"/>
  </r>
  <r>
    <n v="40"/>
    <x v="489"/>
    <s v="UAE"/>
    <n v="2019"/>
    <x v="206"/>
    <n v="30"/>
    <n v="4"/>
    <n v="713"/>
    <n v="80"/>
    <n v="27.42"/>
    <n v="76.83"/>
    <n v="0"/>
    <n v="3"/>
    <n v="2"/>
    <n v="23.766666666666666"/>
    <n v="23.766666666666666"/>
    <n v="104.25"/>
    <n v="3"/>
    <n v="10"/>
    <n v="10"/>
  </r>
  <r>
    <n v="46"/>
    <x v="490"/>
    <s v="NZ"/>
    <n v="1990"/>
    <x v="53"/>
    <n v="43"/>
    <n v="12"/>
    <n v="512"/>
    <n v="43"/>
    <n v="16.510000000000002"/>
    <n v="71.400000000000006"/>
    <n v="0"/>
    <n v="0"/>
    <n v="6"/>
    <n v="9.6603773584905657"/>
    <n v="11.906976744186046"/>
    <n v="87.910000000000011"/>
    <n v="0"/>
    <n v="0"/>
    <n v="0"/>
  </r>
  <r>
    <n v="42"/>
    <x v="491"/>
    <s v="ENG"/>
    <n v="2014"/>
    <x v="182"/>
    <n v="39"/>
    <n v="4"/>
    <n v="707"/>
    <n v="52"/>
    <n v="20.2"/>
    <n v="86.21"/>
    <n v="0"/>
    <n v="2"/>
    <n v="5"/>
    <n v="14.14"/>
    <n v="18.128205128205128"/>
    <n v="106.41"/>
    <n v="2"/>
    <n v="25"/>
    <n v="4"/>
  </r>
  <r>
    <n v="43"/>
    <x v="492"/>
    <s v="PAK"/>
    <n v="2019"/>
    <x v="196"/>
    <n v="28"/>
    <n v="7"/>
    <n v="705"/>
    <n v="115"/>
    <n v="33.57"/>
    <n v="89.58"/>
    <n v="2"/>
    <n v="3"/>
    <n v="1"/>
    <n v="22.03125"/>
    <n v="25.178571428571427"/>
    <n v="123.15"/>
    <n v="5"/>
    <n v="6.4"/>
    <n v="15.625"/>
  </r>
  <r>
    <n v="44"/>
    <x v="493"/>
    <s v="SL"/>
    <n v="2013"/>
    <x v="166"/>
    <n v="37"/>
    <n v="6"/>
    <n v="704"/>
    <n v="72"/>
    <n v="22.7"/>
    <n v="63.13"/>
    <n v="0"/>
    <n v="4"/>
    <n v="1"/>
    <n v="17.600000000000001"/>
    <n v="19.027027027027028"/>
    <n v="85.83"/>
    <n v="4"/>
    <n v="10"/>
    <n v="10"/>
  </r>
  <r>
    <n v="45"/>
    <x v="494"/>
    <s v="WI"/>
    <n v="2000"/>
    <x v="167"/>
    <n v="33"/>
    <n v="0"/>
    <n v="701"/>
    <n v="103"/>
    <n v="21.24"/>
    <n v="60.9"/>
    <n v="1"/>
    <n v="2"/>
    <n v="4"/>
    <n v="21.242424242424242"/>
    <n v="21.242424242424242"/>
    <n v="82.14"/>
    <n v="3"/>
    <n v="11"/>
    <n v="9.0909090909090917"/>
  </r>
  <r>
    <n v="46"/>
    <x v="495"/>
    <s v="ZIM"/>
    <n v="2004"/>
    <x v="179"/>
    <n v="34"/>
    <n v="7"/>
    <n v="698"/>
    <n v="100"/>
    <n v="25.85"/>
    <n v="85.53"/>
    <n v="1"/>
    <n v="2"/>
    <n v="5"/>
    <n v="16.61904761904762"/>
    <n v="20.529411764705884"/>
    <n v="111.38"/>
    <n v="3"/>
    <n v="14"/>
    <n v="7.1428571428571423"/>
  </r>
  <r>
    <n v="47"/>
    <x v="496"/>
    <s v="ZIM"/>
    <n v="2001"/>
    <x v="53"/>
    <n v="43"/>
    <n v="7"/>
    <n v="512"/>
    <n v="63"/>
    <n v="14.22"/>
    <n v="61.91"/>
    <n v="0"/>
    <n v="2"/>
    <n v="5"/>
    <n v="9.6603773584905657"/>
    <n v="11.906976744186046"/>
    <n v="76.13"/>
    <n v="2"/>
    <n v="26.5"/>
    <n v="3.7735849056603774"/>
  </r>
  <r>
    <n v="48"/>
    <x v="497"/>
    <s v="UAE"/>
    <n v="2018"/>
    <x v="211"/>
    <n v="15"/>
    <n v="2"/>
    <n v="691"/>
    <n v="121"/>
    <n v="53.15"/>
    <n v="84.57"/>
    <n v="2"/>
    <n v="4"/>
    <n v="1"/>
    <n v="46.06666666666667"/>
    <n v="46.06666666666667"/>
    <n v="137.72"/>
    <n v="6"/>
    <n v="2.5"/>
    <n v="40"/>
  </r>
  <r>
    <n v="15"/>
    <x v="498"/>
    <s v="SA"/>
    <n v="2014"/>
    <x v="70"/>
    <n v="41"/>
    <n v="15"/>
    <n v="485"/>
    <n v="71"/>
    <n v="18.649999999999999"/>
    <n v="71.319999999999993"/>
    <n v="0"/>
    <n v="1"/>
    <n v="3"/>
    <n v="8.981481481481481"/>
    <n v="11.829268292682928"/>
    <n v="89.97"/>
    <n v="1"/>
    <n v="54"/>
    <n v="1.8518518518518516"/>
  </r>
  <r>
    <n v="0"/>
    <x v="499"/>
    <s v="WI"/>
    <n v="2015"/>
    <x v="200"/>
    <n v="29"/>
    <n v="3"/>
    <n v="682"/>
    <n v="65"/>
    <n v="26.23"/>
    <n v="68.95"/>
    <n v="0"/>
    <n v="4"/>
    <n v="0"/>
    <n v="22"/>
    <n v="23.517241379310345"/>
    <n v="95.18"/>
    <n v="4"/>
    <n v="7.75"/>
    <n v="12.903225806451612"/>
  </r>
  <r>
    <n v="30"/>
    <x v="500"/>
    <s v="NZ"/>
    <n v="2002"/>
    <x v="78"/>
    <n v="53"/>
    <n v="13"/>
    <n v="624"/>
    <n v="42"/>
    <n v="15.6"/>
    <n v="66.38"/>
    <n v="0"/>
    <n v="0"/>
    <n v="3"/>
    <n v="7.7037037037037033"/>
    <n v="11.773584905660377"/>
    <n v="81.97999999999999"/>
    <n v="0"/>
    <n v="0"/>
    <n v="0"/>
  </r>
  <r>
    <n v="34"/>
    <x v="501"/>
    <s v="WI"/>
    <n v="1996"/>
    <x v="165"/>
    <n v="73"/>
    <n v="20"/>
    <n v="855"/>
    <n v="45"/>
    <n v="16.13"/>
    <n v="73.58"/>
    <n v="0"/>
    <n v="0"/>
    <n v="5"/>
    <n v="8.1428571428571423"/>
    <n v="11.712328767123287"/>
    <n v="89.71"/>
    <n v="0"/>
    <n v="0"/>
    <n v="0"/>
  </r>
  <r>
    <n v="4"/>
    <x v="502"/>
    <s v="WI"/>
    <n v="1992"/>
    <x v="47"/>
    <n v="83"/>
    <n v="19"/>
    <n v="955"/>
    <n v="66"/>
    <n v="14.92"/>
    <n v="76.64"/>
    <n v="0"/>
    <n v="2"/>
    <n v="5"/>
    <n v="7.0220588235294121"/>
    <n v="11.506024096385541"/>
    <n v="91.56"/>
    <n v="2"/>
    <n v="68"/>
    <n v="1.4705882352941175"/>
  </r>
  <r>
    <n v="29"/>
    <x v="503"/>
    <s v="INDIA"/>
    <n v="1987"/>
    <x v="140"/>
    <n v="35"/>
    <n v="14"/>
    <n v="401"/>
    <n v="53"/>
    <n v="19.09"/>
    <n v="62.17"/>
    <n v="0"/>
    <n v="1"/>
    <n v="1"/>
    <n v="5.9850746268656714"/>
    <n v="11.457142857142857"/>
    <n v="81.260000000000005"/>
    <n v="1"/>
    <n v="67"/>
    <n v="1.4925373134328357"/>
  </r>
  <r>
    <n v="5"/>
    <x v="504"/>
    <s v="HKG"/>
    <n v="2018"/>
    <x v="212"/>
    <n v="20"/>
    <n v="0"/>
    <n v="675"/>
    <n v="94"/>
    <n v="33.75"/>
    <n v="82.92"/>
    <n v="0"/>
    <n v="3"/>
    <n v="0"/>
    <n v="33.75"/>
    <n v="33.75"/>
    <n v="116.67"/>
    <n v="3"/>
    <n v="6.666666666666667"/>
    <n v="15"/>
  </r>
  <r>
    <n v="6"/>
    <x v="505"/>
    <s v="BDESH"/>
    <n v="2019"/>
    <x v="213"/>
    <n v="156"/>
    <n v="27"/>
    <n v="1786"/>
    <n v="51"/>
    <n v="13.84"/>
    <n v="87.67"/>
    <n v="0"/>
    <n v="1"/>
    <n v="15"/>
    <n v="8.2304147465437794"/>
    <n v="11.448717948717949"/>
    <n v="101.51"/>
    <n v="1"/>
    <n v="217"/>
    <n v="0.46082949308755761"/>
  </r>
  <r>
    <n v="7"/>
    <x v="506"/>
    <s v="AUS"/>
    <n v="1980"/>
    <x v="214"/>
    <n v="16"/>
    <n v="2"/>
    <n v="673"/>
    <n v="86"/>
    <n v="48.07"/>
    <n v="77"/>
    <n v="0"/>
    <n v="8"/>
    <n v="0"/>
    <n v="42.0625"/>
    <n v="42.0625"/>
    <n v="125.07"/>
    <n v="8"/>
    <n v="2"/>
    <n v="50"/>
  </r>
  <r>
    <n v="8"/>
    <x v="507"/>
    <s v="ZIM"/>
    <n v="2003"/>
    <x v="161"/>
    <n v="41"/>
    <n v="4"/>
    <n v="672"/>
    <n v="100"/>
    <n v="18.16"/>
    <n v="70.81"/>
    <n v="1"/>
    <n v="3"/>
    <n v="4"/>
    <n v="14"/>
    <n v="16.390243902439025"/>
    <n v="88.97"/>
    <n v="4"/>
    <n v="12"/>
    <n v="8.3333333333333321"/>
  </r>
  <r>
    <n v="9"/>
    <x v="508"/>
    <s v="UAE"/>
    <n v="2019"/>
    <x v="174"/>
    <n v="33"/>
    <n v="0"/>
    <n v="671"/>
    <n v="109"/>
    <n v="20.329999999999998"/>
    <n v="68.12"/>
    <n v="1"/>
    <n v="1"/>
    <n v="3"/>
    <n v="19.735294117647058"/>
    <n v="20.333333333333332"/>
    <n v="88.45"/>
    <n v="2"/>
    <n v="17"/>
    <n v="5.8823529411764701"/>
  </r>
  <r>
    <n v="10"/>
    <x v="509"/>
    <s v="WI"/>
    <n v="2018"/>
    <x v="174"/>
    <n v="31"/>
    <n v="3"/>
    <n v="670"/>
    <n v="101"/>
    <n v="23.92"/>
    <n v="83.12"/>
    <n v="1"/>
    <n v="2"/>
    <n v="2"/>
    <n v="19.705882352941178"/>
    <n v="21.612903225806452"/>
    <n v="107.04"/>
    <n v="3"/>
    <n v="11.333333333333334"/>
    <n v="8.8235294117647065"/>
  </r>
  <r>
    <n v="11"/>
    <x v="510"/>
    <s v="SL"/>
    <n v="1999"/>
    <x v="194"/>
    <n v="33"/>
    <n v="1"/>
    <n v="669"/>
    <n v="66"/>
    <n v="20.9"/>
    <n v="50.75"/>
    <n v="0"/>
    <n v="4"/>
    <n v="3"/>
    <n v="19.114285714285714"/>
    <n v="20.272727272727273"/>
    <n v="71.650000000000006"/>
    <n v="4"/>
    <n v="8.75"/>
    <n v="11.428571428571429"/>
  </r>
  <r>
    <n v="12"/>
    <x v="511"/>
    <s v="IRE"/>
    <n v="2011"/>
    <x v="179"/>
    <n v="38"/>
    <n v="4"/>
    <n v="666"/>
    <n v="56"/>
    <n v="19.579999999999998"/>
    <n v="68.650000000000006"/>
    <n v="0"/>
    <n v="2"/>
    <n v="5"/>
    <n v="15.857142857142858"/>
    <n v="17.526315789473685"/>
    <n v="88.23"/>
    <n v="2"/>
    <n v="21"/>
    <n v="4.7619047619047619"/>
  </r>
  <r>
    <n v="13"/>
    <x v="512"/>
    <s v="SA"/>
    <n v="2019"/>
    <x v="202"/>
    <n v="14"/>
    <n v="5"/>
    <n v="664"/>
    <n v="95"/>
    <n v="73.77"/>
    <n v="81.87"/>
    <n v="0"/>
    <n v="7"/>
    <n v="0"/>
    <n v="36.888888888888886"/>
    <n v="47.428571428571431"/>
    <n v="155.63999999999999"/>
    <n v="7"/>
    <n v="2.5714285714285716"/>
    <n v="38.888888888888893"/>
  </r>
  <r>
    <n v="14"/>
    <x v="513"/>
    <s v="AUS"/>
    <n v="2011"/>
    <x v="206"/>
    <n v="25"/>
    <n v="9"/>
    <n v="663"/>
    <n v="71"/>
    <n v="41.43"/>
    <n v="85.32"/>
    <n v="0"/>
    <n v="5"/>
    <n v="0"/>
    <n v="22.1"/>
    <n v="26.52"/>
    <n v="126.75"/>
    <n v="5"/>
    <n v="6"/>
    <n v="16.666666666666664"/>
  </r>
  <r>
    <n v="35"/>
    <x v="514"/>
    <s v="SL"/>
    <n v="1987"/>
    <x v="112"/>
    <n v="41"/>
    <n v="9"/>
    <n v="466"/>
    <n v="36"/>
    <n v="14.56"/>
    <n v="78.31"/>
    <n v="0"/>
    <n v="0"/>
    <n v="6"/>
    <n v="8.1754385964912277"/>
    <n v="11.365853658536585"/>
    <n v="92.87"/>
    <n v="0"/>
    <n v="0"/>
    <n v="0"/>
  </r>
  <r>
    <n v="16"/>
    <x v="515"/>
    <s v="INDIA"/>
    <n v="1999"/>
    <x v="209"/>
    <n v="24"/>
    <n v="1"/>
    <n v="646"/>
    <n v="82"/>
    <n v="28.08"/>
    <n v="59.15"/>
    <n v="0"/>
    <n v="6"/>
    <n v="3"/>
    <n v="26.916666666666668"/>
    <n v="26.916666666666668"/>
    <n v="87.22999999999999"/>
    <n v="6"/>
    <n v="4"/>
    <n v="25"/>
  </r>
  <r>
    <n v="17"/>
    <x v="516"/>
    <s v="SA"/>
    <n v="2019"/>
    <x v="197"/>
    <n v="24"/>
    <n v="1"/>
    <n v="643"/>
    <n v="67"/>
    <n v="27.95"/>
    <n v="85.16"/>
    <n v="0"/>
    <n v="2"/>
    <n v="1"/>
    <n v="24.73076923076923"/>
    <n v="26.791666666666668"/>
    <n v="113.11"/>
    <n v="2"/>
    <n v="13"/>
    <n v="7.6923076923076925"/>
  </r>
  <r>
    <n v="18"/>
    <x v="517"/>
    <s v="PAK"/>
    <n v="1987"/>
    <x v="200"/>
    <n v="31"/>
    <n v="3"/>
    <n v="642"/>
    <n v="69"/>
    <n v="22.92"/>
    <n v="57.06"/>
    <n v="0"/>
    <n v="4"/>
    <n v="3"/>
    <n v="20.70967741935484"/>
    <n v="20.70967741935484"/>
    <n v="79.98"/>
    <n v="4"/>
    <n v="7.75"/>
    <n v="12.903225806451612"/>
  </r>
  <r>
    <n v="27"/>
    <x v="518"/>
    <s v="SA"/>
    <n v="1998"/>
    <x v="61"/>
    <n v="77"/>
    <n v="33"/>
    <n v="868"/>
    <n v="53"/>
    <n v="19.72"/>
    <n v="66.87"/>
    <n v="0"/>
    <n v="1"/>
    <n v="6"/>
    <n v="7.1147540983606561"/>
    <n v="11.272727272727273"/>
    <n v="86.59"/>
    <n v="1"/>
    <n v="122"/>
    <n v="0.81967213114754101"/>
  </r>
  <r>
    <n v="20"/>
    <x v="519"/>
    <s v="BMUDA"/>
    <n v="2009"/>
    <x v="208"/>
    <n v="22"/>
    <n v="3"/>
    <n v="641"/>
    <n v="102"/>
    <n v="33.729999999999997"/>
    <n v="70.28"/>
    <n v="1"/>
    <n v="4"/>
    <n v="4"/>
    <n v="29.136363636363637"/>
    <n v="29.136363636363637"/>
    <n v="104.00999999999999"/>
    <n v="5"/>
    <n v="4.4000000000000004"/>
    <n v="22.727272727272727"/>
  </r>
  <r>
    <n v="47"/>
    <x v="520"/>
    <s v="BDESH"/>
    <n v="2007"/>
    <x v="49"/>
    <n v="106"/>
    <n v="17"/>
    <n v="1191"/>
    <n v="77"/>
    <n v="13.38"/>
    <n v="71.61"/>
    <n v="0"/>
    <n v="2"/>
    <n v="15"/>
    <n v="9.5280000000000005"/>
    <n v="11.235849056603774"/>
    <n v="84.99"/>
    <n v="2"/>
    <n v="62.5"/>
    <n v="1.6"/>
  </r>
  <r>
    <n v="28"/>
    <x v="521"/>
    <s v="INDIA"/>
    <n v="2007"/>
    <x v="215"/>
    <n v="113"/>
    <n v="26"/>
    <n v="1269"/>
    <n v="95"/>
    <n v="14.58"/>
    <n v="80.62"/>
    <n v="0"/>
    <n v="3"/>
    <n v="10"/>
    <n v="6.6439790575916229"/>
    <n v="11.230088495575222"/>
    <n v="95.2"/>
    <n v="3"/>
    <n v="63.666666666666664"/>
    <n v="1.5706806282722512"/>
  </r>
  <r>
    <n v="23"/>
    <x v="522"/>
    <s v="NZ"/>
    <n v="2019"/>
    <x v="183"/>
    <n v="29"/>
    <n v="6"/>
    <n v="633"/>
    <n v="74"/>
    <n v="27.52"/>
    <n v="107.28"/>
    <n v="0"/>
    <n v="3"/>
    <n v="2"/>
    <n v="16.657894736842106"/>
    <n v="21.827586206896552"/>
    <n v="134.80000000000001"/>
    <n v="3"/>
    <n v="12.666666666666666"/>
    <n v="7.8947368421052628"/>
  </r>
  <r>
    <n v="24"/>
    <x v="523"/>
    <s v="NZ"/>
    <n v="1986"/>
    <x v="204"/>
    <n v="24"/>
    <n v="1"/>
    <n v="633"/>
    <n v="88"/>
    <n v="27.52"/>
    <n v="58.39"/>
    <n v="0"/>
    <n v="4"/>
    <n v="0"/>
    <n v="25.32"/>
    <n v="26.375"/>
    <n v="85.91"/>
    <n v="4"/>
    <n v="6.25"/>
    <n v="16"/>
  </r>
  <r>
    <n v="25"/>
    <x v="524"/>
    <s v="NL"/>
    <n v="2013"/>
    <x v="157"/>
    <n v="31"/>
    <n v="1"/>
    <n v="633"/>
    <n v="80"/>
    <n v="21.1"/>
    <n v="66.42"/>
    <n v="0"/>
    <n v="3"/>
    <n v="2"/>
    <n v="17.108108108108109"/>
    <n v="20.419354838709676"/>
    <n v="87.52000000000001"/>
    <n v="3"/>
    <n v="12.333333333333334"/>
    <n v="8.1081081081081088"/>
  </r>
  <r>
    <n v="26"/>
    <x v="525"/>
    <s v="AUS"/>
    <n v="2019"/>
    <x v="208"/>
    <n v="20"/>
    <n v="1"/>
    <n v="632"/>
    <n v="117"/>
    <n v="33.26"/>
    <n v="97.38"/>
    <n v="1"/>
    <n v="4"/>
    <n v="2"/>
    <n v="28.727272727272727"/>
    <n v="31.6"/>
    <n v="130.63999999999999"/>
    <n v="5"/>
    <n v="4.4000000000000004"/>
    <n v="22.727272727272727"/>
  </r>
  <r>
    <n v="5"/>
    <x v="526"/>
    <s v="ENG"/>
    <n v="1993"/>
    <x v="125"/>
    <n v="45"/>
    <n v="10"/>
    <n v="501"/>
    <n v="34"/>
    <n v="14.31"/>
    <n v="75.45"/>
    <n v="0"/>
    <n v="0"/>
    <n v="3"/>
    <n v="8.2131147540983598"/>
    <n v="11.133333333333333"/>
    <n v="89.76"/>
    <n v="0"/>
    <n v="0"/>
    <n v="0"/>
  </r>
  <r>
    <n v="37"/>
    <x v="527"/>
    <s v="SL"/>
    <n v="1993"/>
    <x v="37"/>
    <n v="55"/>
    <n v="18"/>
    <n v="612"/>
    <n v="33"/>
    <n v="16.54"/>
    <n v="86.8"/>
    <n v="0"/>
    <n v="0"/>
    <n v="4"/>
    <n v="8.742857142857142"/>
    <n v="11.127272727272727"/>
    <n v="103.34"/>
    <n v="0"/>
    <n v="0"/>
    <n v="0"/>
  </r>
  <r>
    <n v="4"/>
    <x v="528"/>
    <s v="INDIA"/>
    <n v="2017"/>
    <x v="139"/>
    <n v="61"/>
    <n v="19"/>
    <n v="675"/>
    <n v="65"/>
    <n v="16.07"/>
    <n v="86.98"/>
    <n v="0"/>
    <n v="1"/>
    <n v="6"/>
    <n v="6.0810810810810807"/>
    <n v="11.065573770491802"/>
    <n v="103.05000000000001"/>
    <n v="1"/>
    <n v="111"/>
    <n v="0.90090090090090091"/>
  </r>
  <r>
    <n v="0"/>
    <x v="529"/>
    <s v="KENYA"/>
    <n v="2008"/>
    <x v="154"/>
    <n v="46"/>
    <n v="7"/>
    <n v="506"/>
    <n v="67"/>
    <n v="12.97"/>
    <n v="51.79"/>
    <n v="0"/>
    <n v="1"/>
    <n v="1"/>
    <n v="8.4333333333333336"/>
    <n v="11"/>
    <n v="64.760000000000005"/>
    <n v="1"/>
    <n v="60"/>
    <n v="1.6666666666666667"/>
  </r>
  <r>
    <n v="42"/>
    <x v="530"/>
    <s v="ENG"/>
    <n v="2005"/>
    <x v="9"/>
    <n v="35"/>
    <n v="13"/>
    <n v="385"/>
    <n v="41"/>
    <n v="17.5"/>
    <n v="69.87"/>
    <n v="0"/>
    <n v="0"/>
    <n v="2"/>
    <n v="6.209677419354839"/>
    <n v="11"/>
    <n v="87.37"/>
    <n v="0"/>
    <n v="0"/>
    <n v="0"/>
  </r>
  <r>
    <n v="32"/>
    <x v="531"/>
    <s v="KENYA"/>
    <n v="2014"/>
    <x v="189"/>
    <n v="35"/>
    <n v="4"/>
    <n v="621"/>
    <n v="92"/>
    <n v="20.03"/>
    <n v="63.49"/>
    <n v="0"/>
    <n v="2"/>
    <n v="3"/>
    <n v="15.923076923076923"/>
    <n v="17.742857142857144"/>
    <n v="83.52000000000001"/>
    <n v="2"/>
    <n v="19.5"/>
    <n v="5.1282051282051277"/>
  </r>
  <r>
    <n v="13"/>
    <x v="532"/>
    <s v="SL"/>
    <n v="2017"/>
    <x v="216"/>
    <n v="123"/>
    <n v="37"/>
    <n v="1327"/>
    <n v="73"/>
    <n v="15.43"/>
    <n v="81.459999999999994"/>
    <n v="0"/>
    <n v="4"/>
    <n v="13"/>
    <n v="7.2119565217391308"/>
    <n v="10.788617886178862"/>
    <n v="96.889999999999986"/>
    <n v="4"/>
    <n v="46"/>
    <n v="2.1739130434782608"/>
  </r>
  <r>
    <n v="34"/>
    <x v="533"/>
    <s v="INDIA"/>
    <n v="1996"/>
    <x v="198"/>
    <n v="27"/>
    <n v="1"/>
    <n v="617"/>
    <n v="114"/>
    <n v="23.73"/>
    <n v="55.63"/>
    <n v="1"/>
    <n v="3"/>
    <n v="6"/>
    <n v="22.851851851851851"/>
    <n v="22.851851851851851"/>
    <n v="79.36"/>
    <n v="4"/>
    <n v="6.75"/>
    <n v="14.814814814814813"/>
  </r>
  <r>
    <n v="35"/>
    <x v="534"/>
    <s v="ZIM"/>
    <n v="2003"/>
    <x v="166"/>
    <n v="37"/>
    <n v="6"/>
    <n v="617"/>
    <n v="76"/>
    <n v="19.899999999999999"/>
    <n v="66.48"/>
    <n v="0"/>
    <n v="2"/>
    <n v="5"/>
    <n v="15.425000000000001"/>
    <n v="16.675675675675677"/>
    <n v="86.38"/>
    <n v="2"/>
    <n v="20"/>
    <n v="5"/>
  </r>
  <r>
    <n v="36"/>
    <x v="535"/>
    <s v="WI"/>
    <n v="1983"/>
    <x v="207"/>
    <n v="26"/>
    <n v="3"/>
    <n v="612"/>
    <n v="80"/>
    <n v="26.6"/>
    <n v="65.94"/>
    <n v="0"/>
    <n v="3"/>
    <n v="2"/>
    <n v="21.103448275862068"/>
    <n v="23.53846153846154"/>
    <n v="92.539999999999992"/>
    <n v="3"/>
    <n v="9.6666666666666661"/>
    <n v="10.344827586206897"/>
  </r>
  <r>
    <n v="49"/>
    <x v="536"/>
    <s v="AUS"/>
    <n v="2012"/>
    <x v="13"/>
    <n v="110"/>
    <n v="44"/>
    <n v="1176"/>
    <n v="59"/>
    <n v="17.809999999999999"/>
    <n v="83.58"/>
    <n v="0"/>
    <n v="3"/>
    <n v="16"/>
    <n v="5.3212669683257916"/>
    <n v="10.690909090909091"/>
    <n v="101.39"/>
    <n v="3"/>
    <n v="73.666666666666671"/>
    <n v="1.3574660633484164"/>
  </r>
  <r>
    <n v="2"/>
    <x v="537"/>
    <s v="ZIM"/>
    <n v="2015"/>
    <x v="23"/>
    <n v="132"/>
    <n v="48"/>
    <n v="1406"/>
    <n v="68"/>
    <n v="16.73"/>
    <n v="58.34"/>
    <n v="0"/>
    <n v="4"/>
    <n v="16"/>
    <n v="8.5731707317073162"/>
    <n v="10.651515151515152"/>
    <n v="75.070000000000007"/>
    <n v="4"/>
    <n v="41"/>
    <n v="2.4390243902439024"/>
  </r>
  <r>
    <n v="1"/>
    <x v="538"/>
    <s v="PAK"/>
    <n v="2019"/>
    <x v="107"/>
    <n v="64"/>
    <n v="15"/>
    <n v="680"/>
    <n v="54"/>
    <n v="13.87"/>
    <n v="86.4"/>
    <n v="0"/>
    <n v="2"/>
    <n v="12"/>
    <n v="7.6404494382022472"/>
    <n v="10.625"/>
    <n v="100.27000000000001"/>
    <n v="2"/>
    <n v="44.5"/>
    <n v="2.2471910112359552"/>
  </r>
  <r>
    <n v="40"/>
    <x v="539"/>
    <s v="ENG"/>
    <n v="1999"/>
    <x v="194"/>
    <n v="30"/>
    <n v="6"/>
    <n v="606"/>
    <n v="83"/>
    <n v="25.25"/>
    <n v="75.09"/>
    <n v="0"/>
    <n v="3"/>
    <n v="1"/>
    <n v="17.314285714285713"/>
    <n v="20.2"/>
    <n v="100.34"/>
    <n v="3"/>
    <n v="11.666666666666666"/>
    <n v="8.5714285714285712"/>
  </r>
  <r>
    <n v="41"/>
    <x v="540"/>
    <s v="ZIM"/>
    <n v="2019"/>
    <x v="183"/>
    <n v="35"/>
    <n v="2"/>
    <n v="599"/>
    <n v="78"/>
    <n v="18.149999999999999"/>
    <n v="58.89"/>
    <n v="0"/>
    <n v="1"/>
    <n v="2"/>
    <n v="15.763157894736842"/>
    <n v="17.114285714285714"/>
    <n v="77.039999999999992"/>
    <n v="1"/>
    <n v="38"/>
    <n v="2.6315789473684208"/>
  </r>
  <r>
    <n v="42"/>
    <x v="541"/>
    <s v="WI"/>
    <n v="1997"/>
    <x v="157"/>
    <n v="31"/>
    <n v="6"/>
    <n v="599"/>
    <n v="65"/>
    <n v="23.96"/>
    <n v="68.37"/>
    <n v="0"/>
    <n v="2"/>
    <n v="4"/>
    <n v="16.189189189189189"/>
    <n v="19.322580645161292"/>
    <n v="92.330000000000013"/>
    <n v="2"/>
    <n v="18.5"/>
    <n v="5.4054054054054053"/>
  </r>
  <r>
    <n v="43"/>
    <x v="542"/>
    <s v="ENG"/>
    <n v="1988"/>
    <x v="197"/>
    <n v="26"/>
    <n v="0"/>
    <n v="597"/>
    <n v="83"/>
    <n v="22.96"/>
    <n v="58.18"/>
    <n v="0"/>
    <n v="3"/>
    <n v="2"/>
    <n v="22.96153846153846"/>
    <n v="22.96153846153846"/>
    <n v="81.14"/>
    <n v="3"/>
    <n v="8.6666666666666661"/>
    <n v="11.538461538461538"/>
  </r>
  <r>
    <n v="44"/>
    <x v="543"/>
    <s v="AUS"/>
    <n v="1982"/>
    <x v="192"/>
    <n v="23"/>
    <n v="3"/>
    <n v="594"/>
    <n v="117"/>
    <n v="29.7"/>
    <n v="53.75"/>
    <n v="1"/>
    <n v="2"/>
    <n v="0"/>
    <n v="25.826086956521738"/>
    <n v="25.826086956521738"/>
    <n v="83.45"/>
    <n v="3"/>
    <n v="7.666666666666667"/>
    <n v="13.043478260869565"/>
  </r>
  <r>
    <n v="45"/>
    <x v="544"/>
    <s v="PAK"/>
    <n v="1990"/>
    <x v="163"/>
    <n v="35"/>
    <n v="1"/>
    <n v="593"/>
    <n v="47"/>
    <n v="17.440000000000001"/>
    <n v="51.65"/>
    <n v="0"/>
    <n v="0"/>
    <n v="1"/>
    <n v="14.463414634146341"/>
    <n v="16.942857142857143"/>
    <n v="69.09"/>
    <n v="0"/>
    <n v="0"/>
    <n v="0"/>
  </r>
  <r>
    <n v="46"/>
    <x v="545"/>
    <s v="ENG"/>
    <n v="1991"/>
    <x v="204"/>
    <n v="24"/>
    <n v="0"/>
    <n v="591"/>
    <n v="124"/>
    <n v="24.62"/>
    <n v="56.44"/>
    <n v="1"/>
    <n v="0"/>
    <n v="3"/>
    <n v="23.64"/>
    <n v="24.625"/>
    <n v="81.06"/>
    <n v="1"/>
    <n v="25"/>
    <n v="4"/>
  </r>
  <r>
    <n v="47"/>
    <x v="546"/>
    <s v="BMUDA"/>
    <n v="2009"/>
    <x v="197"/>
    <n v="25"/>
    <n v="3"/>
    <n v="590"/>
    <n v="52"/>
    <n v="26.81"/>
    <n v="117.06"/>
    <n v="0"/>
    <n v="1"/>
    <n v="3"/>
    <n v="22.692307692307693"/>
    <n v="23.6"/>
    <n v="143.87"/>
    <n v="1"/>
    <n v="26"/>
    <n v="3.8461538461538463"/>
  </r>
  <r>
    <n v="41"/>
    <x v="547"/>
    <s v="AUS"/>
    <n v="2011"/>
    <x v="99"/>
    <n v="32"/>
    <n v="17"/>
    <n v="336"/>
    <n v="53"/>
    <n v="22.4"/>
    <n v="96.27"/>
    <n v="0"/>
    <n v="1"/>
    <n v="0"/>
    <n v="5.7931034482758621"/>
    <n v="10.5"/>
    <n v="118.66999999999999"/>
    <n v="1"/>
    <n v="58"/>
    <n v="1.7241379310344827"/>
  </r>
  <r>
    <n v="49"/>
    <x v="548"/>
    <s v="SL"/>
    <n v="2019"/>
    <x v="201"/>
    <n v="24"/>
    <n v="2"/>
    <n v="586"/>
    <n v="97"/>
    <n v="26.63"/>
    <n v="73.150000000000006"/>
    <n v="0"/>
    <n v="4"/>
    <n v="3"/>
    <n v="20.928571428571427"/>
    <n v="24.416666666666668"/>
    <n v="99.78"/>
    <n v="4"/>
    <n v="7"/>
    <n v="14.285714285714285"/>
  </r>
  <r>
    <n v="0"/>
    <x v="549"/>
    <s v="NZ"/>
    <n v="2013"/>
    <x v="208"/>
    <n v="21"/>
    <n v="2"/>
    <n v="586"/>
    <n v="146"/>
    <n v="30.84"/>
    <n v="75.510000000000005"/>
    <n v="2"/>
    <n v="2"/>
    <n v="2"/>
    <n v="26.636363636363637"/>
    <n v="27.904761904761905"/>
    <n v="106.35000000000001"/>
    <n v="4"/>
    <n v="5.5"/>
    <n v="18.181818181818183"/>
  </r>
  <r>
    <n v="25"/>
    <x v="550"/>
    <s v="ZIM"/>
    <n v="2018"/>
    <x v="217"/>
    <n v="71"/>
    <n v="20"/>
    <n v="744"/>
    <n v="58"/>
    <n v="14.58"/>
    <n v="62.2"/>
    <n v="0"/>
    <n v="1"/>
    <n v="7"/>
    <n v="7.75"/>
    <n v="10.47887323943662"/>
    <n v="76.78"/>
    <n v="1"/>
    <n v="96"/>
    <n v="1.0416666666666665"/>
  </r>
  <r>
    <n v="2"/>
    <x v="551"/>
    <s v="NZ"/>
    <n v="1994"/>
    <x v="167"/>
    <n v="33"/>
    <n v="4"/>
    <n v="583"/>
    <n v="60"/>
    <n v="20.100000000000001"/>
    <n v="57.83"/>
    <n v="0"/>
    <n v="1"/>
    <n v="3"/>
    <n v="17.666666666666668"/>
    <n v="17.666666666666668"/>
    <n v="77.930000000000007"/>
    <n v="1"/>
    <n v="33"/>
    <n v="3.0303030303030303"/>
  </r>
  <r>
    <n v="3"/>
    <x v="552"/>
    <s v="UAE"/>
    <n v="2015"/>
    <x v="214"/>
    <n v="16"/>
    <n v="2"/>
    <n v="582"/>
    <n v="132"/>
    <n v="41.57"/>
    <n v="80.27"/>
    <n v="1"/>
    <n v="3"/>
    <n v="0"/>
    <n v="36.375"/>
    <n v="36.375"/>
    <n v="121.84"/>
    <n v="4"/>
    <n v="4"/>
    <n v="25"/>
  </r>
  <r>
    <n v="4"/>
    <x v="553"/>
    <s v="ZIM"/>
    <n v="2019"/>
    <x v="167"/>
    <n v="31"/>
    <n v="2"/>
    <n v="582"/>
    <n v="74"/>
    <n v="20.059999999999999"/>
    <n v="71.489999999999995"/>
    <n v="0"/>
    <n v="3"/>
    <n v="3"/>
    <n v="17.636363636363637"/>
    <n v="18.774193548387096"/>
    <n v="91.55"/>
    <n v="3"/>
    <n v="11"/>
    <n v="9.0909090909090917"/>
  </r>
  <r>
    <n v="5"/>
    <x v="554"/>
    <s v="WI"/>
    <n v="2019"/>
    <x v="167"/>
    <n v="28"/>
    <n v="3"/>
    <n v="581"/>
    <n v="54"/>
    <n v="23.24"/>
    <n v="70.680000000000007"/>
    <n v="0"/>
    <n v="3"/>
    <n v="1"/>
    <n v="17.606060606060606"/>
    <n v="20.75"/>
    <n v="93.92"/>
    <n v="3"/>
    <n v="11"/>
    <n v="9.0909090909090917"/>
  </r>
  <r>
    <n v="49"/>
    <x v="555"/>
    <s v="ENG"/>
    <n v="1997"/>
    <x v="141"/>
    <n v="66"/>
    <n v="23"/>
    <n v="690"/>
    <n v="67"/>
    <n v="16.04"/>
    <n v="83.83"/>
    <n v="0"/>
    <n v="1"/>
    <n v="4"/>
    <n v="6.6990291262135919"/>
    <n v="10.454545454545455"/>
    <n v="99.87"/>
    <n v="1"/>
    <n v="103"/>
    <n v="0.97087378640776689"/>
  </r>
  <r>
    <n v="7"/>
    <x v="556"/>
    <s v="SL"/>
    <n v="2019"/>
    <x v="200"/>
    <n v="25"/>
    <n v="4"/>
    <n v="575"/>
    <n v="114"/>
    <n v="27.38"/>
    <n v="79.41"/>
    <n v="1"/>
    <n v="1"/>
    <n v="0"/>
    <n v="18.548387096774192"/>
    <n v="23"/>
    <n v="106.78999999999999"/>
    <n v="2"/>
    <n v="15.5"/>
    <n v="6.4516129032258061"/>
  </r>
  <r>
    <n v="8"/>
    <x v="557"/>
    <s v="AUS"/>
    <n v="2007"/>
    <x v="204"/>
    <n v="21"/>
    <n v="2"/>
    <n v="575"/>
    <n v="123"/>
    <n v="30.26"/>
    <n v="87.51"/>
    <n v="1"/>
    <n v="3"/>
    <n v="3"/>
    <n v="23"/>
    <n v="27.38095238095238"/>
    <n v="117.77000000000001"/>
    <n v="4"/>
    <n v="6.25"/>
    <n v="16"/>
  </r>
  <r>
    <n v="9"/>
    <x v="558"/>
    <s v="SA"/>
    <n v="1999"/>
    <x v="208"/>
    <n v="22"/>
    <n v="1"/>
    <n v="575"/>
    <n v="106"/>
    <n v="27.38"/>
    <n v="66.86"/>
    <n v="1"/>
    <n v="2"/>
    <n v="1"/>
    <n v="26.136363636363637"/>
    <n v="26.136363636363637"/>
    <n v="94.24"/>
    <n v="3"/>
    <n v="7.333333333333333"/>
    <n v="13.636363636363635"/>
  </r>
  <r>
    <n v="10"/>
    <x v="559"/>
    <s v="BDESH"/>
    <n v="2007"/>
    <x v="163"/>
    <n v="40"/>
    <n v="0"/>
    <n v="574"/>
    <n v="65"/>
    <n v="14.35"/>
    <n v="59.17"/>
    <n v="0"/>
    <n v="2"/>
    <n v="8"/>
    <n v="14"/>
    <n v="14.35"/>
    <n v="73.52"/>
    <n v="2"/>
    <n v="20.5"/>
    <n v="4.8780487804878048"/>
  </r>
  <r>
    <n v="11"/>
    <x v="560"/>
    <s v="NZ"/>
    <n v="2018"/>
    <x v="201"/>
    <n v="25"/>
    <n v="2"/>
    <n v="573"/>
    <n v="96"/>
    <n v="24.91"/>
    <n v="68.37"/>
    <n v="0"/>
    <n v="5"/>
    <n v="3"/>
    <n v="20.464285714285715"/>
    <n v="22.92"/>
    <n v="93.28"/>
    <n v="5"/>
    <n v="5.6"/>
    <n v="17.857142857142858"/>
  </r>
  <r>
    <n v="7"/>
    <x v="561"/>
    <s v="AUS"/>
    <n v="2015"/>
    <x v="218"/>
    <n v="91"/>
    <n v="32"/>
    <n v="951"/>
    <n v="73"/>
    <n v="16.11"/>
    <n v="96.35"/>
    <n v="0"/>
    <n v="2"/>
    <n v="6"/>
    <n v="6.215686274509804"/>
    <n v="10.450549450549451"/>
    <n v="112.46"/>
    <n v="2"/>
    <n v="76.5"/>
    <n v="1.3071895424836601"/>
  </r>
  <r>
    <n v="7"/>
    <x v="562"/>
    <s v="ENG"/>
    <n v="2013"/>
    <x v="151"/>
    <n v="48"/>
    <n v="12"/>
    <n v="500"/>
    <n v="34"/>
    <n v="13.88"/>
    <n v="90.41"/>
    <n v="0"/>
    <n v="0"/>
    <n v="3"/>
    <n v="6.3291139240506329"/>
    <n v="10.416666666666666"/>
    <n v="104.28999999999999"/>
    <n v="0"/>
    <n v="0"/>
    <n v="0"/>
  </r>
  <r>
    <n v="25"/>
    <x v="563"/>
    <s v="NZ"/>
    <n v="2015"/>
    <x v="111"/>
    <n v="101"/>
    <n v="34"/>
    <n v="1047"/>
    <n v="54"/>
    <n v="15.62"/>
    <n v="81.66"/>
    <n v="0"/>
    <n v="2"/>
    <n v="8"/>
    <n v="6.158823529411765"/>
    <n v="10.366336633663366"/>
    <n v="97.28"/>
    <n v="2"/>
    <n v="85"/>
    <n v="1.1764705882352942"/>
  </r>
  <r>
    <n v="37"/>
    <x v="564"/>
    <s v="PAK"/>
    <n v="2010"/>
    <x v="1"/>
    <n v="51"/>
    <n v="18"/>
    <n v="524"/>
    <n v="33"/>
    <n v="15.87"/>
    <n v="84.51"/>
    <n v="0"/>
    <n v="0"/>
    <n v="4"/>
    <n v="7.0810810810810807"/>
    <n v="10.274509803921569"/>
    <n v="100.38000000000001"/>
    <n v="0"/>
    <n v="0"/>
    <n v="0"/>
  </r>
  <r>
    <n v="16"/>
    <x v="565"/>
    <s v="SCOT"/>
    <n v="2019"/>
    <x v="204"/>
    <n v="25"/>
    <n v="3"/>
    <n v="562"/>
    <n v="61"/>
    <n v="25.54"/>
    <n v="76.77"/>
    <n v="0"/>
    <n v="2"/>
    <n v="3"/>
    <n v="22.48"/>
    <n v="22.48"/>
    <n v="102.31"/>
    <n v="2"/>
    <n v="12.5"/>
    <n v="8"/>
  </r>
  <r>
    <n v="17"/>
    <x v="566"/>
    <s v="WI"/>
    <n v="2019"/>
    <x v="187"/>
    <n v="37"/>
    <n v="3"/>
    <n v="559"/>
    <n v="101"/>
    <n v="16.440000000000001"/>
    <n v="91.04"/>
    <n v="1"/>
    <n v="1"/>
    <n v="2"/>
    <n v="12.704545454545455"/>
    <n v="15.108108108108109"/>
    <n v="107.48"/>
    <n v="2"/>
    <n v="22"/>
    <n v="4.5454545454545459"/>
  </r>
  <r>
    <n v="18"/>
    <x v="567"/>
    <s v="BDESH"/>
    <n v="2018"/>
    <x v="201"/>
    <n v="26"/>
    <n v="1"/>
    <n v="557"/>
    <n v="60"/>
    <n v="22.28"/>
    <n v="74.36"/>
    <n v="0"/>
    <n v="3"/>
    <n v="1"/>
    <n v="19.892857142857142"/>
    <n v="21.423076923076923"/>
    <n v="96.64"/>
    <n v="3"/>
    <n v="9.3333333333333339"/>
    <n v="10.714285714285714"/>
  </r>
  <r>
    <n v="19"/>
    <x v="568"/>
    <s v="PAK"/>
    <n v="1994"/>
    <x v="209"/>
    <n v="23"/>
    <n v="1"/>
    <n v="556"/>
    <n v="90"/>
    <n v="25.27"/>
    <n v="56.21"/>
    <n v="0"/>
    <n v="5"/>
    <n v="1"/>
    <n v="23.166666666666668"/>
    <n v="24.173913043478262"/>
    <n v="81.48"/>
    <n v="5"/>
    <n v="4.8"/>
    <n v="20.833333333333336"/>
  </r>
  <r>
    <n v="6"/>
    <x v="569"/>
    <s v="IRE"/>
    <n v="2019"/>
    <x v="67"/>
    <n v="57"/>
    <n v="22"/>
    <n v="579"/>
    <n v="62"/>
    <n v="16.54"/>
    <n v="69.34"/>
    <n v="0"/>
    <n v="2"/>
    <n v="5"/>
    <n v="6.6551724137931032"/>
    <n v="10.157894736842104"/>
    <n v="85.88"/>
    <n v="2"/>
    <n v="43.5"/>
    <n v="2.2988505747126435"/>
  </r>
  <r>
    <n v="21"/>
    <x v="570"/>
    <s v="AUS"/>
    <n v="1999"/>
    <x v="196"/>
    <n v="30"/>
    <n v="3"/>
    <n v="551"/>
    <n v="57"/>
    <n v="20.399999999999999"/>
    <n v="61.97"/>
    <n v="0"/>
    <n v="2"/>
    <n v="3"/>
    <n v="17.21875"/>
    <n v="18.366666666666667"/>
    <n v="82.37"/>
    <n v="2"/>
    <n v="16"/>
    <n v="6.25"/>
  </r>
  <r>
    <n v="22"/>
    <x v="571"/>
    <s v="WI"/>
    <n v="2018"/>
    <x v="201"/>
    <n v="24"/>
    <n v="1"/>
    <n v="551"/>
    <n v="91"/>
    <n v="23.95"/>
    <n v="69.3"/>
    <n v="0"/>
    <n v="4"/>
    <n v="2"/>
    <n v="19.678571428571427"/>
    <n v="22.958333333333332"/>
    <n v="93.25"/>
    <n v="4"/>
    <n v="7"/>
    <n v="14.285714285714285"/>
  </r>
  <r>
    <n v="23"/>
    <x v="572"/>
    <s v="BDESH"/>
    <n v="2019"/>
    <x v="194"/>
    <n v="30"/>
    <n v="10"/>
    <n v="549"/>
    <n v="52"/>
    <n v="27.45"/>
    <n v="86.72"/>
    <n v="0"/>
    <n v="2"/>
    <n v="1"/>
    <n v="15.685714285714285"/>
    <n v="18.3"/>
    <n v="114.17"/>
    <n v="2"/>
    <n v="17.5"/>
    <n v="5.7142857142857144"/>
  </r>
  <r>
    <n v="36"/>
    <x v="573"/>
    <s v="INDIA"/>
    <n v="2019"/>
    <x v="32"/>
    <n v="52"/>
    <n v="15"/>
    <n v="526"/>
    <n v="53"/>
    <n v="14.21"/>
    <n v="74.819999999999993"/>
    <n v="0"/>
    <n v="1"/>
    <n v="8"/>
    <n v="4.6140350877192979"/>
    <n v="10.115384615384615"/>
    <n v="89.03"/>
    <n v="1"/>
    <n v="114"/>
    <n v="0.8771929824561403"/>
  </r>
  <r>
    <n v="36"/>
    <x v="574"/>
    <s v="NZ"/>
    <n v="2019"/>
    <x v="80"/>
    <n v="21"/>
    <n v="7"/>
    <n v="211"/>
    <n v="48"/>
    <n v="15.07"/>
    <n v="100"/>
    <n v="0"/>
    <n v="0"/>
    <n v="3"/>
    <n v="4.0576923076923075"/>
    <n v="10.047619047619047"/>
    <n v="115.07"/>
    <n v="0"/>
    <n v="0"/>
    <n v="0"/>
  </r>
  <r>
    <n v="26"/>
    <x v="575"/>
    <s v="ZIM"/>
    <n v="2007"/>
    <x v="192"/>
    <n v="23"/>
    <n v="0"/>
    <n v="546"/>
    <n v="88"/>
    <n v="23.73"/>
    <n v="54.98"/>
    <n v="0"/>
    <n v="3"/>
    <n v="1"/>
    <n v="23.739130434782609"/>
    <n v="23.739130434782609"/>
    <n v="78.709999999999994"/>
    <n v="3"/>
    <n v="7.666666666666667"/>
    <n v="13.043478260869565"/>
  </r>
  <r>
    <n v="27"/>
    <x v="576"/>
    <s v="PAK"/>
    <n v="2000"/>
    <x v="204"/>
    <n v="25"/>
    <n v="2"/>
    <n v="543"/>
    <n v="76"/>
    <n v="23.6"/>
    <n v="52.06"/>
    <n v="0"/>
    <n v="3"/>
    <n v="4"/>
    <n v="21.72"/>
    <n v="21.72"/>
    <n v="75.66"/>
    <n v="3"/>
    <n v="8.3333333333333339"/>
    <n v="12"/>
  </r>
  <r>
    <n v="28"/>
    <x v="577"/>
    <s v="USA"/>
    <n v="2019"/>
    <x v="167"/>
    <n v="33"/>
    <n v="3"/>
    <n v="542"/>
    <n v="157"/>
    <n v="18.059999999999999"/>
    <n v="66.91"/>
    <n v="1"/>
    <n v="1"/>
    <n v="6"/>
    <n v="16.424242424242426"/>
    <n v="16.424242424242426"/>
    <n v="84.97"/>
    <n v="2"/>
    <n v="16.5"/>
    <n v="6.0606060606060606"/>
  </r>
  <r>
    <n v="29"/>
    <x v="578"/>
    <s v="SA"/>
    <n v="1996"/>
    <x v="204"/>
    <n v="23"/>
    <n v="7"/>
    <n v="539"/>
    <n v="63"/>
    <n v="33.68"/>
    <n v="81.41"/>
    <n v="0"/>
    <n v="3"/>
    <n v="0"/>
    <n v="21.56"/>
    <n v="23.434782608695652"/>
    <n v="115.09"/>
    <n v="3"/>
    <n v="8.3333333333333339"/>
    <n v="12"/>
  </r>
  <r>
    <n v="30"/>
    <x v="579"/>
    <s v="ENG"/>
    <n v="1986"/>
    <x v="197"/>
    <n v="24"/>
    <n v="1"/>
    <n v="538"/>
    <n v="64"/>
    <n v="23.39"/>
    <n v="62.92"/>
    <n v="0"/>
    <n v="5"/>
    <n v="3"/>
    <n v="20.692307692307693"/>
    <n v="22.416666666666668"/>
    <n v="86.31"/>
    <n v="5"/>
    <n v="5.2"/>
    <n v="19.230769230769234"/>
  </r>
  <r>
    <n v="33"/>
    <x v="580"/>
    <s v="PAK"/>
    <n v="2014"/>
    <x v="9"/>
    <n v="40"/>
    <n v="11"/>
    <n v="399"/>
    <n v="59"/>
    <n v="13.75"/>
    <n v="87.11"/>
    <n v="0"/>
    <n v="1"/>
    <n v="3"/>
    <n v="6.435483870967742"/>
    <n v="9.9749999999999996"/>
    <n v="100.86"/>
    <n v="1"/>
    <n v="62"/>
    <n v="1.6129032258064515"/>
  </r>
  <r>
    <n v="32"/>
    <x v="581"/>
    <s v="BDESH"/>
    <n v="1998"/>
    <x v="210"/>
    <n v="19"/>
    <n v="1"/>
    <n v="532"/>
    <n v="82"/>
    <n v="29.55"/>
    <n v="56.29"/>
    <n v="0"/>
    <n v="3"/>
    <n v="3"/>
    <n v="28"/>
    <n v="28"/>
    <n v="85.84"/>
    <n v="3"/>
    <n v="6.333333333333333"/>
    <n v="15.789473684210526"/>
  </r>
  <r>
    <n v="33"/>
    <x v="582"/>
    <s v="CAN"/>
    <n v="2009"/>
    <x v="210"/>
    <n v="19"/>
    <n v="0"/>
    <n v="529"/>
    <n v="93"/>
    <n v="27.84"/>
    <n v="66.7"/>
    <n v="0"/>
    <n v="4"/>
    <n v="0"/>
    <n v="27.842105263157894"/>
    <n v="27.842105263157894"/>
    <n v="94.54"/>
    <n v="4"/>
    <n v="4.75"/>
    <n v="21.052631578947366"/>
  </r>
  <r>
    <n v="35"/>
    <x v="583"/>
    <s v="KENYA"/>
    <n v="2014"/>
    <x v="102"/>
    <n v="53"/>
    <n v="9"/>
    <n v="528"/>
    <n v="66"/>
    <n v="12"/>
    <n v="71.64"/>
    <n v="0"/>
    <n v="1"/>
    <n v="9"/>
    <n v="7.6521739130434785"/>
    <n v="9.9622641509433958"/>
    <n v="83.64"/>
    <n v="1"/>
    <n v="69"/>
    <n v="1.4492753623188406"/>
  </r>
  <r>
    <n v="14"/>
    <x v="584"/>
    <s v="CAN"/>
    <n v="2007"/>
    <x v="181"/>
    <n v="49"/>
    <n v="13"/>
    <n v="486"/>
    <n v="44"/>
    <n v="13.5"/>
    <n v="82.93"/>
    <n v="0"/>
    <n v="0"/>
    <n v="4"/>
    <n v="6.3947368421052628"/>
    <n v="9.9183673469387763"/>
    <n v="96.43"/>
    <n v="0"/>
    <n v="0"/>
    <n v="0"/>
  </r>
  <r>
    <n v="31"/>
    <x v="585"/>
    <s v="NZ"/>
    <n v="1990"/>
    <x v="118"/>
    <n v="54"/>
    <n v="19"/>
    <n v="535"/>
    <n v="64"/>
    <n v="15.28"/>
    <n v="63.46"/>
    <n v="0"/>
    <n v="1"/>
    <n v="4"/>
    <n v="5.752688172043011"/>
    <n v="9.9074074074074066"/>
    <n v="78.739999999999995"/>
    <n v="1"/>
    <n v="93"/>
    <n v="1.0752688172043012"/>
  </r>
  <r>
    <n v="31"/>
    <x v="586"/>
    <s v="NZ"/>
    <n v="1997"/>
    <x v="100"/>
    <n v="63"/>
    <n v="10"/>
    <n v="623"/>
    <n v="71"/>
    <n v="11.75"/>
    <n v="71.77"/>
    <n v="0"/>
    <n v="1"/>
    <n v="6"/>
    <n v="8.3066666666666666"/>
    <n v="9.8888888888888893"/>
    <n v="83.52"/>
    <n v="1"/>
    <n v="75"/>
    <n v="1.3333333333333335"/>
  </r>
  <r>
    <n v="38"/>
    <x v="587"/>
    <s v="UAE"/>
    <n v="2015"/>
    <x v="219"/>
    <n v="17"/>
    <n v="0"/>
    <n v="520"/>
    <n v="98"/>
    <n v="30.58"/>
    <n v="76.47"/>
    <n v="0"/>
    <n v="3"/>
    <n v="0"/>
    <n v="30.588235294117649"/>
    <n v="30.588235294117649"/>
    <n v="107.05"/>
    <n v="3"/>
    <n v="5.666666666666667"/>
    <n v="17.647058823529413"/>
  </r>
  <r>
    <n v="39"/>
    <x v="588"/>
    <s v="NZ"/>
    <n v="1997"/>
    <x v="157"/>
    <n v="31"/>
    <n v="5"/>
    <n v="519"/>
    <n v="89"/>
    <n v="19.96"/>
    <n v="65.94"/>
    <n v="0"/>
    <n v="3"/>
    <n v="2"/>
    <n v="14.027027027027026"/>
    <n v="16.741935483870968"/>
    <n v="85.9"/>
    <n v="3"/>
    <n v="12.333333333333334"/>
    <n v="8.1081081081081088"/>
  </r>
  <r>
    <n v="40"/>
    <x v="589"/>
    <s v="NL"/>
    <n v="2014"/>
    <x v="152"/>
    <n v="34"/>
    <n v="4"/>
    <n v="516"/>
    <n v="71"/>
    <n v="17.2"/>
    <n v="76.900000000000006"/>
    <n v="0"/>
    <n v="2"/>
    <n v="4"/>
    <n v="11.217391304347826"/>
    <n v="15.176470588235293"/>
    <n v="94.100000000000009"/>
    <n v="2"/>
    <n v="23"/>
    <n v="4.3478260869565215"/>
  </r>
  <r>
    <n v="41"/>
    <x v="590"/>
    <s v="SL"/>
    <n v="2019"/>
    <x v="198"/>
    <n v="24"/>
    <n v="1"/>
    <n v="516"/>
    <n v="66"/>
    <n v="22.43"/>
    <n v="98.28"/>
    <n v="0"/>
    <n v="3"/>
    <n v="1"/>
    <n v="19.111111111111111"/>
    <n v="21.5"/>
    <n v="120.71000000000001"/>
    <n v="3"/>
    <n v="9"/>
    <n v="11.111111111111111"/>
  </r>
  <r>
    <n v="42"/>
    <x v="591"/>
    <s v="ZIM"/>
    <n v="2010"/>
    <x v="157"/>
    <n v="34"/>
    <n v="7"/>
    <n v="514"/>
    <n v="45"/>
    <n v="19.03"/>
    <n v="60.39"/>
    <n v="0"/>
    <n v="0"/>
    <n v="4"/>
    <n v="13.891891891891891"/>
    <n v="15.117647058823529"/>
    <n v="79.42"/>
    <n v="0"/>
    <n v="0"/>
    <n v="0"/>
  </r>
  <r>
    <n v="43"/>
    <x v="592"/>
    <s v="INDIA"/>
    <n v="1994"/>
    <x v="157"/>
    <n v="30"/>
    <n v="5"/>
    <n v="513"/>
    <n v="84"/>
    <n v="20.52"/>
    <n v="64.2"/>
    <n v="0"/>
    <n v="2"/>
    <n v="1"/>
    <n v="13.864864864864865"/>
    <n v="17.100000000000001"/>
    <n v="84.72"/>
    <n v="2"/>
    <n v="18.5"/>
    <n v="5.4054054054054053"/>
  </r>
  <r>
    <n v="24"/>
    <x v="593"/>
    <s v="ZIM"/>
    <n v="1999"/>
    <x v="11"/>
    <n v="41"/>
    <n v="10"/>
    <n v="404"/>
    <n v="55"/>
    <n v="13.03"/>
    <n v="90.17"/>
    <n v="0"/>
    <n v="2"/>
    <n v="3"/>
    <n v="6.8474576271186445"/>
    <n v="9.8536585365853657"/>
    <n v="103.2"/>
    <n v="2"/>
    <n v="29.5"/>
    <n v="3.3898305084745761"/>
  </r>
  <r>
    <n v="45"/>
    <x v="594"/>
    <s v="AUS"/>
    <n v="1981"/>
    <x v="201"/>
    <n v="24"/>
    <n v="6"/>
    <n v="513"/>
    <n v="59"/>
    <n v="28.5"/>
    <n v="70.08"/>
    <n v="0"/>
    <n v="2"/>
    <n v="1"/>
    <n v="18.321428571428573"/>
    <n v="21.375"/>
    <n v="98.58"/>
    <n v="2"/>
    <n v="14"/>
    <n v="7.1428571428571423"/>
  </r>
  <r>
    <n v="36"/>
    <x v="595"/>
    <s v="INDIA"/>
    <n v="2015"/>
    <x v="220"/>
    <n v="128"/>
    <n v="35"/>
    <n v="1237"/>
    <n v="49"/>
    <n v="13.3"/>
    <n v="81.06"/>
    <n v="0"/>
    <n v="0"/>
    <n v="17"/>
    <n v="5.2415254237288131"/>
    <n v="9.6640625"/>
    <n v="94.36"/>
    <n v="0"/>
    <n v="0"/>
    <n v="0"/>
  </r>
  <r>
    <n v="12"/>
    <x v="596"/>
    <s v="PAK"/>
    <n v="2019"/>
    <x v="53"/>
    <n v="29"/>
    <n v="9"/>
    <n v="280"/>
    <n v="59"/>
    <n v="14"/>
    <n v="113.36"/>
    <n v="0"/>
    <n v="2"/>
    <n v="3"/>
    <n v="5.283018867924528"/>
    <n v="9.6551724137931032"/>
    <n v="127.36"/>
    <n v="2"/>
    <n v="26.5"/>
    <n v="3.7735849056603774"/>
  </r>
  <r>
    <n v="48"/>
    <x v="597"/>
    <s v="ENG"/>
    <n v="1980"/>
    <x v="204"/>
    <n v="24"/>
    <n v="3"/>
    <n v="510"/>
    <n v="78"/>
    <n v="24.28"/>
    <n v="45.53"/>
    <n v="0"/>
    <n v="3"/>
    <n v="6"/>
    <n v="20.399999999999999"/>
    <n v="21.25"/>
    <n v="69.81"/>
    <n v="3"/>
    <n v="8.3333333333333339"/>
    <n v="12"/>
  </r>
  <r>
    <n v="32"/>
    <x v="598"/>
    <s v="AUS"/>
    <n v="2005"/>
    <x v="221"/>
    <n v="107"/>
    <n v="29"/>
    <n v="1018"/>
    <n v="55"/>
    <n v="13.05"/>
    <n v="72.040000000000006"/>
    <n v="0"/>
    <n v="1"/>
    <n v="10"/>
    <n v="5.2474226804123711"/>
    <n v="9.5140186915887845"/>
    <n v="85.09"/>
    <n v="1"/>
    <n v="194"/>
    <n v="0.51546391752577314"/>
  </r>
  <r>
    <n v="19"/>
    <x v="599"/>
    <s v="PAK"/>
    <n v="1993"/>
    <x v="142"/>
    <n v="68"/>
    <n v="26"/>
    <n v="641"/>
    <n v="41"/>
    <n v="15.26"/>
    <n v="75.5"/>
    <n v="0"/>
    <n v="0"/>
    <n v="6"/>
    <n v="6.1634615384615383"/>
    <n v="9.4264705882352935"/>
    <n v="90.76"/>
    <n v="0"/>
    <n v="0"/>
    <n v="0"/>
  </r>
  <r>
    <n v="1"/>
    <x v="600"/>
    <s v="SA"/>
    <n v="2013"/>
    <x v="222"/>
    <n v="19"/>
    <n v="1"/>
    <n v="504"/>
    <n v="80"/>
    <n v="28"/>
    <n v="82.62"/>
    <n v="0"/>
    <n v="4"/>
    <n v="0"/>
    <n v="24"/>
    <n v="26.526315789473685"/>
    <n v="110.62"/>
    <n v="4"/>
    <n v="5.25"/>
    <n v="19.047619047619047"/>
  </r>
  <r>
    <n v="2"/>
    <x v="601"/>
    <s v="PAK"/>
    <n v="2011"/>
    <x v="208"/>
    <n v="22"/>
    <n v="1"/>
    <n v="504"/>
    <n v="81"/>
    <n v="24"/>
    <n v="56.31"/>
    <n v="0"/>
    <n v="3"/>
    <n v="0"/>
    <n v="22.90909090909091"/>
    <n v="22.90909090909091"/>
    <n v="80.31"/>
    <n v="3"/>
    <n v="7.333333333333333"/>
    <n v="13.636363636363635"/>
  </r>
  <r>
    <n v="3"/>
    <x v="602"/>
    <s v="ENG"/>
    <n v="1998"/>
    <x v="53"/>
    <n v="40"/>
    <n v="14"/>
    <n v="374"/>
    <n v="33"/>
    <n v="14.38"/>
    <n v="81.48"/>
    <n v="0"/>
    <n v="0"/>
    <n v="6"/>
    <n v="7.0566037735849054"/>
    <n v="9.35"/>
    <n v="95.86"/>
    <n v="0"/>
    <n v="0"/>
    <n v="0"/>
  </r>
  <r>
    <n v="3"/>
    <x v="603"/>
    <s v="AUS"/>
    <n v="1992"/>
    <x v="113"/>
    <n v="47"/>
    <n v="25"/>
    <n v="437"/>
    <n v="54"/>
    <n v="19.86"/>
    <n v="74.95"/>
    <n v="0"/>
    <n v="1"/>
    <n v="4"/>
    <n v="5.2650602409638552"/>
    <n v="9.2978723404255312"/>
    <n v="94.81"/>
    <n v="1"/>
    <n v="83"/>
    <n v="1.2048192771084338"/>
  </r>
  <r>
    <n v="48"/>
    <x v="604"/>
    <s v="SA"/>
    <n v="2019"/>
    <x v="100"/>
    <n v="28"/>
    <n v="12"/>
    <n v="259"/>
    <n v="31"/>
    <n v="16.18"/>
    <n v="77.77"/>
    <n v="0"/>
    <n v="0"/>
    <n v="2"/>
    <n v="3.4533333333333331"/>
    <n v="9.25"/>
    <n v="93.949999999999989"/>
    <n v="0"/>
    <n v="0"/>
    <n v="0"/>
  </r>
  <r>
    <n v="6"/>
    <x v="605"/>
    <s v="UAE"/>
    <n v="2019"/>
    <x v="192"/>
    <n v="23"/>
    <n v="0"/>
    <n v="500"/>
    <n v="90"/>
    <n v="21.73"/>
    <n v="62.5"/>
    <n v="0"/>
    <n v="4"/>
    <n v="2"/>
    <n v="21.739130434782609"/>
    <n v="21.739130434782609"/>
    <n v="84.23"/>
    <n v="4"/>
    <n v="5.75"/>
    <n v="17.391304347826086"/>
  </r>
  <r>
    <n v="24"/>
    <x v="606"/>
    <s v="SL"/>
    <n v="2008"/>
    <x v="223"/>
    <n v="220"/>
    <n v="72"/>
    <n v="2025"/>
    <n v="50"/>
    <n v="13.68"/>
    <n v="72.42"/>
    <n v="0"/>
    <n v="1"/>
    <n v="25"/>
    <n v="6.2888198757763973"/>
    <n v="9.204545454545455"/>
    <n v="86.1"/>
    <n v="1"/>
    <n v="322"/>
    <n v="0.3105590062111801"/>
  </r>
  <r>
    <n v="8"/>
    <x v="607"/>
    <s v="SCOT"/>
    <n v="2019"/>
    <x v="200"/>
    <n v="28"/>
    <n v="6"/>
    <n v="497"/>
    <n v="64"/>
    <n v="22.59"/>
    <n v="66.98"/>
    <n v="0"/>
    <n v="2"/>
    <n v="2"/>
    <n v="16.032258064516128"/>
    <n v="17.75"/>
    <n v="89.570000000000007"/>
    <n v="2"/>
    <n v="15.5"/>
    <n v="6.4516129032258061"/>
  </r>
  <r>
    <n v="9"/>
    <x v="608"/>
    <s v="BMUDA"/>
    <n v="2009"/>
    <x v="197"/>
    <n v="26"/>
    <n v="1"/>
    <n v="496"/>
    <n v="52"/>
    <n v="19.84"/>
    <n v="68.31"/>
    <n v="0"/>
    <n v="1"/>
    <n v="1"/>
    <n v="19.076923076923077"/>
    <n v="19.076923076923077"/>
    <n v="88.15"/>
    <n v="1"/>
    <n v="26"/>
    <n v="3.8461538461538463"/>
  </r>
  <r>
    <n v="10"/>
    <x v="609"/>
    <s v="SA"/>
    <n v="2000"/>
    <x v="207"/>
    <n v="25"/>
    <n v="6"/>
    <n v="493"/>
    <n v="169"/>
    <n v="25.94"/>
    <n v="67.900000000000006"/>
    <n v="1"/>
    <n v="0"/>
    <n v="2"/>
    <n v="17"/>
    <n v="19.72"/>
    <n v="93.84"/>
    <n v="1"/>
    <n v="29"/>
    <n v="3.4482758620689653"/>
  </r>
  <r>
    <n v="11"/>
    <x v="610"/>
    <s v="BDESH"/>
    <n v="2019"/>
    <x v="209"/>
    <n v="21"/>
    <n v="2"/>
    <n v="493"/>
    <n v="63"/>
    <n v="25.94"/>
    <n v="74.81"/>
    <n v="0"/>
    <n v="4"/>
    <n v="1"/>
    <n v="20.541666666666668"/>
    <n v="23.476190476190474"/>
    <n v="100.75"/>
    <n v="4"/>
    <n v="6"/>
    <n v="16.666666666666664"/>
  </r>
  <r>
    <n v="12"/>
    <x v="611"/>
    <s v="BDESH"/>
    <n v="2002"/>
    <x v="207"/>
    <n v="27"/>
    <n v="2"/>
    <n v="488"/>
    <n v="47"/>
    <n v="19.52"/>
    <n v="63.29"/>
    <n v="0"/>
    <n v="0"/>
    <n v="3"/>
    <n v="16.827586206896552"/>
    <n v="18.074074074074073"/>
    <n v="82.81"/>
    <n v="0"/>
    <n v="0"/>
    <n v="0"/>
  </r>
  <r>
    <n v="13"/>
    <x v="612"/>
    <s v="ENG"/>
    <n v="2007"/>
    <x v="198"/>
    <n v="26"/>
    <n v="1"/>
    <n v="487"/>
    <n v="67"/>
    <n v="19.48"/>
    <n v="72.47"/>
    <n v="0"/>
    <n v="2"/>
    <n v="2"/>
    <n v="18.037037037037038"/>
    <n v="18.73076923076923"/>
    <n v="91.95"/>
    <n v="2"/>
    <n v="13.5"/>
    <n v="7.4074074074074066"/>
  </r>
  <r>
    <n v="23"/>
    <x v="613"/>
    <s v="WI"/>
    <n v="1997"/>
    <x v="14"/>
    <n v="44"/>
    <n v="19"/>
    <n v="405"/>
    <n v="33"/>
    <n v="16.2"/>
    <n v="52.19"/>
    <n v="0"/>
    <n v="0"/>
    <n v="3"/>
    <n v="4.8214285714285712"/>
    <n v="9.204545454545455"/>
    <n v="68.39"/>
    <n v="0"/>
    <n v="0"/>
    <n v="0"/>
  </r>
  <r>
    <n v="44"/>
    <x v="614"/>
    <s v="AFG"/>
    <n v="2019"/>
    <x v="89"/>
    <n v="56"/>
    <n v="27"/>
    <n v="513"/>
    <n v="47"/>
    <n v="17.68"/>
    <n v="77.25"/>
    <n v="0"/>
    <n v="0"/>
    <n v="7"/>
    <n v="6.2560975609756095"/>
    <n v="9.1607142857142865"/>
    <n v="94.93"/>
    <n v="0"/>
    <n v="0"/>
    <n v="0"/>
  </r>
  <r>
    <n v="16"/>
    <x v="615"/>
    <s v="AUS"/>
    <n v="1989"/>
    <x v="212"/>
    <n v="19"/>
    <n v="4"/>
    <n v="484"/>
    <n v="68"/>
    <n v="32.26"/>
    <n v="75.38"/>
    <n v="0"/>
    <n v="2"/>
    <n v="2"/>
    <n v="24.2"/>
    <n v="25.473684210526315"/>
    <n v="107.63999999999999"/>
    <n v="2"/>
    <n v="10"/>
    <n v="10"/>
  </r>
  <r>
    <n v="17"/>
    <x v="616"/>
    <s v="WI"/>
    <n v="2012"/>
    <x v="190"/>
    <n v="35"/>
    <n v="11"/>
    <n v="482"/>
    <n v="49"/>
    <n v="20.079999999999998"/>
    <n v="67.03"/>
    <n v="0"/>
    <n v="0"/>
    <n v="2"/>
    <n v="10.25531914893617"/>
    <n v="13.771428571428572"/>
    <n v="87.11"/>
    <n v="0"/>
    <n v="0"/>
    <n v="0"/>
  </r>
  <r>
    <n v="18"/>
    <x v="617"/>
    <s v="CAN"/>
    <n v="2009"/>
    <x v="209"/>
    <n v="24"/>
    <n v="0"/>
    <n v="482"/>
    <n v="58"/>
    <n v="20.079999999999998"/>
    <n v="81"/>
    <n v="0"/>
    <n v="1"/>
    <n v="2"/>
    <n v="20.083333333333332"/>
    <n v="20.083333333333332"/>
    <n v="101.08"/>
    <n v="1"/>
    <n v="24"/>
    <n v="4.1666666666666661"/>
  </r>
  <r>
    <n v="19"/>
    <x v="618"/>
    <s v="ENG"/>
    <n v="2013"/>
    <x v="184"/>
    <n v="22"/>
    <n v="7"/>
    <n v="482"/>
    <n v="70"/>
    <n v="32.130000000000003"/>
    <n v="93.23"/>
    <n v="0"/>
    <n v="1"/>
    <n v="1"/>
    <n v="13.388888888888889"/>
    <n v="21.90909090909091"/>
    <n v="125.36000000000001"/>
    <n v="1"/>
    <n v="36"/>
    <n v="2.7777777777777777"/>
  </r>
  <r>
    <n v="20"/>
    <x v="619"/>
    <s v="SCOT"/>
    <n v="2019"/>
    <x v="201"/>
    <n v="24"/>
    <n v="1"/>
    <n v="482"/>
    <n v="58"/>
    <n v="20.95"/>
    <n v="91.46"/>
    <n v="0"/>
    <n v="4"/>
    <n v="1"/>
    <n v="17.214285714285715"/>
    <n v="20.083333333333332"/>
    <n v="112.41"/>
    <n v="4"/>
    <n v="7"/>
    <n v="14.285714285714285"/>
  </r>
  <r>
    <n v="21"/>
    <x v="620"/>
    <s v="NL"/>
    <n v="2009"/>
    <x v="210"/>
    <n v="19"/>
    <n v="0"/>
    <n v="481"/>
    <n v="104"/>
    <n v="25.31"/>
    <n v="117.03"/>
    <n v="1"/>
    <n v="0"/>
    <n v="3"/>
    <n v="25.315789473684209"/>
    <n v="25.315789473684209"/>
    <n v="142.34"/>
    <n v="1"/>
    <n v="19"/>
    <n v="5.2631578947368416"/>
  </r>
  <r>
    <n v="22"/>
    <x v="621"/>
    <s v="NL"/>
    <n v="2013"/>
    <x v="174"/>
    <n v="32"/>
    <n v="4"/>
    <n v="480"/>
    <n v="97"/>
    <n v="17.14"/>
    <n v="62.01"/>
    <n v="0"/>
    <n v="1"/>
    <n v="1"/>
    <n v="14.117647058823529"/>
    <n v="15"/>
    <n v="79.150000000000006"/>
    <n v="1"/>
    <n v="34"/>
    <n v="2.9411764705882351"/>
  </r>
  <r>
    <n v="23"/>
    <x v="622"/>
    <s v="BMUDA"/>
    <n v="2007"/>
    <x v="212"/>
    <n v="20"/>
    <n v="2"/>
    <n v="478"/>
    <n v="68"/>
    <n v="26.55"/>
    <n v="60.42"/>
    <n v="0"/>
    <n v="3"/>
    <n v="1"/>
    <n v="23.9"/>
    <n v="23.9"/>
    <n v="86.97"/>
    <n v="3"/>
    <n v="6.666666666666667"/>
    <n v="15"/>
  </r>
  <r>
    <n v="24"/>
    <x v="623"/>
    <s v="ZIM"/>
    <n v="2005"/>
    <x v="211"/>
    <n v="15"/>
    <n v="0"/>
    <n v="478"/>
    <n v="84"/>
    <n v="31.86"/>
    <n v="69.37"/>
    <n v="0"/>
    <n v="5"/>
    <n v="2"/>
    <n v="31.866666666666667"/>
    <n v="31.866666666666667"/>
    <n v="101.23"/>
    <n v="5"/>
    <n v="3"/>
    <n v="33.333333333333329"/>
  </r>
  <r>
    <n v="25"/>
    <x v="624"/>
    <s v="AUS"/>
    <n v="2001"/>
    <x v="177"/>
    <n v="35"/>
    <n v="8"/>
    <n v="477"/>
    <n v="47"/>
    <n v="17.66"/>
    <n v="95.4"/>
    <n v="0"/>
    <n v="0"/>
    <n v="3"/>
    <n v="10.6"/>
    <n v="13.628571428571428"/>
    <n v="113.06"/>
    <n v="0"/>
    <n v="0"/>
    <n v="0"/>
  </r>
  <r>
    <n v="26"/>
    <x v="625"/>
    <s v="INDIA"/>
    <n v="2019"/>
    <x v="224"/>
    <n v="10"/>
    <n v="0"/>
    <n v="476"/>
    <n v="88"/>
    <n v="47.6"/>
    <n v="104.84"/>
    <n v="0"/>
    <n v="6"/>
    <n v="0"/>
    <n v="39.666666666666664"/>
    <n v="47.6"/>
    <n v="152.44"/>
    <n v="6"/>
    <n v="2"/>
    <n v="50"/>
  </r>
  <r>
    <n v="27"/>
    <x v="626"/>
    <s v="AFG"/>
    <n v="2016"/>
    <x v="209"/>
    <n v="22"/>
    <n v="2"/>
    <n v="475"/>
    <n v="114"/>
    <n v="23.75"/>
    <n v="80.91"/>
    <n v="2"/>
    <n v="0"/>
    <n v="3"/>
    <n v="19.791666666666668"/>
    <n v="21.59090909090909"/>
    <n v="104.66"/>
    <n v="2"/>
    <n v="12"/>
    <n v="8.3333333333333321"/>
  </r>
  <r>
    <n v="28"/>
    <x v="627"/>
    <s v="SCOT"/>
    <n v="2019"/>
    <x v="174"/>
    <n v="28"/>
    <n v="6"/>
    <n v="474"/>
    <n v="59"/>
    <n v="21.54"/>
    <n v="108.46"/>
    <n v="0"/>
    <n v="3"/>
    <n v="1"/>
    <n v="13.941176470588236"/>
    <n v="16.928571428571427"/>
    <n v="130"/>
    <n v="3"/>
    <n v="11.333333333333334"/>
    <n v="8.8235294117647065"/>
  </r>
  <r>
    <n v="29"/>
    <x v="628"/>
    <s v="WI"/>
    <n v="1992"/>
    <x v="209"/>
    <n v="23"/>
    <n v="4"/>
    <n v="473"/>
    <n v="100"/>
    <n v="24.89"/>
    <n v="68.55"/>
    <n v="1"/>
    <n v="2"/>
    <n v="2"/>
    <n v="19.708333333333332"/>
    <n v="20.565217391304348"/>
    <n v="93.44"/>
    <n v="3"/>
    <n v="8"/>
    <n v="12.5"/>
  </r>
  <r>
    <n v="13"/>
    <x v="629"/>
    <s v="WI"/>
    <n v="2015"/>
    <x v="52"/>
    <n v="40"/>
    <n v="11"/>
    <n v="362"/>
    <n v="86"/>
    <n v="12.48"/>
    <n v="76.69"/>
    <n v="0"/>
    <n v="1"/>
    <n v="3"/>
    <n v="3.9347826086956523"/>
    <n v="9.0500000000000007"/>
    <n v="89.17"/>
    <n v="1"/>
    <n v="92"/>
    <n v="1.0869565217391304"/>
  </r>
  <r>
    <n v="31"/>
    <x v="630"/>
    <s v="PNG"/>
    <n v="2019"/>
    <x v="204"/>
    <n v="25"/>
    <n v="0"/>
    <n v="471"/>
    <n v="109"/>
    <n v="18.84"/>
    <n v="75.23"/>
    <n v="1"/>
    <n v="1"/>
    <n v="4"/>
    <n v="18.84"/>
    <n v="18.84"/>
    <n v="94.070000000000007"/>
    <n v="2"/>
    <n v="12.5"/>
    <n v="8"/>
  </r>
  <r>
    <n v="32"/>
    <x v="631"/>
    <s v="CAN"/>
    <n v="2013"/>
    <x v="192"/>
    <n v="23"/>
    <n v="1"/>
    <n v="468"/>
    <n v="62"/>
    <n v="21.27"/>
    <n v="80.13"/>
    <n v="0"/>
    <n v="2"/>
    <n v="3"/>
    <n v="20.347826086956523"/>
    <n v="20.347826086956523"/>
    <n v="101.39999999999999"/>
    <n v="2"/>
    <n v="11.5"/>
    <n v="8.695652173913043"/>
  </r>
  <r>
    <n v="33"/>
    <x v="632"/>
    <s v="SL"/>
    <n v="2019"/>
    <x v="208"/>
    <n v="19"/>
    <n v="1"/>
    <n v="468"/>
    <n v="68"/>
    <n v="26"/>
    <n v="115.84"/>
    <n v="0"/>
    <n v="3"/>
    <n v="1"/>
    <n v="21.272727272727273"/>
    <n v="24.631578947368421"/>
    <n v="141.84"/>
    <n v="3"/>
    <n v="7.333333333333333"/>
    <n v="13.636363636363635"/>
  </r>
  <r>
    <n v="34"/>
    <x v="633"/>
    <s v="SA"/>
    <n v="2019"/>
    <x v="179"/>
    <n v="27"/>
    <n v="4"/>
    <n v="467"/>
    <n v="62"/>
    <n v="20.3"/>
    <n v="100.43"/>
    <n v="0"/>
    <n v="1"/>
    <n v="0"/>
    <n v="11.119047619047619"/>
    <n v="17.296296296296298"/>
    <n v="120.73"/>
    <n v="1"/>
    <n v="42"/>
    <n v="2.3809523809523809"/>
  </r>
  <r>
    <n v="28"/>
    <x v="634"/>
    <s v="NZ"/>
    <n v="1999"/>
    <x v="108"/>
    <n v="70"/>
    <n v="27"/>
    <n v="629"/>
    <n v="37"/>
    <n v="14.62"/>
    <n v="64.84"/>
    <n v="0"/>
    <n v="0"/>
    <n v="6"/>
    <n v="5.1983471074380168"/>
    <n v="8.9857142857142858"/>
    <n v="79.460000000000008"/>
    <n v="0"/>
    <n v="0"/>
    <n v="0"/>
  </r>
  <r>
    <n v="36"/>
    <x v="635"/>
    <s v="INDIA"/>
    <n v="1986"/>
    <x v="212"/>
    <n v="19"/>
    <n v="4"/>
    <n v="457"/>
    <n v="65"/>
    <n v="30.46"/>
    <n v="70.849999999999994"/>
    <n v="0"/>
    <n v="1"/>
    <n v="0"/>
    <n v="22.85"/>
    <n v="24.05263157894737"/>
    <n v="101.31"/>
    <n v="1"/>
    <n v="20"/>
    <n v="5"/>
  </r>
  <r>
    <n v="41"/>
    <x v="636"/>
    <s v="INDIA"/>
    <n v="2012"/>
    <x v="7"/>
    <n v="33"/>
    <n v="12"/>
    <n v="292"/>
    <n v="54"/>
    <n v="13.9"/>
    <n v="88.21"/>
    <n v="0"/>
    <n v="1"/>
    <n v="2"/>
    <n v="4.2941176470588234"/>
    <n v="8.8484848484848477"/>
    <n v="102.11"/>
    <n v="1"/>
    <n v="68"/>
    <n v="1.4705882352941175"/>
  </r>
  <r>
    <n v="3"/>
    <x v="637"/>
    <s v="AUS"/>
    <n v="1999"/>
    <x v="52"/>
    <n v="57"/>
    <n v="21"/>
    <n v="503"/>
    <n v="58"/>
    <n v="13.97"/>
    <n v="70.94"/>
    <n v="0"/>
    <n v="1"/>
    <n v="5"/>
    <n v="5.4673913043478262"/>
    <n v="8.8245614035087723"/>
    <n v="84.91"/>
    <n v="1"/>
    <n v="92"/>
    <n v="1.0869565217391304"/>
  </r>
  <r>
    <n v="39"/>
    <x v="638"/>
    <s v="CAN"/>
    <n v="2010"/>
    <x v="208"/>
    <n v="22"/>
    <n v="0"/>
    <n v="455"/>
    <n v="77"/>
    <n v="20.68"/>
    <n v="61.07"/>
    <n v="0"/>
    <n v="1"/>
    <n v="1"/>
    <n v="20.681818181818183"/>
    <n v="20.681818181818183"/>
    <n v="81.75"/>
    <n v="1"/>
    <n v="22"/>
    <n v="4.5454545454545459"/>
  </r>
  <r>
    <n v="40"/>
    <x v="639"/>
    <s v="CAN"/>
    <n v="2014"/>
    <x v="210"/>
    <n v="19"/>
    <n v="0"/>
    <n v="455"/>
    <n v="72"/>
    <n v="23.94"/>
    <n v="67.2"/>
    <n v="0"/>
    <n v="6"/>
    <n v="3"/>
    <n v="23.94736842105263"/>
    <n v="23.94736842105263"/>
    <n v="91.14"/>
    <n v="6"/>
    <n v="3.1666666666666665"/>
    <n v="31.578947368421051"/>
  </r>
  <r>
    <n v="41"/>
    <x v="640"/>
    <s v="SA"/>
    <n v="2019"/>
    <x v="202"/>
    <n v="18"/>
    <n v="1"/>
    <n v="455"/>
    <n v="102"/>
    <n v="26.76"/>
    <n v="76.98"/>
    <n v="1"/>
    <n v="2"/>
    <n v="1"/>
    <n v="25.277777777777779"/>
    <n v="25.277777777777779"/>
    <n v="103.74000000000001"/>
    <n v="3"/>
    <n v="6"/>
    <n v="16.666666666666664"/>
  </r>
  <r>
    <n v="42"/>
    <x v="641"/>
    <s v="PNG"/>
    <n v="2018"/>
    <x v="202"/>
    <n v="18"/>
    <n v="2"/>
    <n v="454"/>
    <n v="76"/>
    <n v="28.37"/>
    <n v="77.599999999999994"/>
    <n v="0"/>
    <n v="3"/>
    <n v="1"/>
    <n v="25.222222222222221"/>
    <n v="25.222222222222221"/>
    <n v="105.97"/>
    <n v="3"/>
    <n v="6"/>
    <n v="16.666666666666664"/>
  </r>
  <r>
    <n v="43"/>
    <x v="642"/>
    <s v="BDESH"/>
    <n v="1999"/>
    <x v="198"/>
    <n v="26"/>
    <n v="2"/>
    <n v="453"/>
    <n v="68"/>
    <n v="18.87"/>
    <n v="49.83"/>
    <n v="0"/>
    <n v="2"/>
    <n v="3"/>
    <n v="16.777777777777779"/>
    <n v="17.423076923076923"/>
    <n v="68.7"/>
    <n v="2"/>
    <n v="13.5"/>
    <n v="7.4074074074074066"/>
  </r>
  <r>
    <n v="44"/>
    <x v="643"/>
    <s v="BDESH"/>
    <n v="2003"/>
    <x v="202"/>
    <n v="18"/>
    <n v="0"/>
    <n v="449"/>
    <n v="101"/>
    <n v="24.94"/>
    <n v="58.84"/>
    <n v="1"/>
    <n v="2"/>
    <n v="2"/>
    <n v="24.944444444444443"/>
    <n v="24.944444444444443"/>
    <n v="83.78"/>
    <n v="3"/>
    <n v="6"/>
    <n v="16.666666666666664"/>
  </r>
  <r>
    <n v="45"/>
    <x v="644"/>
    <s v="SL"/>
    <n v="2019"/>
    <x v="211"/>
    <n v="15"/>
    <n v="0"/>
    <n v="447"/>
    <n v="104"/>
    <n v="29.8"/>
    <n v="96.33"/>
    <n v="1"/>
    <n v="2"/>
    <n v="2"/>
    <n v="29.8"/>
    <n v="29.8"/>
    <n v="126.13"/>
    <n v="3"/>
    <n v="5"/>
    <n v="20"/>
  </r>
  <r>
    <n v="46"/>
    <x v="645"/>
    <s v="NZ"/>
    <n v="1994"/>
    <x v="183"/>
    <n v="38"/>
    <n v="11"/>
    <n v="442"/>
    <n v="49"/>
    <n v="16.37"/>
    <n v="66.760000000000005"/>
    <n v="0"/>
    <n v="0"/>
    <n v="6"/>
    <n v="11.631578947368421"/>
    <n v="11.631578947368421"/>
    <n v="83.13000000000001"/>
    <n v="0"/>
    <n v="0"/>
    <n v="0"/>
  </r>
  <r>
    <n v="47"/>
    <x v="646"/>
    <s v="SL"/>
    <n v="1985"/>
    <x v="212"/>
    <n v="20"/>
    <n v="0"/>
    <n v="441"/>
    <n v="85"/>
    <n v="22.05"/>
    <n v="52.62"/>
    <n v="0"/>
    <n v="3"/>
    <n v="1"/>
    <n v="22.05"/>
    <n v="22.05"/>
    <n v="74.67"/>
    <n v="3"/>
    <n v="6.666666666666667"/>
    <n v="15"/>
  </r>
  <r>
    <n v="48"/>
    <x v="647"/>
    <s v="INDIA"/>
    <n v="2018"/>
    <x v="192"/>
    <n v="18"/>
    <n v="6"/>
    <n v="440"/>
    <n v="104"/>
    <n v="36.659999999999997"/>
    <n v="91.85"/>
    <n v="1"/>
    <n v="2"/>
    <n v="2"/>
    <n v="19.130434782608695"/>
    <n v="24.444444444444443"/>
    <n v="128.51"/>
    <n v="3"/>
    <n v="7.666666666666667"/>
    <n v="13.043478260869565"/>
  </r>
  <r>
    <n v="49"/>
    <x v="648"/>
    <s v="INDIA"/>
    <n v="1982"/>
    <x v="204"/>
    <n v="23"/>
    <n v="1"/>
    <n v="439"/>
    <n v="75"/>
    <n v="19.95"/>
    <n v="52.89"/>
    <n v="0"/>
    <n v="2"/>
    <n v="1"/>
    <n v="17.559999999999999"/>
    <n v="19.086956521739129"/>
    <n v="72.84"/>
    <n v="2"/>
    <n v="12.5"/>
    <n v="8"/>
  </r>
  <r>
    <n v="0"/>
    <x v="649"/>
    <s v="WI"/>
    <n v="2019"/>
    <x v="204"/>
    <n v="18"/>
    <n v="2"/>
    <n v="438"/>
    <n v="94"/>
    <n v="27.37"/>
    <n v="76.17"/>
    <n v="0"/>
    <n v="2"/>
    <n v="2"/>
    <n v="17.52"/>
    <n v="24.333333333333332"/>
    <n v="103.54"/>
    <n v="2"/>
    <n v="12.5"/>
    <n v="8"/>
  </r>
  <r>
    <n v="1"/>
    <x v="650"/>
    <s v="AUS"/>
    <n v="2003"/>
    <x v="197"/>
    <n v="20"/>
    <n v="3"/>
    <n v="438"/>
    <n v="95"/>
    <n v="25.76"/>
    <n v="65.08"/>
    <n v="0"/>
    <n v="1"/>
    <n v="1"/>
    <n v="16.846153846153847"/>
    <n v="21.9"/>
    <n v="90.84"/>
    <n v="1"/>
    <n v="26"/>
    <n v="3.8461538461538463"/>
  </r>
  <r>
    <n v="2"/>
    <x v="651"/>
    <s v="ZIM"/>
    <n v="1996"/>
    <x v="201"/>
    <n v="28"/>
    <n v="2"/>
    <n v="437"/>
    <n v="60"/>
    <n v="16.8"/>
    <n v="50.81"/>
    <n v="0"/>
    <n v="1"/>
    <n v="4"/>
    <n v="15.607142857142858"/>
    <n v="15.607142857142858"/>
    <n v="67.61"/>
    <n v="1"/>
    <n v="28"/>
    <n v="3.5714285714285712"/>
  </r>
  <r>
    <n v="15"/>
    <x v="652"/>
    <s v="INDIA"/>
    <n v="1993"/>
    <x v="156"/>
    <n v="65"/>
    <n v="22"/>
    <n v="563"/>
    <n v="42"/>
    <n v="13.09"/>
    <n v="69.67"/>
    <n v="0"/>
    <n v="0"/>
    <n v="5"/>
    <n v="5.9893617021276597"/>
    <n v="8.661538461538461"/>
    <n v="82.76"/>
    <n v="0"/>
    <n v="0"/>
    <n v="0"/>
  </r>
  <r>
    <n v="4"/>
    <x v="653"/>
    <s v="KENYA"/>
    <n v="1999"/>
    <x v="212"/>
    <n v="19"/>
    <n v="0"/>
    <n v="434"/>
    <n v="122"/>
    <n v="22.84"/>
    <n v="63.35"/>
    <n v="1"/>
    <n v="1"/>
    <n v="2"/>
    <n v="21.7"/>
    <n v="22.842105263157894"/>
    <n v="86.19"/>
    <n v="2"/>
    <n v="10"/>
    <n v="10"/>
  </r>
  <r>
    <n v="25"/>
    <x v="654"/>
    <s v="PAK"/>
    <n v="1984"/>
    <x v="150"/>
    <n v="26"/>
    <n v="13"/>
    <n v="221"/>
    <n v="34"/>
    <n v="17"/>
    <n v="51.27"/>
    <n v="0"/>
    <n v="0"/>
    <n v="0"/>
    <n v="4.333333333333333"/>
    <n v="8.5"/>
    <n v="68.27000000000001"/>
    <n v="0"/>
    <n v="0"/>
    <n v="0"/>
  </r>
  <r>
    <n v="6"/>
    <x v="655"/>
    <s v="SCOT"/>
    <n v="2009"/>
    <x v="198"/>
    <n v="26"/>
    <n v="4"/>
    <n v="432"/>
    <n v="59"/>
    <n v="19.63"/>
    <n v="67.5"/>
    <n v="0"/>
    <n v="2"/>
    <n v="3"/>
    <n v="16"/>
    <n v="16.615384615384617"/>
    <n v="87.13"/>
    <n v="2"/>
    <n v="13.5"/>
    <n v="7.4074074074074066"/>
  </r>
  <r>
    <n v="7"/>
    <x v="656"/>
    <s v="AFG"/>
    <n v="2018"/>
    <x v="209"/>
    <n v="21"/>
    <n v="2"/>
    <n v="430"/>
    <n v="56"/>
    <n v="22.63"/>
    <n v="105.39"/>
    <n v="0"/>
    <n v="2"/>
    <n v="4"/>
    <n v="17.916666666666668"/>
    <n v="20.476190476190474"/>
    <n v="128.02000000000001"/>
    <n v="2"/>
    <n v="12"/>
    <n v="8.3333333333333321"/>
  </r>
  <r>
    <n v="8"/>
    <x v="657"/>
    <s v="ENG"/>
    <n v="1993"/>
    <x v="187"/>
    <n v="30"/>
    <n v="12"/>
    <n v="425"/>
    <n v="49"/>
    <n v="23.61"/>
    <n v="68.989999999999995"/>
    <n v="0"/>
    <n v="0"/>
    <n v="1"/>
    <n v="9.6590909090909083"/>
    <n v="14.166666666666666"/>
    <n v="92.6"/>
    <n v="0"/>
    <n v="0"/>
    <n v="0"/>
  </r>
  <r>
    <n v="9"/>
    <x v="658"/>
    <s v="SA"/>
    <n v="2015"/>
    <x v="219"/>
    <n v="17"/>
    <n v="1"/>
    <n v="425"/>
    <n v="82"/>
    <n v="26.56"/>
    <n v="68.88"/>
    <n v="0"/>
    <n v="4"/>
    <n v="2"/>
    <n v="25"/>
    <n v="25"/>
    <n v="95.44"/>
    <n v="4"/>
    <n v="4.25"/>
    <n v="23.52941176470588"/>
  </r>
  <r>
    <n v="10"/>
    <x v="659"/>
    <s v="INDIA"/>
    <n v="1993"/>
    <x v="200"/>
    <n v="27"/>
    <n v="6"/>
    <n v="424"/>
    <n v="59"/>
    <n v="20.190000000000001"/>
    <n v="90.4"/>
    <n v="0"/>
    <n v="3"/>
    <n v="2"/>
    <n v="13.67741935483871"/>
    <n v="15.703703703703704"/>
    <n v="110.59"/>
    <n v="3"/>
    <n v="10.333333333333334"/>
    <n v="9.67741935483871"/>
  </r>
  <r>
    <n v="11"/>
    <x v="660"/>
    <s v="ENG"/>
    <n v="1998"/>
    <x v="166"/>
    <n v="31"/>
    <n v="7"/>
    <n v="423"/>
    <n v="50"/>
    <n v="17.62"/>
    <n v="66.3"/>
    <n v="0"/>
    <n v="1"/>
    <n v="0"/>
    <n v="10.574999999999999"/>
    <n v="13.64516129032258"/>
    <n v="83.92"/>
    <n v="1"/>
    <n v="40"/>
    <n v="2.5"/>
  </r>
  <r>
    <n v="12"/>
    <x v="661"/>
    <s v="CAN"/>
    <n v="2014"/>
    <x v="209"/>
    <n v="22"/>
    <n v="4"/>
    <n v="421"/>
    <n v="70"/>
    <n v="23.38"/>
    <n v="58.06"/>
    <n v="0"/>
    <n v="2"/>
    <n v="2"/>
    <n v="17.541666666666668"/>
    <n v="19.136363636363637"/>
    <n v="81.44"/>
    <n v="2"/>
    <n v="12"/>
    <n v="8.3333333333333321"/>
  </r>
  <r>
    <n v="13"/>
    <x v="662"/>
    <s v="SL"/>
    <n v="2019"/>
    <x v="166"/>
    <n v="37"/>
    <n v="3"/>
    <n v="421"/>
    <n v="95"/>
    <n v="12.38"/>
    <n v="94.6"/>
    <n v="0"/>
    <n v="2"/>
    <n v="7"/>
    <n v="10.525"/>
    <n v="11.378378378378379"/>
    <n v="106.97999999999999"/>
    <n v="2"/>
    <n v="20"/>
    <n v="5"/>
  </r>
  <r>
    <n v="14"/>
    <x v="663"/>
    <s v="SL"/>
    <n v="2015"/>
    <x v="192"/>
    <n v="20"/>
    <n v="2"/>
    <n v="420"/>
    <n v="74"/>
    <n v="23.33"/>
    <n v="80.45"/>
    <n v="0"/>
    <n v="2"/>
    <n v="0"/>
    <n v="18.260869565217391"/>
    <n v="21"/>
    <n v="103.78"/>
    <n v="2"/>
    <n v="11.5"/>
    <n v="8.695652173913043"/>
  </r>
  <r>
    <n v="15"/>
    <x v="664"/>
    <s v="NZ"/>
    <n v="2007"/>
    <x v="179"/>
    <n v="34"/>
    <n v="10"/>
    <n v="419"/>
    <n v="45"/>
    <n v="17.45"/>
    <n v="100.47"/>
    <n v="0"/>
    <n v="0"/>
    <n v="1"/>
    <n v="9.9761904761904763"/>
    <n v="12.323529411764707"/>
    <n v="117.92"/>
    <n v="0"/>
    <n v="0"/>
    <n v="0"/>
  </r>
  <r>
    <n v="16"/>
    <x v="665"/>
    <s v="KENYA"/>
    <n v="2011"/>
    <x v="212"/>
    <n v="20"/>
    <n v="0"/>
    <n v="419"/>
    <n v="74"/>
    <n v="20.95"/>
    <n v="55.79"/>
    <n v="0"/>
    <n v="2"/>
    <n v="2"/>
    <n v="20.95"/>
    <n v="20.95"/>
    <n v="76.739999999999995"/>
    <n v="2"/>
    <n v="10"/>
    <n v="10"/>
  </r>
  <r>
    <n v="17"/>
    <x v="666"/>
    <s v="WI"/>
    <n v="2005"/>
    <x v="152"/>
    <n v="32"/>
    <n v="8"/>
    <n v="415"/>
    <n v="46"/>
    <n v="17.29"/>
    <n v="70.33"/>
    <n v="0"/>
    <n v="0"/>
    <n v="3"/>
    <n v="9.0217391304347831"/>
    <n v="12.96875"/>
    <n v="87.62"/>
    <n v="0"/>
    <n v="0"/>
    <n v="0"/>
  </r>
  <r>
    <n v="18"/>
    <x v="667"/>
    <s v="BDESH"/>
    <n v="2011"/>
    <x v="174"/>
    <n v="31"/>
    <n v="6"/>
    <n v="412"/>
    <n v="50"/>
    <n v="16.48"/>
    <n v="64.77"/>
    <n v="0"/>
    <n v="1"/>
    <n v="2"/>
    <n v="12.117647058823529"/>
    <n v="13.290322580645162"/>
    <n v="81.25"/>
    <n v="1"/>
    <n v="34"/>
    <n v="2.9411764705882351"/>
  </r>
  <r>
    <n v="19"/>
    <x v="668"/>
    <s v="AFG"/>
    <n v="2017"/>
    <x v="211"/>
    <n v="15"/>
    <n v="0"/>
    <n v="411"/>
    <n v="118"/>
    <n v="27.4"/>
    <n v="79.03"/>
    <n v="1"/>
    <n v="2"/>
    <n v="2"/>
    <n v="27.4"/>
    <n v="27.4"/>
    <n v="106.43"/>
    <n v="3"/>
    <n v="5"/>
    <n v="20"/>
  </r>
  <r>
    <n v="0"/>
    <x v="669"/>
    <s v="WI"/>
    <n v="2007"/>
    <x v="9"/>
    <n v="34"/>
    <n v="11"/>
    <n v="287"/>
    <n v="37"/>
    <n v="12.47"/>
    <n v="59.79"/>
    <n v="0"/>
    <n v="0"/>
    <n v="6"/>
    <n v="4.629032258064516"/>
    <n v="8.4411764705882355"/>
    <n v="72.260000000000005"/>
    <n v="0"/>
    <n v="0"/>
    <n v="0"/>
  </r>
  <r>
    <n v="21"/>
    <x v="670"/>
    <s v="USA"/>
    <n v="2004"/>
    <x v="224"/>
    <n v="12"/>
    <n v="0"/>
    <n v="407"/>
    <n v="119"/>
    <n v="33.909999999999997"/>
    <n v="75.37"/>
    <n v="1"/>
    <n v="2"/>
    <n v="1"/>
    <n v="33.916666666666664"/>
    <n v="33.916666666666664"/>
    <n v="109.28"/>
    <n v="3"/>
    <n v="4"/>
    <n v="25"/>
  </r>
  <r>
    <n v="43"/>
    <x v="671"/>
    <s v="BDESH"/>
    <n v="2007"/>
    <x v="35"/>
    <n v="41"/>
    <n v="13"/>
    <n v="336"/>
    <n v="35"/>
    <n v="12"/>
    <n v="58.33"/>
    <n v="0"/>
    <n v="0"/>
    <n v="4"/>
    <n v="6"/>
    <n v="8.1951219512195124"/>
    <n v="70.33"/>
    <n v="0"/>
    <n v="0"/>
    <n v="0"/>
  </r>
  <r>
    <n v="11"/>
    <x v="672"/>
    <s v="WI"/>
    <n v="2016"/>
    <x v="147"/>
    <n v="45"/>
    <n v="12"/>
    <n v="363"/>
    <n v="36"/>
    <n v="11"/>
    <n v="82.31"/>
    <n v="0"/>
    <n v="0"/>
    <n v="8"/>
    <n v="5.5846153846153843"/>
    <n v="8.0666666666666664"/>
    <n v="93.31"/>
    <n v="0"/>
    <n v="0"/>
    <n v="0"/>
  </r>
  <r>
    <n v="16"/>
    <x v="673"/>
    <s v="BDESH"/>
    <n v="2014"/>
    <x v="218"/>
    <n v="97"/>
    <n v="39"/>
    <n v="779"/>
    <n v="53"/>
    <n v="13.43"/>
    <n v="76.37"/>
    <n v="0"/>
    <n v="1"/>
    <n v="12"/>
    <n v="5.0915032679738559"/>
    <n v="8.0309278350515463"/>
    <n v="89.800000000000011"/>
    <n v="1"/>
    <n v="153"/>
    <n v="0.65359477124183007"/>
  </r>
  <r>
    <n v="25"/>
    <x v="674"/>
    <s v="ENG"/>
    <n v="2006"/>
    <x v="174"/>
    <n v="29"/>
    <n v="2"/>
    <n v="403"/>
    <n v="82"/>
    <n v="14.92"/>
    <n v="86.66"/>
    <n v="0"/>
    <n v="1"/>
    <n v="6"/>
    <n v="11.852941176470589"/>
    <n v="13.896551724137931"/>
    <n v="101.58"/>
    <n v="1"/>
    <n v="34"/>
    <n v="2.9411764705882351"/>
  </r>
  <r>
    <n v="26"/>
    <x v="675"/>
    <s v="ZIM"/>
    <n v="2011"/>
    <x v="219"/>
    <n v="15"/>
    <n v="2"/>
    <n v="403"/>
    <n v="79"/>
    <n v="31"/>
    <n v="80.27"/>
    <n v="0"/>
    <n v="4"/>
    <n v="2"/>
    <n v="23.705882352941178"/>
    <n v="26.866666666666667"/>
    <n v="111.27"/>
    <n v="4"/>
    <n v="4.25"/>
    <n v="23.52941176470588"/>
  </r>
  <r>
    <n v="27"/>
    <x v="676"/>
    <s v="IRE"/>
    <n v="2007"/>
    <x v="211"/>
    <n v="15"/>
    <n v="1"/>
    <n v="401"/>
    <n v="116"/>
    <n v="28.64"/>
    <n v="67.5"/>
    <n v="2"/>
    <n v="0"/>
    <n v="2"/>
    <n v="26.733333333333334"/>
    <n v="26.733333333333334"/>
    <n v="96.14"/>
    <n v="2"/>
    <n v="7.5"/>
    <n v="13.333333333333334"/>
  </r>
  <r>
    <n v="28"/>
    <x v="677"/>
    <s v="SL"/>
    <n v="1988"/>
    <x v="200"/>
    <n v="27"/>
    <n v="8"/>
    <n v="401"/>
    <n v="59"/>
    <n v="21.1"/>
    <n v="78.319999999999993"/>
    <n v="0"/>
    <n v="2"/>
    <n v="2"/>
    <n v="12.935483870967742"/>
    <n v="14.851851851851851"/>
    <n v="99.419999999999987"/>
    <n v="2"/>
    <n v="15.5"/>
    <n v="6.4516129032258061"/>
  </r>
  <r>
    <n v="3"/>
    <x v="678"/>
    <s v="NZ"/>
    <n v="2019"/>
    <x v="205"/>
    <n v="85"/>
    <n v="32"/>
    <n v="676"/>
    <n v="55"/>
    <n v="12.75"/>
    <n v="98.54"/>
    <n v="0"/>
    <n v="1"/>
    <n v="12"/>
    <n v="4.8285714285714283"/>
    <n v="7.9529411764705884"/>
    <n v="111.29"/>
    <n v="1"/>
    <n v="140"/>
    <n v="0.7142857142857143"/>
  </r>
  <r>
    <n v="30"/>
    <x v="679"/>
    <s v="NL"/>
    <n v="2007"/>
    <x v="207"/>
    <n v="25"/>
    <n v="1"/>
    <n v="400"/>
    <n v="58"/>
    <n v="16.66"/>
    <n v="63.69"/>
    <n v="0"/>
    <n v="2"/>
    <n v="4"/>
    <n v="13.793103448275861"/>
    <n v="16"/>
    <n v="80.349999999999994"/>
    <n v="2"/>
    <n v="14.5"/>
    <n v="6.8965517241379306"/>
  </r>
  <r>
    <n v="31"/>
    <x v="680"/>
    <s v="SL"/>
    <n v="2004"/>
    <x v="219"/>
    <n v="17"/>
    <n v="2"/>
    <n v="400"/>
    <n v="74"/>
    <n v="26.66"/>
    <n v="75.47"/>
    <n v="0"/>
    <n v="2"/>
    <n v="2"/>
    <n v="23.529411764705884"/>
    <n v="23.529411764705884"/>
    <n v="102.13"/>
    <n v="2"/>
    <n v="8.5"/>
    <n v="11.76470588235294"/>
  </r>
  <r>
    <n v="7"/>
    <x v="681"/>
    <s v="INDIA"/>
    <n v="2012"/>
    <x v="155"/>
    <n v="101"/>
    <n v="35"/>
    <n v="792"/>
    <n v="34"/>
    <n v="12"/>
    <n v="73.459999999999994"/>
    <n v="0"/>
    <n v="0"/>
    <n v="15"/>
    <n v="3.96"/>
    <n v="7.8415841584158414"/>
    <n v="85.46"/>
    <n v="0"/>
    <n v="0"/>
    <n v="0"/>
  </r>
  <r>
    <n v="34"/>
    <x v="682"/>
    <s v="ENG"/>
    <n v="2016"/>
    <x v="108"/>
    <n v="68"/>
    <n v="25"/>
    <n v="529"/>
    <n v="45"/>
    <n v="12.3"/>
    <n v="74.61"/>
    <n v="0"/>
    <n v="0"/>
    <n v="8"/>
    <n v="4.3719008264462813"/>
    <n v="7.7794117647058822"/>
    <n v="86.91"/>
    <n v="0"/>
    <n v="0"/>
    <n v="0"/>
  </r>
  <r>
    <n v="34"/>
    <x v="683"/>
    <s v="CAN"/>
    <n v="2007"/>
    <x v="222"/>
    <n v="21"/>
    <n v="2"/>
    <n v="397"/>
    <n v="48"/>
    <n v="20.89"/>
    <n v="66.72"/>
    <n v="0"/>
    <n v="0"/>
    <n v="0"/>
    <n v="18.904761904761905"/>
    <n v="18.904761904761905"/>
    <n v="87.61"/>
    <n v="0"/>
    <n v="0"/>
    <n v="0"/>
  </r>
  <r>
    <n v="35"/>
    <x v="684"/>
    <s v="UAE"/>
    <n v="2019"/>
    <x v="189"/>
    <n v="34"/>
    <n v="10"/>
    <n v="397"/>
    <n v="45"/>
    <n v="16.54"/>
    <n v="122.91"/>
    <n v="0"/>
    <n v="0"/>
    <n v="2"/>
    <n v="10.179487179487179"/>
    <n v="11.676470588235293"/>
    <n v="139.44999999999999"/>
    <n v="0"/>
    <n v="0"/>
    <n v="0"/>
  </r>
  <r>
    <n v="36"/>
    <x v="685"/>
    <s v="KENYA"/>
    <n v="2014"/>
    <x v="225"/>
    <n v="9"/>
    <n v="0"/>
    <n v="396"/>
    <n v="112"/>
    <n v="44"/>
    <n v="75.86"/>
    <n v="2"/>
    <n v="1"/>
    <n v="0"/>
    <n v="44"/>
    <n v="44"/>
    <n v="119.86"/>
    <n v="3"/>
    <n v="3"/>
    <n v="33.333333333333329"/>
  </r>
  <r>
    <n v="37"/>
    <x v="686"/>
    <s v="WI"/>
    <n v="2012"/>
    <x v="226"/>
    <n v="14"/>
    <n v="1"/>
    <n v="394"/>
    <n v="113"/>
    <n v="30.3"/>
    <n v="64.37"/>
    <n v="1"/>
    <n v="1"/>
    <n v="2"/>
    <n v="28.142857142857142"/>
    <n v="28.142857142857142"/>
    <n v="94.67"/>
    <n v="2"/>
    <n v="7"/>
    <n v="14.285714285714285"/>
  </r>
  <r>
    <n v="28"/>
    <x v="687"/>
    <s v="AUS"/>
    <n v="2019"/>
    <x v="137"/>
    <n v="46"/>
    <n v="18"/>
    <n v="348"/>
    <n v="52"/>
    <n v="12.42"/>
    <n v="89.46"/>
    <n v="0"/>
    <n v="1"/>
    <n v="7"/>
    <n v="4.0941176470588232"/>
    <n v="7.5652173913043477"/>
    <n v="101.88"/>
    <n v="1"/>
    <n v="85"/>
    <n v="1.1764705882352942"/>
  </r>
  <r>
    <n v="39"/>
    <x v="688"/>
    <s v="SL"/>
    <n v="2010"/>
    <x v="183"/>
    <n v="27"/>
    <n v="6"/>
    <n v="392"/>
    <n v="54"/>
    <n v="18.66"/>
    <n v="92.45"/>
    <n v="0"/>
    <n v="1"/>
    <n v="4"/>
    <n v="10.315789473684211"/>
    <n v="14.518518518518519"/>
    <n v="111.11"/>
    <n v="1"/>
    <n v="38"/>
    <n v="2.6315789473684208"/>
  </r>
  <r>
    <n v="20"/>
    <x v="689"/>
    <s v="ZIM"/>
    <n v="2008"/>
    <x v="37"/>
    <n v="54"/>
    <n v="20"/>
    <n v="408"/>
    <n v="59"/>
    <n v="12"/>
    <n v="58.45"/>
    <n v="0"/>
    <n v="1"/>
    <n v="3"/>
    <n v="5.8285714285714283"/>
    <n v="7.5555555555555554"/>
    <n v="70.45"/>
    <n v="1"/>
    <n v="70"/>
    <n v="1.4285714285714286"/>
  </r>
  <r>
    <n v="41"/>
    <x v="690"/>
    <s v="AFG"/>
    <n v="2016"/>
    <x v="152"/>
    <n v="38"/>
    <n v="11"/>
    <n v="387"/>
    <n v="52"/>
    <n v="14.33"/>
    <n v="71.27"/>
    <n v="0"/>
    <n v="1"/>
    <n v="3"/>
    <n v="8.4130434782608692"/>
    <n v="10.184210526315789"/>
    <n v="85.6"/>
    <n v="1"/>
    <n v="46"/>
    <n v="2.1739130434782608"/>
  </r>
  <r>
    <n v="49"/>
    <x v="691"/>
    <s v="AUS"/>
    <n v="2005"/>
    <x v="119"/>
    <n v="39"/>
    <n v="16"/>
    <n v="289"/>
    <n v="44"/>
    <n v="12.56"/>
    <n v="78.53"/>
    <n v="0"/>
    <n v="0"/>
    <n v="8"/>
    <n v="2.9793814432989691"/>
    <n v="7.4102564102564106"/>
    <n v="91.09"/>
    <n v="0"/>
    <n v="0"/>
    <n v="0"/>
  </r>
  <r>
    <n v="43"/>
    <x v="692"/>
    <s v="BDESH"/>
    <n v="2004"/>
    <x v="212"/>
    <n v="20"/>
    <n v="0"/>
    <n v="383"/>
    <n v="61"/>
    <n v="19.149999999999999"/>
    <n v="53.71"/>
    <n v="0"/>
    <n v="3"/>
    <n v="2"/>
    <n v="19.149999999999999"/>
    <n v="19.149999999999999"/>
    <n v="72.86"/>
    <n v="3"/>
    <n v="6.666666666666667"/>
    <n v="15"/>
  </r>
  <r>
    <n v="44"/>
    <x v="693"/>
    <s v="PAK"/>
    <n v="1980"/>
    <x v="210"/>
    <n v="19"/>
    <n v="1"/>
    <n v="383"/>
    <n v="74"/>
    <n v="21.27"/>
    <n v="50.72"/>
    <n v="0"/>
    <n v="2"/>
    <n v="0"/>
    <n v="20.157894736842106"/>
    <n v="20.157894736842106"/>
    <n v="71.989999999999995"/>
    <n v="2"/>
    <n v="9.5"/>
    <n v="10.526315789473683"/>
  </r>
  <r>
    <n v="45"/>
    <x v="694"/>
    <s v="BDESH"/>
    <n v="2019"/>
    <x v="183"/>
    <n v="24"/>
    <n v="4"/>
    <n v="381"/>
    <n v="51"/>
    <n v="19.05"/>
    <n v="76.5"/>
    <n v="0"/>
    <n v="1"/>
    <n v="0"/>
    <n v="10.026315789473685"/>
    <n v="15.875"/>
    <n v="95.55"/>
    <n v="1"/>
    <n v="38"/>
    <n v="2.6315789473684208"/>
  </r>
  <r>
    <n v="46"/>
    <x v="695"/>
    <s v="ZIM"/>
    <n v="1996"/>
    <x v="192"/>
    <n v="22"/>
    <n v="2"/>
    <n v="379"/>
    <n v="79"/>
    <n v="18.95"/>
    <n v="47.49"/>
    <n v="0"/>
    <n v="2"/>
    <n v="0"/>
    <n v="16.478260869565219"/>
    <n v="17.227272727272727"/>
    <n v="66.44"/>
    <n v="2"/>
    <n v="11.5"/>
    <n v="8.695652173913043"/>
  </r>
  <r>
    <n v="47"/>
    <x v="696"/>
    <s v="AUS"/>
    <n v="1987"/>
    <x v="219"/>
    <n v="17"/>
    <n v="2"/>
    <n v="379"/>
    <n v="97"/>
    <n v="25.26"/>
    <n v="54.22"/>
    <n v="0"/>
    <n v="1"/>
    <n v="0"/>
    <n v="22.294117647058822"/>
    <n v="22.294117647058822"/>
    <n v="79.48"/>
    <n v="1"/>
    <n v="17"/>
    <n v="5.8823529411764701"/>
  </r>
  <r>
    <n v="48"/>
    <x v="697"/>
    <s v="PNG"/>
    <n v="2019"/>
    <x v="222"/>
    <n v="21"/>
    <n v="1"/>
    <n v="378"/>
    <n v="59"/>
    <n v="18.899999999999999"/>
    <n v="62.79"/>
    <n v="0"/>
    <n v="1"/>
    <n v="4"/>
    <n v="18"/>
    <n v="18"/>
    <n v="81.69"/>
    <n v="1"/>
    <n v="21"/>
    <n v="4.7619047619047619"/>
  </r>
  <r>
    <n v="49"/>
    <x v="698"/>
    <s v="CAN"/>
    <n v="2010"/>
    <x v="184"/>
    <n v="30"/>
    <n v="8"/>
    <n v="378"/>
    <n v="46"/>
    <n v="17.18"/>
    <n v="73.680000000000007"/>
    <n v="0"/>
    <n v="0"/>
    <n v="2"/>
    <n v="10.5"/>
    <n v="12.6"/>
    <n v="90.860000000000014"/>
    <n v="0"/>
    <n v="0"/>
    <n v="0"/>
  </r>
  <r>
    <n v="40"/>
    <x v="699"/>
    <s v="NZ"/>
    <n v="2010"/>
    <x v="89"/>
    <n v="40"/>
    <n v="22"/>
    <n v="292"/>
    <n v="31"/>
    <n v="16.22"/>
    <n v="76.040000000000006"/>
    <n v="0"/>
    <n v="0"/>
    <n v="2"/>
    <n v="3.5609756097560976"/>
    <n v="7.3"/>
    <n v="92.26"/>
    <n v="0"/>
    <n v="0"/>
    <n v="0"/>
  </r>
  <r>
    <n v="1"/>
    <x v="700"/>
    <s v="ENG"/>
    <n v="2001"/>
    <x v="202"/>
    <n v="18"/>
    <n v="4"/>
    <n v="376"/>
    <n v="51"/>
    <n v="26.85"/>
    <n v="69.11"/>
    <n v="0"/>
    <n v="1"/>
    <n v="0"/>
    <n v="20.888888888888889"/>
    <n v="20.888888888888889"/>
    <n v="95.960000000000008"/>
    <n v="1"/>
    <n v="18"/>
    <n v="5.5555555555555554"/>
  </r>
  <r>
    <n v="2"/>
    <x v="701"/>
    <s v="BDESH"/>
    <n v="2003"/>
    <x v="207"/>
    <n v="29"/>
    <n v="1"/>
    <n v="374"/>
    <n v="62"/>
    <n v="13.35"/>
    <n v="52.75"/>
    <n v="0"/>
    <n v="2"/>
    <n v="6"/>
    <n v="12.896551724137931"/>
    <n v="12.896551724137931"/>
    <n v="66.099999999999994"/>
    <n v="2"/>
    <n v="14.5"/>
    <n v="6.8965517241379306"/>
  </r>
  <r>
    <n v="34"/>
    <x v="702"/>
    <s v="SL"/>
    <n v="2007"/>
    <x v="71"/>
    <n v="47"/>
    <n v="21"/>
    <n v="343"/>
    <n v="47"/>
    <n v="13.19"/>
    <n v="95.81"/>
    <n v="0"/>
    <n v="0"/>
    <n v="5"/>
    <n v="3.6105263157894738"/>
    <n v="7.2978723404255321"/>
    <n v="109"/>
    <n v="0"/>
    <n v="0"/>
    <n v="0"/>
  </r>
  <r>
    <n v="4"/>
    <x v="703"/>
    <s v="INDIA"/>
    <n v="1986"/>
    <x v="175"/>
    <n v="31"/>
    <n v="13"/>
    <n v="373"/>
    <n v="48"/>
    <n v="20.72"/>
    <n v="60.55"/>
    <n v="0"/>
    <n v="0"/>
    <n v="2"/>
    <n v="7.6122448979591839"/>
    <n v="12.03225806451613"/>
    <n v="81.27"/>
    <n v="0"/>
    <n v="0"/>
    <n v="0"/>
  </r>
  <r>
    <n v="5"/>
    <x v="704"/>
    <s v="SL"/>
    <n v="1985"/>
    <x v="163"/>
    <n v="29"/>
    <n v="10"/>
    <n v="371"/>
    <n v="37"/>
    <n v="19.52"/>
    <n v="53.69"/>
    <n v="0"/>
    <n v="0"/>
    <n v="0"/>
    <n v="9.0487804878048781"/>
    <n v="12.793103448275861"/>
    <n v="73.209999999999994"/>
    <n v="0"/>
    <n v="0"/>
    <n v="0"/>
  </r>
  <r>
    <n v="6"/>
    <x v="705"/>
    <s v="WI"/>
    <n v="2009"/>
    <x v="202"/>
    <n v="17"/>
    <n v="2"/>
    <n v="370"/>
    <n v="54"/>
    <n v="24.66"/>
    <n v="60.16"/>
    <n v="0"/>
    <n v="2"/>
    <n v="2"/>
    <n v="20.555555555555557"/>
    <n v="21.764705882352942"/>
    <n v="84.82"/>
    <n v="2"/>
    <n v="9"/>
    <n v="11.111111111111111"/>
  </r>
  <r>
    <n v="7"/>
    <x v="706"/>
    <s v="AUS"/>
    <n v="2012"/>
    <x v="211"/>
    <n v="14"/>
    <n v="0"/>
    <n v="368"/>
    <n v="104"/>
    <n v="26.28"/>
    <n v="65.59"/>
    <n v="1"/>
    <n v="3"/>
    <n v="2"/>
    <n v="24.533333333333335"/>
    <n v="26.285714285714285"/>
    <n v="91.87"/>
    <n v="4"/>
    <n v="3.75"/>
    <n v="26.666666666666668"/>
  </r>
  <r>
    <n v="22"/>
    <x v="707"/>
    <s v="INDIA"/>
    <n v="2003"/>
    <x v="227"/>
    <n v="121"/>
    <n v="38"/>
    <n v="883"/>
    <n v="53"/>
    <n v="10.63"/>
    <n v="79.62"/>
    <n v="0"/>
    <n v="1"/>
    <n v="19"/>
    <n v="3.8558951965065504"/>
    <n v="7.2975206611570247"/>
    <n v="90.25"/>
    <n v="1"/>
    <n v="229"/>
    <n v="0.43668122270742354"/>
  </r>
  <r>
    <n v="9"/>
    <x v="708"/>
    <s v="AUS"/>
    <n v="1982"/>
    <x v="202"/>
    <n v="18"/>
    <n v="1"/>
    <n v="363"/>
    <n v="74"/>
    <n v="21.35"/>
    <n v="53.46"/>
    <n v="0"/>
    <n v="1"/>
    <n v="0"/>
    <n v="20.166666666666668"/>
    <n v="20.166666666666668"/>
    <n v="74.81"/>
    <n v="1"/>
    <n v="18"/>
    <n v="5.5555555555555554"/>
  </r>
  <r>
    <n v="0"/>
    <x v="709"/>
    <s v="AUS"/>
    <n v="1989"/>
    <x v="151"/>
    <n v="52"/>
    <n v="18"/>
    <n v="378"/>
    <n v="33"/>
    <n v="11.11"/>
    <n v="75.599999999999994"/>
    <n v="0"/>
    <n v="0"/>
    <n v="9"/>
    <n v="4.7848101265822782"/>
    <n v="7.2692307692307692"/>
    <n v="86.71"/>
    <n v="0"/>
    <n v="0"/>
    <n v="0"/>
  </r>
  <r>
    <n v="41"/>
    <x v="710"/>
    <s v="PAK"/>
    <n v="2003"/>
    <x v="191"/>
    <n v="98"/>
    <n v="38"/>
    <n v="711"/>
    <n v="37"/>
    <n v="11.85"/>
    <n v="49.58"/>
    <n v="0"/>
    <n v="0"/>
    <n v="13"/>
    <n v="4.2071005917159763"/>
    <n v="7.2551020408163263"/>
    <n v="61.43"/>
    <n v="0"/>
    <n v="0"/>
    <n v="0"/>
  </r>
  <r>
    <n v="12"/>
    <x v="711"/>
    <s v="INDIA"/>
    <n v="2000"/>
    <x v="174"/>
    <n v="27"/>
    <n v="4"/>
    <n v="362"/>
    <n v="55"/>
    <n v="15.73"/>
    <n v="64.64"/>
    <n v="0"/>
    <n v="1"/>
    <n v="2"/>
    <n v="10.647058823529411"/>
    <n v="13.407407407407407"/>
    <n v="80.37"/>
    <n v="1"/>
    <n v="34"/>
    <n v="2.9411764705882351"/>
  </r>
  <r>
    <n v="6"/>
    <x v="712"/>
    <s v="WI"/>
    <n v="1983"/>
    <x v="35"/>
    <n v="32"/>
    <n v="9"/>
    <n v="231"/>
    <n v="37"/>
    <n v="10.039999999999999"/>
    <n v="64.7"/>
    <n v="0"/>
    <n v="0"/>
    <n v="3"/>
    <n v="4.125"/>
    <n v="7.21875"/>
    <n v="74.740000000000009"/>
    <n v="0"/>
    <n v="0"/>
    <n v="0"/>
  </r>
  <r>
    <n v="14"/>
    <x v="713"/>
    <s v="BDESH"/>
    <n v="2004"/>
    <x v="212"/>
    <n v="19"/>
    <n v="0"/>
    <n v="362"/>
    <n v="95"/>
    <n v="19.05"/>
    <n v="53.07"/>
    <n v="0"/>
    <n v="2"/>
    <n v="4"/>
    <n v="18.100000000000001"/>
    <n v="19.05263157894737"/>
    <n v="72.12"/>
    <n v="2"/>
    <n v="10"/>
    <n v="10"/>
  </r>
  <r>
    <n v="15"/>
    <x v="714"/>
    <s v="WI"/>
    <n v="2019"/>
    <x v="225"/>
    <n v="8"/>
    <n v="2"/>
    <n v="361"/>
    <n v="148"/>
    <n v="60.16"/>
    <n v="101.97"/>
    <n v="1"/>
    <n v="1"/>
    <n v="0"/>
    <n v="40.111111111111114"/>
    <n v="45.125"/>
    <n v="162.13"/>
    <n v="2"/>
    <n v="4.5"/>
    <n v="22.222222222222221"/>
  </r>
  <r>
    <n v="16"/>
    <x v="715"/>
    <s v="PAK"/>
    <n v="2019"/>
    <x v="202"/>
    <n v="14"/>
    <n v="1"/>
    <n v="361"/>
    <n v="52"/>
    <n v="27.76"/>
    <n v="128.91999999999999"/>
    <n v="0"/>
    <n v="3"/>
    <n v="0"/>
    <n v="20.055555555555557"/>
    <n v="25.785714285714285"/>
    <n v="156.67999999999998"/>
    <n v="3"/>
    <n v="6"/>
    <n v="16.666666666666664"/>
  </r>
  <r>
    <n v="17"/>
    <x v="716"/>
    <s v="NZ"/>
    <n v="2017"/>
    <x v="214"/>
    <n v="15"/>
    <n v="1"/>
    <n v="361"/>
    <n v="63"/>
    <n v="25.78"/>
    <n v="74.27"/>
    <n v="0"/>
    <n v="1"/>
    <n v="0"/>
    <n v="22.5625"/>
    <n v="24.066666666666666"/>
    <n v="100.05"/>
    <n v="1"/>
    <n v="16"/>
    <n v="6.25"/>
  </r>
  <r>
    <n v="18"/>
    <x v="717"/>
    <s v="AFG"/>
    <n v="2019"/>
    <x v="214"/>
    <n v="16"/>
    <n v="0"/>
    <n v="361"/>
    <n v="67"/>
    <n v="22.56"/>
    <n v="88.26"/>
    <n v="0"/>
    <n v="2"/>
    <n v="1"/>
    <n v="22.5625"/>
    <n v="22.5625"/>
    <n v="110.82000000000001"/>
    <n v="2"/>
    <n v="8"/>
    <n v="12.5"/>
  </r>
  <r>
    <n v="19"/>
    <x v="718"/>
    <s v="IRE"/>
    <n v="2009"/>
    <x v="189"/>
    <n v="28"/>
    <n v="10"/>
    <n v="361"/>
    <n v="50"/>
    <n v="20.05"/>
    <n v="86.15"/>
    <n v="0"/>
    <n v="1"/>
    <n v="5"/>
    <n v="9.2564102564102573"/>
    <n v="12.892857142857142"/>
    <n v="106.2"/>
    <n v="1"/>
    <n v="39"/>
    <n v="2.5641025641025639"/>
  </r>
  <r>
    <n v="20"/>
    <x v="719"/>
    <s v="ENG"/>
    <n v="2003"/>
    <x v="200"/>
    <n v="30"/>
    <n v="5"/>
    <n v="360"/>
    <n v="53"/>
    <n v="14.4"/>
    <n v="65.569999999999993"/>
    <n v="0"/>
    <n v="1"/>
    <n v="7"/>
    <n v="11.612903225806452"/>
    <n v="12"/>
    <n v="79.97"/>
    <n v="1"/>
    <n v="31"/>
    <n v="3.225806451612903"/>
  </r>
  <r>
    <n v="21"/>
    <x v="720"/>
    <s v="BDESH"/>
    <n v="2004"/>
    <x v="201"/>
    <n v="25"/>
    <n v="3"/>
    <n v="360"/>
    <n v="49"/>
    <n v="16.36"/>
    <n v="52.17"/>
    <n v="0"/>
    <n v="0"/>
    <n v="4"/>
    <n v="12.857142857142858"/>
    <n v="14.4"/>
    <n v="68.53"/>
    <n v="0"/>
    <n v="0"/>
    <n v="0"/>
  </r>
  <r>
    <n v="22"/>
    <x v="721"/>
    <s v="KENYA"/>
    <n v="2006"/>
    <x v="200"/>
    <n v="25"/>
    <n v="3"/>
    <n v="360"/>
    <n v="44"/>
    <n v="16.36"/>
    <n v="48.91"/>
    <n v="0"/>
    <n v="0"/>
    <n v="4"/>
    <n v="11.612903225806452"/>
    <n v="14.4"/>
    <n v="65.27"/>
    <n v="0"/>
    <n v="0"/>
    <n v="0"/>
  </r>
  <r>
    <n v="23"/>
    <x v="722"/>
    <s v="ENG"/>
    <n v="2001"/>
    <x v="214"/>
    <n v="16"/>
    <n v="0"/>
    <n v="354"/>
    <n v="118"/>
    <n v="22.12"/>
    <n v="82.9"/>
    <n v="1"/>
    <n v="1"/>
    <n v="2"/>
    <n v="22.125"/>
    <n v="22.125"/>
    <n v="105.02000000000001"/>
    <n v="2"/>
    <n v="8"/>
    <n v="12.5"/>
  </r>
  <r>
    <n v="24"/>
    <x v="723"/>
    <s v="WI"/>
    <n v="2016"/>
    <x v="204"/>
    <n v="25"/>
    <n v="0"/>
    <n v="354"/>
    <n v="54"/>
    <n v="14.16"/>
    <n v="64.48"/>
    <n v="0"/>
    <n v="2"/>
    <n v="3"/>
    <n v="14.16"/>
    <n v="14.16"/>
    <n v="78.64"/>
    <n v="2"/>
    <n v="12.5"/>
    <n v="8"/>
  </r>
  <r>
    <n v="25"/>
    <x v="724"/>
    <s v="AFG"/>
    <n v="2018"/>
    <x v="214"/>
    <n v="14"/>
    <n v="1"/>
    <n v="352"/>
    <n v="53"/>
    <n v="27.07"/>
    <n v="65.540000000000006"/>
    <n v="0"/>
    <n v="3"/>
    <n v="1"/>
    <n v="22"/>
    <n v="25.142857142857142"/>
    <n v="92.610000000000014"/>
    <n v="3"/>
    <n v="5.333333333333333"/>
    <n v="18.75"/>
  </r>
  <r>
    <n v="26"/>
    <x v="725"/>
    <s v="PAK"/>
    <n v="2000"/>
    <x v="211"/>
    <n v="15"/>
    <n v="0"/>
    <n v="349"/>
    <n v="84"/>
    <n v="23.26"/>
    <n v="48.94"/>
    <n v="0"/>
    <n v="1"/>
    <n v="1"/>
    <n v="23.266666666666666"/>
    <n v="23.266666666666666"/>
    <n v="72.2"/>
    <n v="1"/>
    <n v="15"/>
    <n v="6.666666666666667"/>
  </r>
  <r>
    <n v="27"/>
    <x v="726"/>
    <s v="USA"/>
    <n v="2019"/>
    <x v="225"/>
    <n v="9"/>
    <n v="0"/>
    <n v="348"/>
    <n v="95"/>
    <n v="38.659999999999997"/>
    <n v="66.790000000000006"/>
    <n v="0"/>
    <n v="3"/>
    <n v="1"/>
    <n v="38.666666666666664"/>
    <n v="38.666666666666664"/>
    <n v="105.45"/>
    <n v="3"/>
    <n v="3"/>
    <n v="33.333333333333329"/>
  </r>
  <r>
    <n v="8"/>
    <x v="727"/>
    <s v="SA"/>
    <n v="2019"/>
    <x v="49"/>
    <n v="51"/>
    <n v="12"/>
    <n v="365"/>
    <n v="60"/>
    <n v="9.35"/>
    <n v="64.94"/>
    <n v="0"/>
    <n v="1"/>
    <n v="8"/>
    <n v="2.92"/>
    <n v="7.1568627450980395"/>
    <n v="74.289999999999992"/>
    <n v="1"/>
    <n v="125"/>
    <n v="0.8"/>
  </r>
  <r>
    <n v="29"/>
    <x v="728"/>
    <s v="PAK"/>
    <n v="1994"/>
    <x v="210"/>
    <n v="18"/>
    <n v="3"/>
    <n v="348"/>
    <n v="98"/>
    <n v="23.2"/>
    <n v="59.58"/>
    <n v="0"/>
    <n v="2"/>
    <n v="0"/>
    <n v="18.315789473684209"/>
    <n v="19.333333333333332"/>
    <n v="82.78"/>
    <n v="2"/>
    <n v="9.5"/>
    <n v="10.526315789473683"/>
  </r>
  <r>
    <n v="30"/>
    <x v="729"/>
    <s v="INDIA"/>
    <n v="2019"/>
    <x v="211"/>
    <n v="13"/>
    <n v="0"/>
    <n v="346"/>
    <n v="71"/>
    <n v="26.61"/>
    <n v="105.48"/>
    <n v="0"/>
    <n v="1"/>
    <n v="1"/>
    <n v="23.066666666666666"/>
    <n v="26.615384615384617"/>
    <n v="132.09"/>
    <n v="1"/>
    <n v="15"/>
    <n v="6.666666666666667"/>
  </r>
  <r>
    <n v="31"/>
    <x v="730"/>
    <s v="ENG"/>
    <n v="2001"/>
    <x v="182"/>
    <n v="36"/>
    <n v="12"/>
    <n v="345"/>
    <n v="32"/>
    <n v="14.37"/>
    <n v="66.47"/>
    <n v="0"/>
    <n v="0"/>
    <n v="4"/>
    <n v="6.9"/>
    <n v="9.5833333333333339"/>
    <n v="80.84"/>
    <n v="0"/>
    <n v="0"/>
    <n v="0"/>
  </r>
  <r>
    <n v="32"/>
    <x v="731"/>
    <s v="UAE"/>
    <n v="2019"/>
    <x v="214"/>
    <n v="16"/>
    <n v="0"/>
    <n v="344"/>
    <n v="92"/>
    <n v="21.5"/>
    <n v="88.88"/>
    <n v="0"/>
    <n v="2"/>
    <n v="1"/>
    <n v="21.5"/>
    <n v="21.5"/>
    <n v="110.38"/>
    <n v="2"/>
    <n v="8"/>
    <n v="12.5"/>
  </r>
  <r>
    <n v="36"/>
    <x v="732"/>
    <s v="AUS"/>
    <n v="1983"/>
    <x v="143"/>
    <n v="34"/>
    <n v="8"/>
    <n v="240"/>
    <n v="42"/>
    <n v="9.23"/>
    <n v="75"/>
    <n v="0"/>
    <n v="0"/>
    <n v="6"/>
    <n v="3.8095238095238093"/>
    <n v="7.0588235294117645"/>
    <n v="84.23"/>
    <n v="0"/>
    <n v="0"/>
    <n v="0"/>
  </r>
  <r>
    <n v="37"/>
    <x v="733"/>
    <s v="PAK"/>
    <n v="2016"/>
    <x v="180"/>
    <n v="65"/>
    <n v="18"/>
    <n v="457"/>
    <n v="39"/>
    <n v="9.7200000000000006"/>
    <n v="71.180000000000007"/>
    <n v="0"/>
    <n v="0"/>
    <n v="10"/>
    <n v="3.5153846153846153"/>
    <n v="7.0307692307692307"/>
    <n v="80.900000000000006"/>
    <n v="0"/>
    <n v="0"/>
    <n v="0"/>
  </r>
  <r>
    <n v="35"/>
    <x v="734"/>
    <s v="INDIA"/>
    <n v="2000"/>
    <x v="174"/>
    <n v="27"/>
    <n v="8"/>
    <n v="339"/>
    <n v="57"/>
    <n v="17.84"/>
    <n v="66.209999999999994"/>
    <n v="0"/>
    <n v="1"/>
    <n v="2"/>
    <n v="9.9705882352941178"/>
    <n v="12.555555555555555"/>
    <n v="84.05"/>
    <n v="1"/>
    <n v="34"/>
    <n v="2.9411764705882351"/>
  </r>
  <r>
    <n v="36"/>
    <x v="735"/>
    <s v="INDIA"/>
    <n v="2015"/>
    <x v="219"/>
    <n v="16"/>
    <n v="0"/>
    <n v="339"/>
    <n v="72"/>
    <n v="21.18"/>
    <n v="66.989999999999995"/>
    <n v="0"/>
    <n v="1"/>
    <n v="0"/>
    <n v="19.941176470588236"/>
    <n v="21.1875"/>
    <n v="88.169999999999987"/>
    <n v="1"/>
    <n v="17"/>
    <n v="5.8823529411764701"/>
  </r>
  <r>
    <n v="37"/>
    <x v="736"/>
    <s v="NZ"/>
    <n v="1978"/>
    <x v="228"/>
    <n v="9"/>
    <n v="3"/>
    <n v="338"/>
    <n v="101"/>
    <n v="56.33"/>
    <n v="71.61"/>
    <n v="1"/>
    <n v="2"/>
    <n v="0"/>
    <n v="30.727272727272727"/>
    <n v="37.555555555555557"/>
    <n v="127.94"/>
    <n v="3"/>
    <n v="3.6666666666666665"/>
    <n v="27.27272727272727"/>
  </r>
  <r>
    <n v="38"/>
    <x v="737"/>
    <s v="ENG"/>
    <n v="1981"/>
    <x v="196"/>
    <n v="25"/>
    <n v="7"/>
    <n v="338"/>
    <n v="51"/>
    <n v="18.77"/>
    <n v="84.28"/>
    <n v="0"/>
    <n v="1"/>
    <n v="4"/>
    <n v="10.5625"/>
    <n v="13.52"/>
    <n v="103.05"/>
    <n v="1"/>
    <n v="32"/>
    <n v="3.125"/>
  </r>
  <r>
    <n v="39"/>
    <x v="738"/>
    <s v="PAK"/>
    <n v="2019"/>
    <x v="171"/>
    <n v="22"/>
    <n v="9"/>
    <n v="337"/>
    <n v="54"/>
    <n v="25.92"/>
    <n v="68.63"/>
    <n v="0"/>
    <n v="3"/>
    <n v="2"/>
    <n v="7.8372093023255811"/>
    <n v="15.318181818181818"/>
    <n v="94.55"/>
    <n v="3"/>
    <n v="14.333333333333334"/>
    <n v="6.9767441860465116"/>
  </r>
  <r>
    <n v="40"/>
    <x v="739"/>
    <s v="NZ"/>
    <n v="1981"/>
    <x v="197"/>
    <n v="20"/>
    <n v="0"/>
    <n v="336"/>
    <n v="47"/>
    <n v="16.8"/>
    <n v="65.239999999999995"/>
    <n v="0"/>
    <n v="0"/>
    <n v="1"/>
    <n v="12.923076923076923"/>
    <n v="16.8"/>
    <n v="82.039999999999992"/>
    <n v="0"/>
    <n v="0"/>
    <n v="0"/>
  </r>
  <r>
    <n v="39"/>
    <x v="740"/>
    <s v="ENG"/>
    <n v="2006"/>
    <x v="168"/>
    <n v="87"/>
    <n v="38"/>
    <n v="609"/>
    <n v="46"/>
    <n v="12.42"/>
    <n v="64.3"/>
    <n v="0"/>
    <n v="0"/>
    <n v="10"/>
    <n v="3.8301886792452828"/>
    <n v="7"/>
    <n v="76.72"/>
    <n v="0"/>
    <n v="0"/>
    <n v="0"/>
  </r>
  <r>
    <n v="42"/>
    <x v="741"/>
    <s v="BMUDA"/>
    <n v="2009"/>
    <x v="192"/>
    <n v="23"/>
    <n v="0"/>
    <n v="336"/>
    <n v="56"/>
    <n v="14.6"/>
    <n v="54.9"/>
    <n v="0"/>
    <n v="1"/>
    <n v="4"/>
    <n v="14.608695652173912"/>
    <n v="14.608695652173912"/>
    <n v="69.5"/>
    <n v="1"/>
    <n v="23"/>
    <n v="4.3478260869565215"/>
  </r>
  <r>
    <n v="47"/>
    <x v="742"/>
    <s v="PAK"/>
    <n v="2003"/>
    <x v="229"/>
    <n v="139"/>
    <n v="45"/>
    <n v="969"/>
    <n v="37"/>
    <n v="10.3"/>
    <n v="67.05"/>
    <n v="0"/>
    <n v="0"/>
    <n v="15"/>
    <n v="3.6984732824427482"/>
    <n v="6.971223021582734"/>
    <n v="77.349999999999994"/>
    <n v="0"/>
    <n v="0"/>
    <n v="0"/>
  </r>
  <r>
    <n v="44"/>
    <x v="743"/>
    <s v="SL"/>
    <n v="2017"/>
    <x v="202"/>
    <n v="14"/>
    <n v="1"/>
    <n v="332"/>
    <n v="56"/>
    <n v="25.53"/>
    <n v="86.68"/>
    <n v="0"/>
    <n v="1"/>
    <n v="0"/>
    <n v="18.444444444444443"/>
    <n v="23.714285714285715"/>
    <n v="112.21000000000001"/>
    <n v="1"/>
    <n v="18"/>
    <n v="5.5555555555555554"/>
  </r>
  <r>
    <n v="45"/>
    <x v="744"/>
    <s v="WI"/>
    <n v="2014"/>
    <x v="214"/>
    <n v="16"/>
    <n v="2"/>
    <n v="331"/>
    <n v="123"/>
    <n v="23.64"/>
    <n v="67"/>
    <n v="1"/>
    <n v="0"/>
    <n v="3"/>
    <n v="20.6875"/>
    <n v="20.6875"/>
    <n v="90.64"/>
    <n v="1"/>
    <n v="16"/>
    <n v="6.25"/>
  </r>
  <r>
    <n v="46"/>
    <x v="745"/>
    <s v="BDESH"/>
    <n v="2006"/>
    <x v="204"/>
    <n v="21"/>
    <n v="5"/>
    <n v="331"/>
    <n v="63"/>
    <n v="20.68"/>
    <n v="49.55"/>
    <n v="0"/>
    <n v="1"/>
    <n v="1"/>
    <n v="13.24"/>
    <n v="15.761904761904763"/>
    <n v="70.22999999999999"/>
    <n v="1"/>
    <n v="25"/>
    <n v="4"/>
  </r>
  <r>
    <n v="47"/>
    <x v="746"/>
    <s v="BMUDA"/>
    <n v="2007"/>
    <x v="212"/>
    <n v="18"/>
    <n v="4"/>
    <n v="331"/>
    <n v="57"/>
    <n v="23.64"/>
    <n v="50.92"/>
    <n v="0"/>
    <n v="1"/>
    <n v="2"/>
    <n v="16.55"/>
    <n v="18.388888888888889"/>
    <n v="74.56"/>
    <n v="1"/>
    <n v="20"/>
    <n v="5"/>
  </r>
  <r>
    <n v="48"/>
    <x v="747"/>
    <s v="UAE"/>
    <n v="2018"/>
    <x v="202"/>
    <n v="16"/>
    <n v="4"/>
    <n v="330"/>
    <n v="57"/>
    <n v="27.5"/>
    <n v="80.680000000000007"/>
    <n v="0"/>
    <n v="1"/>
    <n v="0"/>
    <n v="18.333333333333332"/>
    <n v="20.625"/>
    <n v="108.18"/>
    <n v="1"/>
    <n v="18"/>
    <n v="5.5555555555555554"/>
  </r>
  <r>
    <n v="49"/>
    <x v="748"/>
    <s v="PAK"/>
    <n v="1979"/>
    <x v="230"/>
    <n v="8"/>
    <n v="2"/>
    <n v="330"/>
    <n v="62"/>
    <n v="55"/>
    <n v="70.81"/>
    <n v="0"/>
    <n v="5"/>
    <n v="0"/>
    <n v="33"/>
    <n v="41.25"/>
    <n v="125.81"/>
    <n v="5"/>
    <n v="2"/>
    <n v="50"/>
  </r>
  <r>
    <n v="0"/>
    <x v="749"/>
    <s v="CAN"/>
    <n v="2011"/>
    <x v="192"/>
    <n v="22"/>
    <n v="3"/>
    <n v="328"/>
    <n v="49"/>
    <n v="17.260000000000002"/>
    <n v="50"/>
    <n v="0"/>
    <n v="0"/>
    <n v="1"/>
    <n v="14.260869565217391"/>
    <n v="14.909090909090908"/>
    <n v="67.260000000000005"/>
    <n v="0"/>
    <n v="0"/>
    <n v="0"/>
  </r>
  <r>
    <n v="1"/>
    <x v="750"/>
    <s v="ENG"/>
    <n v="1990"/>
    <x v="192"/>
    <n v="19"/>
    <n v="2"/>
    <n v="327"/>
    <n v="50"/>
    <n v="19.23"/>
    <n v="68.260000000000005"/>
    <n v="0"/>
    <n v="1"/>
    <n v="0"/>
    <n v="14.217391304347826"/>
    <n v="17.210526315789473"/>
    <n v="87.490000000000009"/>
    <n v="1"/>
    <n v="23"/>
    <n v="4.3478260869565215"/>
  </r>
  <r>
    <n v="2"/>
    <x v="751"/>
    <s v="ENG"/>
    <n v="2011"/>
    <x v="201"/>
    <n v="24"/>
    <n v="8"/>
    <n v="326"/>
    <n v="60"/>
    <n v="20.37"/>
    <n v="69.06"/>
    <n v="0"/>
    <n v="2"/>
    <n v="1"/>
    <n v="11.642857142857142"/>
    <n v="13.583333333333334"/>
    <n v="89.43"/>
    <n v="2"/>
    <n v="14"/>
    <n v="7.1428571428571423"/>
  </r>
  <r>
    <n v="3"/>
    <x v="752"/>
    <s v="ZIM"/>
    <n v="2006"/>
    <x v="182"/>
    <n v="35"/>
    <n v="5"/>
    <n v="324"/>
    <n v="47"/>
    <n v="10.8"/>
    <n v="61.59"/>
    <n v="0"/>
    <n v="0"/>
    <n v="5"/>
    <n v="6.48"/>
    <n v="9.257142857142858"/>
    <n v="72.39"/>
    <n v="0"/>
    <n v="0"/>
    <n v="0"/>
  </r>
  <r>
    <n v="10"/>
    <x v="753"/>
    <s v="INDIA"/>
    <n v="2007"/>
    <x v="231"/>
    <n v="136"/>
    <n v="47"/>
    <n v="938"/>
    <n v="26"/>
    <n v="10.53"/>
    <n v="61.06"/>
    <n v="0"/>
    <n v="0"/>
    <n v="18"/>
    <n v="3.4612546125461257"/>
    <n v="6.8970588235294121"/>
    <n v="71.59"/>
    <n v="0"/>
    <n v="0"/>
    <n v="0"/>
  </r>
  <r>
    <n v="5"/>
    <x v="754"/>
    <s v="SA"/>
    <n v="1996"/>
    <x v="179"/>
    <n v="28"/>
    <n v="8"/>
    <n v="322"/>
    <n v="63"/>
    <n v="16.100000000000001"/>
    <n v="97.57"/>
    <n v="0"/>
    <n v="2"/>
    <n v="1"/>
    <n v="7.666666666666667"/>
    <n v="11.5"/>
    <n v="113.66999999999999"/>
    <n v="2"/>
    <n v="21"/>
    <n v="4.7619047619047619"/>
  </r>
  <r>
    <n v="6"/>
    <x v="755"/>
    <s v="NL"/>
    <n v="2003"/>
    <x v="225"/>
    <n v="9"/>
    <n v="2"/>
    <n v="322"/>
    <n v="134"/>
    <n v="46"/>
    <n v="75.23"/>
    <n v="1"/>
    <n v="1"/>
    <n v="1"/>
    <n v="35.777777777777779"/>
    <n v="35.777777777777779"/>
    <n v="121.23"/>
    <n v="2"/>
    <n v="4.5"/>
    <n v="22.222222222222221"/>
  </r>
  <r>
    <n v="7"/>
    <x v="756"/>
    <s v="PAK"/>
    <n v="2016"/>
    <x v="208"/>
    <n v="16"/>
    <n v="5"/>
    <n v="321"/>
    <n v="43"/>
    <n v="29.18"/>
    <n v="87.46"/>
    <n v="0"/>
    <n v="0"/>
    <n v="0"/>
    <n v="14.590909090909092"/>
    <n v="20.0625"/>
    <n v="116.63999999999999"/>
    <n v="0"/>
    <n v="0"/>
    <n v="0"/>
  </r>
  <r>
    <n v="3"/>
    <x v="757"/>
    <s v="PAK"/>
    <n v="2010"/>
    <x v="9"/>
    <n v="34"/>
    <n v="19"/>
    <n v="234"/>
    <n v="32"/>
    <n v="15.6"/>
    <n v="61.9"/>
    <n v="0"/>
    <n v="0"/>
    <n v="4"/>
    <n v="3.774193548387097"/>
    <n v="6.882352941176471"/>
    <n v="77.5"/>
    <n v="0"/>
    <n v="0"/>
    <n v="0"/>
  </r>
  <r>
    <n v="9"/>
    <x v="758"/>
    <s v="AUS"/>
    <n v="1982"/>
    <x v="226"/>
    <n v="14"/>
    <n v="0"/>
    <n v="320"/>
    <n v="95"/>
    <n v="22.85"/>
    <n v="51.36"/>
    <n v="0"/>
    <n v="2"/>
    <n v="2"/>
    <n v="22.857142857142858"/>
    <n v="22.857142857142858"/>
    <n v="74.210000000000008"/>
    <n v="2"/>
    <n v="7"/>
    <n v="14.285714285714285"/>
  </r>
  <r>
    <n v="10"/>
    <x v="759"/>
    <s v="ENG"/>
    <n v="2007"/>
    <x v="204"/>
    <n v="24"/>
    <n v="6"/>
    <n v="319"/>
    <n v="50"/>
    <n v="17.72"/>
    <n v="66.319999999999993"/>
    <n v="0"/>
    <n v="1"/>
    <n v="3"/>
    <n v="12.76"/>
    <n v="13.291666666666666"/>
    <n v="84.039999999999992"/>
    <n v="1"/>
    <n v="25"/>
    <n v="4"/>
  </r>
  <r>
    <n v="11"/>
    <x v="760"/>
    <s v="ZIM"/>
    <n v="2006"/>
    <x v="202"/>
    <n v="18"/>
    <n v="0"/>
    <n v="317"/>
    <n v="72"/>
    <n v="17.61"/>
    <n v="83.86"/>
    <n v="0"/>
    <n v="3"/>
    <n v="2"/>
    <n v="17.611111111111111"/>
    <n v="17.611111111111111"/>
    <n v="101.47"/>
    <n v="3"/>
    <n v="6"/>
    <n v="16.666666666666664"/>
  </r>
  <r>
    <n v="12"/>
    <x v="761"/>
    <s v="PAK"/>
    <n v="2006"/>
    <x v="202"/>
    <n v="16"/>
    <n v="2"/>
    <n v="314"/>
    <n v="100"/>
    <n v="22.42"/>
    <n v="60.5"/>
    <n v="1"/>
    <n v="0"/>
    <n v="3"/>
    <n v="17.444444444444443"/>
    <n v="19.625"/>
    <n v="82.92"/>
    <n v="1"/>
    <n v="18"/>
    <n v="5.5555555555555554"/>
  </r>
  <r>
    <n v="13"/>
    <x v="762"/>
    <s v="WI"/>
    <n v="2003"/>
    <x v="177"/>
    <n v="34"/>
    <n v="8"/>
    <n v="314"/>
    <n v="50"/>
    <n v="12.07"/>
    <n v="81.98"/>
    <n v="0"/>
    <n v="1"/>
    <n v="7"/>
    <n v="6.9777777777777779"/>
    <n v="9.235294117647058"/>
    <n v="94.050000000000011"/>
    <n v="1"/>
    <n v="45"/>
    <n v="2.2222222222222223"/>
  </r>
  <r>
    <n v="22"/>
    <x v="763"/>
    <s v="ZIM"/>
    <n v="2012"/>
    <x v="149"/>
    <n v="59"/>
    <n v="17"/>
    <n v="406"/>
    <n v="46"/>
    <n v="9.66"/>
    <n v="57.91"/>
    <n v="0"/>
    <n v="0"/>
    <n v="10"/>
    <n v="3.9803921568627452"/>
    <n v="6.8813559322033901"/>
    <n v="67.569999999999993"/>
    <n v="0"/>
    <n v="0"/>
    <n v="0"/>
  </r>
  <r>
    <n v="15"/>
    <x v="764"/>
    <s v="ENG"/>
    <n v="1982"/>
    <x v="232"/>
    <n v="12"/>
    <n v="2"/>
    <n v="314"/>
    <n v="78"/>
    <n v="31.4"/>
    <n v="48.53"/>
    <n v="0"/>
    <n v="2"/>
    <n v="1"/>
    <n v="24.153846153846153"/>
    <n v="26.166666666666668"/>
    <n v="79.930000000000007"/>
    <n v="2"/>
    <n v="6.5"/>
    <n v="15.384615384615385"/>
  </r>
  <r>
    <n v="16"/>
    <x v="765"/>
    <s v="PNG"/>
    <n v="2018"/>
    <x v="232"/>
    <n v="13"/>
    <n v="1"/>
    <n v="313"/>
    <n v="65"/>
    <n v="26.08"/>
    <n v="68.040000000000006"/>
    <n v="0"/>
    <n v="3"/>
    <n v="1"/>
    <n v="24.076923076923077"/>
    <n v="24.076923076923077"/>
    <n v="94.12"/>
    <n v="3"/>
    <n v="4.333333333333333"/>
    <n v="23.076923076923077"/>
  </r>
  <r>
    <n v="17"/>
    <x v="766"/>
    <s v="WI"/>
    <n v="1977"/>
    <x v="224"/>
    <n v="12"/>
    <n v="0"/>
    <n v="311"/>
    <n v="105"/>
    <n v="25.91"/>
    <n v="70.680000000000007"/>
    <n v="1"/>
    <n v="1"/>
    <n v="0"/>
    <n v="25.916666666666668"/>
    <n v="25.916666666666668"/>
    <n v="96.59"/>
    <n v="2"/>
    <n v="6"/>
    <n v="16.666666666666664"/>
  </r>
  <r>
    <n v="18"/>
    <x v="767"/>
    <s v="NZ"/>
    <n v="1994"/>
    <x v="214"/>
    <n v="16"/>
    <n v="1"/>
    <n v="311"/>
    <n v="68"/>
    <n v="20.73"/>
    <n v="49.91"/>
    <n v="0"/>
    <n v="2"/>
    <n v="1"/>
    <n v="19.4375"/>
    <n v="19.4375"/>
    <n v="70.64"/>
    <n v="2"/>
    <n v="8"/>
    <n v="12.5"/>
  </r>
  <r>
    <n v="19"/>
    <x v="768"/>
    <s v="UAE"/>
    <n v="2019"/>
    <x v="226"/>
    <n v="14"/>
    <n v="0"/>
    <n v="310"/>
    <n v="67"/>
    <n v="22.14"/>
    <n v="56.88"/>
    <n v="0"/>
    <n v="2"/>
    <n v="3"/>
    <n v="22.142857142857142"/>
    <n v="22.142857142857142"/>
    <n v="79.02000000000001"/>
    <n v="2"/>
    <n v="7"/>
    <n v="14.285714285714285"/>
  </r>
  <r>
    <n v="20"/>
    <x v="769"/>
    <s v="INDIA"/>
    <n v="2000"/>
    <x v="189"/>
    <n v="26"/>
    <n v="6"/>
    <n v="310"/>
    <n v="61"/>
    <n v="15.5"/>
    <n v="62.24"/>
    <n v="0"/>
    <n v="1"/>
    <n v="1"/>
    <n v="7.9487179487179489"/>
    <n v="11.923076923076923"/>
    <n v="77.740000000000009"/>
    <n v="1"/>
    <n v="39"/>
    <n v="2.5641025641025639"/>
  </r>
  <r>
    <n v="21"/>
    <x v="770"/>
    <s v="ENG"/>
    <n v="2002"/>
    <x v="212"/>
    <n v="17"/>
    <n v="2"/>
    <n v="309"/>
    <n v="63"/>
    <n v="20.6"/>
    <n v="81.099999999999994"/>
    <n v="0"/>
    <n v="2"/>
    <n v="3"/>
    <n v="15.45"/>
    <n v="18.176470588235293"/>
    <n v="101.69999999999999"/>
    <n v="2"/>
    <n v="10"/>
    <n v="10"/>
  </r>
  <r>
    <n v="22"/>
    <x v="771"/>
    <s v="BDESH"/>
    <n v="2005"/>
    <x v="214"/>
    <n v="16"/>
    <n v="0"/>
    <n v="309"/>
    <n v="58"/>
    <n v="19.309999999999999"/>
    <n v="54.4"/>
    <n v="0"/>
    <n v="2"/>
    <n v="1"/>
    <n v="19.3125"/>
    <n v="19.3125"/>
    <n v="73.709999999999994"/>
    <n v="2"/>
    <n v="8"/>
    <n v="12.5"/>
  </r>
  <r>
    <n v="14"/>
    <x v="772"/>
    <s v="PAK"/>
    <n v="2015"/>
    <x v="67"/>
    <n v="46"/>
    <n v="19"/>
    <n v="314"/>
    <n v="46"/>
    <n v="11.62"/>
    <n v="64.08"/>
    <n v="0"/>
    <n v="0"/>
    <n v="5"/>
    <n v="3.6091954022988504"/>
    <n v="6.8260869565217392"/>
    <n v="75.7"/>
    <n v="0"/>
    <n v="0"/>
    <n v="0"/>
  </r>
  <r>
    <n v="24"/>
    <x v="773"/>
    <s v="AFG"/>
    <n v="2018"/>
    <x v="214"/>
    <n v="16"/>
    <n v="2"/>
    <n v="307"/>
    <n v="57"/>
    <n v="21.92"/>
    <n v="69.77"/>
    <n v="0"/>
    <n v="3"/>
    <n v="2"/>
    <n v="19.1875"/>
    <n v="19.1875"/>
    <n v="91.69"/>
    <n v="3"/>
    <n v="5.333333333333333"/>
    <n v="18.75"/>
  </r>
  <r>
    <n v="25"/>
    <x v="774"/>
    <s v="SA"/>
    <n v="2002"/>
    <x v="192"/>
    <n v="20"/>
    <n v="3"/>
    <n v="305"/>
    <n v="69"/>
    <n v="17.940000000000001"/>
    <n v="65.87"/>
    <n v="0"/>
    <n v="1"/>
    <n v="3"/>
    <n v="13.260869565217391"/>
    <n v="15.25"/>
    <n v="83.81"/>
    <n v="1"/>
    <n v="23"/>
    <n v="4.3478260869565215"/>
  </r>
  <r>
    <n v="26"/>
    <x v="775"/>
    <s v="ZIM"/>
    <n v="2018"/>
    <x v="211"/>
    <n v="15"/>
    <n v="1"/>
    <n v="304"/>
    <n v="60"/>
    <n v="21.71"/>
    <n v="79.58"/>
    <n v="0"/>
    <n v="1"/>
    <n v="1"/>
    <n v="20.266666666666666"/>
    <n v="20.266666666666666"/>
    <n v="101.28999999999999"/>
    <n v="1"/>
    <n v="15"/>
    <n v="6.666666666666667"/>
  </r>
  <r>
    <n v="27"/>
    <x v="776"/>
    <s v="SA"/>
    <n v="2010"/>
    <x v="226"/>
    <n v="12"/>
    <n v="0"/>
    <n v="301"/>
    <n v="88"/>
    <n v="25.08"/>
    <n v="98.68"/>
    <n v="0"/>
    <n v="2"/>
    <n v="2"/>
    <n v="21.5"/>
    <n v="25.083333333333332"/>
    <n v="123.76"/>
    <n v="2"/>
    <n v="7"/>
    <n v="14.285714285714285"/>
  </r>
  <r>
    <n v="28"/>
    <x v="777"/>
    <s v="ENG"/>
    <n v="2006"/>
    <x v="184"/>
    <n v="24"/>
    <n v="7"/>
    <n v="300"/>
    <n v="30"/>
    <n v="17.64"/>
    <n v="73.17"/>
    <n v="0"/>
    <n v="0"/>
    <n v="4"/>
    <n v="8.3333333333333339"/>
    <n v="12.5"/>
    <n v="90.81"/>
    <n v="0"/>
    <n v="0"/>
    <n v="0"/>
  </r>
  <r>
    <n v="10"/>
    <x v="778"/>
    <s v="WI"/>
    <n v="1987"/>
    <x v="149"/>
    <n v="42"/>
    <n v="11"/>
    <n v="282"/>
    <n v="64"/>
    <n v="9.09"/>
    <n v="74.8"/>
    <n v="0"/>
    <n v="2"/>
    <n v="9"/>
    <n v="2.7647058823529411"/>
    <n v="6.7142857142857144"/>
    <n v="83.89"/>
    <n v="2"/>
    <n v="51"/>
    <n v="1.9607843137254901"/>
  </r>
  <r>
    <n v="30"/>
    <x v="779"/>
    <s v="ENG"/>
    <n v="2015"/>
    <x v="214"/>
    <n v="15"/>
    <n v="1"/>
    <n v="297"/>
    <n v="79"/>
    <n v="21.21"/>
    <n v="67.040000000000006"/>
    <n v="0"/>
    <n v="2"/>
    <n v="1"/>
    <n v="18.5625"/>
    <n v="19.8"/>
    <n v="88.25"/>
    <n v="2"/>
    <n v="8"/>
    <n v="12.5"/>
  </r>
  <r>
    <n v="31"/>
    <x v="780"/>
    <s v="ENG"/>
    <n v="2007"/>
    <x v="210"/>
    <n v="18"/>
    <n v="4"/>
    <n v="297"/>
    <n v="49"/>
    <n v="21.21"/>
    <n v="85.59"/>
    <n v="0"/>
    <n v="0"/>
    <n v="2"/>
    <n v="15.631578947368421"/>
    <n v="16.5"/>
    <n v="106.80000000000001"/>
    <n v="0"/>
    <n v="0"/>
    <n v="0"/>
  </r>
  <r>
    <n v="32"/>
    <x v="781"/>
    <s v="PAK"/>
    <n v="1997"/>
    <x v="226"/>
    <n v="14"/>
    <n v="1"/>
    <n v="297"/>
    <n v="86"/>
    <n v="22.84"/>
    <n v="58.57"/>
    <n v="0"/>
    <n v="3"/>
    <n v="3"/>
    <n v="21.214285714285715"/>
    <n v="21.214285714285715"/>
    <n v="81.41"/>
    <n v="3"/>
    <n v="4.666666666666667"/>
    <n v="21.428571428571427"/>
  </r>
  <r>
    <n v="33"/>
    <x v="782"/>
    <s v="PNG"/>
    <n v="2019"/>
    <x v="211"/>
    <n v="15"/>
    <n v="1"/>
    <n v="296"/>
    <n v="61"/>
    <n v="21.14"/>
    <n v="68.83"/>
    <n v="0"/>
    <n v="2"/>
    <n v="1"/>
    <n v="19.733333333333334"/>
    <n v="19.733333333333334"/>
    <n v="89.97"/>
    <n v="2"/>
    <n v="7.5"/>
    <n v="13.333333333333334"/>
  </r>
  <r>
    <n v="34"/>
    <x v="783"/>
    <s v="SA"/>
    <n v="2000"/>
    <x v="196"/>
    <n v="23"/>
    <n v="3"/>
    <n v="296"/>
    <n v="54"/>
    <n v="14.8"/>
    <n v="71.84"/>
    <n v="0"/>
    <n v="1"/>
    <n v="3"/>
    <n v="9.25"/>
    <n v="12.869565217391305"/>
    <n v="86.64"/>
    <n v="1"/>
    <n v="32"/>
    <n v="3.125"/>
  </r>
  <r>
    <n v="35"/>
    <x v="784"/>
    <s v="ZIM"/>
    <n v="1992"/>
    <x v="212"/>
    <n v="19"/>
    <n v="2"/>
    <n v="295"/>
    <n v="61"/>
    <n v="17.350000000000001"/>
    <n v="52.67"/>
    <n v="0"/>
    <n v="2"/>
    <n v="2"/>
    <n v="14.75"/>
    <n v="15.526315789473685"/>
    <n v="70.02000000000001"/>
    <n v="2"/>
    <n v="10"/>
    <n v="10"/>
  </r>
  <r>
    <n v="2"/>
    <x v="785"/>
    <s v="AUS"/>
    <n v="2019"/>
    <x v="99"/>
    <n v="35"/>
    <n v="12"/>
    <n v="234"/>
    <n v="36"/>
    <n v="10.17"/>
    <n v="71.34"/>
    <n v="0"/>
    <n v="0"/>
    <n v="5"/>
    <n v="4.0344827586206895"/>
    <n v="6.6857142857142859"/>
    <n v="81.510000000000005"/>
    <n v="0"/>
    <n v="0"/>
    <n v="0"/>
  </r>
  <r>
    <n v="37"/>
    <x v="786"/>
    <s v="WI"/>
    <n v="1980"/>
    <x v="197"/>
    <n v="17"/>
    <n v="5"/>
    <n v="294"/>
    <n v="61"/>
    <n v="24.5"/>
    <n v="62.82"/>
    <n v="0"/>
    <n v="2"/>
    <n v="0"/>
    <n v="11.307692307692308"/>
    <n v="17.294117647058822"/>
    <n v="87.32"/>
    <n v="2"/>
    <n v="13"/>
    <n v="7.6923076923076925"/>
  </r>
  <r>
    <n v="38"/>
    <x v="787"/>
    <s v="NL"/>
    <n v="2018"/>
    <x v="232"/>
    <n v="13"/>
    <n v="1"/>
    <n v="294"/>
    <n v="56"/>
    <n v="24.5"/>
    <n v="86.72"/>
    <n v="0"/>
    <n v="2"/>
    <n v="2"/>
    <n v="22.615384615384617"/>
    <n v="22.615384615384617"/>
    <n v="111.22"/>
    <n v="2"/>
    <n v="6.5"/>
    <n v="15.384615384615385"/>
  </r>
  <r>
    <n v="39"/>
    <x v="788"/>
    <s v="ENG"/>
    <n v="2019"/>
    <x v="232"/>
    <n v="11"/>
    <n v="0"/>
    <n v="293"/>
    <n v="67"/>
    <n v="26.63"/>
    <n v="65.540000000000006"/>
    <n v="0"/>
    <n v="2"/>
    <n v="0"/>
    <n v="22.53846153846154"/>
    <n v="26.636363636363637"/>
    <n v="92.17"/>
    <n v="2"/>
    <n v="6.5"/>
    <n v="15.384615384615385"/>
  </r>
  <r>
    <n v="21"/>
    <x v="789"/>
    <s v="WI"/>
    <n v="2000"/>
    <x v="233"/>
    <n v="96"/>
    <n v="36"/>
    <n v="639"/>
    <n v="31"/>
    <n v="10.65"/>
    <n v="64.87"/>
    <n v="0"/>
    <n v="0"/>
    <n v="13"/>
    <n v="3.6306818181818183"/>
    <n v="6.65625"/>
    <n v="75.52000000000001"/>
    <n v="0"/>
    <n v="0"/>
    <n v="0"/>
  </r>
  <r>
    <n v="11"/>
    <x v="790"/>
    <s v="KENYA"/>
    <n v="2014"/>
    <x v="143"/>
    <n v="38"/>
    <n v="17"/>
    <n v="252"/>
    <n v="34"/>
    <n v="12"/>
    <n v="51.53"/>
    <n v="0"/>
    <n v="0"/>
    <n v="3"/>
    <n v="4"/>
    <n v="6.6315789473684212"/>
    <n v="63.53"/>
    <n v="0"/>
    <n v="0"/>
    <n v="0"/>
  </r>
  <r>
    <n v="42"/>
    <x v="791"/>
    <s v="SCOT"/>
    <n v="2019"/>
    <x v="187"/>
    <n v="33"/>
    <n v="16"/>
    <n v="292"/>
    <n v="34"/>
    <n v="17.170000000000002"/>
    <n v="74.11"/>
    <n v="0"/>
    <n v="0"/>
    <n v="3"/>
    <n v="6.6363636363636367"/>
    <n v="8.8484848484848477"/>
    <n v="91.28"/>
    <n v="0"/>
    <n v="0"/>
    <n v="0"/>
  </r>
  <r>
    <n v="43"/>
    <x v="792"/>
    <s v="HKG"/>
    <n v="2018"/>
    <x v="212"/>
    <n v="19"/>
    <n v="3"/>
    <n v="292"/>
    <n v="73"/>
    <n v="18.25"/>
    <n v="114.5"/>
    <n v="0"/>
    <n v="1"/>
    <n v="3"/>
    <n v="14.6"/>
    <n v="15.368421052631579"/>
    <n v="132.75"/>
    <n v="1"/>
    <n v="20"/>
    <n v="5"/>
  </r>
  <r>
    <n v="44"/>
    <x v="793"/>
    <s v="WI"/>
    <n v="2009"/>
    <x v="201"/>
    <n v="21"/>
    <n v="5"/>
    <n v="291"/>
    <n v="49"/>
    <n v="18.18"/>
    <n v="79.290000000000006"/>
    <n v="0"/>
    <n v="0"/>
    <n v="1"/>
    <n v="10.392857142857142"/>
    <n v="13.857142857142858"/>
    <n v="97.47"/>
    <n v="0"/>
    <n v="0"/>
    <n v="0"/>
  </r>
  <r>
    <n v="45"/>
    <x v="794"/>
    <s v="ENG"/>
    <n v="1996"/>
    <x v="207"/>
    <n v="21"/>
    <n v="9"/>
    <n v="291"/>
    <n v="35"/>
    <n v="24.25"/>
    <n v="74.8"/>
    <n v="0"/>
    <n v="0"/>
    <n v="0"/>
    <n v="10.03448275862069"/>
    <n v="13.857142857142858"/>
    <n v="99.05"/>
    <n v="0"/>
    <n v="0"/>
    <n v="0"/>
  </r>
  <r>
    <n v="46"/>
    <x v="795"/>
    <s v="INDIA"/>
    <n v="1992"/>
    <x v="184"/>
    <n v="23"/>
    <n v="9"/>
    <n v="290"/>
    <n v="33"/>
    <n v="20.71"/>
    <n v="72.5"/>
    <n v="0"/>
    <n v="0"/>
    <n v="2"/>
    <n v="8.0555555555555554"/>
    <n v="12.608695652173912"/>
    <n v="93.210000000000008"/>
    <n v="0"/>
    <n v="0"/>
    <n v="0"/>
  </r>
  <r>
    <n v="47"/>
    <x v="796"/>
    <s v="BDESH"/>
    <n v="2003"/>
    <x v="198"/>
    <n v="27"/>
    <n v="2"/>
    <n v="290"/>
    <n v="52"/>
    <n v="11.6"/>
    <n v="48.57"/>
    <n v="0"/>
    <n v="1"/>
    <n v="2"/>
    <n v="10.74074074074074"/>
    <n v="10.74074074074074"/>
    <n v="60.17"/>
    <n v="1"/>
    <n v="27"/>
    <n v="3.7037037037037033"/>
  </r>
  <r>
    <n v="48"/>
    <x v="797"/>
    <s v="SL"/>
    <n v="2015"/>
    <x v="175"/>
    <n v="33"/>
    <n v="11"/>
    <n v="290"/>
    <n v="42"/>
    <n v="13.18"/>
    <n v="93.24"/>
    <n v="0"/>
    <n v="0"/>
    <n v="6"/>
    <n v="5.9183673469387754"/>
    <n v="8.7878787878787872"/>
    <n v="106.41999999999999"/>
    <n v="0"/>
    <n v="0"/>
    <n v="0"/>
  </r>
  <r>
    <n v="18"/>
    <x v="798"/>
    <s v="WI"/>
    <n v="2017"/>
    <x v="42"/>
    <n v="42"/>
    <n v="9"/>
    <n v="278"/>
    <n v="43"/>
    <n v="8.42"/>
    <n v="86.06"/>
    <n v="0"/>
    <n v="0"/>
    <n v="7"/>
    <n v="3.088888888888889"/>
    <n v="6.6190476190476186"/>
    <n v="94.48"/>
    <n v="0"/>
    <n v="0"/>
    <n v="0"/>
  </r>
  <r>
    <n v="16"/>
    <x v="799"/>
    <s v="ENG"/>
    <n v="2003"/>
    <x v="70"/>
    <n v="38"/>
    <n v="18"/>
    <n v="249"/>
    <n v="36"/>
    <n v="12.45"/>
    <n v="63.03"/>
    <n v="0"/>
    <n v="0"/>
    <n v="6"/>
    <n v="4.6111111111111107"/>
    <n v="6.5526315789473681"/>
    <n v="75.48"/>
    <n v="0"/>
    <n v="0"/>
    <n v="0"/>
  </r>
  <r>
    <n v="1"/>
    <x v="800"/>
    <s v="ZIM"/>
    <n v="1987"/>
    <x v="228"/>
    <n v="11"/>
    <n v="0"/>
    <n v="287"/>
    <n v="73"/>
    <n v="26.09"/>
    <n v="66.739999999999995"/>
    <n v="0"/>
    <n v="2"/>
    <n v="1"/>
    <n v="26.09090909090909"/>
    <n v="26.09090909090909"/>
    <n v="92.83"/>
    <n v="2"/>
    <n v="5.5"/>
    <n v="18.181818181818183"/>
  </r>
  <r>
    <n v="2"/>
    <x v="801"/>
    <s v="NZ"/>
    <n v="1998"/>
    <x v="224"/>
    <n v="12"/>
    <n v="0"/>
    <n v="287"/>
    <n v="68"/>
    <n v="23.91"/>
    <n v="73.959999999999994"/>
    <n v="0"/>
    <n v="4"/>
    <n v="1"/>
    <n v="23.916666666666668"/>
    <n v="23.916666666666668"/>
    <n v="97.86999999999999"/>
    <n v="4"/>
    <n v="3"/>
    <n v="33.333333333333329"/>
  </r>
  <r>
    <n v="3"/>
    <x v="802"/>
    <s v="INDIA"/>
    <n v="2015"/>
    <x v="224"/>
    <n v="12"/>
    <n v="1"/>
    <n v="287"/>
    <n v="104"/>
    <n v="26.09"/>
    <n v="71.209999999999994"/>
    <n v="1"/>
    <n v="1"/>
    <n v="0"/>
    <n v="23.916666666666668"/>
    <n v="23.916666666666668"/>
    <n v="97.3"/>
    <n v="2"/>
    <n v="6"/>
    <n v="16.666666666666664"/>
  </r>
  <r>
    <n v="4"/>
    <x v="803"/>
    <s v="ENG"/>
    <n v="1980"/>
    <x v="234"/>
    <n v="8"/>
    <n v="1"/>
    <n v="285"/>
    <n v="116"/>
    <n v="40.71"/>
    <n v="54.18"/>
    <n v="1"/>
    <n v="0"/>
    <n v="0"/>
    <n v="35.625"/>
    <n v="35.625"/>
    <n v="94.89"/>
    <n v="1"/>
    <n v="8"/>
    <n v="12.5"/>
  </r>
  <r>
    <n v="5"/>
    <x v="804"/>
    <s v="ENG"/>
    <n v="1988"/>
    <x v="174"/>
    <n v="24"/>
    <n v="3"/>
    <n v="285"/>
    <n v="44"/>
    <n v="13.57"/>
    <n v="65.66"/>
    <n v="0"/>
    <n v="0"/>
    <n v="0"/>
    <n v="8.382352941176471"/>
    <n v="11.875"/>
    <n v="79.22999999999999"/>
    <n v="0"/>
    <n v="0"/>
    <n v="0"/>
  </r>
  <r>
    <n v="6"/>
    <x v="805"/>
    <s v="SCOT"/>
    <n v="2009"/>
    <x v="167"/>
    <n v="25"/>
    <n v="6"/>
    <n v="284"/>
    <n v="41"/>
    <n v="14.94"/>
    <n v="54.93"/>
    <n v="0"/>
    <n v="0"/>
    <n v="3"/>
    <n v="8.6060606060606055"/>
    <n v="11.36"/>
    <n v="69.87"/>
    <n v="0"/>
    <n v="0"/>
    <n v="0"/>
  </r>
  <r>
    <n v="7"/>
    <x v="806"/>
    <s v="WI"/>
    <n v="2018"/>
    <x v="182"/>
    <n v="27"/>
    <n v="13"/>
    <n v="284"/>
    <n v="51"/>
    <n v="20.28"/>
    <n v="79.099999999999994"/>
    <n v="0"/>
    <n v="1"/>
    <n v="4"/>
    <n v="5.68"/>
    <n v="10.518518518518519"/>
    <n v="99.38"/>
    <n v="1"/>
    <n v="50"/>
    <n v="2"/>
  </r>
  <r>
    <n v="8"/>
    <x v="807"/>
    <s v="NL"/>
    <n v="2007"/>
    <x v="192"/>
    <n v="20"/>
    <n v="2"/>
    <n v="284"/>
    <n v="40"/>
    <n v="15.77"/>
    <n v="62.28"/>
    <n v="0"/>
    <n v="0"/>
    <n v="2"/>
    <n v="12.347826086956522"/>
    <n v="14.2"/>
    <n v="78.05"/>
    <n v="0"/>
    <n v="0"/>
    <n v="0"/>
  </r>
  <r>
    <n v="9"/>
    <x v="808"/>
    <s v="SL"/>
    <n v="2019"/>
    <x v="184"/>
    <n v="27"/>
    <n v="5"/>
    <n v="283"/>
    <n v="50"/>
    <n v="12.86"/>
    <n v="68.849999999999994"/>
    <n v="0"/>
    <n v="1"/>
    <n v="2"/>
    <n v="7.8611111111111107"/>
    <n v="10.481481481481481"/>
    <n v="81.709999999999994"/>
    <n v="1"/>
    <n v="36"/>
    <n v="2.7777777777777777"/>
  </r>
  <r>
    <n v="46"/>
    <x v="809"/>
    <s v="SA"/>
    <n v="1997"/>
    <x v="35"/>
    <n v="22"/>
    <n v="9"/>
    <n v="141"/>
    <n v="26"/>
    <n v="10.84"/>
    <n v="69.8"/>
    <n v="0"/>
    <n v="0"/>
    <n v="3"/>
    <n v="2.5178571428571428"/>
    <n v="6.4090909090909092"/>
    <n v="80.64"/>
    <n v="0"/>
    <n v="0"/>
    <n v="0"/>
  </r>
  <r>
    <n v="11"/>
    <x v="810"/>
    <s v="SCOT"/>
    <n v="2019"/>
    <x v="234"/>
    <n v="8"/>
    <n v="0"/>
    <n v="281"/>
    <n v="87"/>
    <n v="35.119999999999997"/>
    <n v="70.069999999999993"/>
    <n v="0"/>
    <n v="3"/>
    <n v="0"/>
    <n v="35.125"/>
    <n v="35.125"/>
    <n v="105.19"/>
    <n v="3"/>
    <n v="2.6666666666666665"/>
    <n v="37.5"/>
  </r>
  <r>
    <n v="40"/>
    <x v="811"/>
    <s v="KENYA"/>
    <n v="2011"/>
    <x v="151"/>
    <n v="62"/>
    <n v="19"/>
    <n v="391"/>
    <n v="36"/>
    <n v="9.09"/>
    <n v="62.96"/>
    <n v="0"/>
    <n v="0"/>
    <n v="9"/>
    <n v="4.9493670886075947"/>
    <n v="6.306451612903226"/>
    <n v="72.05"/>
    <n v="0"/>
    <n v="0"/>
    <n v="0"/>
  </r>
  <r>
    <n v="13"/>
    <x v="812"/>
    <s v="SL"/>
    <n v="2016"/>
    <x v="200"/>
    <n v="18"/>
    <n v="2"/>
    <n v="280"/>
    <n v="56"/>
    <n v="17.5"/>
    <n v="73.290000000000006"/>
    <n v="0"/>
    <n v="1"/>
    <n v="2"/>
    <n v="9.0322580645161299"/>
    <n v="15.555555555555555"/>
    <n v="90.79"/>
    <n v="1"/>
    <n v="31"/>
    <n v="3.225806451612903"/>
  </r>
  <r>
    <n v="14"/>
    <x v="813"/>
    <s v="WI"/>
    <n v="1980"/>
    <x v="202"/>
    <n v="14"/>
    <n v="2"/>
    <n v="280"/>
    <n v="86"/>
    <n v="23.33"/>
    <n v="104.86"/>
    <n v="0"/>
    <n v="1"/>
    <n v="2"/>
    <n v="15.555555555555555"/>
    <n v="20"/>
    <n v="128.19"/>
    <n v="1"/>
    <n v="18"/>
    <n v="5.5555555555555554"/>
  </r>
  <r>
    <n v="15"/>
    <x v="814"/>
    <s v="INDIA"/>
    <n v="2002"/>
    <x v="202"/>
    <n v="14"/>
    <n v="3"/>
    <n v="280"/>
    <n v="67"/>
    <n v="25.45"/>
    <n v="73.489999999999995"/>
    <n v="0"/>
    <n v="2"/>
    <n v="0"/>
    <n v="15.555555555555555"/>
    <n v="20"/>
    <n v="98.94"/>
    <n v="2"/>
    <n v="9"/>
    <n v="11.111111111111111"/>
  </r>
  <r>
    <n v="16"/>
    <x v="815"/>
    <s v="ENG"/>
    <n v="2019"/>
    <x v="152"/>
    <n v="27"/>
    <n v="12"/>
    <n v="279"/>
    <n v="50"/>
    <n v="18.600000000000001"/>
    <n v="82.3"/>
    <n v="0"/>
    <n v="1"/>
    <n v="1"/>
    <n v="6.0652173913043477"/>
    <n v="10.333333333333334"/>
    <n v="100.9"/>
    <n v="1"/>
    <n v="46"/>
    <n v="2.1739130434782608"/>
  </r>
  <r>
    <n v="17"/>
    <x v="816"/>
    <s v="WI"/>
    <n v="2017"/>
    <x v="230"/>
    <n v="10"/>
    <n v="0"/>
    <n v="278"/>
    <n v="78"/>
    <n v="27.8"/>
    <n v="57.55"/>
    <n v="0"/>
    <n v="1"/>
    <n v="0"/>
    <n v="27.8"/>
    <n v="27.8"/>
    <n v="85.35"/>
    <n v="1"/>
    <n v="10"/>
    <n v="10"/>
  </r>
  <r>
    <n v="21"/>
    <x v="817"/>
    <s v="AUS"/>
    <n v="2014"/>
    <x v="11"/>
    <n v="31"/>
    <n v="10"/>
    <n v="190"/>
    <n v="30"/>
    <n v="9.0399999999999991"/>
    <n v="56.37"/>
    <n v="0"/>
    <n v="0"/>
    <n v="3"/>
    <n v="3.2203389830508473"/>
    <n v="6.129032258064516"/>
    <n v="65.41"/>
    <n v="0"/>
    <n v="0"/>
    <n v="0"/>
  </r>
  <r>
    <n v="19"/>
    <x v="818"/>
    <s v="KENYA"/>
    <n v="1999"/>
    <x v="202"/>
    <n v="16"/>
    <n v="6"/>
    <n v="278"/>
    <n v="73"/>
    <n v="27.8"/>
    <n v="54.29"/>
    <n v="0"/>
    <n v="2"/>
    <n v="1"/>
    <n v="15.444444444444445"/>
    <n v="17.375"/>
    <n v="82.09"/>
    <n v="2"/>
    <n v="9"/>
    <n v="11.111111111111111"/>
  </r>
  <r>
    <n v="20"/>
    <x v="819"/>
    <s v="BDESH"/>
    <n v="2009"/>
    <x v="202"/>
    <n v="16"/>
    <n v="0"/>
    <n v="276"/>
    <n v="54"/>
    <n v="17.25"/>
    <n v="42.99"/>
    <n v="0"/>
    <n v="1"/>
    <n v="1"/>
    <n v="15.333333333333334"/>
    <n v="17.25"/>
    <n v="60.24"/>
    <n v="1"/>
    <n v="18"/>
    <n v="5.5555555555555554"/>
  </r>
  <r>
    <n v="38"/>
    <x v="820"/>
    <s v="SL"/>
    <n v="1995"/>
    <x v="9"/>
    <n v="35"/>
    <n v="14"/>
    <n v="210"/>
    <n v="26"/>
    <n v="10"/>
    <n v="56.14"/>
    <n v="0"/>
    <n v="0"/>
    <n v="7"/>
    <n v="3.3870967741935485"/>
    <n v="6"/>
    <n v="66.14"/>
    <n v="0"/>
    <n v="0"/>
    <n v="0"/>
  </r>
  <r>
    <n v="22"/>
    <x v="821"/>
    <s v="AUS"/>
    <n v="2014"/>
    <x v="210"/>
    <n v="18"/>
    <n v="5"/>
    <n v="273"/>
    <n v="39"/>
    <n v="21"/>
    <n v="88.92"/>
    <n v="0"/>
    <n v="0"/>
    <n v="0"/>
    <n v="14.368421052631579"/>
    <n v="15.166666666666666"/>
    <n v="109.92"/>
    <n v="0"/>
    <n v="0"/>
    <n v="0"/>
  </r>
  <r>
    <n v="23"/>
    <x v="822"/>
    <s v="NZ"/>
    <n v="2018"/>
    <x v="230"/>
    <n v="10"/>
    <n v="2"/>
    <n v="272"/>
    <n v="58"/>
    <n v="34"/>
    <n v="71.760000000000005"/>
    <n v="0"/>
    <n v="3"/>
    <n v="0"/>
    <n v="27.2"/>
    <n v="27.2"/>
    <n v="105.76"/>
    <n v="3"/>
    <n v="3.3333333333333335"/>
    <n v="30"/>
  </r>
  <r>
    <n v="24"/>
    <x v="823"/>
    <s v="ENG"/>
    <n v="2018"/>
    <x v="211"/>
    <n v="12"/>
    <n v="0"/>
    <n v="271"/>
    <n v="62"/>
    <n v="22.58"/>
    <n v="90.93"/>
    <n v="0"/>
    <n v="2"/>
    <n v="1"/>
    <n v="18.066666666666666"/>
    <n v="22.583333333333332"/>
    <n v="113.51"/>
    <n v="2"/>
    <n v="7.5"/>
    <n v="13.333333333333334"/>
  </r>
  <r>
    <n v="25"/>
    <x v="824"/>
    <s v="AUS"/>
    <n v="2017"/>
    <x v="207"/>
    <n v="21"/>
    <n v="11"/>
    <n v="271"/>
    <n v="51"/>
    <n v="27.1"/>
    <n v="99.26"/>
    <n v="0"/>
    <n v="1"/>
    <n v="1"/>
    <n v="9.3448275862068968"/>
    <n v="12.904761904761905"/>
    <n v="126.36000000000001"/>
    <n v="1"/>
    <n v="29"/>
    <n v="3.4482758620689653"/>
  </r>
  <r>
    <n v="26"/>
    <x v="825"/>
    <s v="ZIM"/>
    <n v="2019"/>
    <x v="200"/>
    <n v="22"/>
    <n v="6"/>
    <n v="271"/>
    <n v="44"/>
    <n v="16.93"/>
    <n v="57.9"/>
    <n v="0"/>
    <n v="0"/>
    <n v="1"/>
    <n v="8.741935483870968"/>
    <n v="12.318181818181818"/>
    <n v="74.83"/>
    <n v="0"/>
    <n v="0"/>
    <n v="0"/>
  </r>
  <r>
    <n v="27"/>
    <x v="826"/>
    <s v="PAK"/>
    <n v="2018"/>
    <x v="214"/>
    <n v="16"/>
    <n v="1"/>
    <n v="271"/>
    <n v="59"/>
    <n v="18.059999999999999"/>
    <n v="69.13"/>
    <n v="0"/>
    <n v="1"/>
    <n v="0"/>
    <n v="16.9375"/>
    <n v="16.9375"/>
    <n v="87.19"/>
    <n v="1"/>
    <n v="16"/>
    <n v="6.25"/>
  </r>
  <r>
    <n v="28"/>
    <x v="827"/>
    <s v="SA"/>
    <n v="2005"/>
    <x v="232"/>
    <n v="13"/>
    <n v="0"/>
    <n v="270"/>
    <n v="56"/>
    <n v="20.76"/>
    <n v="57.56"/>
    <n v="0"/>
    <n v="1"/>
    <n v="0"/>
    <n v="20.76923076923077"/>
    <n v="20.76923076923077"/>
    <n v="78.320000000000007"/>
    <n v="1"/>
    <n v="13"/>
    <n v="7.6923076923076925"/>
  </r>
  <r>
    <n v="29"/>
    <x v="828"/>
    <s v="BDESH"/>
    <n v="2013"/>
    <x v="226"/>
    <n v="13"/>
    <n v="1"/>
    <n v="270"/>
    <n v="53"/>
    <n v="22.5"/>
    <n v="72.77"/>
    <n v="0"/>
    <n v="1"/>
    <n v="2"/>
    <n v="19.285714285714285"/>
    <n v="20.76923076923077"/>
    <n v="95.27"/>
    <n v="1"/>
    <n v="14"/>
    <n v="7.1428571428571423"/>
  </r>
  <r>
    <n v="30"/>
    <x v="829"/>
    <s v="INDIA"/>
    <n v="1986"/>
    <x v="204"/>
    <n v="21"/>
    <n v="2"/>
    <n v="269"/>
    <n v="39"/>
    <n v="14.15"/>
    <n v="67.25"/>
    <n v="0"/>
    <n v="0"/>
    <n v="3"/>
    <n v="10.76"/>
    <n v="12.80952380952381"/>
    <n v="81.400000000000006"/>
    <n v="0"/>
    <n v="0"/>
    <n v="0"/>
  </r>
  <r>
    <n v="31"/>
    <x v="830"/>
    <s v="INDIA"/>
    <n v="1987"/>
    <x v="211"/>
    <n v="14"/>
    <n v="1"/>
    <n v="269"/>
    <n v="78"/>
    <n v="20.69"/>
    <n v="52.84"/>
    <n v="0"/>
    <n v="1"/>
    <n v="2"/>
    <n v="17.933333333333334"/>
    <n v="19.214285714285715"/>
    <n v="73.53"/>
    <n v="1"/>
    <n v="15"/>
    <n v="6.666666666666667"/>
  </r>
  <r>
    <n v="32"/>
    <x v="831"/>
    <s v="ENG"/>
    <n v="1977"/>
    <x v="208"/>
    <n v="19"/>
    <n v="3"/>
    <n v="269"/>
    <n v="48"/>
    <n v="16.809999999999999"/>
    <n v="71.16"/>
    <n v="0"/>
    <n v="0"/>
    <n v="1"/>
    <n v="12.227272727272727"/>
    <n v="14.157894736842104"/>
    <n v="87.97"/>
    <n v="0"/>
    <n v="0"/>
    <n v="0"/>
  </r>
  <r>
    <n v="40"/>
    <x v="832"/>
    <s v="WI"/>
    <n v="1987"/>
    <x v="101"/>
    <n v="41"/>
    <n v="15"/>
    <n v="239"/>
    <n v="37"/>
    <n v="9.19"/>
    <n v="66.38"/>
    <n v="0"/>
    <n v="0"/>
    <n v="5"/>
    <n v="2.4387755102040818"/>
    <n v="5.8292682926829267"/>
    <n v="75.569999999999993"/>
    <n v="0"/>
    <n v="0"/>
    <n v="0"/>
  </r>
  <r>
    <n v="42"/>
    <x v="833"/>
    <s v="SA"/>
    <n v="2008"/>
    <x v="151"/>
    <n v="22"/>
    <n v="12"/>
    <n v="127"/>
    <n v="30"/>
    <n v="12.7"/>
    <n v="76.5"/>
    <n v="0"/>
    <n v="0"/>
    <n v="2"/>
    <n v="1.6075949367088607"/>
    <n v="5.7727272727272725"/>
    <n v="89.2"/>
    <n v="0"/>
    <n v="0"/>
    <n v="0"/>
  </r>
  <r>
    <n v="35"/>
    <x v="834"/>
    <s v="BDESH"/>
    <n v="2014"/>
    <x v="230"/>
    <n v="10"/>
    <n v="0"/>
    <n v="266"/>
    <n v="96"/>
    <n v="26.6"/>
    <n v="76"/>
    <n v="0"/>
    <n v="2"/>
    <n v="2"/>
    <n v="26.6"/>
    <n v="26.6"/>
    <n v="102.6"/>
    <n v="2"/>
    <n v="5"/>
    <n v="20"/>
  </r>
  <r>
    <n v="36"/>
    <x v="835"/>
    <s v="PNG"/>
    <n v="2019"/>
    <x v="212"/>
    <n v="19"/>
    <n v="4"/>
    <n v="265"/>
    <n v="39"/>
    <n v="17.66"/>
    <n v="53.42"/>
    <n v="0"/>
    <n v="0"/>
    <n v="1"/>
    <n v="13.25"/>
    <n v="13.947368421052632"/>
    <n v="71.08"/>
    <n v="0"/>
    <n v="0"/>
    <n v="0"/>
  </r>
  <r>
    <n v="37"/>
    <x v="836"/>
    <s v="ENG"/>
    <n v="2019"/>
    <x v="232"/>
    <n v="11"/>
    <n v="0"/>
    <n v="265"/>
    <n v="51"/>
    <n v="24.09"/>
    <n v="88.62"/>
    <n v="0"/>
    <n v="1"/>
    <n v="1"/>
    <n v="20.384615384615383"/>
    <n v="24.09090909090909"/>
    <n v="112.71000000000001"/>
    <n v="1"/>
    <n v="13"/>
    <n v="7.6923076923076925"/>
  </r>
  <r>
    <n v="38"/>
    <x v="837"/>
    <s v="AFG"/>
    <n v="2017"/>
    <x v="219"/>
    <n v="16"/>
    <n v="1"/>
    <n v="264"/>
    <n v="60"/>
    <n v="17.600000000000001"/>
    <n v="54.09"/>
    <n v="0"/>
    <n v="2"/>
    <n v="3"/>
    <n v="15.529411764705882"/>
    <n v="16.5"/>
    <n v="71.69"/>
    <n v="2"/>
    <n v="8.5"/>
    <n v="11.76470588235294"/>
  </r>
  <r>
    <n v="39"/>
    <x v="838"/>
    <s v="ENG"/>
    <n v="1975"/>
    <x v="224"/>
    <n v="11"/>
    <n v="2"/>
    <n v="264"/>
    <n v="66"/>
    <n v="29.33"/>
    <n v="63.3"/>
    <n v="0"/>
    <n v="1"/>
    <n v="1"/>
    <n v="22"/>
    <n v="24"/>
    <n v="92.63"/>
    <n v="1"/>
    <n v="12"/>
    <n v="8.3333333333333321"/>
  </r>
  <r>
    <n v="40"/>
    <x v="839"/>
    <s v="CAN"/>
    <n v="2010"/>
    <x v="226"/>
    <n v="13"/>
    <n v="1"/>
    <n v="264"/>
    <n v="117"/>
    <n v="22"/>
    <n v="59.72"/>
    <n v="1"/>
    <n v="0"/>
    <n v="3"/>
    <n v="18.857142857142858"/>
    <n v="20.307692307692307"/>
    <n v="81.72"/>
    <n v="1"/>
    <n v="14"/>
    <n v="7.1428571428571423"/>
  </r>
  <r>
    <n v="41"/>
    <x v="840"/>
    <s v="UAE"/>
    <n v="2015"/>
    <x v="232"/>
    <n v="12"/>
    <n v="2"/>
    <n v="263"/>
    <n v="99"/>
    <n v="26.3"/>
    <n v="65.09"/>
    <n v="0"/>
    <n v="2"/>
    <n v="1"/>
    <n v="20.23076923076923"/>
    <n v="21.916666666666668"/>
    <n v="91.39"/>
    <n v="2"/>
    <n v="6.5"/>
    <n v="15.384615384615385"/>
  </r>
  <r>
    <n v="42"/>
    <x v="841"/>
    <s v="SCOT"/>
    <n v="2015"/>
    <x v="228"/>
    <n v="11"/>
    <n v="0"/>
    <n v="262"/>
    <n v="96"/>
    <n v="23.81"/>
    <n v="66.16"/>
    <n v="0"/>
    <n v="2"/>
    <n v="1"/>
    <n v="23.818181818181817"/>
    <n v="23.818181818181817"/>
    <n v="89.97"/>
    <n v="2"/>
    <n v="5.5"/>
    <n v="18.181818181818183"/>
  </r>
  <r>
    <n v="43"/>
    <x v="842"/>
    <s v="BDESH"/>
    <n v="2019"/>
    <x v="212"/>
    <n v="12"/>
    <n v="3"/>
    <n v="262"/>
    <n v="51"/>
    <n v="29.11"/>
    <n v="81.36"/>
    <n v="0"/>
    <n v="2"/>
    <n v="1"/>
    <n v="13.1"/>
    <n v="21.833333333333332"/>
    <n v="110.47"/>
    <n v="2"/>
    <n v="10"/>
    <n v="10"/>
  </r>
  <r>
    <n v="44"/>
    <x v="843"/>
    <s v="PAK"/>
    <n v="2003"/>
    <x v="228"/>
    <n v="11"/>
    <n v="0"/>
    <n v="262"/>
    <n v="113"/>
    <n v="23.81"/>
    <n v="62.82"/>
    <n v="1"/>
    <n v="0"/>
    <n v="1"/>
    <n v="23.818181818181817"/>
    <n v="23.818181818181817"/>
    <n v="86.63"/>
    <n v="1"/>
    <n v="11"/>
    <n v="9.0909090909090917"/>
  </r>
  <r>
    <n v="45"/>
    <x v="844"/>
    <s v="HKG"/>
    <n v="2018"/>
    <x v="210"/>
    <n v="15"/>
    <n v="2"/>
    <n v="260"/>
    <n v="44"/>
    <n v="20"/>
    <n v="69.510000000000005"/>
    <n v="0"/>
    <n v="0"/>
    <n v="1"/>
    <n v="13.684210526315789"/>
    <n v="17.333333333333332"/>
    <n v="89.51"/>
    <n v="0"/>
    <n v="0"/>
    <n v="0"/>
  </r>
  <r>
    <n v="46"/>
    <x v="845"/>
    <s v="USA"/>
    <n v="2019"/>
    <x v="225"/>
    <n v="9"/>
    <n v="1"/>
    <n v="260"/>
    <n v="82"/>
    <n v="32.5"/>
    <n v="66.319999999999993"/>
    <n v="0"/>
    <n v="2"/>
    <n v="3"/>
    <n v="28.888888888888889"/>
    <n v="28.888888888888889"/>
    <n v="98.82"/>
    <n v="2"/>
    <n v="4.5"/>
    <n v="22.222222222222221"/>
  </r>
  <r>
    <n v="47"/>
    <x v="846"/>
    <s v="IRE"/>
    <n v="2019"/>
    <x v="179"/>
    <n v="25"/>
    <n v="9"/>
    <n v="259"/>
    <n v="79"/>
    <n v="16.18"/>
    <n v="72.75"/>
    <n v="0"/>
    <n v="1"/>
    <n v="1"/>
    <n v="6.166666666666667"/>
    <n v="10.36"/>
    <n v="88.93"/>
    <n v="1"/>
    <n v="42"/>
    <n v="2.3809523809523809"/>
  </r>
  <r>
    <n v="29"/>
    <x v="847"/>
    <s v="WI"/>
    <n v="1995"/>
    <x v="137"/>
    <n v="52"/>
    <n v="12"/>
    <n v="298"/>
    <n v="31"/>
    <n v="7.45"/>
    <n v="73.39"/>
    <n v="0"/>
    <n v="0"/>
    <n v="10"/>
    <n v="3.5058823529411764"/>
    <n v="5.7307692307692308"/>
    <n v="80.84"/>
    <n v="0"/>
    <n v="0"/>
    <n v="0"/>
  </r>
  <r>
    <n v="49"/>
    <x v="848"/>
    <s v="UAE"/>
    <n v="2019"/>
    <x v="201"/>
    <n v="24"/>
    <n v="4"/>
    <n v="258"/>
    <n v="50"/>
    <n v="12.9"/>
    <n v="55.72"/>
    <n v="0"/>
    <n v="1"/>
    <n v="4"/>
    <n v="9.2142857142857135"/>
    <n v="10.75"/>
    <n v="68.62"/>
    <n v="1"/>
    <n v="28"/>
    <n v="3.5714285714285712"/>
  </r>
  <r>
    <n v="0"/>
    <x v="849"/>
    <s v="NZ"/>
    <n v="1976"/>
    <x v="232"/>
    <n v="10"/>
    <n v="1"/>
    <n v="258"/>
    <n v="104"/>
    <n v="28.66"/>
    <n v="77.239999999999995"/>
    <n v="1"/>
    <n v="0"/>
    <n v="1"/>
    <n v="19.846153846153847"/>
    <n v="25.8"/>
    <n v="105.89999999999999"/>
    <n v="1"/>
    <n v="13"/>
    <n v="7.6923076923076925"/>
  </r>
  <r>
    <n v="1"/>
    <x v="850"/>
    <s v="SL"/>
    <n v="2008"/>
    <x v="225"/>
    <n v="9"/>
    <n v="0"/>
    <n v="257"/>
    <n v="73"/>
    <n v="28.55"/>
    <n v="67.099999999999994"/>
    <n v="0"/>
    <n v="2"/>
    <n v="1"/>
    <n v="28.555555555555557"/>
    <n v="28.555555555555557"/>
    <n v="95.649999999999991"/>
    <n v="2"/>
    <n v="4.5"/>
    <n v="22.222222222222221"/>
  </r>
  <r>
    <n v="2"/>
    <x v="851"/>
    <s v="INDIA"/>
    <n v="2001"/>
    <x v="192"/>
    <n v="17"/>
    <n v="6"/>
    <n v="256"/>
    <n v="94"/>
    <n v="23.27"/>
    <n v="60.8"/>
    <n v="0"/>
    <n v="1"/>
    <n v="1"/>
    <n v="11.130434782608695"/>
    <n v="15.058823529411764"/>
    <n v="84.07"/>
    <n v="1"/>
    <n v="23"/>
    <n v="4.3478260869565215"/>
  </r>
  <r>
    <n v="3"/>
    <x v="852"/>
    <s v="AUS"/>
    <n v="1975"/>
    <x v="225"/>
    <n v="8"/>
    <n v="1"/>
    <n v="255"/>
    <n v="80"/>
    <n v="36.42"/>
    <n v="73.06"/>
    <n v="0"/>
    <n v="3"/>
    <n v="1"/>
    <n v="28.333333333333332"/>
    <n v="31.875"/>
    <n v="109.48"/>
    <n v="3"/>
    <n v="3"/>
    <n v="33.333333333333329"/>
  </r>
  <r>
    <n v="4"/>
    <x v="853"/>
    <s v="IRE"/>
    <n v="2014"/>
    <x v="210"/>
    <n v="16"/>
    <n v="3"/>
    <n v="255"/>
    <n v="78"/>
    <n v="19.61"/>
    <n v="61.89"/>
    <n v="0"/>
    <n v="2"/>
    <n v="3"/>
    <n v="13.421052631578947"/>
    <n v="15.9375"/>
    <n v="81.5"/>
    <n v="2"/>
    <n v="9.5"/>
    <n v="10.526315789473683"/>
  </r>
  <r>
    <n v="5"/>
    <x v="854"/>
    <s v="PNG"/>
    <n v="2019"/>
    <x v="192"/>
    <n v="20"/>
    <n v="3"/>
    <n v="254"/>
    <n v="35"/>
    <n v="14.94"/>
    <n v="87.88"/>
    <n v="0"/>
    <n v="0"/>
    <n v="2"/>
    <n v="11.043478260869565"/>
    <n v="12.7"/>
    <n v="102.82"/>
    <n v="0"/>
    <n v="0"/>
    <n v="0"/>
  </r>
  <r>
    <n v="6"/>
    <x v="855"/>
    <s v="SL"/>
    <n v="1996"/>
    <x v="232"/>
    <n v="11"/>
    <n v="0"/>
    <n v="253"/>
    <n v="70"/>
    <n v="23"/>
    <n v="48.09"/>
    <n v="0"/>
    <n v="2"/>
    <n v="0"/>
    <n v="19.46153846153846"/>
    <n v="23"/>
    <n v="71.09"/>
    <n v="2"/>
    <n v="6.5"/>
    <n v="15.384615384615385"/>
  </r>
  <r>
    <n v="7"/>
    <x v="856"/>
    <s v="ZIM"/>
    <n v="1995"/>
    <x v="212"/>
    <n v="16"/>
    <n v="2"/>
    <n v="252"/>
    <n v="54"/>
    <n v="18"/>
    <n v="63.79"/>
    <n v="0"/>
    <n v="1"/>
    <n v="2"/>
    <n v="12.6"/>
    <n v="15.75"/>
    <n v="81.789999999999992"/>
    <n v="1"/>
    <n v="20"/>
    <n v="5"/>
  </r>
  <r>
    <n v="8"/>
    <x v="857"/>
    <s v="AUS"/>
    <n v="2019"/>
    <x v="196"/>
    <n v="21"/>
    <n v="6"/>
    <n v="252"/>
    <n v="92"/>
    <n v="16.8"/>
    <n v="96.18"/>
    <n v="0"/>
    <n v="1"/>
    <n v="2"/>
    <n v="7.875"/>
    <n v="12"/>
    <n v="112.98"/>
    <n v="1"/>
    <n v="32"/>
    <n v="3.125"/>
  </r>
  <r>
    <n v="9"/>
    <x v="858"/>
    <s v="BMUDA"/>
    <n v="2008"/>
    <x v="228"/>
    <n v="11"/>
    <n v="2"/>
    <n v="252"/>
    <n v="72"/>
    <n v="28"/>
    <n v="62.53"/>
    <n v="0"/>
    <n v="1"/>
    <n v="1"/>
    <n v="22.90909090909091"/>
    <n v="22.90909090909091"/>
    <n v="90.53"/>
    <n v="1"/>
    <n v="11"/>
    <n v="9.0909090909090917"/>
  </r>
  <r>
    <n v="10"/>
    <x v="859"/>
    <s v="NZ"/>
    <n v="1983"/>
    <x v="202"/>
    <n v="15"/>
    <n v="3"/>
    <n v="252"/>
    <n v="55"/>
    <n v="21"/>
    <n v="53.38"/>
    <n v="0"/>
    <n v="1"/>
    <n v="0"/>
    <n v="14"/>
    <n v="16.8"/>
    <n v="74.38"/>
    <n v="1"/>
    <n v="18"/>
    <n v="5.5555555555555554"/>
  </r>
  <r>
    <n v="33"/>
    <x v="860"/>
    <s v="SA"/>
    <n v="2018"/>
    <x v="21"/>
    <n v="47"/>
    <n v="18"/>
    <n v="268"/>
    <n v="32"/>
    <n v="9.24"/>
    <n v="75.7"/>
    <n v="0"/>
    <n v="0"/>
    <n v="9"/>
    <n v="2.2905982905982905"/>
    <n v="5.7021276595744679"/>
    <n v="84.94"/>
    <n v="0"/>
    <n v="0"/>
    <n v="0"/>
  </r>
  <r>
    <n v="12"/>
    <x v="861"/>
    <s v="SA"/>
    <n v="2019"/>
    <x v="226"/>
    <n v="13"/>
    <n v="2"/>
    <n v="251"/>
    <n v="59"/>
    <n v="22.81"/>
    <n v="86.25"/>
    <n v="0"/>
    <n v="1"/>
    <n v="1"/>
    <n v="17.928571428571427"/>
    <n v="19.307692307692307"/>
    <n v="109.06"/>
    <n v="1"/>
    <n v="14"/>
    <n v="7.1428571428571423"/>
  </r>
  <r>
    <n v="13"/>
    <x v="862"/>
    <s v="HKG"/>
    <n v="2017"/>
    <x v="225"/>
    <n v="9"/>
    <n v="0"/>
    <n v="250"/>
    <n v="59"/>
    <n v="27.77"/>
    <n v="62.81"/>
    <n v="0"/>
    <n v="1"/>
    <n v="0"/>
    <n v="27.777777777777779"/>
    <n v="27.777777777777779"/>
    <n v="90.58"/>
    <n v="1"/>
    <n v="9"/>
    <n v="11.111111111111111"/>
  </r>
  <r>
    <n v="14"/>
    <x v="863"/>
    <s v="NZ"/>
    <n v="2008"/>
    <x v="230"/>
    <n v="10"/>
    <n v="0"/>
    <n v="250"/>
    <n v="161"/>
    <n v="25"/>
    <n v="79.87"/>
    <n v="1"/>
    <n v="1"/>
    <n v="2"/>
    <n v="25"/>
    <n v="25"/>
    <n v="104.87"/>
    <n v="2"/>
    <n v="5"/>
    <n v="20"/>
  </r>
  <r>
    <n v="15"/>
    <x v="864"/>
    <s v="ENG"/>
    <n v="1978"/>
    <x v="235"/>
    <n v="4"/>
    <n v="1"/>
    <n v="250"/>
    <n v="117"/>
    <n v="83.33"/>
    <n v="68.11"/>
    <n v="1"/>
    <n v="1"/>
    <n v="0"/>
    <n v="62.5"/>
    <n v="62.5"/>
    <n v="151.44"/>
    <n v="2"/>
    <n v="2"/>
    <n v="50"/>
  </r>
  <r>
    <n v="47"/>
    <x v="865"/>
    <s v="AUS"/>
    <n v="2009"/>
    <x v="5"/>
    <n v="35"/>
    <n v="18"/>
    <n v="199"/>
    <n v="21"/>
    <n v="11.7"/>
    <n v="70.56"/>
    <n v="0"/>
    <n v="0"/>
    <n v="5"/>
    <n v="1.7155172413793103"/>
    <n v="5.6857142857142859"/>
    <n v="82.26"/>
    <n v="0"/>
    <n v="0"/>
    <n v="0"/>
  </r>
  <r>
    <n v="17"/>
    <x v="866"/>
    <s v="SL"/>
    <n v="1992"/>
    <x v="187"/>
    <n v="36"/>
    <n v="7"/>
    <n v="249"/>
    <n v="33"/>
    <n v="8.58"/>
    <n v="71.14"/>
    <n v="0"/>
    <n v="0"/>
    <n v="6"/>
    <n v="5.6590909090909092"/>
    <n v="6.916666666666667"/>
    <n v="79.72"/>
    <n v="0"/>
    <n v="0"/>
    <n v="0"/>
  </r>
  <r>
    <n v="18"/>
    <x v="867"/>
    <s v="WI"/>
    <n v="2019"/>
    <x v="236"/>
    <n v="5"/>
    <n v="0"/>
    <n v="248"/>
    <n v="179"/>
    <n v="49.6"/>
    <n v="115.88"/>
    <n v="1"/>
    <n v="0"/>
    <n v="0"/>
    <n v="41.333333333333336"/>
    <n v="49.6"/>
    <n v="165.48"/>
    <n v="1"/>
    <n v="6"/>
    <n v="16.666666666666664"/>
  </r>
  <r>
    <n v="19"/>
    <x v="868"/>
    <s v="NZ"/>
    <n v="1981"/>
    <x v="209"/>
    <n v="20"/>
    <n v="0"/>
    <n v="248"/>
    <n v="66"/>
    <n v="12.4"/>
    <n v="61.53"/>
    <n v="0"/>
    <n v="1"/>
    <n v="1"/>
    <n v="10.333333333333334"/>
    <n v="12.4"/>
    <n v="73.930000000000007"/>
    <n v="1"/>
    <n v="24"/>
    <n v="4.1666666666666661"/>
  </r>
  <r>
    <n v="20"/>
    <x v="869"/>
    <s v="NZ"/>
    <n v="1991"/>
    <x v="225"/>
    <n v="9"/>
    <n v="0"/>
    <n v="248"/>
    <n v="64"/>
    <n v="27.55"/>
    <n v="55.35"/>
    <n v="0"/>
    <n v="2"/>
    <n v="0"/>
    <n v="27.555555555555557"/>
    <n v="27.555555555555557"/>
    <n v="82.9"/>
    <n v="2"/>
    <n v="4.5"/>
    <n v="22.222222222222221"/>
  </r>
  <r>
    <n v="21"/>
    <x v="870"/>
    <s v="NZ"/>
    <n v="1989"/>
    <x v="234"/>
    <n v="8"/>
    <n v="0"/>
    <n v="248"/>
    <n v="96"/>
    <n v="31"/>
    <n v="51.55"/>
    <n v="0"/>
    <n v="1"/>
    <n v="0"/>
    <n v="31"/>
    <n v="31"/>
    <n v="82.55"/>
    <n v="1"/>
    <n v="8"/>
    <n v="12.5"/>
  </r>
  <r>
    <n v="36"/>
    <x v="871"/>
    <s v="NZ"/>
    <n v="2010"/>
    <x v="156"/>
    <n v="52"/>
    <n v="21"/>
    <n v="295"/>
    <n v="36"/>
    <n v="9.51"/>
    <n v="79.3"/>
    <n v="0"/>
    <n v="0"/>
    <n v="7"/>
    <n v="3.1382978723404253"/>
    <n v="5.6730769230769234"/>
    <n v="88.81"/>
    <n v="0"/>
    <n v="0"/>
    <n v="0"/>
  </r>
  <r>
    <n v="23"/>
    <x v="872"/>
    <s v="AUS"/>
    <n v="1975"/>
    <x v="236"/>
    <n v="6"/>
    <n v="0"/>
    <n v="247"/>
    <n v="101"/>
    <n v="41.16"/>
    <n v="79.930000000000007"/>
    <n v="1"/>
    <n v="0"/>
    <n v="0"/>
    <n v="41.166666666666664"/>
    <n v="41.166666666666664"/>
    <n v="121.09"/>
    <n v="1"/>
    <n v="6"/>
    <n v="16.666666666666664"/>
  </r>
  <r>
    <n v="24"/>
    <x v="873"/>
    <s v="PNG"/>
    <n v="2019"/>
    <x v="226"/>
    <n v="13"/>
    <n v="2"/>
    <n v="246"/>
    <n v="89"/>
    <n v="22.36"/>
    <n v="63.4"/>
    <n v="0"/>
    <n v="1"/>
    <n v="1"/>
    <n v="17.571428571428573"/>
    <n v="18.923076923076923"/>
    <n v="85.759999999999991"/>
    <n v="1"/>
    <n v="14"/>
    <n v="7.1428571428571423"/>
  </r>
  <r>
    <n v="25"/>
    <x v="874"/>
    <s v="ENG"/>
    <n v="2009"/>
    <x v="212"/>
    <n v="13"/>
    <n v="2"/>
    <n v="245"/>
    <n v="52"/>
    <n v="22.27"/>
    <n v="95.33"/>
    <n v="0"/>
    <n v="1"/>
    <n v="2"/>
    <n v="12.25"/>
    <n v="18.846153846153847"/>
    <n v="117.6"/>
    <n v="1"/>
    <n v="20"/>
    <n v="5"/>
  </r>
  <r>
    <n v="26"/>
    <x v="875"/>
    <s v="ENG"/>
    <n v="2011"/>
    <x v="234"/>
    <n v="8"/>
    <n v="0"/>
    <n v="244"/>
    <n v="87"/>
    <n v="30.5"/>
    <n v="105.62"/>
    <n v="0"/>
    <n v="1"/>
    <n v="1"/>
    <n v="30.5"/>
    <n v="30.5"/>
    <n v="136.12"/>
    <n v="1"/>
    <n v="8"/>
    <n v="12.5"/>
  </r>
  <r>
    <n v="27"/>
    <x v="876"/>
    <s v="NAM"/>
    <n v="2019"/>
    <x v="237"/>
    <n v="5"/>
    <n v="0"/>
    <n v="244"/>
    <n v="136"/>
    <n v="48.8"/>
    <n v="91.38"/>
    <n v="1"/>
    <n v="0"/>
    <n v="0"/>
    <n v="48.8"/>
    <n v="48.8"/>
    <n v="140.18"/>
    <n v="1"/>
    <n v="5"/>
    <n v="20"/>
  </r>
  <r>
    <n v="5"/>
    <x v="877"/>
    <s v="AUS"/>
    <n v="1996"/>
    <x v="109"/>
    <n v="78"/>
    <n v="17"/>
    <n v="432"/>
    <n v="37"/>
    <n v="7.08"/>
    <n v="87.8"/>
    <n v="0"/>
    <n v="0"/>
    <n v="15"/>
    <n v="3.1304347826086958"/>
    <n v="5.5384615384615383"/>
    <n v="94.88"/>
    <n v="0"/>
    <n v="0"/>
    <n v="0"/>
  </r>
  <r>
    <n v="29"/>
    <x v="878"/>
    <s v="CAN"/>
    <n v="2008"/>
    <x v="219"/>
    <n v="17"/>
    <n v="1"/>
    <n v="244"/>
    <n v="70"/>
    <n v="15.25"/>
    <n v="63.7"/>
    <n v="0"/>
    <n v="2"/>
    <n v="3"/>
    <n v="14.352941176470589"/>
    <n v="14.352941176470589"/>
    <n v="78.95"/>
    <n v="2"/>
    <n v="8.5"/>
    <n v="11.76470588235294"/>
  </r>
  <r>
    <n v="30"/>
    <x v="879"/>
    <s v="ZIM"/>
    <n v="2019"/>
    <x v="202"/>
    <n v="15"/>
    <n v="3"/>
    <n v="243"/>
    <n v="53"/>
    <n v="20.25"/>
    <n v="68.06"/>
    <n v="0"/>
    <n v="1"/>
    <n v="1"/>
    <n v="13.5"/>
    <n v="16.2"/>
    <n v="88.31"/>
    <n v="1"/>
    <n v="18"/>
    <n v="5.5555555555555554"/>
  </r>
  <r>
    <n v="31"/>
    <x v="880"/>
    <s v="INDIA"/>
    <n v="1979"/>
    <x v="230"/>
    <n v="9"/>
    <n v="1"/>
    <n v="243"/>
    <n v="82"/>
    <n v="30.37"/>
    <n v="60.9"/>
    <n v="0"/>
    <n v="1"/>
    <n v="0"/>
    <n v="24.3"/>
    <n v="27"/>
    <n v="91.27"/>
    <n v="1"/>
    <n v="10"/>
    <n v="10"/>
  </r>
  <r>
    <n v="32"/>
    <x v="881"/>
    <s v="ENG"/>
    <n v="1988"/>
    <x v="201"/>
    <n v="20"/>
    <n v="5"/>
    <n v="242"/>
    <n v="44"/>
    <n v="16.13"/>
    <n v="67.59"/>
    <n v="0"/>
    <n v="0"/>
    <n v="2"/>
    <n v="8.6428571428571423"/>
    <n v="12.1"/>
    <n v="83.72"/>
    <n v="0"/>
    <n v="0"/>
    <n v="0"/>
  </r>
  <r>
    <n v="33"/>
    <x v="882"/>
    <s v="PAK"/>
    <n v="1999"/>
    <x v="214"/>
    <n v="13"/>
    <n v="0"/>
    <n v="242"/>
    <n v="77"/>
    <n v="18.61"/>
    <n v="50.41"/>
    <n v="0"/>
    <n v="1"/>
    <n v="1"/>
    <n v="15.125"/>
    <n v="18.615384615384617"/>
    <n v="69.02"/>
    <n v="1"/>
    <n v="16"/>
    <n v="6.25"/>
  </r>
  <r>
    <n v="34"/>
    <x v="883"/>
    <s v="AUS"/>
    <n v="1997"/>
    <x v="225"/>
    <n v="9"/>
    <n v="0"/>
    <n v="241"/>
    <n v="89"/>
    <n v="26.77"/>
    <n v="85.76"/>
    <n v="0"/>
    <n v="2"/>
    <n v="0"/>
    <n v="26.777777777777779"/>
    <n v="26.777777777777779"/>
    <n v="112.53"/>
    <n v="2"/>
    <n v="4.5"/>
    <n v="22.222222222222221"/>
  </r>
  <r>
    <n v="35"/>
    <x v="884"/>
    <s v="SCOT"/>
    <n v="2013"/>
    <x v="206"/>
    <n v="20"/>
    <n v="7"/>
    <n v="240"/>
    <n v="35"/>
    <n v="18.46"/>
    <n v="91.6"/>
    <n v="0"/>
    <n v="0"/>
    <n v="2"/>
    <n v="8"/>
    <n v="12"/>
    <n v="110.06"/>
    <n v="0"/>
    <n v="0"/>
    <n v="0"/>
  </r>
  <r>
    <n v="23"/>
    <x v="885"/>
    <s v="WI"/>
    <n v="2019"/>
    <x v="52"/>
    <n v="57"/>
    <n v="34"/>
    <n v="308"/>
    <n v="34"/>
    <n v="13.39"/>
    <n v="53.47"/>
    <n v="0"/>
    <n v="0"/>
    <n v="8"/>
    <n v="3.347826086956522"/>
    <n v="5.4035087719298245"/>
    <n v="66.86"/>
    <n v="0"/>
    <n v="0"/>
    <n v="0"/>
  </r>
  <r>
    <n v="37"/>
    <x v="886"/>
    <s v="SCOT"/>
    <n v="2009"/>
    <x v="212"/>
    <n v="18"/>
    <n v="3"/>
    <n v="240"/>
    <n v="37"/>
    <n v="16"/>
    <n v="68.37"/>
    <n v="0"/>
    <n v="0"/>
    <n v="2"/>
    <n v="12"/>
    <n v="13.333333333333334"/>
    <n v="84.37"/>
    <n v="0"/>
    <n v="0"/>
    <n v="0"/>
  </r>
  <r>
    <n v="38"/>
    <x v="887"/>
    <s v="UAE"/>
    <n v="2017"/>
    <x v="211"/>
    <n v="13"/>
    <n v="1"/>
    <n v="239"/>
    <n v="56"/>
    <n v="19.91"/>
    <n v="89.51"/>
    <n v="0"/>
    <n v="1"/>
    <n v="1"/>
    <n v="15.933333333333334"/>
    <n v="18.384615384615383"/>
    <n v="109.42"/>
    <n v="1"/>
    <n v="15"/>
    <n v="6.666666666666667"/>
  </r>
  <r>
    <n v="33"/>
    <x v="888"/>
    <s v="SL"/>
    <n v="2002"/>
    <x v="238"/>
    <n v="64"/>
    <n v="24"/>
    <n v="344"/>
    <n v="32"/>
    <n v="8.6"/>
    <n v="63.35"/>
    <n v="0"/>
    <n v="0"/>
    <n v="12"/>
    <n v="2.5671641791044775"/>
    <n v="5.375"/>
    <n v="71.95"/>
    <n v="0"/>
    <n v="0"/>
    <n v="0"/>
  </r>
  <r>
    <n v="32"/>
    <x v="889"/>
    <s v="PAK"/>
    <n v="2003"/>
    <x v="239"/>
    <n v="76"/>
    <n v="34"/>
    <n v="399"/>
    <n v="34"/>
    <n v="9.5"/>
    <n v="57.16"/>
    <n v="0"/>
    <n v="0"/>
    <n v="10"/>
    <n v="2.7708333333333335"/>
    <n v="5.25"/>
    <n v="66.66"/>
    <n v="0"/>
    <n v="0"/>
    <n v="0"/>
  </r>
  <r>
    <n v="34"/>
    <x v="890"/>
    <s v="PAK"/>
    <n v="1998"/>
    <x v="240"/>
    <n v="51"/>
    <n v="26"/>
    <n v="267"/>
    <n v="45"/>
    <n v="10.68"/>
    <n v="58.55"/>
    <n v="0"/>
    <n v="0"/>
    <n v="7"/>
    <n v="1.638036809815951"/>
    <n v="5.2352941176470589"/>
    <n v="69.22999999999999"/>
    <n v="0"/>
    <n v="0"/>
    <n v="0"/>
  </r>
  <r>
    <n v="42"/>
    <x v="891"/>
    <s v="ZIM"/>
    <n v="1993"/>
    <x v="232"/>
    <n v="12"/>
    <n v="2"/>
    <n v="238"/>
    <n v="60"/>
    <n v="23.8"/>
    <n v="48.47"/>
    <n v="0"/>
    <n v="3"/>
    <n v="0"/>
    <n v="18.307692307692307"/>
    <n v="19.833333333333332"/>
    <n v="72.27"/>
    <n v="3"/>
    <n v="4.333333333333333"/>
    <n v="23.076923076923077"/>
  </r>
  <r>
    <n v="43"/>
    <x v="892"/>
    <s v="WI"/>
    <n v="2013"/>
    <x v="222"/>
    <n v="19"/>
    <n v="2"/>
    <n v="238"/>
    <n v="37"/>
    <n v="14"/>
    <n v="65.38"/>
    <n v="0"/>
    <n v="0"/>
    <n v="3"/>
    <n v="11.333333333333334"/>
    <n v="12.526315789473685"/>
    <n v="79.38"/>
    <n v="0"/>
    <n v="0"/>
    <n v="0"/>
  </r>
  <r>
    <n v="44"/>
    <x v="893"/>
    <s v="SCOT"/>
    <n v="2009"/>
    <x v="222"/>
    <n v="21"/>
    <n v="0"/>
    <n v="237"/>
    <n v="67"/>
    <n v="11.28"/>
    <n v="62.86"/>
    <n v="0"/>
    <n v="1"/>
    <n v="7"/>
    <n v="11.285714285714286"/>
    <n v="11.285714285714286"/>
    <n v="74.14"/>
    <n v="1"/>
    <n v="21"/>
    <n v="4.7619047619047619"/>
  </r>
  <r>
    <n v="45"/>
    <x v="894"/>
    <s v="BDESH"/>
    <n v="2002"/>
    <x v="207"/>
    <n v="26"/>
    <n v="5"/>
    <n v="236"/>
    <n v="32"/>
    <n v="11.23"/>
    <n v="49.26"/>
    <n v="0"/>
    <n v="0"/>
    <n v="1"/>
    <n v="8.137931034482758"/>
    <n v="9.0769230769230766"/>
    <n v="60.489999999999995"/>
    <n v="0"/>
    <n v="0"/>
    <n v="0"/>
  </r>
  <r>
    <n v="46"/>
    <x v="895"/>
    <s v="NZ"/>
    <n v="2010"/>
    <x v="204"/>
    <n v="17"/>
    <n v="1"/>
    <n v="236"/>
    <n v="45"/>
    <n v="14.75"/>
    <n v="75.88"/>
    <n v="0"/>
    <n v="0"/>
    <n v="3"/>
    <n v="9.44"/>
    <n v="13.882352941176471"/>
    <n v="90.63"/>
    <n v="0"/>
    <n v="0"/>
    <n v="0"/>
  </r>
  <r>
    <n v="47"/>
    <x v="896"/>
    <s v="ZIM"/>
    <n v="2016"/>
    <x v="208"/>
    <n v="19"/>
    <n v="3"/>
    <n v="236"/>
    <n v="46"/>
    <n v="14.75"/>
    <n v="77.88"/>
    <n v="0"/>
    <n v="0"/>
    <n v="2"/>
    <n v="10.727272727272727"/>
    <n v="12.421052631578947"/>
    <n v="92.63"/>
    <n v="0"/>
    <n v="0"/>
    <n v="0"/>
  </r>
  <r>
    <n v="48"/>
    <x v="897"/>
    <s v="PAK"/>
    <n v="2009"/>
    <x v="241"/>
    <n v="7"/>
    <n v="0"/>
    <n v="236"/>
    <n v="83"/>
    <n v="33.71"/>
    <n v="62.93"/>
    <n v="0"/>
    <n v="3"/>
    <n v="1"/>
    <n v="33.714285714285715"/>
    <n v="33.714285714285715"/>
    <n v="96.64"/>
    <n v="3"/>
    <n v="2.3333333333333335"/>
    <n v="42.857142857142854"/>
  </r>
  <r>
    <n v="49"/>
    <x v="898"/>
    <s v="CAN"/>
    <n v="2007"/>
    <x v="219"/>
    <n v="15"/>
    <n v="3"/>
    <n v="235"/>
    <n v="45"/>
    <n v="19.579999999999998"/>
    <n v="63.17"/>
    <n v="0"/>
    <n v="0"/>
    <n v="1"/>
    <n v="13.823529411764707"/>
    <n v="15.666666666666666"/>
    <n v="82.75"/>
    <n v="0"/>
    <n v="0"/>
    <n v="0"/>
  </r>
  <r>
    <n v="0"/>
    <x v="899"/>
    <s v="ENG"/>
    <n v="1999"/>
    <x v="232"/>
    <n v="12"/>
    <n v="1"/>
    <n v="235"/>
    <n v="73"/>
    <n v="21.36"/>
    <n v="57.59"/>
    <n v="0"/>
    <n v="2"/>
    <n v="2"/>
    <n v="18.076923076923077"/>
    <n v="19.583333333333332"/>
    <n v="78.95"/>
    <n v="2"/>
    <n v="6.5"/>
    <n v="15.384615384615385"/>
  </r>
  <r>
    <n v="1"/>
    <x v="900"/>
    <s v="NEPAL"/>
    <n v="2019"/>
    <x v="236"/>
    <n v="6"/>
    <n v="0"/>
    <n v="235"/>
    <n v="115"/>
    <n v="39.159999999999997"/>
    <n v="82.16"/>
    <n v="1"/>
    <n v="1"/>
    <n v="0"/>
    <n v="39.166666666666664"/>
    <n v="39.166666666666664"/>
    <n v="121.32"/>
    <n v="2"/>
    <n v="3"/>
    <n v="33.333333333333329"/>
  </r>
  <r>
    <n v="25"/>
    <x v="901"/>
    <s v="IRE"/>
    <n v="2019"/>
    <x v="99"/>
    <n v="36"/>
    <n v="12"/>
    <n v="188"/>
    <n v="23"/>
    <n v="7.83"/>
    <n v="63.08"/>
    <n v="0"/>
    <n v="0"/>
    <n v="7"/>
    <n v="3.2413793103448274"/>
    <n v="5.2222222222222223"/>
    <n v="70.91"/>
    <n v="0"/>
    <n v="0"/>
    <n v="0"/>
  </r>
  <r>
    <n v="28"/>
    <x v="902"/>
    <s v="INDIA"/>
    <n v="2011"/>
    <x v="99"/>
    <n v="20"/>
    <n v="10"/>
    <n v="104"/>
    <n v="23"/>
    <n v="10.4"/>
    <n v="42.97"/>
    <n v="0"/>
    <n v="0"/>
    <n v="3"/>
    <n v="1.7931034482758621"/>
    <n v="5.2"/>
    <n v="53.37"/>
    <n v="0"/>
    <n v="0"/>
    <n v="0"/>
  </r>
  <r>
    <n v="4"/>
    <x v="903"/>
    <s v="AFG"/>
    <n v="2019"/>
    <x v="224"/>
    <n v="12"/>
    <n v="3"/>
    <n v="234"/>
    <n v="86"/>
    <n v="26"/>
    <n v="60.62"/>
    <n v="0"/>
    <n v="2"/>
    <n v="0"/>
    <n v="19.5"/>
    <n v="19.5"/>
    <n v="86.62"/>
    <n v="2"/>
    <n v="6"/>
    <n v="16.666666666666664"/>
  </r>
  <r>
    <n v="5"/>
    <x v="904"/>
    <s v="ENG"/>
    <n v="2008"/>
    <x v="230"/>
    <n v="10"/>
    <n v="0"/>
    <n v="233"/>
    <n v="83"/>
    <n v="23.3"/>
    <n v="92.46"/>
    <n v="0"/>
    <n v="1"/>
    <n v="0"/>
    <n v="23.3"/>
    <n v="23.3"/>
    <n v="115.75999999999999"/>
    <n v="1"/>
    <n v="10"/>
    <n v="10"/>
  </r>
  <r>
    <n v="28"/>
    <x v="905"/>
    <s v="SL"/>
    <n v="2019"/>
    <x v="137"/>
    <n v="48"/>
    <n v="22"/>
    <n v="244"/>
    <n v="26"/>
    <n v="9.3800000000000008"/>
    <n v="60.39"/>
    <n v="0"/>
    <n v="0"/>
    <n v="9"/>
    <n v="2.8705882352941177"/>
    <n v="5.083333333333333"/>
    <n v="69.77"/>
    <n v="0"/>
    <n v="0"/>
    <n v="0"/>
  </r>
  <r>
    <n v="7"/>
    <x v="906"/>
    <s v="INDIA"/>
    <n v="2015"/>
    <x v="226"/>
    <n v="11"/>
    <n v="3"/>
    <n v="230"/>
    <n v="77"/>
    <n v="28.75"/>
    <n v="93.49"/>
    <n v="0"/>
    <n v="1"/>
    <n v="1"/>
    <n v="16.428571428571427"/>
    <n v="20.90909090909091"/>
    <n v="122.24"/>
    <n v="1"/>
    <n v="14"/>
    <n v="7.1428571428571423"/>
  </r>
  <r>
    <n v="8"/>
    <x v="907"/>
    <s v="AUS"/>
    <n v="1983"/>
    <x v="212"/>
    <n v="13"/>
    <n v="0"/>
    <n v="229"/>
    <n v="110"/>
    <n v="17.61"/>
    <n v="62.73"/>
    <n v="1"/>
    <n v="0"/>
    <n v="2"/>
    <n v="11.45"/>
    <n v="17.615384615384617"/>
    <n v="80.34"/>
    <n v="1"/>
    <n v="20"/>
    <n v="5"/>
  </r>
  <r>
    <n v="9"/>
    <x v="908"/>
    <s v="SL"/>
    <n v="1990"/>
    <x v="210"/>
    <n v="17"/>
    <n v="5"/>
    <n v="229"/>
    <n v="41"/>
    <n v="19.079999999999998"/>
    <n v="59.32"/>
    <n v="0"/>
    <n v="0"/>
    <n v="2"/>
    <n v="12.052631578947368"/>
    <n v="13.470588235294118"/>
    <n v="78.400000000000006"/>
    <n v="0"/>
    <n v="0"/>
    <n v="0"/>
  </r>
  <r>
    <n v="10"/>
    <x v="909"/>
    <s v="WI"/>
    <n v="2010"/>
    <x v="228"/>
    <n v="11"/>
    <n v="2"/>
    <n v="228"/>
    <n v="100"/>
    <n v="25.33"/>
    <n v="65.510000000000005"/>
    <n v="1"/>
    <n v="1"/>
    <n v="2"/>
    <n v="20.727272727272727"/>
    <n v="20.727272727272727"/>
    <n v="90.84"/>
    <n v="2"/>
    <n v="5.5"/>
    <n v="18.181818181818183"/>
  </r>
  <r>
    <n v="11"/>
    <x v="910"/>
    <s v="NZ"/>
    <n v="2012"/>
    <x v="212"/>
    <n v="17"/>
    <n v="2"/>
    <n v="228"/>
    <n v="35"/>
    <n v="15.2"/>
    <n v="63.33"/>
    <n v="0"/>
    <n v="0"/>
    <n v="3"/>
    <n v="11.4"/>
    <n v="13.411764705882353"/>
    <n v="78.53"/>
    <n v="0"/>
    <n v="0"/>
    <n v="0"/>
  </r>
  <r>
    <n v="12"/>
    <x v="911"/>
    <s v="KENYA"/>
    <n v="2003"/>
    <x v="174"/>
    <n v="24"/>
    <n v="6"/>
    <n v="228"/>
    <n v="53"/>
    <n v="12.66"/>
    <n v="60.8"/>
    <n v="0"/>
    <n v="1"/>
    <n v="5"/>
    <n v="6.7058823529411766"/>
    <n v="9.5"/>
    <n v="73.459999999999994"/>
    <n v="1"/>
    <n v="34"/>
    <n v="2.9411764705882351"/>
  </r>
  <r>
    <n v="13"/>
    <x v="912"/>
    <s v="IRE"/>
    <n v="2017"/>
    <x v="212"/>
    <n v="15"/>
    <n v="1"/>
    <n v="228"/>
    <n v="39"/>
    <n v="16.28"/>
    <n v="90.83"/>
    <n v="0"/>
    <n v="0"/>
    <n v="0"/>
    <n v="11.4"/>
    <n v="15.2"/>
    <n v="107.11"/>
    <n v="0"/>
    <n v="0"/>
    <n v="0"/>
  </r>
  <r>
    <n v="41"/>
    <x v="913"/>
    <s v="INDIA"/>
    <n v="2019"/>
    <x v="35"/>
    <n v="20"/>
    <n v="12"/>
    <n v="101"/>
    <n v="19"/>
    <n v="12.62"/>
    <n v="58.38"/>
    <n v="0"/>
    <n v="0"/>
    <n v="1"/>
    <n v="1.8035714285714286"/>
    <n v="5.05"/>
    <n v="71"/>
    <n v="0"/>
    <n v="0"/>
    <n v="0"/>
  </r>
  <r>
    <n v="15"/>
    <x v="914"/>
    <s v="AUS"/>
    <n v="1985"/>
    <x v="234"/>
    <n v="8"/>
    <n v="0"/>
    <n v="226"/>
    <n v="72"/>
    <n v="28.25"/>
    <n v="47.47"/>
    <n v="0"/>
    <n v="1"/>
    <n v="0"/>
    <n v="28.25"/>
    <n v="28.25"/>
    <n v="75.72"/>
    <n v="1"/>
    <n v="8"/>
    <n v="12.5"/>
  </r>
  <r>
    <n v="16"/>
    <x v="915"/>
    <s v="CAN"/>
    <n v="2014"/>
    <x v="236"/>
    <n v="5"/>
    <n v="0"/>
    <n v="225"/>
    <n v="88"/>
    <n v="45"/>
    <n v="85.87"/>
    <n v="0"/>
    <n v="3"/>
    <n v="1"/>
    <n v="37.5"/>
    <n v="45"/>
    <n v="130.87"/>
    <n v="3"/>
    <n v="2"/>
    <n v="50"/>
  </r>
  <r>
    <n v="17"/>
    <x v="916"/>
    <s v="AUS"/>
    <n v="1999"/>
    <x v="204"/>
    <n v="17"/>
    <n v="0"/>
    <n v="224"/>
    <n v="35"/>
    <n v="13.17"/>
    <n v="89.6"/>
    <n v="0"/>
    <n v="0"/>
    <n v="4"/>
    <n v="8.9600000000000009"/>
    <n v="13.176470588235293"/>
    <n v="102.77"/>
    <n v="0"/>
    <n v="0"/>
    <n v="0"/>
  </r>
  <r>
    <n v="18"/>
    <x v="917"/>
    <s v="AUS"/>
    <n v="1974"/>
    <x v="236"/>
    <n v="6"/>
    <n v="0"/>
    <n v="224"/>
    <n v="61"/>
    <n v="37.33"/>
    <n v="57.88"/>
    <n v="0"/>
    <n v="3"/>
    <n v="0"/>
    <n v="37.333333333333336"/>
    <n v="37.333333333333336"/>
    <n v="95.210000000000008"/>
    <n v="3"/>
    <n v="2"/>
    <n v="50"/>
  </r>
  <r>
    <n v="19"/>
    <x v="918"/>
    <s v="ENG"/>
    <n v="1975"/>
    <x v="241"/>
    <n v="6"/>
    <n v="0"/>
    <n v="223"/>
    <n v="90"/>
    <n v="37.159999999999997"/>
    <n v="68.61"/>
    <n v="0"/>
    <n v="2"/>
    <n v="0"/>
    <n v="31.857142857142858"/>
    <n v="37.166666666666664"/>
    <n v="105.77"/>
    <n v="2"/>
    <n v="3.5"/>
    <n v="28.571428571428569"/>
  </r>
  <r>
    <n v="20"/>
    <x v="919"/>
    <s v="INDIA"/>
    <n v="2019"/>
    <x v="224"/>
    <n v="8"/>
    <n v="1"/>
    <n v="223"/>
    <n v="46"/>
    <n v="31.85"/>
    <n v="90.65"/>
    <n v="0"/>
    <n v="0"/>
    <n v="0"/>
    <n v="18.583333333333332"/>
    <n v="27.875"/>
    <n v="122.5"/>
    <n v="0"/>
    <n v="0"/>
    <n v="0"/>
  </r>
  <r>
    <n v="21"/>
    <x v="920"/>
    <s v="ZIM"/>
    <n v="2019"/>
    <x v="175"/>
    <n v="33"/>
    <n v="10"/>
    <n v="222"/>
    <n v="37"/>
    <n v="9.65"/>
    <n v="65.87"/>
    <n v="0"/>
    <n v="0"/>
    <n v="4"/>
    <n v="4.5306122448979593"/>
    <n v="6.7272727272727275"/>
    <n v="75.52000000000001"/>
    <n v="0"/>
    <n v="0"/>
    <n v="0"/>
  </r>
  <r>
    <n v="22"/>
    <x v="921"/>
    <s v="OMAN"/>
    <n v="2019"/>
    <x v="237"/>
    <n v="5"/>
    <n v="0"/>
    <n v="221"/>
    <n v="63"/>
    <n v="44.2"/>
    <n v="78.36"/>
    <n v="0"/>
    <n v="2"/>
    <n v="0"/>
    <n v="44.2"/>
    <n v="44.2"/>
    <n v="122.56"/>
    <n v="2"/>
    <n v="2.5"/>
    <n v="40"/>
  </r>
  <r>
    <n v="11"/>
    <x v="922"/>
    <s v="AUS"/>
    <n v="2001"/>
    <x v="131"/>
    <n v="31"/>
    <n v="18"/>
    <n v="152"/>
    <n v="29"/>
    <n v="11.69"/>
    <n v="68.77"/>
    <n v="0"/>
    <n v="0"/>
    <n v="5"/>
    <n v="1.7272727272727273"/>
    <n v="4.903225806451613"/>
    <n v="80.459999999999994"/>
    <n v="0"/>
    <n v="0"/>
    <n v="0"/>
  </r>
  <r>
    <n v="24"/>
    <x v="923"/>
    <s v="PAK"/>
    <n v="1984"/>
    <x v="177"/>
    <n v="31"/>
    <n v="8"/>
    <n v="221"/>
    <n v="34"/>
    <n v="9.6"/>
    <n v="64.05"/>
    <n v="0"/>
    <n v="0"/>
    <n v="5"/>
    <n v="4.9111111111111114"/>
    <n v="7.129032258064516"/>
    <n v="73.649999999999991"/>
    <n v="0"/>
    <n v="0"/>
    <n v="0"/>
  </r>
  <r>
    <n v="41"/>
    <x v="924"/>
    <s v="ZIM"/>
    <n v="2016"/>
    <x v="147"/>
    <n v="49"/>
    <n v="13"/>
    <n v="239"/>
    <n v="33"/>
    <n v="6.63"/>
    <n v="51.61"/>
    <n v="0"/>
    <n v="0"/>
    <n v="9"/>
    <n v="3.6769230769230767"/>
    <n v="4.8775510204081636"/>
    <n v="58.24"/>
    <n v="0"/>
    <n v="0"/>
    <n v="0"/>
  </r>
  <r>
    <n v="26"/>
    <x v="925"/>
    <s v="CAN"/>
    <n v="2014"/>
    <x v="196"/>
    <n v="22"/>
    <n v="7"/>
    <n v="220"/>
    <n v="33"/>
    <n v="14.66"/>
    <n v="64.89"/>
    <n v="0"/>
    <n v="0"/>
    <n v="3"/>
    <n v="6.875"/>
    <n v="10"/>
    <n v="79.55"/>
    <n v="0"/>
    <n v="0"/>
    <n v="0"/>
  </r>
  <r>
    <n v="27"/>
    <x v="926"/>
    <s v="SCOT"/>
    <n v="2010"/>
    <x v="226"/>
    <n v="11"/>
    <n v="2"/>
    <n v="218"/>
    <n v="46"/>
    <n v="24.22"/>
    <n v="63.92"/>
    <n v="0"/>
    <n v="0"/>
    <n v="1"/>
    <n v="15.571428571428571"/>
    <n v="19.818181818181817"/>
    <n v="88.14"/>
    <n v="0"/>
    <n v="0"/>
    <n v="0"/>
  </r>
  <r>
    <n v="28"/>
    <x v="927"/>
    <s v="INDIA"/>
    <n v="2006"/>
    <x v="214"/>
    <n v="11"/>
    <n v="2"/>
    <n v="218"/>
    <n v="61"/>
    <n v="24.22"/>
    <n v="60.05"/>
    <n v="0"/>
    <n v="1"/>
    <n v="2"/>
    <n v="13.625"/>
    <n v="19.818181818181817"/>
    <n v="84.27"/>
    <n v="1"/>
    <n v="16"/>
    <n v="6.25"/>
  </r>
  <r>
    <n v="29"/>
    <x v="928"/>
    <s v="CAN"/>
    <n v="2014"/>
    <x v="214"/>
    <n v="15"/>
    <n v="1"/>
    <n v="217"/>
    <n v="38"/>
    <n v="15.5"/>
    <n v="54.65"/>
    <n v="0"/>
    <n v="0"/>
    <n v="1"/>
    <n v="13.5625"/>
    <n v="14.466666666666667"/>
    <n v="70.150000000000006"/>
    <n v="0"/>
    <n v="0"/>
    <n v="0"/>
  </r>
  <r>
    <n v="30"/>
    <x v="929"/>
    <s v="WI"/>
    <n v="2000"/>
    <x v="198"/>
    <n v="23"/>
    <n v="5"/>
    <n v="217"/>
    <n v="30"/>
    <n v="12.05"/>
    <n v="81.88"/>
    <n v="0"/>
    <n v="0"/>
    <n v="2"/>
    <n v="8.0370370370370363"/>
    <n v="9.4347826086956523"/>
    <n v="93.929999999999993"/>
    <n v="0"/>
    <n v="0"/>
    <n v="0"/>
  </r>
  <r>
    <n v="31"/>
    <x v="930"/>
    <s v="SA"/>
    <n v="1995"/>
    <x v="192"/>
    <n v="18"/>
    <n v="4"/>
    <n v="217"/>
    <n v="24"/>
    <n v="15.5"/>
    <n v="73.55"/>
    <n v="0"/>
    <n v="0"/>
    <n v="1"/>
    <n v="9.4347826086956523"/>
    <n v="12.055555555555555"/>
    <n v="89.05"/>
    <n v="0"/>
    <n v="0"/>
    <n v="0"/>
  </r>
  <r>
    <n v="32"/>
    <x v="931"/>
    <s v="INDIA"/>
    <n v="2001"/>
    <x v="210"/>
    <n v="15"/>
    <n v="2"/>
    <n v="216"/>
    <n v="51"/>
    <n v="16.61"/>
    <n v="80.89"/>
    <n v="0"/>
    <n v="1"/>
    <n v="2"/>
    <n v="11.368421052631579"/>
    <n v="14.4"/>
    <n v="97.5"/>
    <n v="1"/>
    <n v="19"/>
    <n v="5.2631578947368416"/>
  </r>
  <r>
    <n v="33"/>
    <x v="932"/>
    <s v="NZ"/>
    <n v="1983"/>
    <x v="200"/>
    <n v="24"/>
    <n v="5"/>
    <n v="215"/>
    <n v="26"/>
    <n v="11.31"/>
    <n v="70.03"/>
    <n v="0"/>
    <n v="0"/>
    <n v="1"/>
    <n v="6.935483870967742"/>
    <n v="8.9583333333333339"/>
    <n v="81.34"/>
    <n v="0"/>
    <n v="0"/>
    <n v="0"/>
  </r>
  <r>
    <n v="34"/>
    <x v="933"/>
    <s v="WI"/>
    <n v="2000"/>
    <x v="222"/>
    <n v="16"/>
    <n v="8"/>
    <n v="212"/>
    <n v="52"/>
    <n v="26.5"/>
    <n v="62.35"/>
    <n v="0"/>
    <n v="1"/>
    <n v="2"/>
    <n v="10.095238095238095"/>
    <n v="13.25"/>
    <n v="88.85"/>
    <n v="1"/>
    <n v="21"/>
    <n v="4.7619047619047619"/>
  </r>
  <r>
    <n v="35"/>
    <x v="934"/>
    <s v="SCOT"/>
    <n v="2015"/>
    <x v="214"/>
    <n v="14"/>
    <n v="0"/>
    <n v="211"/>
    <n v="70"/>
    <n v="15.07"/>
    <n v="61.33"/>
    <n v="0"/>
    <n v="1"/>
    <n v="2"/>
    <n v="13.1875"/>
    <n v="15.071428571428571"/>
    <n v="76.400000000000006"/>
    <n v="1"/>
    <n v="16"/>
    <n v="6.25"/>
  </r>
  <r>
    <n v="14"/>
    <x v="935"/>
    <s v="ZIM"/>
    <n v="2000"/>
    <x v="143"/>
    <n v="35"/>
    <n v="13"/>
    <n v="168"/>
    <n v="29"/>
    <n v="7.63"/>
    <n v="54.19"/>
    <n v="0"/>
    <n v="0"/>
    <n v="6"/>
    <n v="2.6666666666666665"/>
    <n v="4.8"/>
    <n v="61.82"/>
    <n v="0"/>
    <n v="0"/>
    <n v="0"/>
  </r>
  <r>
    <n v="37"/>
    <x v="936"/>
    <s v="SL"/>
    <n v="2007"/>
    <x v="222"/>
    <n v="18"/>
    <n v="3"/>
    <n v="210"/>
    <n v="69"/>
    <n v="14"/>
    <n v="80.150000000000006"/>
    <n v="0"/>
    <n v="1"/>
    <n v="2"/>
    <n v="10"/>
    <n v="11.666666666666666"/>
    <n v="94.15"/>
    <n v="1"/>
    <n v="21"/>
    <n v="4.7619047619047619"/>
  </r>
  <r>
    <n v="13"/>
    <x v="937"/>
    <s v="SL"/>
    <n v="2019"/>
    <x v="110"/>
    <n v="119"/>
    <n v="36"/>
    <n v="567"/>
    <n v="56"/>
    <n v="6.83"/>
    <n v="74.5"/>
    <n v="0"/>
    <n v="1"/>
    <n v="26"/>
    <n v="2.5088495575221237"/>
    <n v="4.7647058823529411"/>
    <n v="81.33"/>
    <n v="1"/>
    <n v="226"/>
    <n v="0.44247787610619471"/>
  </r>
  <r>
    <n v="39"/>
    <x v="938"/>
    <s v="PAK"/>
    <n v="1985"/>
    <x v="166"/>
    <n v="23"/>
    <n v="9"/>
    <n v="210"/>
    <n v="61"/>
    <n v="15"/>
    <n v="86.77"/>
    <n v="0"/>
    <n v="1"/>
    <n v="4"/>
    <n v="5.25"/>
    <n v="9.1304347826086953"/>
    <n v="101.77"/>
    <n v="1"/>
    <n v="40"/>
    <n v="2.5"/>
  </r>
  <r>
    <n v="40"/>
    <x v="939"/>
    <s v="PAK"/>
    <n v="1978"/>
    <x v="230"/>
    <n v="9"/>
    <n v="3"/>
    <n v="209"/>
    <n v="55"/>
    <n v="34.83"/>
    <n v="59.2"/>
    <n v="0"/>
    <n v="1"/>
    <n v="0"/>
    <n v="20.9"/>
    <n v="23.222222222222221"/>
    <n v="94.03"/>
    <n v="1"/>
    <n v="10"/>
    <n v="10"/>
  </r>
  <r>
    <n v="41"/>
    <x v="940"/>
    <s v="NZ"/>
    <n v="2005"/>
    <x v="236"/>
    <n v="6"/>
    <n v="2"/>
    <n v="207"/>
    <n v="92"/>
    <n v="51.75"/>
    <n v="60.52"/>
    <n v="0"/>
    <n v="2"/>
    <n v="0"/>
    <n v="34.5"/>
    <n v="34.5"/>
    <n v="112.27000000000001"/>
    <n v="2"/>
    <n v="3"/>
    <n v="33.333333333333329"/>
  </r>
  <r>
    <n v="42"/>
    <x v="941"/>
    <s v="ENG"/>
    <n v="1984"/>
    <x v="222"/>
    <n v="20"/>
    <n v="6"/>
    <n v="206"/>
    <n v="23"/>
    <n v="14.71"/>
    <n v="52.82"/>
    <n v="0"/>
    <n v="0"/>
    <n v="1"/>
    <n v="9.8095238095238102"/>
    <n v="10.3"/>
    <n v="67.53"/>
    <n v="0"/>
    <n v="0"/>
    <n v="0"/>
  </r>
  <r>
    <n v="43"/>
    <x v="942"/>
    <s v="UAE"/>
    <n v="2015"/>
    <x v="230"/>
    <n v="10"/>
    <n v="0"/>
    <n v="205"/>
    <n v="66"/>
    <n v="20.5"/>
    <n v="67.430000000000007"/>
    <n v="0"/>
    <n v="2"/>
    <n v="0"/>
    <n v="20.5"/>
    <n v="20.5"/>
    <n v="87.93"/>
    <n v="2"/>
    <n v="5"/>
    <n v="20"/>
  </r>
  <r>
    <n v="44"/>
    <x v="943"/>
    <s v="NZ"/>
    <n v="1985"/>
    <x v="219"/>
    <n v="15"/>
    <n v="0"/>
    <n v="204"/>
    <n v="41"/>
    <n v="13.6"/>
    <n v="58.95"/>
    <n v="0"/>
    <n v="0"/>
    <n v="0"/>
    <n v="12"/>
    <n v="13.6"/>
    <n v="72.55"/>
    <n v="0"/>
    <n v="0"/>
    <n v="0"/>
  </r>
  <r>
    <n v="45"/>
    <x v="944"/>
    <s v="ZIM"/>
    <n v="2000"/>
    <x v="187"/>
    <n v="27"/>
    <n v="12"/>
    <n v="201"/>
    <n v="27"/>
    <n v="13.4"/>
    <n v="51.4"/>
    <n v="0"/>
    <n v="0"/>
    <n v="6"/>
    <n v="4.5681818181818183"/>
    <n v="7.4444444444444446"/>
    <n v="64.8"/>
    <n v="0"/>
    <n v="0"/>
    <n v="0"/>
  </r>
  <r>
    <n v="46"/>
    <x v="945"/>
    <s v="ENG"/>
    <n v="1977"/>
    <x v="212"/>
    <n v="14"/>
    <n v="4"/>
    <n v="200"/>
    <n v="50"/>
    <n v="20"/>
    <n v="80.97"/>
    <n v="0"/>
    <n v="1"/>
    <n v="2"/>
    <n v="10"/>
    <n v="14.285714285714286"/>
    <n v="100.97"/>
    <n v="1"/>
    <n v="20"/>
    <n v="5"/>
  </r>
  <r>
    <n v="22"/>
    <x v="946"/>
    <s v="KENYA"/>
    <n v="2006"/>
    <x v="91"/>
    <n v="52"/>
    <n v="22"/>
    <n v="247"/>
    <n v="16"/>
    <n v="8.23"/>
    <n v="46.95"/>
    <n v="0"/>
    <n v="0"/>
    <n v="9"/>
    <n v="3.859375"/>
    <n v="4.75"/>
    <n v="55.180000000000007"/>
    <n v="0"/>
    <n v="0"/>
    <n v="0"/>
  </r>
  <r>
    <n v="48"/>
    <x v="947"/>
    <s v="NAM"/>
    <n v="2003"/>
    <x v="236"/>
    <n v="6"/>
    <n v="0"/>
    <n v="199"/>
    <n v="85"/>
    <n v="33.159999999999997"/>
    <n v="100.5"/>
    <n v="0"/>
    <n v="1"/>
    <n v="0"/>
    <n v="33.166666666666664"/>
    <n v="33.166666666666664"/>
    <n v="133.66"/>
    <n v="1"/>
    <n v="6"/>
    <n v="16.666666666666664"/>
  </r>
  <r>
    <n v="0"/>
    <x v="948"/>
    <s v="PAK"/>
    <n v="1989"/>
    <x v="237"/>
    <n v="5"/>
    <n v="0"/>
    <n v="199"/>
    <n v="105"/>
    <n v="39.799999999999997"/>
    <n v="71.319999999999993"/>
    <n v="1"/>
    <n v="0"/>
    <n v="0"/>
    <n v="39.799999999999997"/>
    <n v="39.799999999999997"/>
    <n v="111.11999999999999"/>
    <n v="1"/>
    <n v="5"/>
    <n v="20"/>
  </r>
  <r>
    <n v="7"/>
    <x v="949"/>
    <s v="SA"/>
    <n v="1997"/>
    <x v="113"/>
    <n v="36"/>
    <n v="15"/>
    <n v="170"/>
    <n v="20"/>
    <n v="8.09"/>
    <n v="77.98"/>
    <n v="0"/>
    <n v="0"/>
    <n v="7"/>
    <n v="2.0481927710843375"/>
    <n v="4.7222222222222223"/>
    <n v="86.070000000000007"/>
    <n v="0"/>
    <n v="0"/>
    <n v="0"/>
  </r>
  <r>
    <n v="2"/>
    <x v="950"/>
    <s v="PAK"/>
    <n v="1988"/>
    <x v="198"/>
    <n v="19"/>
    <n v="3"/>
    <n v="197"/>
    <n v="42"/>
    <n v="12.31"/>
    <n v="56.12"/>
    <n v="0"/>
    <n v="0"/>
    <n v="4"/>
    <n v="7.2962962962962967"/>
    <n v="10.368421052631579"/>
    <n v="68.429999999999993"/>
    <n v="0"/>
    <n v="0"/>
    <n v="0"/>
  </r>
  <r>
    <n v="3"/>
    <x v="951"/>
    <s v="ZIM"/>
    <n v="2011"/>
    <x v="211"/>
    <n v="14"/>
    <n v="3"/>
    <n v="197"/>
    <n v="37"/>
    <n v="17.899999999999999"/>
    <n v="51.7"/>
    <n v="0"/>
    <n v="0"/>
    <n v="1"/>
    <n v="13.133333333333333"/>
    <n v="14.071428571428571"/>
    <n v="69.599999999999994"/>
    <n v="0"/>
    <n v="0"/>
    <n v="0"/>
  </r>
  <r>
    <n v="4"/>
    <x v="952"/>
    <s v="NL"/>
    <n v="2014"/>
    <x v="224"/>
    <n v="11"/>
    <n v="1"/>
    <n v="197"/>
    <n v="52"/>
    <n v="19.7"/>
    <n v="72.42"/>
    <n v="0"/>
    <n v="1"/>
    <n v="1"/>
    <n v="16.416666666666668"/>
    <n v="17.90909090909091"/>
    <n v="92.12"/>
    <n v="1"/>
    <n v="12"/>
    <n v="8.3333333333333321"/>
  </r>
  <r>
    <n v="5"/>
    <x v="953"/>
    <s v="ZIM"/>
    <n v="2019"/>
    <x v="222"/>
    <n v="18"/>
    <n v="1"/>
    <n v="196"/>
    <n v="35"/>
    <n v="11.52"/>
    <n v="59.39"/>
    <n v="0"/>
    <n v="0"/>
    <n v="1"/>
    <n v="9.3333333333333339"/>
    <n v="10.888888888888889"/>
    <n v="70.91"/>
    <n v="0"/>
    <n v="0"/>
    <n v="0"/>
  </r>
  <r>
    <n v="6"/>
    <x v="954"/>
    <s v="NZ"/>
    <n v="2016"/>
    <x v="224"/>
    <n v="11"/>
    <n v="0"/>
    <n v="195"/>
    <n v="58"/>
    <n v="17.72"/>
    <n v="77.069999999999993"/>
    <n v="0"/>
    <n v="1"/>
    <n v="2"/>
    <n v="16.25"/>
    <n v="17.727272727272727"/>
    <n v="94.789999999999992"/>
    <n v="1"/>
    <n v="12"/>
    <n v="8.3333333333333321"/>
  </r>
  <r>
    <n v="7"/>
    <x v="955"/>
    <s v="SL"/>
    <n v="2019"/>
    <x v="224"/>
    <n v="10"/>
    <n v="1"/>
    <n v="195"/>
    <n v="96"/>
    <n v="21.66"/>
    <n v="71.42"/>
    <n v="0"/>
    <n v="1"/>
    <n v="2"/>
    <n v="16.25"/>
    <n v="19.5"/>
    <n v="93.08"/>
    <n v="1"/>
    <n v="12"/>
    <n v="8.3333333333333321"/>
  </r>
  <r>
    <n v="8"/>
    <x v="956"/>
    <s v="SL"/>
    <n v="2001"/>
    <x v="212"/>
    <n v="13"/>
    <n v="2"/>
    <n v="195"/>
    <n v="56"/>
    <n v="17.72"/>
    <n v="75.87"/>
    <n v="0"/>
    <n v="1"/>
    <n v="1"/>
    <n v="9.75"/>
    <n v="15"/>
    <n v="93.59"/>
    <n v="1"/>
    <n v="20"/>
    <n v="5"/>
  </r>
  <r>
    <n v="9"/>
    <x v="957"/>
    <s v="PAK"/>
    <n v="1995"/>
    <x v="175"/>
    <n v="25"/>
    <n v="14"/>
    <n v="193"/>
    <n v="33"/>
    <n v="17.54"/>
    <n v="62.25"/>
    <n v="0"/>
    <n v="0"/>
    <n v="4"/>
    <n v="3.9387755102040818"/>
    <n v="7.72"/>
    <n v="79.789999999999992"/>
    <n v="0"/>
    <n v="0"/>
    <n v="0"/>
  </r>
  <r>
    <n v="10"/>
    <x v="958"/>
    <s v="NZ"/>
    <n v="2010"/>
    <x v="234"/>
    <n v="7"/>
    <n v="0"/>
    <n v="193"/>
    <n v="69"/>
    <n v="27.57"/>
    <n v="81.09"/>
    <n v="0"/>
    <n v="1"/>
    <n v="0"/>
    <n v="24.125"/>
    <n v="27.571428571428573"/>
    <n v="108.66"/>
    <n v="1"/>
    <n v="8"/>
    <n v="12.5"/>
  </r>
  <r>
    <n v="23"/>
    <x v="959"/>
    <s v="WI"/>
    <n v="2009"/>
    <x v="63"/>
    <n v="25"/>
    <n v="3"/>
    <n v="118"/>
    <n v="48"/>
    <n v="5.36"/>
    <n v="71.95"/>
    <n v="0"/>
    <n v="0"/>
    <n v="8"/>
    <n v="2.1454545454545455"/>
    <n v="4.72"/>
    <n v="77.31"/>
    <n v="0"/>
    <n v="0"/>
    <n v="0"/>
  </r>
  <r>
    <n v="12"/>
    <x v="960"/>
    <s v="INDIA"/>
    <n v="1997"/>
    <x v="241"/>
    <n v="7"/>
    <n v="0"/>
    <n v="193"/>
    <n v="54"/>
    <n v="27.57"/>
    <n v="58.3"/>
    <n v="0"/>
    <n v="2"/>
    <n v="0"/>
    <n v="27.571428571428573"/>
    <n v="27.571428571428573"/>
    <n v="85.87"/>
    <n v="2"/>
    <n v="3.5"/>
    <n v="28.571428571428569"/>
  </r>
  <r>
    <n v="13"/>
    <x v="961"/>
    <s v="IRE"/>
    <n v="2019"/>
    <x v="211"/>
    <n v="14"/>
    <n v="1"/>
    <n v="193"/>
    <n v="45"/>
    <n v="14.84"/>
    <n v="58.13"/>
    <n v="0"/>
    <n v="0"/>
    <n v="1"/>
    <n v="12.866666666666667"/>
    <n v="13.785714285714286"/>
    <n v="72.97"/>
    <n v="0"/>
    <n v="0"/>
    <n v="0"/>
  </r>
  <r>
    <n v="14"/>
    <x v="962"/>
    <s v="SCOT"/>
    <n v="2014"/>
    <x v="232"/>
    <n v="12"/>
    <n v="4"/>
    <n v="192"/>
    <n v="63"/>
    <n v="24"/>
    <n v="53.33"/>
    <n v="0"/>
    <n v="1"/>
    <n v="2"/>
    <n v="14.76923076923077"/>
    <n v="16"/>
    <n v="77.33"/>
    <n v="1"/>
    <n v="13"/>
    <n v="7.6923076923076925"/>
  </r>
  <r>
    <n v="15"/>
    <x v="963"/>
    <s v="BMUDA"/>
    <n v="2007"/>
    <x v="224"/>
    <n v="12"/>
    <n v="0"/>
    <n v="192"/>
    <n v="52"/>
    <n v="16"/>
    <n v="78.36"/>
    <n v="0"/>
    <n v="1"/>
    <n v="3"/>
    <n v="16"/>
    <n v="16"/>
    <n v="94.36"/>
    <n v="1"/>
    <n v="12"/>
    <n v="8.3333333333333321"/>
  </r>
  <r>
    <n v="16"/>
    <x v="964"/>
    <s v="PAK"/>
    <n v="2019"/>
    <x v="235"/>
    <n v="4"/>
    <n v="0"/>
    <n v="191"/>
    <n v="112"/>
    <n v="47.75"/>
    <n v="97.44"/>
    <n v="1"/>
    <n v="1"/>
    <n v="1"/>
    <n v="47.75"/>
    <n v="47.75"/>
    <n v="145.19"/>
    <n v="2"/>
    <n v="2"/>
    <n v="50"/>
  </r>
  <r>
    <n v="17"/>
    <x v="965"/>
    <s v="ZIM"/>
    <n v="1983"/>
    <x v="236"/>
    <n v="6"/>
    <n v="2"/>
    <n v="191"/>
    <n v="71"/>
    <n v="47.75"/>
    <n v="66.08"/>
    <n v="0"/>
    <n v="2"/>
    <n v="0"/>
    <n v="31.833333333333332"/>
    <n v="31.833333333333332"/>
    <n v="113.83"/>
    <n v="2"/>
    <n v="3"/>
    <n v="33.333333333333329"/>
  </r>
  <r>
    <n v="18"/>
    <x v="966"/>
    <s v="ZIM"/>
    <n v="2001"/>
    <x v="232"/>
    <n v="13"/>
    <n v="1"/>
    <n v="191"/>
    <n v="71"/>
    <n v="15.91"/>
    <n v="57.7"/>
    <n v="0"/>
    <n v="1"/>
    <n v="2"/>
    <n v="14.692307692307692"/>
    <n v="14.692307692307692"/>
    <n v="73.61"/>
    <n v="1"/>
    <n v="13"/>
    <n v="7.6923076923076925"/>
  </r>
  <r>
    <n v="19"/>
    <x v="967"/>
    <s v="UAE"/>
    <n v="2019"/>
    <x v="225"/>
    <n v="9"/>
    <n v="1"/>
    <n v="191"/>
    <n v="59"/>
    <n v="23.87"/>
    <n v="75.790000000000006"/>
    <n v="0"/>
    <n v="1"/>
    <n v="0"/>
    <n v="21.222222222222221"/>
    <n v="21.222222222222221"/>
    <n v="99.660000000000011"/>
    <n v="1"/>
    <n v="9"/>
    <n v="11.111111111111111"/>
  </r>
  <r>
    <n v="20"/>
    <x v="968"/>
    <s v="AFG"/>
    <n v="2016"/>
    <x v="230"/>
    <n v="10"/>
    <n v="0"/>
    <n v="191"/>
    <n v="94"/>
    <n v="19.100000000000001"/>
    <n v="63.66"/>
    <n v="0"/>
    <n v="1"/>
    <n v="2"/>
    <n v="19.100000000000001"/>
    <n v="19.100000000000001"/>
    <n v="82.759999999999991"/>
    <n v="1"/>
    <n v="10"/>
    <n v="10"/>
  </r>
  <r>
    <n v="11"/>
    <x v="969"/>
    <s v="NZ"/>
    <n v="1995"/>
    <x v="91"/>
    <n v="41"/>
    <n v="19"/>
    <n v="193"/>
    <n v="34"/>
    <n v="8.77"/>
    <n v="75.39"/>
    <n v="0"/>
    <n v="0"/>
    <n v="3"/>
    <n v="3.015625"/>
    <n v="4.7073170731707314"/>
    <n v="84.16"/>
    <n v="0"/>
    <n v="0"/>
    <n v="0"/>
  </r>
  <r>
    <n v="22"/>
    <x v="93"/>
    <s v="UAE"/>
    <n v="2016"/>
    <x v="236"/>
    <n v="6"/>
    <n v="0"/>
    <n v="190"/>
    <n v="79"/>
    <n v="31.66"/>
    <n v="84.44"/>
    <n v="0"/>
    <n v="2"/>
    <n v="2"/>
    <n v="31.666666666666668"/>
    <n v="31.666666666666668"/>
    <n v="116.1"/>
    <n v="2"/>
    <n v="3"/>
    <n v="33.333333333333329"/>
  </r>
  <r>
    <n v="23"/>
    <x v="970"/>
    <s v="CAN"/>
    <n v="2014"/>
    <x v="228"/>
    <n v="11"/>
    <n v="1"/>
    <n v="189"/>
    <n v="50"/>
    <n v="18.899999999999999"/>
    <n v="66.540000000000006"/>
    <n v="0"/>
    <n v="1"/>
    <n v="1"/>
    <n v="17.181818181818183"/>
    <n v="17.181818181818183"/>
    <n v="85.44"/>
    <n v="1"/>
    <n v="11"/>
    <n v="9.0909090909090917"/>
  </r>
  <r>
    <n v="38"/>
    <x v="971"/>
    <s v="PAK"/>
    <n v="2011"/>
    <x v="240"/>
    <n v="84"/>
    <n v="40"/>
    <n v="394"/>
    <n v="43"/>
    <n v="8.9499999999999993"/>
    <n v="73.23"/>
    <n v="0"/>
    <n v="0"/>
    <n v="11"/>
    <n v="2.4171779141104293"/>
    <n v="4.6904761904761907"/>
    <n v="82.18"/>
    <n v="0"/>
    <n v="0"/>
    <n v="0"/>
  </r>
  <r>
    <n v="1"/>
    <x v="972"/>
    <s v="SL"/>
    <n v="2015"/>
    <x v="54"/>
    <n v="30"/>
    <n v="15"/>
    <n v="140"/>
    <n v="17"/>
    <n v="9.33"/>
    <n v="64.510000000000005"/>
    <n v="0"/>
    <n v="0"/>
    <n v="3"/>
    <n v="1.971830985915493"/>
    <n v="4.666666666666667"/>
    <n v="73.84"/>
    <n v="0"/>
    <n v="0"/>
    <n v="0"/>
  </r>
  <r>
    <n v="26"/>
    <x v="973"/>
    <s v="ZIM"/>
    <n v="2016"/>
    <x v="166"/>
    <n v="32"/>
    <n v="10"/>
    <n v="185"/>
    <n v="33"/>
    <n v="8.4"/>
    <n v="56.92"/>
    <n v="0"/>
    <n v="0"/>
    <n v="9"/>
    <n v="4.625"/>
    <n v="5.78125"/>
    <n v="65.320000000000007"/>
    <n v="0"/>
    <n v="0"/>
    <n v="0"/>
  </r>
  <r>
    <n v="27"/>
    <x v="974"/>
    <s v="IRE"/>
    <n v="2019"/>
    <x v="222"/>
    <n v="19"/>
    <n v="5"/>
    <n v="185"/>
    <n v="36"/>
    <n v="13.21"/>
    <n v="66.540000000000006"/>
    <n v="0"/>
    <n v="0"/>
    <n v="2"/>
    <n v="8.8095238095238102"/>
    <n v="9.7368421052631575"/>
    <n v="79.75"/>
    <n v="0"/>
    <n v="0"/>
    <n v="0"/>
  </r>
  <r>
    <n v="28"/>
    <x v="975"/>
    <s v="WI"/>
    <n v="1990"/>
    <x v="171"/>
    <n v="16"/>
    <n v="4"/>
    <n v="184"/>
    <n v="31"/>
    <n v="15.33"/>
    <n v="76.34"/>
    <n v="0"/>
    <n v="0"/>
    <n v="0"/>
    <n v="4.2790697674418601"/>
    <n v="11.5"/>
    <n v="91.67"/>
    <n v="0"/>
    <n v="0"/>
    <n v="0"/>
  </r>
  <r>
    <n v="29"/>
    <x v="976"/>
    <s v="SA"/>
    <n v="2012"/>
    <x v="201"/>
    <n v="16"/>
    <n v="2"/>
    <n v="184"/>
    <n v="32"/>
    <n v="13.14"/>
    <n v="68.91"/>
    <n v="0"/>
    <n v="0"/>
    <n v="1"/>
    <n v="6.5714285714285712"/>
    <n v="11.5"/>
    <n v="82.05"/>
    <n v="0"/>
    <n v="0"/>
    <n v="0"/>
  </r>
  <r>
    <n v="30"/>
    <x v="977"/>
    <s v="PAK"/>
    <n v="1984"/>
    <x v="234"/>
    <n v="7"/>
    <n v="1"/>
    <n v="184"/>
    <n v="78"/>
    <n v="30.66"/>
    <n v="53.95"/>
    <n v="0"/>
    <n v="1"/>
    <n v="0"/>
    <n v="23"/>
    <n v="26.285714285714285"/>
    <n v="84.61"/>
    <n v="1"/>
    <n v="8"/>
    <n v="12.5"/>
  </r>
  <r>
    <n v="31"/>
    <x v="978"/>
    <s v="BDESH"/>
    <n v="2014"/>
    <x v="212"/>
    <n v="16"/>
    <n v="4"/>
    <n v="184"/>
    <n v="30"/>
    <n v="15.33"/>
    <n v="86.38"/>
    <n v="0"/>
    <n v="0"/>
    <n v="0"/>
    <n v="9.1999999999999993"/>
    <n v="11.5"/>
    <n v="101.71"/>
    <n v="0"/>
    <n v="0"/>
    <n v="0"/>
  </r>
  <r>
    <n v="32"/>
    <x v="979"/>
    <s v="SL"/>
    <n v="2001"/>
    <x v="211"/>
    <n v="13"/>
    <n v="2"/>
    <n v="183"/>
    <n v="38"/>
    <n v="16.63"/>
    <n v="67.77"/>
    <n v="0"/>
    <n v="0"/>
    <n v="0"/>
    <n v="12.2"/>
    <n v="14.076923076923077"/>
    <n v="84.399999999999991"/>
    <n v="0"/>
    <n v="0"/>
    <n v="0"/>
  </r>
  <r>
    <n v="33"/>
    <x v="980"/>
    <s v="WI"/>
    <n v="2016"/>
    <x v="190"/>
    <n v="30"/>
    <n v="7"/>
    <n v="182"/>
    <n v="31"/>
    <n v="7.91"/>
    <n v="75.83"/>
    <n v="0"/>
    <n v="0"/>
    <n v="5"/>
    <n v="3.8723404255319149"/>
    <n v="6.0666666666666664"/>
    <n v="83.74"/>
    <n v="0"/>
    <n v="0"/>
    <n v="0"/>
  </r>
  <r>
    <n v="34"/>
    <x v="981"/>
    <s v="USA"/>
    <n v="2019"/>
    <x v="225"/>
    <n v="9"/>
    <n v="0"/>
    <n v="182"/>
    <n v="56"/>
    <n v="20.22"/>
    <n v="68.67"/>
    <n v="0"/>
    <n v="1"/>
    <n v="2"/>
    <n v="20.222222222222221"/>
    <n v="20.222222222222221"/>
    <n v="88.89"/>
    <n v="1"/>
    <n v="9"/>
    <n v="11.111111111111111"/>
  </r>
  <r>
    <n v="35"/>
    <x v="982"/>
    <s v="INDIA"/>
    <n v="2017"/>
    <x v="183"/>
    <n v="20"/>
    <n v="6"/>
    <n v="181"/>
    <n v="38"/>
    <n v="12.92"/>
    <n v="95.26"/>
    <n v="0"/>
    <n v="0"/>
    <n v="3"/>
    <n v="4.7631578947368425"/>
    <n v="9.0500000000000007"/>
    <n v="108.18"/>
    <n v="0"/>
    <n v="0"/>
    <n v="0"/>
  </r>
  <r>
    <n v="36"/>
    <x v="983"/>
    <s v="AUS"/>
    <n v="1985"/>
    <x v="182"/>
    <n v="30"/>
    <n v="6"/>
    <n v="181"/>
    <n v="21"/>
    <n v="7.54"/>
    <n v="64.64"/>
    <n v="0"/>
    <n v="0"/>
    <n v="5"/>
    <n v="3.62"/>
    <n v="6.0333333333333332"/>
    <n v="72.180000000000007"/>
    <n v="0"/>
    <n v="0"/>
    <n v="0"/>
  </r>
  <r>
    <n v="37"/>
    <x v="984"/>
    <s v="INDIA"/>
    <n v="2004"/>
    <x v="211"/>
    <n v="15"/>
    <n v="2"/>
    <n v="180"/>
    <n v="57"/>
    <n v="13.84"/>
    <n v="75.31"/>
    <n v="0"/>
    <n v="1"/>
    <n v="3"/>
    <n v="12"/>
    <n v="12"/>
    <n v="89.15"/>
    <n v="1"/>
    <n v="15"/>
    <n v="6.666666666666667"/>
  </r>
  <r>
    <n v="38"/>
    <x v="985"/>
    <s v="ENG"/>
    <n v="2002"/>
    <x v="196"/>
    <n v="21"/>
    <n v="3"/>
    <n v="180"/>
    <n v="31"/>
    <n v="10"/>
    <n v="66.42"/>
    <n v="0"/>
    <n v="0"/>
    <n v="4"/>
    <n v="5.625"/>
    <n v="8.5714285714285712"/>
    <n v="76.42"/>
    <n v="0"/>
    <n v="0"/>
    <n v="0"/>
  </r>
  <r>
    <n v="39"/>
    <x v="986"/>
    <s v="NL"/>
    <n v="2007"/>
    <x v="211"/>
    <n v="11"/>
    <n v="5"/>
    <n v="180"/>
    <n v="44"/>
    <n v="30"/>
    <n v="66.17"/>
    <n v="0"/>
    <n v="0"/>
    <n v="1"/>
    <n v="12"/>
    <n v="16.363636363636363"/>
    <n v="96.17"/>
    <n v="0"/>
    <n v="0"/>
    <n v="0"/>
  </r>
  <r>
    <n v="40"/>
    <x v="987"/>
    <s v="SL"/>
    <n v="1982"/>
    <x v="224"/>
    <n v="12"/>
    <n v="0"/>
    <n v="180"/>
    <n v="77"/>
    <n v="15"/>
    <n v="43.37"/>
    <n v="0"/>
    <n v="1"/>
    <n v="1"/>
    <n v="15"/>
    <n v="15"/>
    <n v="58.37"/>
    <n v="1"/>
    <n v="12"/>
    <n v="8.3333333333333321"/>
  </r>
  <r>
    <n v="41"/>
    <x v="988"/>
    <s v="UAE"/>
    <n v="1996"/>
    <x v="241"/>
    <n v="7"/>
    <n v="0"/>
    <n v="179"/>
    <n v="70"/>
    <n v="25.57"/>
    <n v="53.59"/>
    <n v="0"/>
    <n v="1"/>
    <n v="0"/>
    <n v="25.571428571428573"/>
    <n v="25.571428571428573"/>
    <n v="79.16"/>
    <n v="1"/>
    <n v="7"/>
    <n v="14.285714285714285"/>
  </r>
  <r>
    <n v="42"/>
    <x v="989"/>
    <s v="WI"/>
    <n v="2010"/>
    <x v="234"/>
    <n v="7"/>
    <n v="0"/>
    <n v="179"/>
    <n v="59"/>
    <n v="25.57"/>
    <n v="71.31"/>
    <n v="0"/>
    <n v="2"/>
    <n v="0"/>
    <n v="22.375"/>
    <n v="25.571428571428573"/>
    <n v="96.88"/>
    <n v="2"/>
    <n v="4"/>
    <n v="25"/>
  </r>
  <r>
    <n v="43"/>
    <x v="990"/>
    <s v="ENG"/>
    <n v="2019"/>
    <x v="219"/>
    <n v="11"/>
    <n v="7"/>
    <n v="178"/>
    <n v="47"/>
    <n v="44.5"/>
    <n v="107.22"/>
    <n v="0"/>
    <n v="0"/>
    <n v="2"/>
    <n v="10.470588235294118"/>
    <n v="16.181818181818183"/>
    <n v="151.72"/>
    <n v="0"/>
    <n v="0"/>
    <n v="0"/>
  </r>
  <r>
    <n v="44"/>
    <x v="991"/>
    <s v="INDIA"/>
    <n v="1984"/>
    <x v="230"/>
    <n v="10"/>
    <n v="2"/>
    <n v="176"/>
    <n v="56"/>
    <n v="22"/>
    <n v="66.41"/>
    <n v="0"/>
    <n v="2"/>
    <n v="1"/>
    <n v="17.600000000000001"/>
    <n v="17.600000000000001"/>
    <n v="88.41"/>
    <n v="2"/>
    <n v="5"/>
    <n v="20"/>
  </r>
  <r>
    <n v="45"/>
    <x v="992"/>
    <s v="CAN"/>
    <n v="2014"/>
    <x v="232"/>
    <n v="13"/>
    <n v="0"/>
    <n v="175"/>
    <n v="49"/>
    <n v="13.46"/>
    <n v="58.13"/>
    <n v="0"/>
    <n v="0"/>
    <n v="2"/>
    <n v="13.461538461538462"/>
    <n v="13.461538461538462"/>
    <n v="71.59"/>
    <n v="0"/>
    <n v="0"/>
    <n v="0"/>
  </r>
  <r>
    <n v="46"/>
    <x v="993"/>
    <s v="NZ"/>
    <n v="1986"/>
    <x v="226"/>
    <n v="14"/>
    <n v="2"/>
    <n v="174"/>
    <n v="29"/>
    <n v="14.5"/>
    <n v="68.77"/>
    <n v="0"/>
    <n v="0"/>
    <n v="2"/>
    <n v="12.428571428571429"/>
    <n v="12.428571428571429"/>
    <n v="83.27"/>
    <n v="0"/>
    <n v="0"/>
    <n v="0"/>
  </r>
  <r>
    <n v="47"/>
    <x v="994"/>
    <s v="AUS"/>
    <n v="1988"/>
    <x v="192"/>
    <n v="13"/>
    <n v="2"/>
    <n v="174"/>
    <n v="45"/>
    <n v="15.81"/>
    <n v="76.650000000000006"/>
    <n v="0"/>
    <n v="0"/>
    <n v="1"/>
    <n v="7.5652173913043477"/>
    <n v="13.384615384615385"/>
    <n v="92.460000000000008"/>
    <n v="0"/>
    <n v="0"/>
    <n v="0"/>
  </r>
  <r>
    <n v="48"/>
    <x v="995"/>
    <s v="ENG"/>
    <n v="1988"/>
    <x v="234"/>
    <n v="8"/>
    <n v="0"/>
    <n v="174"/>
    <n v="70"/>
    <n v="21.75"/>
    <n v="53.53"/>
    <n v="0"/>
    <n v="1"/>
    <n v="1"/>
    <n v="21.75"/>
    <n v="21.75"/>
    <n v="75.28"/>
    <n v="1"/>
    <n v="8"/>
    <n v="12.5"/>
  </r>
  <r>
    <n v="49"/>
    <x v="996"/>
    <s v="ENG"/>
    <n v="1978"/>
    <x v="234"/>
    <n v="8"/>
    <n v="0"/>
    <n v="173"/>
    <n v="44"/>
    <n v="21.62"/>
    <n v="50.58"/>
    <n v="0"/>
    <n v="0"/>
    <n v="1"/>
    <n v="21.625"/>
    <n v="21.625"/>
    <n v="72.2"/>
    <n v="0"/>
    <n v="0"/>
    <n v="0"/>
  </r>
  <r>
    <n v="0"/>
    <x v="997"/>
    <s v="NZ"/>
    <n v="2000"/>
    <x v="179"/>
    <n v="27"/>
    <n v="13"/>
    <n v="172"/>
    <n v="22"/>
    <n v="12.28"/>
    <n v="91.48"/>
    <n v="0"/>
    <n v="0"/>
    <n v="2"/>
    <n v="4.0952380952380949"/>
    <n v="6.3703703703703702"/>
    <n v="103.76"/>
    <n v="0"/>
    <n v="0"/>
    <n v="0"/>
  </r>
  <r>
    <n v="1"/>
    <x v="998"/>
    <s v="BDESH"/>
    <n v="2004"/>
    <x v="196"/>
    <n v="26"/>
    <n v="6"/>
    <n v="172"/>
    <n v="21"/>
    <n v="8.6"/>
    <n v="69.63"/>
    <n v="0"/>
    <n v="0"/>
    <n v="3"/>
    <n v="5.375"/>
    <n v="6.615384615384615"/>
    <n v="78.22999999999999"/>
    <n v="0"/>
    <n v="0"/>
    <n v="0"/>
  </r>
  <r>
    <n v="2"/>
    <x v="999"/>
    <s v="NL"/>
    <n v="2019"/>
    <x v="234"/>
    <n v="6"/>
    <n v="0"/>
    <n v="171"/>
    <n v="74"/>
    <n v="28.5"/>
    <n v="92.93"/>
    <n v="0"/>
    <n v="1"/>
    <n v="0"/>
    <n v="21.375"/>
    <n v="28.5"/>
    <n v="121.43"/>
    <n v="1"/>
    <n v="8"/>
    <n v="12.5"/>
  </r>
  <r>
    <n v="3"/>
    <x v="1000"/>
    <s v="NL"/>
    <n v="2003"/>
    <x v="228"/>
    <n v="11"/>
    <n v="5"/>
    <n v="171"/>
    <n v="45"/>
    <n v="28.5"/>
    <n v="61.07"/>
    <n v="0"/>
    <n v="0"/>
    <n v="0"/>
    <n v="15.545454545454545"/>
    <n v="15.545454545454545"/>
    <n v="89.57"/>
    <n v="0"/>
    <n v="0"/>
    <n v="0"/>
  </r>
  <r>
    <n v="34"/>
    <x v="1001"/>
    <s v="PAK"/>
    <n v="1990"/>
    <x v="37"/>
    <n v="25"/>
    <n v="14"/>
    <n v="116"/>
    <n v="27"/>
    <n v="10.54"/>
    <n v="53.7"/>
    <n v="0"/>
    <n v="0"/>
    <n v="3"/>
    <n v="1.6571428571428573"/>
    <n v="4.6399999999999997"/>
    <n v="64.240000000000009"/>
    <n v="0"/>
    <n v="0"/>
    <n v="0"/>
  </r>
  <r>
    <n v="5"/>
    <x v="1002"/>
    <s v="SL"/>
    <n v="2019"/>
    <x v="211"/>
    <n v="12"/>
    <n v="2"/>
    <n v="171"/>
    <n v="78"/>
    <n v="17.100000000000001"/>
    <n v="94.47"/>
    <n v="0"/>
    <n v="1"/>
    <n v="1"/>
    <n v="11.4"/>
    <n v="14.25"/>
    <n v="111.57"/>
    <n v="1"/>
    <n v="15"/>
    <n v="6.666666666666667"/>
  </r>
  <r>
    <n v="6"/>
    <x v="1003"/>
    <s v="PNG"/>
    <n v="2017"/>
    <x v="230"/>
    <n v="10"/>
    <n v="1"/>
    <n v="170"/>
    <n v="46"/>
    <n v="18.88"/>
    <n v="53.29"/>
    <n v="0"/>
    <n v="0"/>
    <n v="2"/>
    <n v="17"/>
    <n v="17"/>
    <n v="72.17"/>
    <n v="0"/>
    <n v="0"/>
    <n v="0"/>
  </r>
  <r>
    <n v="4"/>
    <x v="1004"/>
    <s v="PAK"/>
    <n v="2015"/>
    <x v="81"/>
    <n v="70"/>
    <n v="24"/>
    <n v="324"/>
    <n v="33"/>
    <n v="7.04"/>
    <n v="60.56"/>
    <n v="0"/>
    <n v="0"/>
    <n v="11"/>
    <n v="2.8672566371681416"/>
    <n v="4.628571428571429"/>
    <n v="67.600000000000009"/>
    <n v="0"/>
    <n v="0"/>
    <n v="0"/>
  </r>
  <r>
    <n v="8"/>
    <x v="1005"/>
    <s v="ZIM"/>
    <n v="2014"/>
    <x v="214"/>
    <n v="11"/>
    <n v="3"/>
    <n v="170"/>
    <n v="45"/>
    <n v="21.25"/>
    <n v="96.04"/>
    <n v="0"/>
    <n v="0"/>
    <n v="1"/>
    <n v="10.625"/>
    <n v="15.454545454545455"/>
    <n v="117.29"/>
    <n v="0"/>
    <n v="0"/>
    <n v="0"/>
  </r>
  <r>
    <n v="9"/>
    <x v="1006"/>
    <s v="ENG"/>
    <n v="2016"/>
    <x v="200"/>
    <n v="21"/>
    <n v="7"/>
    <n v="169"/>
    <n v="38"/>
    <n v="12.07"/>
    <n v="89.89"/>
    <n v="0"/>
    <n v="0"/>
    <n v="3"/>
    <n v="5.4516129032258061"/>
    <n v="8.0476190476190474"/>
    <n v="101.96000000000001"/>
    <n v="0"/>
    <n v="0"/>
    <n v="0"/>
  </r>
  <r>
    <n v="10"/>
    <x v="1007"/>
    <s v="NL"/>
    <n v="2009"/>
    <x v="183"/>
    <n v="19"/>
    <n v="9"/>
    <n v="169"/>
    <n v="29"/>
    <n v="16.899999999999999"/>
    <n v="46.94"/>
    <n v="0"/>
    <n v="0"/>
    <n v="2"/>
    <n v="4.4473684210526319"/>
    <n v="8.8947368421052637"/>
    <n v="63.839999999999996"/>
    <n v="0"/>
    <n v="0"/>
    <n v="0"/>
  </r>
  <r>
    <n v="11"/>
    <x v="1008"/>
    <s v="NZ"/>
    <n v="2003"/>
    <x v="237"/>
    <n v="5"/>
    <n v="0"/>
    <n v="168"/>
    <n v="63"/>
    <n v="33.6"/>
    <n v="51.06"/>
    <n v="0"/>
    <n v="1"/>
    <n v="0"/>
    <n v="33.6"/>
    <n v="33.6"/>
    <n v="84.66"/>
    <n v="1"/>
    <n v="5"/>
    <n v="20"/>
  </r>
  <r>
    <n v="12"/>
    <x v="1009"/>
    <s v="NZ"/>
    <n v="2017"/>
    <x v="166"/>
    <n v="17"/>
    <n v="7"/>
    <n v="168"/>
    <n v="36"/>
    <n v="16.8"/>
    <n v="101.81"/>
    <n v="0"/>
    <n v="0"/>
    <n v="2"/>
    <n v="4.2"/>
    <n v="9.882352941176471"/>
    <n v="118.61"/>
    <n v="0"/>
    <n v="0"/>
    <n v="0"/>
  </r>
  <r>
    <n v="13"/>
    <x v="1010"/>
    <s v="UAE"/>
    <n v="2019"/>
    <x v="241"/>
    <n v="6"/>
    <n v="0"/>
    <n v="168"/>
    <n v="47"/>
    <n v="28"/>
    <n v="51.69"/>
    <n v="0"/>
    <n v="0"/>
    <n v="1"/>
    <n v="24"/>
    <n v="28"/>
    <n v="79.69"/>
    <n v="0"/>
    <n v="0"/>
    <n v="0"/>
  </r>
  <r>
    <n v="24"/>
    <x v="1011"/>
    <s v="PAK"/>
    <n v="2006"/>
    <x v="99"/>
    <n v="29"/>
    <n v="18"/>
    <n v="133"/>
    <n v="20"/>
    <n v="12.09"/>
    <n v="61.29"/>
    <n v="0"/>
    <n v="0"/>
    <n v="5"/>
    <n v="2.2931034482758621"/>
    <n v="4.5862068965517242"/>
    <n v="73.38"/>
    <n v="0"/>
    <n v="0"/>
    <n v="0"/>
  </r>
  <r>
    <n v="15"/>
    <x v="1012"/>
    <s v="WI"/>
    <n v="1984"/>
    <x v="228"/>
    <n v="11"/>
    <n v="0"/>
    <n v="167"/>
    <n v="41"/>
    <n v="15.18"/>
    <n v="46.38"/>
    <n v="0"/>
    <n v="0"/>
    <n v="2"/>
    <n v="15.181818181818182"/>
    <n v="15.181818181818182"/>
    <n v="61.56"/>
    <n v="0"/>
    <n v="0"/>
    <n v="0"/>
  </r>
  <r>
    <n v="16"/>
    <x v="1013"/>
    <s v="ENG"/>
    <n v="1991"/>
    <x v="234"/>
    <n v="8"/>
    <n v="1"/>
    <n v="167"/>
    <n v="63"/>
    <n v="23.85"/>
    <n v="74.22"/>
    <n v="0"/>
    <n v="1"/>
    <n v="0"/>
    <n v="20.875"/>
    <n v="20.875"/>
    <n v="98.07"/>
    <n v="1"/>
    <n v="8"/>
    <n v="12.5"/>
  </r>
  <r>
    <n v="17"/>
    <x v="1014"/>
    <s v="PAK"/>
    <n v="1982"/>
    <x v="224"/>
    <n v="10"/>
    <n v="2"/>
    <n v="166"/>
    <n v="63"/>
    <n v="20.75"/>
    <n v="52.53"/>
    <n v="0"/>
    <n v="1"/>
    <n v="0"/>
    <n v="13.833333333333334"/>
    <n v="16.600000000000001"/>
    <n v="73.28"/>
    <n v="1"/>
    <n v="12"/>
    <n v="8.3333333333333321"/>
  </r>
  <r>
    <n v="18"/>
    <x v="1015"/>
    <s v="ENG"/>
    <n v="2004"/>
    <x v="226"/>
    <n v="12"/>
    <n v="2"/>
    <n v="166"/>
    <n v="52"/>
    <n v="16.600000000000001"/>
    <n v="47.02"/>
    <n v="0"/>
    <n v="1"/>
    <n v="1"/>
    <n v="11.857142857142858"/>
    <n v="13.833333333333334"/>
    <n v="63.620000000000005"/>
    <n v="1"/>
    <n v="14"/>
    <n v="7.1428571428571423"/>
  </r>
  <r>
    <n v="19"/>
    <x v="1016"/>
    <s v="CAN"/>
    <n v="2007"/>
    <x v="230"/>
    <n v="10"/>
    <n v="4"/>
    <n v="166"/>
    <n v="59"/>
    <n v="27.66"/>
    <n v="69.739999999999995"/>
    <n v="0"/>
    <n v="1"/>
    <n v="1"/>
    <n v="16.600000000000001"/>
    <n v="16.600000000000001"/>
    <n v="97.399999999999991"/>
    <n v="1"/>
    <n v="10"/>
    <n v="10"/>
  </r>
  <r>
    <n v="13"/>
    <x v="1017"/>
    <s v="ENG"/>
    <n v="2017"/>
    <x v="102"/>
    <n v="30"/>
    <n v="13"/>
    <n v="136"/>
    <n v="35"/>
    <n v="8"/>
    <n v="60.98"/>
    <n v="0"/>
    <n v="0"/>
    <n v="7"/>
    <n v="1.9710144927536233"/>
    <n v="4.5333333333333332"/>
    <n v="68.97999999999999"/>
    <n v="0"/>
    <n v="0"/>
    <n v="0"/>
  </r>
  <r>
    <n v="21"/>
    <x v="1018"/>
    <s v="CAN"/>
    <n v="2014"/>
    <x v="204"/>
    <n v="19"/>
    <n v="6"/>
    <n v="165"/>
    <n v="35"/>
    <n v="12.69"/>
    <n v="57.89"/>
    <n v="0"/>
    <n v="0"/>
    <n v="2"/>
    <n v="6.6"/>
    <n v="8.6842105263157894"/>
    <n v="70.58"/>
    <n v="0"/>
    <n v="0"/>
    <n v="0"/>
  </r>
  <r>
    <n v="22"/>
    <x v="1019"/>
    <s v="NL"/>
    <n v="2003"/>
    <x v="236"/>
    <n v="6"/>
    <n v="0"/>
    <n v="165"/>
    <n v="121"/>
    <n v="27.5"/>
    <n v="62.26"/>
    <n v="1"/>
    <n v="0"/>
    <n v="1"/>
    <n v="27.5"/>
    <n v="27.5"/>
    <n v="89.759999999999991"/>
    <n v="1"/>
    <n v="6"/>
    <n v="16.666666666666664"/>
  </r>
  <r>
    <n v="23"/>
    <x v="1020"/>
    <s v="ENG"/>
    <n v="2014"/>
    <x v="242"/>
    <n v="3"/>
    <n v="0"/>
    <n v="165"/>
    <n v="106"/>
    <n v="55"/>
    <n v="81.28"/>
    <n v="1"/>
    <n v="0"/>
    <n v="0"/>
    <n v="55"/>
    <n v="55"/>
    <n v="136.28"/>
    <n v="1"/>
    <n v="3"/>
    <n v="33.333333333333329"/>
  </r>
  <r>
    <n v="24"/>
    <x v="1021"/>
    <s v="IRE"/>
    <n v="2019"/>
    <x v="234"/>
    <n v="8"/>
    <n v="0"/>
    <n v="165"/>
    <n v="73"/>
    <n v="20.62"/>
    <n v="68.75"/>
    <n v="0"/>
    <n v="2"/>
    <n v="1"/>
    <n v="20.625"/>
    <n v="20.625"/>
    <n v="89.37"/>
    <n v="2"/>
    <n v="4"/>
    <n v="25"/>
  </r>
  <r>
    <n v="25"/>
    <x v="1022"/>
    <s v="INDIA"/>
    <n v="1984"/>
    <x v="230"/>
    <n v="10"/>
    <n v="1"/>
    <n v="165"/>
    <n v="42"/>
    <n v="18.329999999999998"/>
    <n v="49.69"/>
    <n v="0"/>
    <n v="0"/>
    <n v="0"/>
    <n v="16.5"/>
    <n v="16.5"/>
    <n v="68.02"/>
    <n v="0"/>
    <n v="0"/>
    <n v="0"/>
  </r>
  <r>
    <n v="26"/>
    <x v="1023"/>
    <s v="WI"/>
    <n v="2019"/>
    <x v="179"/>
    <n v="25"/>
    <n v="10"/>
    <n v="164"/>
    <n v="29"/>
    <n v="10.93"/>
    <n v="62.35"/>
    <n v="0"/>
    <n v="0"/>
    <n v="8"/>
    <n v="3.9047619047619047"/>
    <n v="6.56"/>
    <n v="73.28"/>
    <n v="0"/>
    <n v="0"/>
    <n v="0"/>
  </r>
  <r>
    <n v="27"/>
    <x v="1024"/>
    <s v="WI"/>
    <n v="1975"/>
    <x v="241"/>
    <n v="5"/>
    <n v="2"/>
    <n v="164"/>
    <n v="55"/>
    <n v="54.66"/>
    <n v="60.07"/>
    <n v="0"/>
    <n v="2"/>
    <n v="0"/>
    <n v="23.428571428571427"/>
    <n v="32.799999999999997"/>
    <n v="114.72999999999999"/>
    <n v="2"/>
    <n v="3.5"/>
    <n v="28.571428571428569"/>
  </r>
  <r>
    <n v="28"/>
    <x v="1025"/>
    <s v="INDIA"/>
    <n v="2007"/>
    <x v="200"/>
    <n v="19"/>
    <n v="5"/>
    <n v="163"/>
    <n v="54"/>
    <n v="11.64"/>
    <n v="62.69"/>
    <n v="0"/>
    <n v="1"/>
    <n v="0"/>
    <n v="5.258064516129032"/>
    <n v="8.5789473684210531"/>
    <n v="74.33"/>
    <n v="1"/>
    <n v="31"/>
    <n v="3.225806451612903"/>
  </r>
  <r>
    <n v="29"/>
    <x v="1026"/>
    <s v="ENG"/>
    <n v="2015"/>
    <x v="177"/>
    <n v="25"/>
    <n v="11"/>
    <n v="163"/>
    <n v="30"/>
    <n v="11.64"/>
    <n v="67.349999999999994"/>
    <n v="0"/>
    <n v="0"/>
    <n v="3"/>
    <n v="3.6222222222222222"/>
    <n v="6.52"/>
    <n v="78.989999999999995"/>
    <n v="0"/>
    <n v="0"/>
    <n v="0"/>
  </r>
  <r>
    <n v="30"/>
    <x v="1027"/>
    <s v="PAK"/>
    <n v="2019"/>
    <x v="192"/>
    <n v="15"/>
    <n v="2"/>
    <n v="162"/>
    <n v="28"/>
    <n v="12.46"/>
    <n v="83.07"/>
    <n v="0"/>
    <n v="0"/>
    <n v="2"/>
    <n v="7.0434782608695654"/>
    <n v="10.8"/>
    <n v="95.53"/>
    <n v="0"/>
    <n v="0"/>
    <n v="0"/>
  </r>
  <r>
    <n v="31"/>
    <x v="1028"/>
    <s v="WI"/>
    <n v="2002"/>
    <x v="209"/>
    <n v="18"/>
    <n v="6"/>
    <n v="162"/>
    <n v="33"/>
    <n v="13.5"/>
    <n v="60"/>
    <n v="0"/>
    <n v="0"/>
    <n v="1"/>
    <n v="6.75"/>
    <n v="9"/>
    <n v="73.5"/>
    <n v="0"/>
    <n v="0"/>
    <n v="0"/>
  </r>
  <r>
    <n v="32"/>
    <x v="1029"/>
    <s v="NZ"/>
    <n v="1996"/>
    <x v="202"/>
    <n v="16"/>
    <n v="7"/>
    <n v="162"/>
    <n v="33"/>
    <n v="18"/>
    <n v="62.06"/>
    <n v="0"/>
    <n v="0"/>
    <n v="0"/>
    <n v="9"/>
    <n v="10.125"/>
    <n v="80.06"/>
    <n v="0"/>
    <n v="0"/>
    <n v="0"/>
  </r>
  <r>
    <n v="33"/>
    <x v="1030"/>
    <s v="SA"/>
    <n v="2017"/>
    <x v="243"/>
    <n v="2"/>
    <n v="0"/>
    <n v="161"/>
    <n v="113"/>
    <n v="80.5"/>
    <n v="94.7"/>
    <n v="1"/>
    <n v="0"/>
    <n v="0"/>
    <n v="80.5"/>
    <n v="80.5"/>
    <n v="175.2"/>
    <n v="1"/>
    <n v="2"/>
    <n v="50"/>
  </r>
  <r>
    <n v="34"/>
    <x v="1031"/>
    <s v="NZ"/>
    <n v="2009"/>
    <x v="232"/>
    <n v="13"/>
    <n v="1"/>
    <n v="161"/>
    <n v="45"/>
    <n v="13.41"/>
    <n v="53.48"/>
    <n v="0"/>
    <n v="0"/>
    <n v="3"/>
    <n v="12.384615384615385"/>
    <n v="12.384615384615385"/>
    <n v="66.89"/>
    <n v="0"/>
    <n v="0"/>
    <n v="0"/>
  </r>
  <r>
    <n v="35"/>
    <x v="1032"/>
    <s v="SL"/>
    <n v="1997"/>
    <x v="228"/>
    <n v="6"/>
    <n v="3"/>
    <n v="161"/>
    <n v="57"/>
    <n v="53.66"/>
    <n v="83.41"/>
    <n v="0"/>
    <n v="2"/>
    <n v="0"/>
    <n v="14.636363636363637"/>
    <n v="26.833333333333332"/>
    <n v="137.07"/>
    <n v="2"/>
    <n v="5.5"/>
    <n v="18.181818181818183"/>
  </r>
  <r>
    <n v="36"/>
    <x v="1033"/>
    <s v="WI"/>
    <n v="2005"/>
    <x v="232"/>
    <n v="11"/>
    <n v="1"/>
    <n v="161"/>
    <n v="58"/>
    <n v="16.100000000000001"/>
    <n v="53.31"/>
    <n v="0"/>
    <n v="1"/>
    <n v="2"/>
    <n v="12.384615384615385"/>
    <n v="14.636363636363637"/>
    <n v="69.41"/>
    <n v="1"/>
    <n v="13"/>
    <n v="7.6923076923076925"/>
  </r>
  <r>
    <n v="37"/>
    <x v="1034"/>
    <s v="WI"/>
    <n v="2019"/>
    <x v="214"/>
    <n v="11"/>
    <n v="3"/>
    <n v="161"/>
    <n v="46"/>
    <n v="20.12"/>
    <n v="82.98"/>
    <n v="0"/>
    <n v="0"/>
    <n v="1"/>
    <n v="10.0625"/>
    <n v="14.636363636363637"/>
    <n v="103.10000000000001"/>
    <n v="0"/>
    <n v="0"/>
    <n v="0"/>
  </r>
  <r>
    <n v="38"/>
    <x v="1035"/>
    <s v="NL"/>
    <n v="2013"/>
    <x v="206"/>
    <n v="22"/>
    <n v="6"/>
    <n v="161"/>
    <n v="41"/>
    <n v="10.06"/>
    <n v="73.849999999999994"/>
    <n v="0"/>
    <n v="0"/>
    <n v="4"/>
    <n v="5.3666666666666663"/>
    <n v="7.3181818181818183"/>
    <n v="83.91"/>
    <n v="0"/>
    <n v="0"/>
    <n v="0"/>
  </r>
  <r>
    <n v="39"/>
    <x v="1036"/>
    <s v="SL"/>
    <n v="2010"/>
    <x v="200"/>
    <n v="17"/>
    <n v="4"/>
    <n v="160"/>
    <n v="31"/>
    <n v="12.3"/>
    <n v="71.42"/>
    <n v="0"/>
    <n v="0"/>
    <n v="3"/>
    <n v="5.161290322580645"/>
    <n v="9.4117647058823533"/>
    <n v="83.72"/>
    <n v="0"/>
    <n v="0"/>
    <n v="0"/>
  </r>
  <r>
    <n v="40"/>
    <x v="1037"/>
    <s v="NL"/>
    <n v="1996"/>
    <x v="237"/>
    <n v="5"/>
    <n v="0"/>
    <n v="160"/>
    <n v="47"/>
    <n v="32"/>
    <n v="52.11"/>
    <n v="0"/>
    <n v="0"/>
    <n v="0"/>
    <n v="32"/>
    <n v="32"/>
    <n v="84.11"/>
    <n v="0"/>
    <n v="0"/>
    <n v="0"/>
  </r>
  <r>
    <n v="41"/>
    <x v="1038"/>
    <s v="HKG"/>
    <n v="2018"/>
    <x v="237"/>
    <n v="5"/>
    <n v="1"/>
    <n v="160"/>
    <n v="124"/>
    <n v="40"/>
    <n v="91.95"/>
    <n v="1"/>
    <n v="0"/>
    <n v="1"/>
    <n v="32"/>
    <n v="32"/>
    <n v="131.94999999999999"/>
    <n v="1"/>
    <n v="5"/>
    <n v="20"/>
  </r>
  <r>
    <n v="42"/>
    <x v="1039"/>
    <s v="AUS"/>
    <n v="1997"/>
    <x v="234"/>
    <n v="7"/>
    <n v="2"/>
    <n v="160"/>
    <n v="36"/>
    <n v="32"/>
    <n v="88.88"/>
    <n v="0"/>
    <n v="0"/>
    <n v="0"/>
    <n v="20"/>
    <n v="22.857142857142858"/>
    <n v="120.88"/>
    <n v="0"/>
    <n v="0"/>
    <n v="0"/>
  </r>
  <r>
    <n v="43"/>
    <x v="1040"/>
    <s v="SL"/>
    <n v="2008"/>
    <x v="211"/>
    <n v="9"/>
    <n v="1"/>
    <n v="160"/>
    <n v="41"/>
    <n v="20"/>
    <n v="90.39"/>
    <n v="0"/>
    <n v="0"/>
    <n v="0"/>
    <n v="10.666666666666666"/>
    <n v="17.777777777777779"/>
    <n v="110.39"/>
    <n v="0"/>
    <n v="0"/>
    <n v="0"/>
  </r>
  <r>
    <n v="44"/>
    <x v="1041"/>
    <s v="UAE"/>
    <n v="1996"/>
    <x v="236"/>
    <n v="6"/>
    <n v="0"/>
    <n v="159"/>
    <n v="84"/>
    <n v="26.5"/>
    <n v="91.9"/>
    <n v="0"/>
    <n v="1"/>
    <n v="0"/>
    <n v="26.5"/>
    <n v="26.5"/>
    <n v="118.4"/>
    <n v="1"/>
    <n v="6"/>
    <n v="16.666666666666664"/>
  </r>
  <r>
    <n v="45"/>
    <x v="1042"/>
    <s v="INDIA"/>
    <n v="1994"/>
    <x v="232"/>
    <n v="10"/>
    <n v="3"/>
    <n v="158"/>
    <n v="51"/>
    <n v="22.57"/>
    <n v="86.33"/>
    <n v="0"/>
    <n v="1"/>
    <n v="0"/>
    <n v="12.153846153846153"/>
    <n v="15.8"/>
    <n v="108.9"/>
    <n v="1"/>
    <n v="13"/>
    <n v="7.6923076923076925"/>
  </r>
  <r>
    <n v="46"/>
    <x v="1043"/>
    <s v="NZ"/>
    <n v="2019"/>
    <x v="210"/>
    <n v="12"/>
    <n v="2"/>
    <n v="158"/>
    <n v="57"/>
    <n v="15.8"/>
    <n v="73.83"/>
    <n v="0"/>
    <n v="1"/>
    <n v="1"/>
    <n v="8.3157894736842106"/>
    <n v="13.166666666666666"/>
    <n v="89.63"/>
    <n v="1"/>
    <n v="19"/>
    <n v="5.2631578947368416"/>
  </r>
  <r>
    <n v="47"/>
    <x v="1044"/>
    <s v="INDIA"/>
    <n v="2001"/>
    <x v="230"/>
    <n v="8"/>
    <n v="1"/>
    <n v="158"/>
    <n v="39"/>
    <n v="22.57"/>
    <n v="47.73"/>
    <n v="0"/>
    <n v="0"/>
    <n v="1"/>
    <n v="15.8"/>
    <n v="19.75"/>
    <n v="70.3"/>
    <n v="0"/>
    <n v="0"/>
    <n v="0"/>
  </r>
  <r>
    <n v="24"/>
    <x v="1045"/>
    <s v="SL"/>
    <n v="2015"/>
    <x v="67"/>
    <n v="42"/>
    <n v="19"/>
    <n v="188"/>
    <n v="21"/>
    <n v="8.17"/>
    <n v="71.48"/>
    <n v="0"/>
    <n v="0"/>
    <n v="10"/>
    <n v="2.1609195402298851"/>
    <n v="4.4761904761904763"/>
    <n v="79.650000000000006"/>
    <n v="0"/>
    <n v="0"/>
    <n v="0"/>
  </r>
  <r>
    <n v="49"/>
    <x v="1046"/>
    <s v="ENG"/>
    <n v="2000"/>
    <x v="226"/>
    <n v="12"/>
    <n v="1"/>
    <n v="156"/>
    <n v="41"/>
    <n v="14.18"/>
    <n v="69.33"/>
    <n v="0"/>
    <n v="0"/>
    <n v="1"/>
    <n v="11.142857142857142"/>
    <n v="13"/>
    <n v="83.509999999999991"/>
    <n v="0"/>
    <n v="0"/>
    <n v="0"/>
  </r>
  <r>
    <n v="0"/>
    <x v="1047"/>
    <s v="ENG"/>
    <n v="1983"/>
    <x v="202"/>
    <n v="14"/>
    <n v="2"/>
    <n v="155"/>
    <n v="42"/>
    <n v="12.91"/>
    <n v="63.78"/>
    <n v="0"/>
    <n v="0"/>
    <n v="2"/>
    <n v="8.6111111111111107"/>
    <n v="11.071428571428571"/>
    <n v="76.69"/>
    <n v="0"/>
    <n v="0"/>
    <n v="0"/>
  </r>
  <r>
    <n v="1"/>
    <x v="1048"/>
    <s v="NL"/>
    <n v="2019"/>
    <x v="163"/>
    <n v="24"/>
    <n v="10"/>
    <n v="155"/>
    <n v="34"/>
    <n v="11.07"/>
    <n v="63.52"/>
    <n v="0"/>
    <n v="0"/>
    <n v="5"/>
    <n v="3.7804878048780486"/>
    <n v="6.458333333333333"/>
    <n v="74.59"/>
    <n v="0"/>
    <n v="0"/>
    <n v="0"/>
  </r>
  <r>
    <n v="14"/>
    <x v="1049"/>
    <s v="WI"/>
    <n v="2005"/>
    <x v="94"/>
    <n v="51"/>
    <n v="20"/>
    <n v="227"/>
    <n v="21"/>
    <n v="7.32"/>
    <n v="55.23"/>
    <n v="0"/>
    <n v="0"/>
    <n v="9"/>
    <n v="2.1018518518518516"/>
    <n v="4.4509803921568629"/>
    <n v="62.55"/>
    <n v="0"/>
    <n v="0"/>
    <n v="0"/>
  </r>
  <r>
    <n v="3"/>
    <x v="1050"/>
    <s v="AUS"/>
    <n v="1979"/>
    <x v="225"/>
    <n v="7"/>
    <n v="2"/>
    <n v="154"/>
    <n v="84"/>
    <n v="30.8"/>
    <n v="92.77"/>
    <n v="0"/>
    <n v="1"/>
    <n v="1"/>
    <n v="17.111111111111111"/>
    <n v="22"/>
    <n v="123.57"/>
    <n v="1"/>
    <n v="9"/>
    <n v="11.111111111111111"/>
  </r>
  <r>
    <n v="4"/>
    <x v="1051"/>
    <s v="NZ"/>
    <n v="2013"/>
    <x v="211"/>
    <n v="12"/>
    <n v="1"/>
    <n v="154"/>
    <n v="33"/>
    <n v="14"/>
    <n v="83.69"/>
    <n v="0"/>
    <n v="0"/>
    <n v="1"/>
    <n v="10.266666666666667"/>
    <n v="12.833333333333334"/>
    <n v="97.69"/>
    <n v="0"/>
    <n v="0"/>
    <n v="0"/>
  </r>
  <r>
    <n v="5"/>
    <x v="1052"/>
    <s v="PAK"/>
    <n v="1998"/>
    <x v="226"/>
    <n v="12"/>
    <n v="7"/>
    <n v="154"/>
    <n v="31"/>
    <n v="30.8"/>
    <n v="113.23"/>
    <n v="0"/>
    <n v="0"/>
    <n v="0"/>
    <n v="11"/>
    <n v="12.833333333333334"/>
    <n v="144.03"/>
    <n v="0"/>
    <n v="0"/>
    <n v="0"/>
  </r>
  <r>
    <n v="6"/>
    <x v="1053"/>
    <s v="ENG"/>
    <n v="1988"/>
    <x v="208"/>
    <n v="16"/>
    <n v="3"/>
    <n v="154"/>
    <n v="50"/>
    <n v="11.84"/>
    <n v="58.33"/>
    <n v="0"/>
    <n v="1"/>
    <n v="3"/>
    <n v="7"/>
    <n v="9.625"/>
    <n v="70.17"/>
    <n v="1"/>
    <n v="22"/>
    <n v="4.5454545454545459"/>
  </r>
  <r>
    <n v="7"/>
    <x v="1054"/>
    <s v="SCOT"/>
    <n v="2016"/>
    <x v="211"/>
    <n v="14"/>
    <n v="3"/>
    <n v="154"/>
    <n v="46"/>
    <n v="14"/>
    <n v="89.53"/>
    <n v="0"/>
    <n v="0"/>
    <n v="1"/>
    <n v="10.266666666666667"/>
    <n v="11"/>
    <n v="103.53"/>
    <n v="0"/>
    <n v="0"/>
    <n v="0"/>
  </r>
  <r>
    <n v="8"/>
    <x v="1055"/>
    <s v="ZIM"/>
    <n v="2018"/>
    <x v="225"/>
    <n v="9"/>
    <n v="0"/>
    <n v="154"/>
    <n v="45"/>
    <n v="17.11"/>
    <n v="116.66"/>
    <n v="0"/>
    <n v="0"/>
    <n v="3"/>
    <n v="17.111111111111111"/>
    <n v="17.111111111111111"/>
    <n v="133.76999999999998"/>
    <n v="0"/>
    <n v="0"/>
    <n v="0"/>
  </r>
  <r>
    <n v="9"/>
    <x v="1056"/>
    <s v="INDIA"/>
    <n v="1981"/>
    <x v="241"/>
    <n v="7"/>
    <n v="0"/>
    <n v="153"/>
    <n v="46"/>
    <n v="21.85"/>
    <n v="50.83"/>
    <n v="0"/>
    <n v="0"/>
    <n v="0"/>
    <n v="21.857142857142858"/>
    <n v="21.857142857142858"/>
    <n v="72.680000000000007"/>
    <n v="0"/>
    <n v="0"/>
    <n v="0"/>
  </r>
  <r>
    <n v="10"/>
    <x v="1057"/>
    <s v="SL"/>
    <n v="1982"/>
    <x v="225"/>
    <n v="8"/>
    <n v="1"/>
    <n v="153"/>
    <n v="51"/>
    <n v="21.85"/>
    <n v="104.08"/>
    <n v="0"/>
    <n v="1"/>
    <n v="2"/>
    <n v="17"/>
    <n v="19.125"/>
    <n v="125.93"/>
    <n v="1"/>
    <n v="9"/>
    <n v="11.111111111111111"/>
  </r>
  <r>
    <n v="37"/>
    <x v="1058"/>
    <s v="AUS"/>
    <n v="2015"/>
    <x v="154"/>
    <n v="23"/>
    <n v="16"/>
    <n v="101"/>
    <n v="15"/>
    <n v="14.42"/>
    <n v="54.89"/>
    <n v="0"/>
    <n v="0"/>
    <n v="2"/>
    <n v="1.6833333333333333"/>
    <n v="4.3913043478260869"/>
    <n v="69.31"/>
    <n v="0"/>
    <n v="0"/>
    <n v="0"/>
  </r>
  <r>
    <n v="12"/>
    <x v="1059"/>
    <s v="SL"/>
    <n v="2018"/>
    <x v="232"/>
    <n v="12"/>
    <n v="0"/>
    <n v="152"/>
    <n v="30"/>
    <n v="12.66"/>
    <n v="76.38"/>
    <n v="0"/>
    <n v="0"/>
    <n v="0"/>
    <n v="11.692307692307692"/>
    <n v="12.666666666666666"/>
    <n v="89.039999999999992"/>
    <n v="0"/>
    <n v="0"/>
    <n v="0"/>
  </r>
  <r>
    <n v="13"/>
    <x v="1060"/>
    <s v="NZ"/>
    <n v="2010"/>
    <x v="236"/>
    <n v="6"/>
    <n v="0"/>
    <n v="152"/>
    <n v="52"/>
    <n v="25.33"/>
    <n v="58.68"/>
    <n v="0"/>
    <n v="1"/>
    <n v="0"/>
    <n v="25.333333333333332"/>
    <n v="25.333333333333332"/>
    <n v="84.009999999999991"/>
    <n v="1"/>
    <n v="6"/>
    <n v="16.666666666666664"/>
  </r>
  <r>
    <n v="14"/>
    <x v="1061"/>
    <s v="ENG"/>
    <n v="2000"/>
    <x v="230"/>
    <n v="8"/>
    <n v="1"/>
    <n v="151"/>
    <n v="53"/>
    <n v="21.57"/>
    <n v="59.21"/>
    <n v="0"/>
    <n v="1"/>
    <n v="0"/>
    <n v="15.1"/>
    <n v="18.875"/>
    <n v="80.78"/>
    <n v="1"/>
    <n v="10"/>
    <n v="10"/>
  </r>
  <r>
    <n v="15"/>
    <x v="1062"/>
    <s v="IRE"/>
    <n v="2016"/>
    <x v="234"/>
    <n v="8"/>
    <n v="0"/>
    <n v="151"/>
    <n v="39"/>
    <n v="18.87"/>
    <n v="56.55"/>
    <n v="0"/>
    <n v="0"/>
    <n v="0"/>
    <n v="18.875"/>
    <n v="18.875"/>
    <n v="75.42"/>
    <n v="0"/>
    <n v="0"/>
    <n v="0"/>
  </r>
  <r>
    <n v="16"/>
    <x v="1063"/>
    <s v="INDIA"/>
    <n v="2004"/>
    <x v="228"/>
    <n v="10"/>
    <n v="2"/>
    <n v="151"/>
    <n v="54"/>
    <n v="18.87"/>
    <n v="64.52"/>
    <n v="0"/>
    <n v="1"/>
    <n v="0"/>
    <n v="13.727272727272727"/>
    <n v="15.1"/>
    <n v="83.39"/>
    <n v="1"/>
    <n v="11"/>
    <n v="9.0909090909090917"/>
  </r>
  <r>
    <n v="17"/>
    <x v="1064"/>
    <s v="NZ"/>
    <n v="1975"/>
    <x v="228"/>
    <n v="9"/>
    <n v="1"/>
    <n v="151"/>
    <n v="37"/>
    <n v="18.87"/>
    <n v="55.71"/>
    <n v="0"/>
    <n v="0"/>
    <n v="1"/>
    <n v="13.727272727272727"/>
    <n v="16.777777777777779"/>
    <n v="74.58"/>
    <n v="0"/>
    <n v="0"/>
    <n v="0"/>
  </r>
  <r>
    <n v="18"/>
    <x v="1065"/>
    <s v="SA"/>
    <n v="2015"/>
    <x v="206"/>
    <n v="19"/>
    <n v="7"/>
    <n v="151"/>
    <n v="30"/>
    <n v="12.58"/>
    <n v="70.89"/>
    <n v="0"/>
    <n v="0"/>
    <n v="3"/>
    <n v="5.0333333333333332"/>
    <n v="7.9473684210526319"/>
    <n v="83.47"/>
    <n v="0"/>
    <n v="0"/>
    <n v="0"/>
  </r>
  <r>
    <n v="19"/>
    <x v="1066"/>
    <s v="KENYA"/>
    <n v="2014"/>
    <x v="224"/>
    <n v="9"/>
    <n v="0"/>
    <n v="150"/>
    <n v="86"/>
    <n v="16.66"/>
    <n v="71.77"/>
    <n v="0"/>
    <n v="1"/>
    <n v="1"/>
    <n v="12.5"/>
    <n v="16.666666666666668"/>
    <n v="88.429999999999993"/>
    <n v="1"/>
    <n v="12"/>
    <n v="8.3333333333333321"/>
  </r>
  <r>
    <n v="20"/>
    <x v="1067"/>
    <s v="ZIM"/>
    <n v="2019"/>
    <x v="228"/>
    <n v="11"/>
    <n v="0"/>
    <n v="150"/>
    <n v="39"/>
    <n v="13.63"/>
    <n v="45.18"/>
    <n v="0"/>
    <n v="0"/>
    <n v="0"/>
    <n v="13.636363636363637"/>
    <n v="13.636363636363637"/>
    <n v="58.81"/>
    <n v="0"/>
    <n v="0"/>
    <n v="0"/>
  </r>
  <r>
    <n v="21"/>
    <x v="1068"/>
    <s v="ENG"/>
    <n v="1989"/>
    <x v="161"/>
    <n v="25"/>
    <n v="12"/>
    <n v="150"/>
    <n v="24"/>
    <n v="11.53"/>
    <n v="61.47"/>
    <n v="0"/>
    <n v="0"/>
    <n v="3"/>
    <n v="3.125"/>
    <n v="6"/>
    <n v="73"/>
    <n v="0"/>
    <n v="0"/>
    <n v="0"/>
  </r>
  <r>
    <n v="22"/>
    <x v="1069"/>
    <s v="ENG"/>
    <n v="1977"/>
    <x v="236"/>
    <n v="6"/>
    <n v="1"/>
    <n v="149"/>
    <n v="80"/>
    <n v="29.8"/>
    <n v="58.43"/>
    <n v="0"/>
    <n v="1"/>
    <n v="2"/>
    <n v="24.833333333333332"/>
    <n v="24.833333333333332"/>
    <n v="88.23"/>
    <n v="1"/>
    <n v="6"/>
    <n v="16.666666666666664"/>
  </r>
  <r>
    <n v="23"/>
    <x v="1070"/>
    <s v="INDIA"/>
    <n v="2001"/>
    <x v="224"/>
    <n v="11"/>
    <n v="0"/>
    <n v="149"/>
    <n v="57"/>
    <n v="13.54"/>
    <n v="79.25"/>
    <n v="0"/>
    <n v="1"/>
    <n v="1"/>
    <n v="12.416666666666666"/>
    <n v="13.545454545454545"/>
    <n v="92.789999999999992"/>
    <n v="1"/>
    <n v="12"/>
    <n v="8.3333333333333321"/>
  </r>
  <r>
    <n v="24"/>
    <x v="1071"/>
    <s v="PAK"/>
    <n v="2010"/>
    <x v="237"/>
    <n v="5"/>
    <n v="0"/>
    <n v="147"/>
    <n v="64"/>
    <n v="29.4"/>
    <n v="64.47"/>
    <n v="0"/>
    <n v="1"/>
    <n v="1"/>
    <n v="29.4"/>
    <n v="29.4"/>
    <n v="93.87"/>
    <n v="1"/>
    <n v="5"/>
    <n v="20"/>
  </r>
  <r>
    <n v="25"/>
    <x v="1072"/>
    <s v="BDESH"/>
    <n v="2012"/>
    <x v="228"/>
    <n v="11"/>
    <n v="0"/>
    <n v="147"/>
    <n v="47"/>
    <n v="13.36"/>
    <n v="62.02"/>
    <n v="0"/>
    <n v="0"/>
    <n v="0"/>
    <n v="13.363636363636363"/>
    <n v="13.363636363636363"/>
    <n v="75.38"/>
    <n v="0"/>
    <n v="0"/>
    <n v="0"/>
  </r>
  <r>
    <n v="26"/>
    <x v="1073"/>
    <s v="ZIM"/>
    <n v="2006"/>
    <x v="224"/>
    <n v="10"/>
    <n v="0"/>
    <n v="147"/>
    <n v="58"/>
    <n v="14.7"/>
    <n v="65.33"/>
    <n v="0"/>
    <n v="1"/>
    <n v="2"/>
    <n v="12.25"/>
    <n v="14.7"/>
    <n v="80.03"/>
    <n v="1"/>
    <n v="12"/>
    <n v="8.3333333333333321"/>
  </r>
  <r>
    <n v="27"/>
    <x v="1074"/>
    <s v="SCOT"/>
    <n v="2019"/>
    <x v="198"/>
    <n v="17"/>
    <n v="7"/>
    <n v="147"/>
    <n v="31"/>
    <n v="14.7"/>
    <n v="72.77"/>
    <n v="0"/>
    <n v="0"/>
    <n v="0"/>
    <n v="5.4444444444444446"/>
    <n v="8.6470588235294112"/>
    <n v="87.47"/>
    <n v="0"/>
    <n v="0"/>
    <n v="0"/>
  </r>
  <r>
    <n v="28"/>
    <x v="1075"/>
    <s v="WI"/>
    <n v="1997"/>
    <x v="184"/>
    <n v="23"/>
    <n v="7"/>
    <n v="147"/>
    <n v="32"/>
    <n v="9.18"/>
    <n v="60.74"/>
    <n v="0"/>
    <n v="0"/>
    <n v="4"/>
    <n v="4.083333333333333"/>
    <n v="6.3913043478260869"/>
    <n v="69.92"/>
    <n v="0"/>
    <n v="0"/>
    <n v="0"/>
  </r>
  <r>
    <n v="29"/>
    <x v="1076"/>
    <s v="AUS"/>
    <n v="2015"/>
    <x v="236"/>
    <n v="6"/>
    <n v="0"/>
    <n v="146"/>
    <n v="69"/>
    <n v="24.33"/>
    <n v="79.34"/>
    <n v="0"/>
    <n v="1"/>
    <n v="1"/>
    <n v="24.333333333333332"/>
    <n v="24.333333333333332"/>
    <n v="103.67"/>
    <n v="1"/>
    <n v="6"/>
    <n v="16.666666666666664"/>
  </r>
  <r>
    <n v="30"/>
    <x v="1077"/>
    <s v="WI"/>
    <n v="2009"/>
    <x v="225"/>
    <n v="8"/>
    <n v="1"/>
    <n v="146"/>
    <n v="59"/>
    <n v="20.85"/>
    <n v="75.25"/>
    <n v="0"/>
    <n v="1"/>
    <n v="0"/>
    <n v="16.222222222222221"/>
    <n v="18.25"/>
    <n v="96.1"/>
    <n v="1"/>
    <n v="9"/>
    <n v="11.111111111111111"/>
  </r>
  <r>
    <n v="31"/>
    <x v="1078"/>
    <s v="NEPAL"/>
    <n v="2019"/>
    <x v="236"/>
    <n v="6"/>
    <n v="2"/>
    <n v="146"/>
    <n v="61"/>
    <n v="36.5"/>
    <n v="89.02"/>
    <n v="0"/>
    <n v="1"/>
    <n v="1"/>
    <n v="24.333333333333332"/>
    <n v="24.333333333333332"/>
    <n v="125.52"/>
    <n v="1"/>
    <n v="6"/>
    <n v="16.666666666666664"/>
  </r>
  <r>
    <n v="32"/>
    <x v="1079"/>
    <s v="NL"/>
    <n v="2019"/>
    <x v="243"/>
    <n v="2"/>
    <n v="1"/>
    <n v="145"/>
    <n v="86"/>
    <n v="145"/>
    <n v="72.5"/>
    <n v="0"/>
    <n v="2"/>
    <n v="0"/>
    <n v="72.5"/>
    <n v="72.5"/>
    <n v="217.5"/>
    <n v="2"/>
    <n v="1"/>
    <n v="100"/>
  </r>
  <r>
    <n v="33"/>
    <x v="1080"/>
    <s v="AUS"/>
    <n v="2018"/>
    <x v="225"/>
    <n v="8"/>
    <n v="1"/>
    <n v="144"/>
    <n v="46"/>
    <n v="20.57"/>
    <n v="86.74"/>
    <n v="0"/>
    <n v="0"/>
    <n v="2"/>
    <n v="16"/>
    <n v="18"/>
    <n v="107.31"/>
    <n v="0"/>
    <n v="0"/>
    <n v="0"/>
  </r>
  <r>
    <n v="34"/>
    <x v="1081"/>
    <s v="ENG"/>
    <n v="2006"/>
    <x v="212"/>
    <n v="13"/>
    <n v="0"/>
    <n v="144"/>
    <n v="39"/>
    <n v="11.07"/>
    <n v="62.06"/>
    <n v="0"/>
    <n v="0"/>
    <n v="2"/>
    <n v="7.2"/>
    <n v="11.076923076923077"/>
    <n v="73.13"/>
    <n v="0"/>
    <n v="0"/>
    <n v="0"/>
  </r>
  <r>
    <n v="35"/>
    <x v="1082"/>
    <s v="SL"/>
    <n v="2001"/>
    <x v="214"/>
    <n v="11"/>
    <n v="2"/>
    <n v="144"/>
    <n v="43"/>
    <n v="16"/>
    <n v="69.56"/>
    <n v="0"/>
    <n v="0"/>
    <n v="0"/>
    <n v="9"/>
    <n v="13.090909090909092"/>
    <n v="85.56"/>
    <n v="0"/>
    <n v="0"/>
    <n v="0"/>
  </r>
  <r>
    <n v="36"/>
    <x v="1083"/>
    <s v="KENYA"/>
    <n v="2014"/>
    <x v="207"/>
    <n v="18"/>
    <n v="7"/>
    <n v="144"/>
    <n v="34"/>
    <n v="13.09"/>
    <n v="76.59"/>
    <n v="0"/>
    <n v="0"/>
    <n v="2"/>
    <n v="4.9655172413793105"/>
    <n v="8"/>
    <n v="89.68"/>
    <n v="0"/>
    <n v="0"/>
    <n v="0"/>
  </r>
  <r>
    <n v="37"/>
    <x v="1084"/>
    <s v="NEPAL"/>
    <n v="2019"/>
    <x v="236"/>
    <n v="6"/>
    <n v="0"/>
    <n v="143"/>
    <n v="51"/>
    <n v="23.83"/>
    <n v="75.66"/>
    <n v="0"/>
    <n v="1"/>
    <n v="1"/>
    <n v="23.833333333333332"/>
    <n v="23.833333333333332"/>
    <n v="99.49"/>
    <n v="1"/>
    <n v="6"/>
    <n v="16.666666666666664"/>
  </r>
  <r>
    <n v="38"/>
    <x v="1085"/>
    <s v="PAK"/>
    <n v="2014"/>
    <x v="200"/>
    <n v="23"/>
    <n v="6"/>
    <n v="142"/>
    <n v="31"/>
    <n v="8.35"/>
    <n v="53.99"/>
    <n v="0"/>
    <n v="0"/>
    <n v="4"/>
    <n v="4.580645161290323"/>
    <n v="6.1739130434782608"/>
    <n v="62.34"/>
    <n v="0"/>
    <n v="0"/>
    <n v="0"/>
  </r>
  <r>
    <n v="39"/>
    <x v="1086"/>
    <s v="NZ"/>
    <n v="1989"/>
    <x v="214"/>
    <n v="11"/>
    <n v="2"/>
    <n v="142"/>
    <n v="40"/>
    <n v="15.77"/>
    <n v="63.67"/>
    <n v="0"/>
    <n v="0"/>
    <n v="1"/>
    <n v="8.875"/>
    <n v="12.909090909090908"/>
    <n v="79.44"/>
    <n v="0"/>
    <n v="0"/>
    <n v="0"/>
  </r>
  <r>
    <n v="40"/>
    <x v="1087"/>
    <s v="IRE"/>
    <n v="2008"/>
    <x v="208"/>
    <n v="17"/>
    <n v="8"/>
    <n v="142"/>
    <n v="31"/>
    <n v="15.77"/>
    <n v="106.76"/>
    <n v="0"/>
    <n v="0"/>
    <n v="2"/>
    <n v="6.4545454545454541"/>
    <n v="8.3529411764705888"/>
    <n v="122.53"/>
    <n v="0"/>
    <n v="0"/>
    <n v="0"/>
  </r>
  <r>
    <n v="41"/>
    <x v="1088"/>
    <s v="ENG"/>
    <n v="2007"/>
    <x v="241"/>
    <n v="7"/>
    <n v="0"/>
    <n v="142"/>
    <n v="45"/>
    <n v="20.28"/>
    <n v="77.17"/>
    <n v="0"/>
    <n v="0"/>
    <n v="1"/>
    <n v="20.285714285714285"/>
    <n v="20.285714285714285"/>
    <n v="97.45"/>
    <n v="0"/>
    <n v="0"/>
    <n v="0"/>
  </r>
  <r>
    <n v="42"/>
    <x v="1089"/>
    <s v="SA"/>
    <n v="2018"/>
    <x v="237"/>
    <n v="5"/>
    <n v="1"/>
    <n v="142"/>
    <n v="54"/>
    <n v="35.5"/>
    <n v="63.39"/>
    <n v="0"/>
    <n v="1"/>
    <n v="0"/>
    <n v="28.4"/>
    <n v="28.4"/>
    <n v="98.89"/>
    <n v="1"/>
    <n v="5"/>
    <n v="20"/>
  </r>
  <r>
    <n v="43"/>
    <x v="1090"/>
    <s v="WI"/>
    <n v="2010"/>
    <x v="212"/>
    <n v="12"/>
    <n v="2"/>
    <n v="141"/>
    <n v="38"/>
    <n v="14.1"/>
    <n v="64.38"/>
    <n v="0"/>
    <n v="0"/>
    <n v="1"/>
    <n v="7.05"/>
    <n v="11.75"/>
    <n v="78.47999999999999"/>
    <n v="0"/>
    <n v="0"/>
    <n v="0"/>
  </r>
  <r>
    <n v="44"/>
    <x v="1091"/>
    <s v="ENG"/>
    <n v="1999"/>
    <x v="179"/>
    <n v="20"/>
    <n v="9"/>
    <n v="141"/>
    <n v="38"/>
    <n v="12.81"/>
    <n v="67.78"/>
    <n v="0"/>
    <n v="0"/>
    <n v="1"/>
    <n v="3.3571428571428572"/>
    <n v="7.05"/>
    <n v="80.59"/>
    <n v="0"/>
    <n v="0"/>
    <n v="0"/>
  </r>
  <r>
    <n v="45"/>
    <x v="1092"/>
    <s v="WI"/>
    <n v="1997"/>
    <x v="211"/>
    <n v="11"/>
    <n v="1"/>
    <n v="141"/>
    <n v="52"/>
    <n v="14.1"/>
    <n v="102.17"/>
    <n v="0"/>
    <n v="1"/>
    <n v="1"/>
    <n v="9.4"/>
    <n v="12.818181818181818"/>
    <n v="116.27"/>
    <n v="1"/>
    <n v="15"/>
    <n v="6.666666666666667"/>
  </r>
  <r>
    <n v="40"/>
    <x v="1093"/>
    <s v="ZIM"/>
    <n v="2005"/>
    <x v="35"/>
    <n v="29"/>
    <n v="12"/>
    <n v="127"/>
    <n v="17"/>
    <n v="7.47"/>
    <n v="51"/>
    <n v="0"/>
    <n v="0"/>
    <n v="4"/>
    <n v="2.2678571428571428"/>
    <n v="4.3793103448275863"/>
    <n v="58.47"/>
    <n v="0"/>
    <n v="0"/>
    <n v="0"/>
  </r>
  <r>
    <n v="48"/>
    <x v="1094"/>
    <s v="SA"/>
    <n v="2019"/>
    <x v="40"/>
    <n v="36"/>
    <n v="16"/>
    <n v="157"/>
    <n v="29"/>
    <n v="7.85"/>
    <n v="69.77"/>
    <n v="0"/>
    <n v="0"/>
    <n v="6"/>
    <n v="1.4672897196261683"/>
    <n v="4.3611111111111107"/>
    <n v="77.61999999999999"/>
    <n v="0"/>
    <n v="0"/>
    <n v="0"/>
  </r>
  <r>
    <n v="48"/>
    <x v="1095"/>
    <s v="PAK"/>
    <n v="1993"/>
    <x v="230"/>
    <n v="10"/>
    <n v="0"/>
    <n v="141"/>
    <n v="50"/>
    <n v="14.1"/>
    <n v="44.62"/>
    <n v="0"/>
    <n v="1"/>
    <n v="0"/>
    <n v="14.1"/>
    <n v="14.1"/>
    <n v="58.72"/>
    <n v="1"/>
    <n v="10"/>
    <n v="10"/>
  </r>
  <r>
    <n v="49"/>
    <x v="1096"/>
    <s v="ENG"/>
    <n v="1999"/>
    <x v="225"/>
    <n v="7"/>
    <n v="0"/>
    <n v="141"/>
    <n v="39"/>
    <n v="20.14"/>
    <n v="55.73"/>
    <n v="0"/>
    <n v="0"/>
    <n v="0"/>
    <n v="15.666666666666666"/>
    <n v="20.142857142857142"/>
    <n v="75.87"/>
    <n v="0"/>
    <n v="0"/>
    <n v="0"/>
  </r>
  <r>
    <n v="0"/>
    <x v="1097"/>
    <s v="NL"/>
    <n v="2011"/>
    <x v="219"/>
    <n v="11"/>
    <n v="2"/>
    <n v="140"/>
    <n v="34"/>
    <n v="15.55"/>
    <n v="78.209999999999994"/>
    <n v="0"/>
    <n v="0"/>
    <n v="2"/>
    <n v="8.235294117647058"/>
    <n v="12.727272727272727"/>
    <n v="93.759999999999991"/>
    <n v="0"/>
    <n v="0"/>
    <n v="0"/>
  </r>
  <r>
    <n v="1"/>
    <x v="1098"/>
    <s v="SA"/>
    <n v="2009"/>
    <x v="244"/>
    <n v="47"/>
    <n v="24"/>
    <n v="199"/>
    <n v="42"/>
    <n v="8.65"/>
    <n v="66.77"/>
    <n v="0"/>
    <n v="0"/>
    <n v="9"/>
    <n v="1.1502890173410405"/>
    <n v="4.2340425531914896"/>
    <n v="75.42"/>
    <n v="0"/>
    <n v="0"/>
    <n v="0"/>
  </r>
  <r>
    <n v="6"/>
    <x v="1099"/>
    <s v="SL"/>
    <n v="2011"/>
    <x v="34"/>
    <n v="162"/>
    <n v="63"/>
    <n v="674"/>
    <n v="33"/>
    <n v="6.8"/>
    <n v="77.56"/>
    <n v="0"/>
    <n v="0"/>
    <n v="25"/>
    <n v="1.9257142857142857"/>
    <n v="4.1604938271604937"/>
    <n v="84.36"/>
    <n v="0"/>
    <n v="0"/>
    <n v="0"/>
  </r>
  <r>
    <n v="3"/>
    <x v="1100"/>
    <s v="AUS"/>
    <n v="1980"/>
    <x v="241"/>
    <n v="7"/>
    <n v="0"/>
    <n v="140"/>
    <n v="50"/>
    <n v="20"/>
    <n v="43.2"/>
    <n v="0"/>
    <n v="1"/>
    <n v="0"/>
    <n v="20"/>
    <n v="20"/>
    <n v="63.2"/>
    <n v="1"/>
    <n v="7"/>
    <n v="14.285714285714285"/>
  </r>
  <r>
    <n v="4"/>
    <x v="1101"/>
    <s v="ENG"/>
    <n v="1998"/>
    <x v="228"/>
    <n v="10"/>
    <n v="1"/>
    <n v="139"/>
    <n v="33"/>
    <n v="15.44"/>
    <n v="101.45"/>
    <n v="0"/>
    <n v="0"/>
    <n v="1"/>
    <n v="12.636363636363637"/>
    <n v="13.9"/>
    <n v="116.89"/>
    <n v="0"/>
    <n v="0"/>
    <n v="0"/>
  </r>
  <r>
    <n v="5"/>
    <x v="1102"/>
    <s v="AUS"/>
    <n v="1987"/>
    <x v="214"/>
    <n v="13"/>
    <n v="2"/>
    <n v="139"/>
    <n v="41"/>
    <n v="12.63"/>
    <n v="81.760000000000005"/>
    <n v="0"/>
    <n v="0"/>
    <n v="0"/>
    <n v="8.6875"/>
    <n v="10.692307692307692"/>
    <n v="94.39"/>
    <n v="0"/>
    <n v="0"/>
    <n v="0"/>
  </r>
  <r>
    <n v="6"/>
    <x v="1103"/>
    <s v="SL"/>
    <n v="1992"/>
    <x v="201"/>
    <n v="20"/>
    <n v="6"/>
    <n v="138"/>
    <n v="19"/>
    <n v="9.85"/>
    <n v="57.26"/>
    <n v="0"/>
    <n v="0"/>
    <n v="2"/>
    <n v="4.9285714285714288"/>
    <n v="6.9"/>
    <n v="67.11"/>
    <n v="0"/>
    <n v="0"/>
    <n v="0"/>
  </r>
  <r>
    <n v="7"/>
    <x v="1104"/>
    <s v="NZ"/>
    <n v="1981"/>
    <x v="236"/>
    <n v="6"/>
    <n v="0"/>
    <n v="138"/>
    <n v="41"/>
    <n v="23"/>
    <n v="72.25"/>
    <n v="0"/>
    <n v="0"/>
    <n v="1"/>
    <n v="23"/>
    <n v="23"/>
    <n v="95.25"/>
    <n v="0"/>
    <n v="0"/>
    <n v="0"/>
  </r>
  <r>
    <n v="8"/>
    <x v="1105"/>
    <s v="WI"/>
    <n v="2017"/>
    <x v="241"/>
    <n v="6"/>
    <n v="0"/>
    <n v="138"/>
    <n v="46"/>
    <n v="23"/>
    <n v="71.87"/>
    <n v="0"/>
    <n v="0"/>
    <n v="0"/>
    <n v="19.714285714285715"/>
    <n v="23"/>
    <n v="94.87"/>
    <n v="0"/>
    <n v="0"/>
    <n v="0"/>
  </r>
  <r>
    <n v="9"/>
    <x v="1106"/>
    <s v="SL"/>
    <n v="2019"/>
    <x v="241"/>
    <n v="7"/>
    <n v="0"/>
    <n v="138"/>
    <n v="54"/>
    <n v="19.71"/>
    <n v="83.63"/>
    <n v="0"/>
    <n v="1"/>
    <n v="2"/>
    <n v="19.714285714285715"/>
    <n v="19.714285714285715"/>
    <n v="103.34"/>
    <n v="1"/>
    <n v="7"/>
    <n v="14.285714285714285"/>
  </r>
  <r>
    <n v="10"/>
    <x v="1107"/>
    <s v="ENG"/>
    <n v="1990"/>
    <x v="235"/>
    <n v="4"/>
    <n v="2"/>
    <n v="137"/>
    <n v="43"/>
    <n v="68.5"/>
    <n v="69.89"/>
    <n v="0"/>
    <n v="0"/>
    <n v="0"/>
    <n v="34.25"/>
    <n v="34.25"/>
    <n v="138.38999999999999"/>
    <n v="0"/>
    <n v="0"/>
    <n v="0"/>
  </r>
  <r>
    <n v="15"/>
    <x v="1108"/>
    <s v="ENG"/>
    <n v="1992"/>
    <x v="53"/>
    <n v="24"/>
    <n v="9"/>
    <n v="98"/>
    <n v="18"/>
    <n v="6.53"/>
    <n v="52.12"/>
    <n v="0"/>
    <n v="0"/>
    <n v="6"/>
    <n v="1.8490566037735849"/>
    <n v="4.083333333333333"/>
    <n v="58.65"/>
    <n v="0"/>
    <n v="0"/>
    <n v="0"/>
  </r>
  <r>
    <n v="12"/>
    <x v="1109"/>
    <s v="SL"/>
    <n v="1979"/>
    <x v="235"/>
    <n v="4"/>
    <n v="0"/>
    <n v="137"/>
    <n v="59"/>
    <n v="34.25"/>
    <n v="66.180000000000007"/>
    <n v="0"/>
    <n v="1"/>
    <n v="1"/>
    <n v="34.25"/>
    <n v="34.25"/>
    <n v="100.43"/>
    <n v="1"/>
    <n v="4"/>
    <n v="25"/>
  </r>
  <r>
    <n v="8"/>
    <x v="1110"/>
    <s v="WI"/>
    <n v="2000"/>
    <x v="245"/>
    <n v="79"/>
    <n v="33"/>
    <n v="321"/>
    <n v="30"/>
    <n v="6.97"/>
    <n v="71.17"/>
    <n v="0"/>
    <n v="0"/>
    <n v="11"/>
    <n v="1.5658536585365854"/>
    <n v="4.0632911392405067"/>
    <n v="78.14"/>
    <n v="0"/>
    <n v="0"/>
    <n v="0"/>
  </r>
  <r>
    <n v="14"/>
    <x v="1111"/>
    <s v="ENG"/>
    <n v="1984"/>
    <x v="204"/>
    <n v="18"/>
    <n v="2"/>
    <n v="136"/>
    <n v="46"/>
    <n v="8.5"/>
    <n v="51.32"/>
    <n v="0"/>
    <n v="0"/>
    <n v="3"/>
    <n v="5.44"/>
    <n v="7.5555555555555554"/>
    <n v="59.82"/>
    <n v="0"/>
    <n v="0"/>
    <n v="0"/>
  </r>
  <r>
    <n v="15"/>
    <x v="1112"/>
    <s v="INDIA"/>
    <n v="2019"/>
    <x v="20"/>
    <n v="34"/>
    <n v="16"/>
    <n v="136"/>
    <n v="25"/>
    <n v="7.55"/>
    <n v="82.92"/>
    <n v="0"/>
    <n v="0"/>
    <n v="5"/>
    <n v="1.8630136986301369"/>
    <n v="4"/>
    <n v="90.47"/>
    <n v="0"/>
    <n v="0"/>
    <n v="0"/>
  </r>
  <r>
    <n v="16"/>
    <x v="1113"/>
    <s v="WI"/>
    <n v="1980"/>
    <x v="228"/>
    <n v="8"/>
    <n v="0"/>
    <n v="136"/>
    <n v="60"/>
    <n v="17"/>
    <n v="55.73"/>
    <n v="0"/>
    <n v="1"/>
    <n v="0"/>
    <n v="12.363636363636363"/>
    <n v="17"/>
    <n v="72.72999999999999"/>
    <n v="1"/>
    <n v="11"/>
    <n v="9.0909090909090917"/>
  </r>
  <r>
    <n v="17"/>
    <x v="1114"/>
    <s v="HKG"/>
    <n v="2018"/>
    <x v="230"/>
    <n v="10"/>
    <n v="1"/>
    <n v="136"/>
    <n v="34"/>
    <n v="15.11"/>
    <n v="57.14"/>
    <n v="0"/>
    <n v="0"/>
    <n v="2"/>
    <n v="13.6"/>
    <n v="13.6"/>
    <n v="72.25"/>
    <n v="0"/>
    <n v="0"/>
    <n v="0"/>
  </r>
  <r>
    <n v="18"/>
    <x v="1115"/>
    <s v="INDIA"/>
    <n v="2002"/>
    <x v="230"/>
    <n v="9"/>
    <n v="4"/>
    <n v="136"/>
    <n v="41"/>
    <n v="27.2"/>
    <n v="70.099999999999994"/>
    <n v="0"/>
    <n v="0"/>
    <n v="1"/>
    <n v="13.6"/>
    <n v="15.111111111111111"/>
    <n v="97.3"/>
    <n v="0"/>
    <n v="0"/>
    <n v="0"/>
  </r>
  <r>
    <n v="19"/>
    <x v="1116"/>
    <s v="SL"/>
    <n v="1979"/>
    <x v="242"/>
    <n v="3"/>
    <n v="1"/>
    <n v="136"/>
    <n v="67"/>
    <n v="68"/>
    <n v="56.19"/>
    <n v="0"/>
    <n v="2"/>
    <n v="0"/>
    <n v="45.333333333333336"/>
    <n v="45.333333333333336"/>
    <n v="124.19"/>
    <n v="2"/>
    <n v="1.5"/>
    <n v="66.666666666666657"/>
  </r>
  <r>
    <n v="20"/>
    <x v="1117"/>
    <s v="SA"/>
    <n v="2019"/>
    <x v="208"/>
    <n v="10"/>
    <n v="1"/>
    <n v="135"/>
    <n v="50"/>
    <n v="15"/>
    <n v="93.1"/>
    <n v="0"/>
    <n v="1"/>
    <n v="1"/>
    <n v="6.1363636363636367"/>
    <n v="13.5"/>
    <n v="108.1"/>
    <n v="1"/>
    <n v="22"/>
    <n v="4.5454545454545459"/>
  </r>
  <r>
    <n v="21"/>
    <x v="1118"/>
    <s v="WI"/>
    <n v="2008"/>
    <x v="237"/>
    <n v="5"/>
    <n v="1"/>
    <n v="134"/>
    <n v="49"/>
    <n v="33.5"/>
    <n v="74.86"/>
    <n v="0"/>
    <n v="0"/>
    <n v="0"/>
    <n v="26.8"/>
    <n v="26.8"/>
    <n v="108.36"/>
    <n v="0"/>
    <n v="0"/>
    <n v="0"/>
  </r>
  <r>
    <n v="22"/>
    <x v="1119"/>
    <s v="ZIM"/>
    <n v="2018"/>
    <x v="202"/>
    <n v="15"/>
    <n v="6"/>
    <n v="134"/>
    <n v="42"/>
    <n v="14.88"/>
    <n v="61.46"/>
    <n v="0"/>
    <n v="0"/>
    <n v="2"/>
    <n v="7.4444444444444446"/>
    <n v="8.9333333333333336"/>
    <n v="76.34"/>
    <n v="0"/>
    <n v="0"/>
    <n v="0"/>
  </r>
  <r>
    <n v="23"/>
    <x v="1120"/>
    <s v="UAE"/>
    <n v="2016"/>
    <x v="224"/>
    <n v="10"/>
    <n v="2"/>
    <n v="134"/>
    <n v="43"/>
    <n v="16.75"/>
    <n v="48.9"/>
    <n v="0"/>
    <n v="0"/>
    <n v="3"/>
    <n v="11.166666666666666"/>
    <n v="13.4"/>
    <n v="65.650000000000006"/>
    <n v="0"/>
    <n v="0"/>
    <n v="0"/>
  </r>
  <r>
    <n v="4"/>
    <x v="1121"/>
    <s v="NZ"/>
    <n v="1996"/>
    <x v="217"/>
    <n v="43"/>
    <n v="24"/>
    <n v="171"/>
    <n v="20"/>
    <n v="9"/>
    <n v="42.75"/>
    <n v="0"/>
    <n v="0"/>
    <n v="7"/>
    <n v="1.78125"/>
    <n v="3.9767441860465116"/>
    <n v="51.75"/>
    <n v="0"/>
    <n v="0"/>
    <n v="0"/>
  </r>
  <r>
    <n v="25"/>
    <x v="1122"/>
    <s v="NZ"/>
    <n v="2001"/>
    <x v="241"/>
    <n v="7"/>
    <n v="0"/>
    <n v="133"/>
    <n v="66"/>
    <n v="19"/>
    <n v="49.62"/>
    <n v="0"/>
    <n v="1"/>
    <n v="0"/>
    <n v="19"/>
    <n v="19"/>
    <n v="68.62"/>
    <n v="1"/>
    <n v="7"/>
    <n v="14.285714285714285"/>
  </r>
  <r>
    <n v="26"/>
    <x v="1123"/>
    <s v="ENG"/>
    <n v="2010"/>
    <x v="204"/>
    <n v="18"/>
    <n v="8"/>
    <n v="133"/>
    <n v="24"/>
    <n v="13.3"/>
    <n v="68.55"/>
    <n v="0"/>
    <n v="0"/>
    <n v="2"/>
    <n v="5.32"/>
    <n v="7.3888888888888893"/>
    <n v="81.849999999999994"/>
    <n v="0"/>
    <n v="0"/>
    <n v="0"/>
  </r>
  <r>
    <n v="27"/>
    <x v="1124"/>
    <s v="INDIA"/>
    <n v="1997"/>
    <x v="194"/>
    <n v="18"/>
    <n v="5"/>
    <n v="132"/>
    <n v="32"/>
    <n v="10.15"/>
    <n v="77.19"/>
    <n v="0"/>
    <n v="0"/>
    <n v="4"/>
    <n v="3.7714285714285714"/>
    <n v="7.333333333333333"/>
    <n v="87.34"/>
    <n v="0"/>
    <n v="0"/>
    <n v="0"/>
  </r>
  <r>
    <n v="28"/>
    <x v="1125"/>
    <s v="NAM"/>
    <n v="2003"/>
    <x v="236"/>
    <n v="6"/>
    <n v="0"/>
    <n v="132"/>
    <n v="52"/>
    <n v="22"/>
    <n v="60"/>
    <n v="0"/>
    <n v="1"/>
    <n v="1"/>
    <n v="22"/>
    <n v="22"/>
    <n v="82"/>
    <n v="1"/>
    <n v="6"/>
    <n v="16.666666666666664"/>
  </r>
  <r>
    <n v="29"/>
    <x v="1126"/>
    <s v="PAK"/>
    <n v="2008"/>
    <x v="237"/>
    <n v="5"/>
    <n v="0"/>
    <n v="131"/>
    <n v="66"/>
    <n v="26.2"/>
    <n v="56.46"/>
    <n v="0"/>
    <n v="2"/>
    <n v="1"/>
    <n v="26.2"/>
    <n v="26.2"/>
    <n v="82.66"/>
    <n v="2"/>
    <n v="2.5"/>
    <n v="40"/>
  </r>
  <r>
    <n v="30"/>
    <x v="1127"/>
    <s v="INDIA"/>
    <n v="1999"/>
    <x v="219"/>
    <n v="11"/>
    <n v="2"/>
    <n v="131"/>
    <n v="63"/>
    <n v="14.55"/>
    <n v="58.22"/>
    <n v="0"/>
    <n v="1"/>
    <n v="2"/>
    <n v="7.7058823529411766"/>
    <n v="11.909090909090908"/>
    <n v="72.77"/>
    <n v="1"/>
    <n v="17"/>
    <n v="5.8823529411764701"/>
  </r>
  <r>
    <n v="31"/>
    <x v="1128"/>
    <s v="PAK"/>
    <n v="1997"/>
    <x v="232"/>
    <n v="12"/>
    <n v="0"/>
    <n v="130"/>
    <n v="28"/>
    <n v="10.83"/>
    <n v="44.36"/>
    <n v="0"/>
    <n v="0"/>
    <n v="0"/>
    <n v="10"/>
    <n v="10.833333333333334"/>
    <n v="55.19"/>
    <n v="0"/>
    <n v="0"/>
    <n v="0"/>
  </r>
  <r>
    <n v="32"/>
    <x v="1129"/>
    <s v="ENG"/>
    <n v="1984"/>
    <x v="198"/>
    <n v="17"/>
    <n v="7"/>
    <n v="130"/>
    <n v="26"/>
    <n v="13"/>
    <n v="41.66"/>
    <n v="0"/>
    <n v="0"/>
    <n v="2"/>
    <n v="4.8148148148148149"/>
    <n v="7.6470588235294121"/>
    <n v="54.66"/>
    <n v="0"/>
    <n v="0"/>
    <n v="0"/>
  </r>
  <r>
    <n v="33"/>
    <x v="1130"/>
    <s v="BMUDA"/>
    <n v="2009"/>
    <x v="228"/>
    <n v="10"/>
    <n v="4"/>
    <n v="130"/>
    <n v="48"/>
    <n v="21.66"/>
    <n v="52.2"/>
    <n v="0"/>
    <n v="0"/>
    <n v="1"/>
    <n v="11.818181818181818"/>
    <n v="13"/>
    <n v="73.86"/>
    <n v="0"/>
    <n v="0"/>
    <n v="0"/>
  </r>
  <r>
    <n v="34"/>
    <x v="1131"/>
    <s v="AUS"/>
    <n v="1994"/>
    <x v="208"/>
    <n v="15"/>
    <n v="3"/>
    <n v="130"/>
    <n v="50"/>
    <n v="10.83"/>
    <n v="71.03"/>
    <n v="0"/>
    <n v="1"/>
    <n v="2"/>
    <n v="5.9090909090909092"/>
    <n v="8.6666666666666661"/>
    <n v="81.86"/>
    <n v="1"/>
    <n v="22"/>
    <n v="4.5454545454545459"/>
  </r>
  <r>
    <n v="35"/>
    <x v="1132"/>
    <s v="SL"/>
    <n v="2015"/>
    <x v="209"/>
    <n v="12"/>
    <n v="6"/>
    <n v="129"/>
    <n v="31"/>
    <n v="21.5"/>
    <n v="88.35"/>
    <n v="0"/>
    <n v="0"/>
    <n v="1"/>
    <n v="5.375"/>
    <n v="10.75"/>
    <n v="109.85"/>
    <n v="0"/>
    <n v="0"/>
    <n v="0"/>
  </r>
  <r>
    <n v="2"/>
    <x v="1133"/>
    <s v="NZ"/>
    <n v="2019"/>
    <x v="107"/>
    <n v="39"/>
    <n v="23"/>
    <n v="154"/>
    <n v="21"/>
    <n v="9.6199999999999992"/>
    <n v="73.680000000000007"/>
    <n v="0"/>
    <n v="0"/>
    <n v="1"/>
    <n v="1.7303370786516854"/>
    <n v="3.9487179487179489"/>
    <n v="83.300000000000011"/>
    <n v="0"/>
    <n v="0"/>
    <n v="0"/>
  </r>
  <r>
    <n v="37"/>
    <x v="1134"/>
    <s v="SL"/>
    <n v="2019"/>
    <x v="236"/>
    <n v="6"/>
    <n v="0"/>
    <n v="128"/>
    <n v="49"/>
    <n v="21.33"/>
    <n v="63.05"/>
    <n v="0"/>
    <n v="0"/>
    <n v="1"/>
    <n v="21.333333333333332"/>
    <n v="21.333333333333332"/>
    <n v="84.38"/>
    <n v="0"/>
    <n v="0"/>
    <n v="0"/>
  </r>
  <r>
    <n v="38"/>
    <x v="1135"/>
    <s v="ENG"/>
    <n v="1975"/>
    <x v="236"/>
    <n v="6"/>
    <n v="1"/>
    <n v="128"/>
    <n v="52"/>
    <n v="25.6"/>
    <n v="54.46"/>
    <n v="0"/>
    <n v="1"/>
    <n v="0"/>
    <n v="21.333333333333332"/>
    <n v="21.333333333333332"/>
    <n v="80.06"/>
    <n v="1"/>
    <n v="6"/>
    <n v="16.666666666666664"/>
  </r>
  <r>
    <n v="39"/>
    <x v="1136"/>
    <s v="OMAN"/>
    <n v="2019"/>
    <x v="237"/>
    <n v="5"/>
    <n v="1"/>
    <n v="128"/>
    <n v="79"/>
    <n v="32"/>
    <n v="50"/>
    <n v="0"/>
    <n v="1"/>
    <n v="0"/>
    <n v="25.6"/>
    <n v="25.6"/>
    <n v="82"/>
    <n v="1"/>
    <n v="5"/>
    <n v="20"/>
  </r>
  <r>
    <n v="39"/>
    <x v="1137"/>
    <s v="SL"/>
    <n v="2012"/>
    <x v="30"/>
    <n v="61"/>
    <n v="35"/>
    <n v="239"/>
    <n v="20"/>
    <n v="9.19"/>
    <n v="60.96"/>
    <n v="0"/>
    <n v="0"/>
    <n v="9"/>
    <n v="1.6258503401360545"/>
    <n v="3.918032786885246"/>
    <n v="70.150000000000006"/>
    <n v="0"/>
    <n v="0"/>
    <n v="0"/>
  </r>
  <r>
    <n v="41"/>
    <x v="1138"/>
    <s v="ENG"/>
    <n v="1983"/>
    <x v="230"/>
    <n v="10"/>
    <n v="4"/>
    <n v="127"/>
    <n v="52"/>
    <n v="21.16"/>
    <n v="69.78"/>
    <n v="0"/>
    <n v="1"/>
    <n v="2"/>
    <n v="12.7"/>
    <n v="12.7"/>
    <n v="90.94"/>
    <n v="1"/>
    <n v="10"/>
    <n v="10"/>
  </r>
  <r>
    <n v="11"/>
    <x v="1139"/>
    <s v="AUS"/>
    <n v="1985"/>
    <x v="54"/>
    <n v="35"/>
    <n v="20"/>
    <n v="137"/>
    <n v="22"/>
    <n v="9.1300000000000008"/>
    <n v="63.13"/>
    <n v="0"/>
    <n v="0"/>
    <n v="2"/>
    <n v="1.9295774647887325"/>
    <n v="3.9142857142857141"/>
    <n v="72.260000000000005"/>
    <n v="0"/>
    <n v="0"/>
    <n v="0"/>
  </r>
  <r>
    <n v="43"/>
    <x v="1140"/>
    <s v="PAK"/>
    <n v="2019"/>
    <x v="204"/>
    <n v="13"/>
    <n v="6"/>
    <n v="127"/>
    <n v="32"/>
    <n v="18.14"/>
    <n v="85.23"/>
    <n v="0"/>
    <n v="0"/>
    <n v="2"/>
    <n v="5.08"/>
    <n v="9.7692307692307701"/>
    <n v="103.37"/>
    <n v="0"/>
    <n v="0"/>
    <n v="0"/>
  </r>
  <r>
    <n v="44"/>
    <x v="1141"/>
    <s v="NAM"/>
    <n v="2019"/>
    <x v="237"/>
    <n v="5"/>
    <n v="0"/>
    <n v="126"/>
    <n v="73"/>
    <n v="25.2"/>
    <n v="63.31"/>
    <n v="0"/>
    <n v="1"/>
    <n v="1"/>
    <n v="25.2"/>
    <n v="25.2"/>
    <n v="88.51"/>
    <n v="1"/>
    <n v="5"/>
    <n v="20"/>
  </r>
  <r>
    <n v="45"/>
    <x v="1142"/>
    <s v="UAE"/>
    <n v="2019"/>
    <x v="242"/>
    <n v="3"/>
    <n v="1"/>
    <n v="126"/>
    <n v="63"/>
    <n v="63"/>
    <n v="71.180000000000007"/>
    <n v="0"/>
    <n v="1"/>
    <n v="0"/>
    <n v="42"/>
    <n v="42"/>
    <n v="134.18"/>
    <n v="1"/>
    <n v="3"/>
    <n v="33.333333333333329"/>
  </r>
  <r>
    <n v="46"/>
    <x v="1143"/>
    <s v="BDESH"/>
    <n v="2008"/>
    <x v="226"/>
    <n v="12"/>
    <n v="3"/>
    <n v="126"/>
    <n v="30"/>
    <n v="14"/>
    <n v="62.68"/>
    <n v="0"/>
    <n v="0"/>
    <n v="3"/>
    <n v="9"/>
    <n v="10.5"/>
    <n v="76.680000000000007"/>
    <n v="0"/>
    <n v="0"/>
    <n v="0"/>
  </r>
  <r>
    <n v="47"/>
    <x v="1144"/>
    <s v="NAM"/>
    <n v="2019"/>
    <x v="237"/>
    <n v="5"/>
    <n v="0"/>
    <n v="126"/>
    <n v="88"/>
    <n v="25.2"/>
    <n v="74.55"/>
    <n v="0"/>
    <n v="1"/>
    <n v="1"/>
    <n v="25.2"/>
    <n v="25.2"/>
    <n v="99.75"/>
    <n v="1"/>
    <n v="5"/>
    <n v="20"/>
  </r>
  <r>
    <n v="48"/>
    <x v="1145"/>
    <s v="INDIA"/>
    <n v="2007"/>
    <x v="157"/>
    <n v="14"/>
    <n v="5"/>
    <n v="126"/>
    <n v="32"/>
    <n v="14"/>
    <n v="70.78"/>
    <n v="0"/>
    <n v="0"/>
    <n v="1"/>
    <n v="3.4054054054054053"/>
    <n v="9"/>
    <n v="84.78"/>
    <n v="0"/>
    <n v="0"/>
    <n v="0"/>
  </r>
  <r>
    <n v="49"/>
    <x v="1146"/>
    <s v="WI"/>
    <n v="1987"/>
    <x v="241"/>
    <n v="4"/>
    <n v="0"/>
    <n v="126"/>
    <n v="60"/>
    <n v="31.5"/>
    <n v="52.5"/>
    <n v="0"/>
    <n v="1"/>
    <n v="0"/>
    <n v="18"/>
    <n v="31.5"/>
    <n v="84"/>
    <n v="1"/>
    <n v="7"/>
    <n v="14.285714285714285"/>
  </r>
  <r>
    <n v="0"/>
    <x v="1147"/>
    <s v="SL"/>
    <n v="1991"/>
    <x v="241"/>
    <n v="7"/>
    <n v="0"/>
    <n v="126"/>
    <n v="27"/>
    <n v="18"/>
    <n v="59.71"/>
    <n v="0"/>
    <n v="0"/>
    <n v="1"/>
    <n v="18"/>
    <n v="18"/>
    <n v="77.710000000000008"/>
    <n v="0"/>
    <n v="0"/>
    <n v="0"/>
  </r>
  <r>
    <n v="1"/>
    <x v="1148"/>
    <s v="AUS"/>
    <n v="2007"/>
    <x v="236"/>
    <n v="6"/>
    <n v="0"/>
    <n v="125"/>
    <n v="94"/>
    <n v="20.83"/>
    <n v="71.02"/>
    <n v="0"/>
    <n v="1"/>
    <n v="1"/>
    <n v="20.833333333333332"/>
    <n v="20.833333333333332"/>
    <n v="91.85"/>
    <n v="1"/>
    <n v="6"/>
    <n v="16.666666666666664"/>
  </r>
  <r>
    <n v="2"/>
    <x v="1149"/>
    <s v="IRE"/>
    <n v="2016"/>
    <x v="232"/>
    <n v="8"/>
    <n v="2"/>
    <n v="125"/>
    <n v="31"/>
    <n v="20.83"/>
    <n v="80.64"/>
    <n v="0"/>
    <n v="0"/>
    <n v="0"/>
    <n v="9.615384615384615"/>
    <n v="15.625"/>
    <n v="101.47"/>
    <n v="0"/>
    <n v="0"/>
    <n v="0"/>
  </r>
  <r>
    <n v="3"/>
    <x v="1150"/>
    <s v="AUS"/>
    <n v="2019"/>
    <x v="242"/>
    <n v="3"/>
    <n v="1"/>
    <n v="125"/>
    <n v="84"/>
    <n v="62.5"/>
    <n v="145.34"/>
    <n v="0"/>
    <n v="1"/>
    <n v="0"/>
    <n v="41.666666666666664"/>
    <n v="41.666666666666664"/>
    <n v="207.84"/>
    <n v="1"/>
    <n v="3"/>
    <n v="33.333333333333329"/>
  </r>
  <r>
    <n v="4"/>
    <x v="1151"/>
    <s v="AUS"/>
    <n v="1993"/>
    <x v="209"/>
    <n v="16"/>
    <n v="7"/>
    <n v="124"/>
    <n v="30"/>
    <n v="13.77"/>
    <n v="77.98"/>
    <n v="0"/>
    <n v="0"/>
    <n v="1"/>
    <n v="5.166666666666667"/>
    <n v="7.75"/>
    <n v="91.75"/>
    <n v="0"/>
    <n v="0"/>
    <n v="0"/>
  </r>
  <r>
    <n v="5"/>
    <x v="1152"/>
    <s v="NAM"/>
    <n v="2019"/>
    <x v="237"/>
    <n v="5"/>
    <n v="0"/>
    <n v="124"/>
    <n v="41"/>
    <n v="24.8"/>
    <n v="68.13"/>
    <n v="0"/>
    <n v="0"/>
    <n v="0"/>
    <n v="24.8"/>
    <n v="24.8"/>
    <n v="92.929999999999993"/>
    <n v="0"/>
    <n v="0"/>
    <n v="0"/>
  </r>
  <r>
    <n v="6"/>
    <x v="1153"/>
    <s v="ZIM"/>
    <n v="2005"/>
    <x v="228"/>
    <n v="11"/>
    <n v="1"/>
    <n v="124"/>
    <n v="37"/>
    <n v="12.4"/>
    <n v="56.88"/>
    <n v="0"/>
    <n v="0"/>
    <n v="1"/>
    <n v="11.272727272727273"/>
    <n v="11.272727272727273"/>
    <n v="69.28"/>
    <n v="0"/>
    <n v="0"/>
    <n v="0"/>
  </r>
  <r>
    <n v="7"/>
    <x v="1154"/>
    <s v="UAE"/>
    <n v="1996"/>
    <x v="241"/>
    <n v="6"/>
    <n v="2"/>
    <n v="124"/>
    <n v="47"/>
    <n v="31"/>
    <n v="57.67"/>
    <n v="0"/>
    <n v="0"/>
    <n v="0"/>
    <n v="17.714285714285715"/>
    <n v="20.666666666666668"/>
    <n v="88.67"/>
    <n v="0"/>
    <n v="0"/>
    <n v="0"/>
  </r>
  <r>
    <n v="8"/>
    <x v="1155"/>
    <s v="SA"/>
    <n v="2004"/>
    <x v="228"/>
    <n v="7"/>
    <n v="1"/>
    <n v="124"/>
    <n v="45"/>
    <n v="20.66"/>
    <n v="73.37"/>
    <n v="0"/>
    <n v="0"/>
    <n v="1"/>
    <n v="11.272727272727273"/>
    <n v="17.714285714285715"/>
    <n v="94.03"/>
    <n v="0"/>
    <n v="0"/>
    <n v="0"/>
  </r>
  <r>
    <n v="9"/>
    <x v="1156"/>
    <s v="WI"/>
    <n v="2001"/>
    <x v="211"/>
    <n v="13"/>
    <n v="2"/>
    <n v="124"/>
    <n v="41"/>
    <n v="11.27"/>
    <n v="66.66"/>
    <n v="0"/>
    <n v="0"/>
    <n v="2"/>
    <n v="8.2666666666666675"/>
    <n v="9.5384615384615383"/>
    <n v="77.929999999999993"/>
    <n v="0"/>
    <n v="0"/>
    <n v="0"/>
  </r>
  <r>
    <n v="10"/>
    <x v="1157"/>
    <s v="BDESH"/>
    <n v="2014"/>
    <x v="232"/>
    <n v="11"/>
    <n v="0"/>
    <n v="124"/>
    <n v="41"/>
    <n v="11.27"/>
    <n v="112.72"/>
    <n v="0"/>
    <n v="0"/>
    <n v="3"/>
    <n v="9.5384615384615383"/>
    <n v="11.272727272727273"/>
    <n v="123.99"/>
    <n v="0"/>
    <n v="0"/>
    <n v="0"/>
  </r>
  <r>
    <n v="11"/>
    <x v="1158"/>
    <s v="SCOT"/>
    <n v="2017"/>
    <x v="232"/>
    <n v="10"/>
    <n v="4"/>
    <n v="123"/>
    <n v="26"/>
    <n v="20.5"/>
    <n v="61.5"/>
    <n v="0"/>
    <n v="0"/>
    <n v="0"/>
    <n v="9.4615384615384617"/>
    <n v="12.3"/>
    <n v="82"/>
    <n v="0"/>
    <n v="0"/>
    <n v="0"/>
  </r>
  <r>
    <n v="12"/>
    <x v="1159"/>
    <s v="ENG"/>
    <n v="2016"/>
    <x v="242"/>
    <n v="3"/>
    <n v="0"/>
    <n v="123"/>
    <n v="63"/>
    <n v="41"/>
    <n v="80.92"/>
    <n v="0"/>
    <n v="2"/>
    <n v="1"/>
    <n v="41"/>
    <n v="41"/>
    <n v="121.92"/>
    <n v="2"/>
    <n v="1.5"/>
    <n v="66.666666666666657"/>
  </r>
  <r>
    <n v="13"/>
    <x v="1160"/>
    <s v="ZIM"/>
    <n v="1987"/>
    <x v="230"/>
    <n v="10"/>
    <n v="0"/>
    <n v="123"/>
    <n v="27"/>
    <n v="12.3"/>
    <n v="37.61"/>
    <n v="0"/>
    <n v="0"/>
    <n v="1"/>
    <n v="12.3"/>
    <n v="12.3"/>
    <n v="49.91"/>
    <n v="0"/>
    <n v="0"/>
    <n v="0"/>
  </r>
  <r>
    <n v="14"/>
    <x v="1161"/>
    <s v="INDIA"/>
    <n v="1989"/>
    <x v="232"/>
    <n v="13"/>
    <n v="0"/>
    <n v="122"/>
    <n v="51"/>
    <n v="9.3800000000000008"/>
    <n v="52.58"/>
    <n v="0"/>
    <n v="1"/>
    <n v="4"/>
    <n v="9.384615384615385"/>
    <n v="9.384615384615385"/>
    <n v="61.96"/>
    <n v="1"/>
    <n v="13"/>
    <n v="7.6923076923076925"/>
  </r>
  <r>
    <n v="15"/>
    <x v="1162"/>
    <s v="KENYA"/>
    <n v="2009"/>
    <x v="237"/>
    <n v="5"/>
    <n v="0"/>
    <n v="122"/>
    <n v="47"/>
    <n v="24.4"/>
    <n v="98.38"/>
    <n v="0"/>
    <n v="0"/>
    <n v="0"/>
    <n v="24.4"/>
    <n v="24.4"/>
    <n v="122.78"/>
    <n v="0"/>
    <n v="0"/>
    <n v="0"/>
  </r>
  <r>
    <n v="16"/>
    <x v="1163"/>
    <s v="BMUDA"/>
    <n v="2008"/>
    <x v="243"/>
    <n v="2"/>
    <n v="0"/>
    <n v="122"/>
    <n v="69"/>
    <n v="61"/>
    <n v="55.96"/>
    <n v="0"/>
    <n v="2"/>
    <n v="0"/>
    <n v="61"/>
    <n v="61"/>
    <n v="116.96000000000001"/>
    <n v="2"/>
    <n v="1"/>
    <n v="100"/>
  </r>
  <r>
    <n v="17"/>
    <x v="1164"/>
    <s v="WI"/>
    <n v="2008"/>
    <x v="241"/>
    <n v="7"/>
    <n v="0"/>
    <n v="122"/>
    <n v="48"/>
    <n v="17.420000000000002"/>
    <n v="56.22"/>
    <n v="0"/>
    <n v="0"/>
    <n v="0"/>
    <n v="17.428571428571427"/>
    <n v="17.428571428571427"/>
    <n v="73.64"/>
    <n v="0"/>
    <n v="0"/>
    <n v="0"/>
  </r>
  <r>
    <n v="18"/>
    <x v="1165"/>
    <s v="KENYA"/>
    <n v="2001"/>
    <x v="230"/>
    <n v="10"/>
    <n v="1"/>
    <n v="121"/>
    <n v="41"/>
    <n v="13.44"/>
    <n v="55"/>
    <n v="0"/>
    <n v="0"/>
    <n v="3"/>
    <n v="12.1"/>
    <n v="12.1"/>
    <n v="68.44"/>
    <n v="0"/>
    <n v="0"/>
    <n v="0"/>
  </r>
  <r>
    <n v="19"/>
    <x v="1166"/>
    <s v="NL"/>
    <n v="1996"/>
    <x v="237"/>
    <n v="4"/>
    <n v="0"/>
    <n v="120"/>
    <n v="58"/>
    <n v="30"/>
    <n v="48.58"/>
    <n v="0"/>
    <n v="1"/>
    <n v="0"/>
    <n v="24"/>
    <n v="30"/>
    <n v="78.58"/>
    <n v="1"/>
    <n v="5"/>
    <n v="20"/>
  </r>
  <r>
    <n v="20"/>
    <x v="1167"/>
    <s v="INDIA"/>
    <n v="2009"/>
    <x v="206"/>
    <n v="16"/>
    <n v="6"/>
    <n v="120"/>
    <n v="21"/>
    <n v="12"/>
    <n v="78.94"/>
    <n v="0"/>
    <n v="0"/>
    <n v="2"/>
    <n v="4"/>
    <n v="7.5"/>
    <n v="90.94"/>
    <n v="0"/>
    <n v="0"/>
    <n v="0"/>
  </r>
  <r>
    <n v="21"/>
    <x v="1168"/>
    <s v="PAK"/>
    <n v="1984"/>
    <x v="230"/>
    <n v="6"/>
    <n v="1"/>
    <n v="119"/>
    <n v="77"/>
    <n v="23.8"/>
    <n v="61.34"/>
    <n v="0"/>
    <n v="1"/>
    <n v="1"/>
    <n v="11.9"/>
    <n v="19.833333333333332"/>
    <n v="85.14"/>
    <n v="1"/>
    <n v="10"/>
    <n v="10"/>
  </r>
  <r>
    <n v="36"/>
    <x v="1169"/>
    <s v="BDESH"/>
    <n v="2019"/>
    <x v="11"/>
    <n v="33"/>
    <n v="11"/>
    <n v="129"/>
    <n v="24"/>
    <n v="5.86"/>
    <n v="54.89"/>
    <n v="0"/>
    <n v="0"/>
    <n v="9"/>
    <n v="2.1864406779661016"/>
    <n v="3.9090909090909092"/>
    <n v="60.75"/>
    <n v="0"/>
    <n v="0"/>
    <n v="0"/>
  </r>
  <r>
    <n v="39"/>
    <x v="1170"/>
    <s v="ENG"/>
    <n v="1984"/>
    <x v="91"/>
    <n v="22"/>
    <n v="14"/>
    <n v="83"/>
    <n v="24"/>
    <n v="10.37"/>
    <n v="52.86"/>
    <n v="0"/>
    <n v="0"/>
    <n v="4"/>
    <n v="1.296875"/>
    <n v="3.7727272727272729"/>
    <n v="63.23"/>
    <n v="0"/>
    <n v="0"/>
    <n v="0"/>
  </r>
  <r>
    <n v="24"/>
    <x v="1171"/>
    <s v="ENG"/>
    <n v="2002"/>
    <x v="230"/>
    <n v="7"/>
    <n v="3"/>
    <n v="118"/>
    <n v="38"/>
    <n v="29.5"/>
    <n v="68.2"/>
    <n v="0"/>
    <n v="0"/>
    <n v="0"/>
    <n v="11.8"/>
    <n v="16.857142857142858"/>
    <n v="97.7"/>
    <n v="0"/>
    <n v="0"/>
    <n v="0"/>
  </r>
  <r>
    <n v="25"/>
    <x v="1172"/>
    <s v="INDIA"/>
    <n v="1994"/>
    <x v="210"/>
    <n v="12"/>
    <n v="2"/>
    <n v="118"/>
    <n v="34"/>
    <n v="11.8"/>
    <n v="101.72"/>
    <n v="0"/>
    <n v="0"/>
    <n v="2"/>
    <n v="6.2105263157894735"/>
    <n v="9.8333333333333339"/>
    <n v="113.52"/>
    <n v="0"/>
    <n v="0"/>
    <n v="0"/>
  </r>
  <r>
    <n v="26"/>
    <x v="1173"/>
    <s v="IRE"/>
    <n v="2019"/>
    <x v="225"/>
    <n v="8"/>
    <n v="2"/>
    <n v="117"/>
    <n v="32"/>
    <n v="19.5"/>
    <n v="115.84"/>
    <n v="0"/>
    <n v="0"/>
    <n v="0"/>
    <n v="13"/>
    <n v="14.625"/>
    <n v="135.34"/>
    <n v="0"/>
    <n v="0"/>
    <n v="0"/>
  </r>
  <r>
    <n v="27"/>
    <x v="1174"/>
    <s v="ZIM"/>
    <n v="1995"/>
    <x v="192"/>
    <n v="18"/>
    <n v="4"/>
    <n v="117"/>
    <n v="27"/>
    <n v="8.35"/>
    <n v="68.42"/>
    <n v="0"/>
    <n v="0"/>
    <n v="2"/>
    <n v="5.0869565217391308"/>
    <n v="6.5"/>
    <n v="76.77"/>
    <n v="0"/>
    <n v="0"/>
    <n v="0"/>
  </r>
  <r>
    <n v="28"/>
    <x v="1175"/>
    <s v="ZIM"/>
    <n v="2006"/>
    <x v="192"/>
    <n v="19"/>
    <n v="8"/>
    <n v="117"/>
    <n v="22"/>
    <n v="10.63"/>
    <n v="46.98"/>
    <n v="0"/>
    <n v="0"/>
    <n v="2"/>
    <n v="5.0869565217391308"/>
    <n v="6.1578947368421053"/>
    <n v="57.61"/>
    <n v="0"/>
    <n v="0"/>
    <n v="0"/>
  </r>
  <r>
    <n v="29"/>
    <x v="1176"/>
    <s v="WI"/>
    <n v="2009"/>
    <x v="234"/>
    <n v="8"/>
    <n v="0"/>
    <n v="117"/>
    <n v="40"/>
    <n v="14.62"/>
    <n v="51.09"/>
    <n v="0"/>
    <n v="0"/>
    <n v="0"/>
    <n v="14.625"/>
    <n v="14.625"/>
    <n v="65.710000000000008"/>
    <n v="0"/>
    <n v="0"/>
    <n v="0"/>
  </r>
  <r>
    <n v="30"/>
    <x v="1177"/>
    <s v="INDIA"/>
    <n v="1990"/>
    <x v="196"/>
    <n v="17"/>
    <n v="7"/>
    <n v="116"/>
    <n v="31"/>
    <n v="11.6"/>
    <n v="71.599999999999994"/>
    <n v="0"/>
    <n v="0"/>
    <n v="1"/>
    <n v="3.625"/>
    <n v="6.8235294117647056"/>
    <n v="83.199999999999989"/>
    <n v="0"/>
    <n v="0"/>
    <n v="0"/>
  </r>
  <r>
    <n v="31"/>
    <x v="1178"/>
    <s v="PAK"/>
    <n v="1998"/>
    <x v="236"/>
    <n v="5"/>
    <n v="0"/>
    <n v="116"/>
    <n v="72"/>
    <n v="23.2"/>
    <n v="65.53"/>
    <n v="0"/>
    <n v="1"/>
    <n v="0"/>
    <n v="19.333333333333332"/>
    <n v="23.2"/>
    <n v="88.73"/>
    <n v="1"/>
    <n v="6"/>
    <n v="16.666666666666664"/>
  </r>
  <r>
    <n v="32"/>
    <x v="1179"/>
    <s v="ENG"/>
    <n v="1987"/>
    <x v="207"/>
    <n v="18"/>
    <n v="7"/>
    <n v="116"/>
    <n v="20"/>
    <n v="10.54"/>
    <n v="50"/>
    <n v="0"/>
    <n v="0"/>
    <n v="3"/>
    <n v="4"/>
    <n v="6.4444444444444446"/>
    <n v="60.54"/>
    <n v="0"/>
    <n v="0"/>
    <n v="0"/>
  </r>
  <r>
    <n v="33"/>
    <x v="1180"/>
    <s v="CAN"/>
    <n v="2014"/>
    <x v="241"/>
    <n v="7"/>
    <n v="0"/>
    <n v="116"/>
    <n v="71"/>
    <n v="16.57"/>
    <n v="73.88"/>
    <n v="0"/>
    <n v="1"/>
    <n v="2"/>
    <n v="16.571428571428573"/>
    <n v="16.571428571428573"/>
    <n v="90.449999999999989"/>
    <n v="1"/>
    <n v="7"/>
    <n v="14.285714285714285"/>
  </r>
  <r>
    <n v="20"/>
    <x v="1181"/>
    <s v="ZIM"/>
    <n v="2019"/>
    <x v="37"/>
    <n v="45"/>
    <n v="20"/>
    <n v="165"/>
    <n v="23"/>
    <n v="6.6"/>
    <n v="49.1"/>
    <n v="0"/>
    <n v="0"/>
    <n v="8"/>
    <n v="2.3571428571428572"/>
    <n v="3.6666666666666665"/>
    <n v="55.7"/>
    <n v="0"/>
    <n v="0"/>
    <n v="0"/>
  </r>
  <r>
    <n v="35"/>
    <x v="1182"/>
    <s v="SL"/>
    <n v="2019"/>
    <x v="224"/>
    <n v="10"/>
    <n v="2"/>
    <n v="115"/>
    <n v="30"/>
    <n v="14.37"/>
    <n v="103.6"/>
    <n v="0"/>
    <n v="0"/>
    <n v="2"/>
    <n v="9.5833333333333339"/>
    <n v="11.5"/>
    <n v="117.97"/>
    <n v="0"/>
    <n v="0"/>
    <n v="0"/>
  </r>
  <r>
    <n v="36"/>
    <x v="1183"/>
    <s v="INDIA"/>
    <n v="1998"/>
    <x v="243"/>
    <n v="2"/>
    <n v="0"/>
    <n v="115"/>
    <n v="89"/>
    <n v="57.5"/>
    <n v="62.16"/>
    <n v="0"/>
    <n v="1"/>
    <n v="0"/>
    <n v="57.5"/>
    <n v="57.5"/>
    <n v="119.66"/>
    <n v="1"/>
    <n v="2"/>
    <n v="50"/>
  </r>
  <r>
    <n v="43"/>
    <x v="1184"/>
    <s v="ENG"/>
    <n v="2009"/>
    <x v="99"/>
    <n v="25"/>
    <n v="14"/>
    <n v="91"/>
    <n v="18"/>
    <n v="8.27"/>
    <n v="64.53"/>
    <n v="0"/>
    <n v="0"/>
    <n v="3"/>
    <n v="1.5689655172413792"/>
    <n v="3.64"/>
    <n v="72.8"/>
    <n v="0"/>
    <n v="0"/>
    <n v="0"/>
  </r>
  <r>
    <n v="38"/>
    <x v="1185"/>
    <s v="ENG"/>
    <n v="2014"/>
    <x v="236"/>
    <n v="6"/>
    <n v="0"/>
    <n v="114"/>
    <n v="63"/>
    <n v="19"/>
    <n v="63.33"/>
    <n v="0"/>
    <n v="1"/>
    <n v="0"/>
    <n v="19"/>
    <n v="19"/>
    <n v="82.33"/>
    <n v="1"/>
    <n v="6"/>
    <n v="16.666666666666664"/>
  </r>
  <r>
    <n v="39"/>
    <x v="1186"/>
    <s v="HKG"/>
    <n v="2018"/>
    <x v="228"/>
    <n v="9"/>
    <n v="0"/>
    <n v="114"/>
    <n v="43"/>
    <n v="12.66"/>
    <n v="61.29"/>
    <n v="0"/>
    <n v="0"/>
    <n v="0"/>
    <n v="10.363636363636363"/>
    <n v="12.666666666666666"/>
    <n v="73.95"/>
    <n v="0"/>
    <n v="0"/>
    <n v="0"/>
  </r>
  <r>
    <n v="40"/>
    <x v="1187"/>
    <s v="ENG"/>
    <n v="1988"/>
    <x v="184"/>
    <n v="18"/>
    <n v="8"/>
    <n v="114"/>
    <n v="31"/>
    <n v="11.4"/>
    <n v="85.71"/>
    <n v="0"/>
    <n v="0"/>
    <n v="2"/>
    <n v="3.1666666666666665"/>
    <n v="6.333333333333333"/>
    <n v="97.11"/>
    <n v="0"/>
    <n v="0"/>
    <n v="0"/>
  </r>
  <r>
    <n v="41"/>
    <x v="1188"/>
    <s v="INDIA"/>
    <n v="1975"/>
    <x v="237"/>
    <n v="4"/>
    <n v="1"/>
    <n v="114"/>
    <n v="54"/>
    <n v="38"/>
    <n v="58.46"/>
    <n v="0"/>
    <n v="1"/>
    <n v="0"/>
    <n v="22.8"/>
    <n v="28.5"/>
    <n v="96.460000000000008"/>
    <n v="1"/>
    <n v="5"/>
    <n v="20"/>
  </r>
  <r>
    <n v="42"/>
    <x v="1189"/>
    <s v="INDIA"/>
    <n v="1981"/>
    <x v="210"/>
    <n v="16"/>
    <n v="6"/>
    <n v="114"/>
    <n v="20"/>
    <n v="11.4"/>
    <n v="58.76"/>
    <n v="0"/>
    <n v="0"/>
    <n v="1"/>
    <n v="6"/>
    <n v="7.125"/>
    <n v="70.16"/>
    <n v="0"/>
    <n v="0"/>
    <n v="0"/>
  </r>
  <r>
    <n v="43"/>
    <x v="1190"/>
    <s v="BMUDA"/>
    <n v="2007"/>
    <x v="224"/>
    <n v="12"/>
    <n v="2"/>
    <n v="113"/>
    <n v="27"/>
    <n v="11.3"/>
    <n v="75.83"/>
    <n v="0"/>
    <n v="0"/>
    <n v="1"/>
    <n v="9.4166666666666661"/>
    <n v="9.4166666666666661"/>
    <n v="87.13"/>
    <n v="0"/>
    <n v="0"/>
    <n v="0"/>
  </r>
  <r>
    <n v="44"/>
    <x v="1191"/>
    <s v="ENG"/>
    <n v="2000"/>
    <x v="234"/>
    <n v="6"/>
    <n v="0"/>
    <n v="113"/>
    <n v="53"/>
    <n v="18.829999999999998"/>
    <n v="54.85"/>
    <n v="0"/>
    <n v="1"/>
    <n v="1"/>
    <n v="14.125"/>
    <n v="18.833333333333332"/>
    <n v="73.680000000000007"/>
    <n v="1"/>
    <n v="8"/>
    <n v="12.5"/>
  </r>
  <r>
    <n v="45"/>
    <x v="1192"/>
    <s v="PAK"/>
    <n v="1992"/>
    <x v="232"/>
    <n v="12"/>
    <n v="3"/>
    <n v="113"/>
    <n v="30"/>
    <n v="12.55"/>
    <n v="73.37"/>
    <n v="0"/>
    <n v="0"/>
    <n v="1"/>
    <n v="8.6923076923076916"/>
    <n v="9.4166666666666661"/>
    <n v="85.92"/>
    <n v="0"/>
    <n v="0"/>
    <n v="0"/>
  </r>
  <r>
    <n v="46"/>
    <x v="1193"/>
    <s v="AUS"/>
    <n v="2006"/>
    <x v="242"/>
    <n v="3"/>
    <n v="0"/>
    <n v="112"/>
    <n v="74"/>
    <n v="37.33"/>
    <n v="96.55"/>
    <n v="0"/>
    <n v="1"/>
    <n v="0"/>
    <n v="37.333333333333336"/>
    <n v="37.333333333333336"/>
    <n v="133.88"/>
    <n v="1"/>
    <n v="3"/>
    <n v="33.333333333333329"/>
  </r>
  <r>
    <n v="47"/>
    <x v="1194"/>
    <s v="NAM"/>
    <n v="2019"/>
    <x v="237"/>
    <n v="5"/>
    <n v="2"/>
    <n v="112"/>
    <n v="60"/>
    <n v="37.33"/>
    <n v="115.46"/>
    <n v="0"/>
    <n v="1"/>
    <n v="0"/>
    <n v="22.4"/>
    <n v="22.4"/>
    <n v="152.79"/>
    <n v="1"/>
    <n v="5"/>
    <n v="20"/>
  </r>
  <r>
    <n v="48"/>
    <x v="1195"/>
    <s v="USA"/>
    <n v="2019"/>
    <x v="241"/>
    <n v="7"/>
    <n v="2"/>
    <n v="112"/>
    <n v="31"/>
    <n v="22.4"/>
    <n v="65.489999999999995"/>
    <n v="0"/>
    <n v="0"/>
    <n v="0"/>
    <n v="16"/>
    <n v="16"/>
    <n v="87.889999999999986"/>
    <n v="0"/>
    <n v="0"/>
    <n v="0"/>
  </r>
  <r>
    <n v="49"/>
    <x v="1196"/>
    <s v="HKG"/>
    <n v="2016"/>
    <x v="241"/>
    <n v="6"/>
    <n v="1"/>
    <n v="112"/>
    <n v="42"/>
    <n v="22.4"/>
    <n v="131.76"/>
    <n v="0"/>
    <n v="0"/>
    <n v="1"/>
    <n v="16"/>
    <n v="18.666666666666668"/>
    <n v="154.16"/>
    <n v="0"/>
    <n v="0"/>
    <n v="0"/>
  </r>
  <r>
    <n v="0"/>
    <x v="1197"/>
    <s v="WI"/>
    <n v="2011"/>
    <x v="225"/>
    <n v="9"/>
    <n v="1"/>
    <n v="112"/>
    <n v="39"/>
    <n v="14"/>
    <n v="59.57"/>
    <n v="0"/>
    <n v="0"/>
    <n v="1"/>
    <n v="12.444444444444445"/>
    <n v="12.444444444444445"/>
    <n v="73.569999999999993"/>
    <n v="0"/>
    <n v="0"/>
    <n v="0"/>
  </r>
  <r>
    <n v="1"/>
    <x v="1198"/>
    <s v="ZIM"/>
    <n v="2015"/>
    <x v="228"/>
    <n v="10"/>
    <n v="1"/>
    <n v="112"/>
    <n v="27"/>
    <n v="12.44"/>
    <n v="70"/>
    <n v="0"/>
    <n v="0"/>
    <n v="0"/>
    <n v="10.181818181818182"/>
    <n v="11.2"/>
    <n v="82.44"/>
    <n v="0"/>
    <n v="0"/>
    <n v="0"/>
  </r>
  <r>
    <n v="2"/>
    <x v="1199"/>
    <s v="PAK"/>
    <n v="1978"/>
    <x v="236"/>
    <n v="5"/>
    <n v="0"/>
    <n v="111"/>
    <n v="28"/>
    <n v="22.2"/>
    <n v="92.5"/>
    <n v="0"/>
    <n v="0"/>
    <n v="0"/>
    <n v="18.5"/>
    <n v="22.2"/>
    <n v="114.7"/>
    <n v="0"/>
    <n v="0"/>
    <n v="0"/>
  </r>
  <r>
    <n v="3"/>
    <x v="1200"/>
    <s v="BMUDA"/>
    <n v="2009"/>
    <x v="196"/>
    <n v="19"/>
    <n v="9"/>
    <n v="111"/>
    <n v="20"/>
    <n v="11.1"/>
    <n v="29.05"/>
    <n v="0"/>
    <n v="0"/>
    <n v="1"/>
    <n v="3.46875"/>
    <n v="5.8421052631578947"/>
    <n v="40.15"/>
    <n v="0"/>
    <n v="0"/>
    <n v="0"/>
  </r>
  <r>
    <n v="4"/>
    <x v="1201"/>
    <s v="PAK"/>
    <n v="2019"/>
    <x v="237"/>
    <n v="5"/>
    <n v="0"/>
    <n v="111"/>
    <n v="50"/>
    <n v="22.2"/>
    <n v="76.55"/>
    <n v="0"/>
    <n v="1"/>
    <n v="1"/>
    <n v="22.2"/>
    <n v="22.2"/>
    <n v="98.75"/>
    <n v="1"/>
    <n v="5"/>
    <n v="20"/>
  </r>
  <r>
    <n v="5"/>
    <x v="1202"/>
    <s v="ZIM"/>
    <n v="1987"/>
    <x v="241"/>
    <n v="7"/>
    <n v="0"/>
    <n v="110"/>
    <n v="38"/>
    <n v="15.71"/>
    <n v="32.93"/>
    <n v="0"/>
    <n v="0"/>
    <n v="0"/>
    <n v="15.714285714285714"/>
    <n v="15.714285714285714"/>
    <n v="48.64"/>
    <n v="0"/>
    <n v="0"/>
    <n v="0"/>
  </r>
  <r>
    <n v="6"/>
    <x v="1203"/>
    <s v="IRE"/>
    <n v="2019"/>
    <x v="198"/>
    <n v="18"/>
    <n v="4"/>
    <n v="110"/>
    <n v="18"/>
    <n v="7.85"/>
    <n v="54.72"/>
    <n v="0"/>
    <n v="0"/>
    <n v="2"/>
    <n v="4.0740740740740744"/>
    <n v="6.1111111111111107"/>
    <n v="62.57"/>
    <n v="0"/>
    <n v="0"/>
    <n v="0"/>
  </r>
  <r>
    <n v="7"/>
    <x v="378"/>
    <s v="PAK"/>
    <n v="1985"/>
    <x v="207"/>
    <n v="15"/>
    <n v="7"/>
    <n v="110"/>
    <n v="17"/>
    <n v="13.75"/>
    <n v="63.58"/>
    <n v="0"/>
    <n v="0"/>
    <n v="0"/>
    <n v="3.7931034482758621"/>
    <n v="7.333333333333333"/>
    <n v="77.33"/>
    <n v="0"/>
    <n v="0"/>
    <n v="0"/>
  </r>
  <r>
    <n v="8"/>
    <x v="1204"/>
    <s v="ZIM"/>
    <n v="1995"/>
    <x v="234"/>
    <n v="7"/>
    <n v="1"/>
    <n v="109"/>
    <n v="39"/>
    <n v="18.16"/>
    <n v="52.65"/>
    <n v="0"/>
    <n v="0"/>
    <n v="0"/>
    <n v="13.625"/>
    <n v="15.571428571428571"/>
    <n v="70.81"/>
    <n v="0"/>
    <n v="0"/>
    <n v="0"/>
  </r>
  <r>
    <n v="9"/>
    <x v="1205"/>
    <s v="ENG"/>
    <n v="1984"/>
    <x v="235"/>
    <n v="4"/>
    <n v="0"/>
    <n v="109"/>
    <n v="70"/>
    <n v="27.25"/>
    <n v="45.41"/>
    <n v="0"/>
    <n v="1"/>
    <n v="0"/>
    <n v="27.25"/>
    <n v="27.25"/>
    <n v="72.66"/>
    <n v="1"/>
    <n v="4"/>
    <n v="25"/>
  </r>
  <r>
    <n v="10"/>
    <x v="1206"/>
    <s v="NAM"/>
    <n v="2019"/>
    <x v="237"/>
    <n v="5"/>
    <n v="1"/>
    <n v="109"/>
    <n v="36"/>
    <n v="27.25"/>
    <n v="60.22"/>
    <n v="0"/>
    <n v="0"/>
    <n v="0"/>
    <n v="21.8"/>
    <n v="21.8"/>
    <n v="87.47"/>
    <n v="0"/>
    <n v="0"/>
    <n v="0"/>
  </r>
  <r>
    <n v="11"/>
    <x v="1207"/>
    <s v="NEPAL"/>
    <n v="2019"/>
    <x v="236"/>
    <n v="6"/>
    <n v="0"/>
    <n v="108"/>
    <n v="40"/>
    <n v="18"/>
    <n v="68.349999999999994"/>
    <n v="0"/>
    <n v="0"/>
    <n v="1"/>
    <n v="18"/>
    <n v="18"/>
    <n v="86.35"/>
    <n v="0"/>
    <n v="0"/>
    <n v="0"/>
  </r>
  <r>
    <n v="12"/>
    <x v="1208"/>
    <s v="NZ"/>
    <n v="2016"/>
    <x v="161"/>
    <n v="14"/>
    <n v="10"/>
    <n v="108"/>
    <n v="34"/>
    <n v="27"/>
    <n v="78.260000000000005"/>
    <n v="0"/>
    <n v="0"/>
    <n v="0"/>
    <n v="2.25"/>
    <n v="7.7142857142857144"/>
    <n v="105.26"/>
    <n v="0"/>
    <n v="0"/>
    <n v="0"/>
  </r>
  <r>
    <n v="13"/>
    <x v="1209"/>
    <s v="HKG"/>
    <n v="2018"/>
    <x v="234"/>
    <n v="8"/>
    <n v="1"/>
    <n v="108"/>
    <n v="29"/>
    <n v="15.42"/>
    <n v="55.95"/>
    <n v="0"/>
    <n v="0"/>
    <n v="2"/>
    <n v="13.5"/>
    <n v="13.5"/>
    <n v="71.37"/>
    <n v="0"/>
    <n v="0"/>
    <n v="0"/>
  </r>
  <r>
    <n v="14"/>
    <x v="1210"/>
    <s v="ZIM"/>
    <n v="2018"/>
    <x v="237"/>
    <n v="5"/>
    <n v="1"/>
    <n v="108"/>
    <n v="47"/>
    <n v="27"/>
    <n v="60.67"/>
    <n v="0"/>
    <n v="0"/>
    <n v="0"/>
    <n v="21.6"/>
    <n v="21.6"/>
    <n v="87.67"/>
    <n v="0"/>
    <n v="0"/>
    <n v="0"/>
  </r>
  <r>
    <n v="15"/>
    <x v="1211"/>
    <s v="AFG"/>
    <n v="2019"/>
    <x v="183"/>
    <n v="22"/>
    <n v="6"/>
    <n v="107"/>
    <n v="17"/>
    <n v="6.68"/>
    <n v="54.87"/>
    <n v="0"/>
    <n v="0"/>
    <n v="4"/>
    <n v="2.8157894736842106"/>
    <n v="4.8636363636363633"/>
    <n v="61.55"/>
    <n v="0"/>
    <n v="0"/>
    <n v="0"/>
  </r>
  <r>
    <n v="16"/>
    <x v="1212"/>
    <s v="ENG"/>
    <n v="1995"/>
    <x v="225"/>
    <n v="8"/>
    <n v="2"/>
    <n v="107"/>
    <n v="56"/>
    <n v="17.829999999999998"/>
    <n v="71.33"/>
    <n v="0"/>
    <n v="1"/>
    <n v="0"/>
    <n v="11.888888888888889"/>
    <n v="13.375"/>
    <n v="89.16"/>
    <n v="1"/>
    <n v="9"/>
    <n v="11.111111111111111"/>
  </r>
  <r>
    <n v="17"/>
    <x v="1213"/>
    <s v="ENG"/>
    <n v="1983"/>
    <x v="236"/>
    <n v="6"/>
    <n v="0"/>
    <n v="106"/>
    <n v="32"/>
    <n v="17.66"/>
    <n v="40.61"/>
    <n v="0"/>
    <n v="0"/>
    <n v="0"/>
    <n v="17.666666666666668"/>
    <n v="17.666666666666668"/>
    <n v="58.269999999999996"/>
    <n v="0"/>
    <n v="0"/>
    <n v="0"/>
  </r>
  <r>
    <n v="18"/>
    <x v="1214"/>
    <s v="BMUDA"/>
    <n v="2008"/>
    <x v="235"/>
    <n v="4"/>
    <n v="0"/>
    <n v="106"/>
    <n v="60"/>
    <n v="26.5"/>
    <n v="60.91"/>
    <n v="0"/>
    <n v="1"/>
    <n v="0"/>
    <n v="26.5"/>
    <n v="26.5"/>
    <n v="87.41"/>
    <n v="1"/>
    <n v="4"/>
    <n v="25"/>
  </r>
  <r>
    <n v="19"/>
    <x v="1215"/>
    <s v="ZIM"/>
    <n v="2012"/>
    <x v="228"/>
    <n v="8"/>
    <n v="0"/>
    <n v="106"/>
    <n v="53"/>
    <n v="13.25"/>
    <n v="57.92"/>
    <n v="0"/>
    <n v="1"/>
    <n v="2"/>
    <n v="9.6363636363636367"/>
    <n v="13.25"/>
    <n v="71.17"/>
    <n v="1"/>
    <n v="11"/>
    <n v="9.0909090909090917"/>
  </r>
  <r>
    <n v="20"/>
    <x v="1216"/>
    <s v="BDESH"/>
    <n v="1999"/>
    <x v="241"/>
    <n v="7"/>
    <n v="0"/>
    <n v="105"/>
    <n v="57"/>
    <n v="15"/>
    <n v="38.46"/>
    <n v="0"/>
    <n v="1"/>
    <n v="1"/>
    <n v="15"/>
    <n v="15"/>
    <n v="53.46"/>
    <n v="1"/>
    <n v="7"/>
    <n v="14.285714285714285"/>
  </r>
  <r>
    <n v="21"/>
    <x v="1217"/>
    <s v="WI"/>
    <n v="2019"/>
    <x v="208"/>
    <n v="10"/>
    <n v="6"/>
    <n v="105"/>
    <n v="29"/>
    <n v="26.25"/>
    <n v="83.33"/>
    <n v="0"/>
    <n v="0"/>
    <n v="1"/>
    <n v="4.7727272727272725"/>
    <n v="10.5"/>
    <n v="109.58"/>
    <n v="0"/>
    <n v="0"/>
    <n v="0"/>
  </r>
  <r>
    <n v="22"/>
    <x v="1218"/>
    <s v="SA"/>
    <n v="2013"/>
    <x v="230"/>
    <n v="7"/>
    <n v="0"/>
    <n v="105"/>
    <n v="43"/>
    <n v="15"/>
    <n v="84.67"/>
    <n v="0"/>
    <n v="0"/>
    <n v="1"/>
    <n v="10.5"/>
    <n v="15"/>
    <n v="99.67"/>
    <n v="0"/>
    <n v="0"/>
    <n v="0"/>
  </r>
  <r>
    <n v="23"/>
    <x v="1219"/>
    <s v="AUS"/>
    <n v="1979"/>
    <x v="236"/>
    <n v="5"/>
    <n v="1"/>
    <n v="105"/>
    <n v="74"/>
    <n v="26.25"/>
    <n v="65.62"/>
    <n v="0"/>
    <n v="1"/>
    <n v="0"/>
    <n v="17.5"/>
    <n v="21"/>
    <n v="91.87"/>
    <n v="1"/>
    <n v="6"/>
    <n v="16.666666666666664"/>
  </r>
  <r>
    <n v="24"/>
    <x v="1220"/>
    <s v="AUS"/>
    <n v="1979"/>
    <x v="237"/>
    <n v="4"/>
    <n v="2"/>
    <n v="105"/>
    <n v="54"/>
    <n v="52.5"/>
    <n v="78.94"/>
    <n v="0"/>
    <n v="1"/>
    <n v="0"/>
    <n v="21"/>
    <n v="26.25"/>
    <n v="131.44"/>
    <n v="1"/>
    <n v="5"/>
    <n v="20"/>
  </r>
  <r>
    <n v="21"/>
    <x v="1221"/>
    <s v="NZ"/>
    <n v="1994"/>
    <x v="125"/>
    <n v="24"/>
    <n v="13"/>
    <n v="86"/>
    <n v="21"/>
    <n v="7.81"/>
    <n v="47.77"/>
    <n v="0"/>
    <n v="0"/>
    <n v="3"/>
    <n v="1.4098360655737705"/>
    <n v="3.5833333333333335"/>
    <n v="55.580000000000005"/>
    <n v="0"/>
    <n v="0"/>
    <n v="0"/>
  </r>
  <r>
    <n v="26"/>
    <x v="1222"/>
    <s v="SA"/>
    <n v="2018"/>
    <x v="234"/>
    <n v="7"/>
    <n v="1"/>
    <n v="104"/>
    <n v="42"/>
    <n v="17.329999999999998"/>
    <n v="58.75"/>
    <n v="0"/>
    <n v="0"/>
    <n v="0"/>
    <n v="13"/>
    <n v="14.857142857142858"/>
    <n v="76.08"/>
    <n v="0"/>
    <n v="0"/>
    <n v="0"/>
  </r>
  <r>
    <n v="27"/>
    <x v="1223"/>
    <s v="WI"/>
    <n v="2009"/>
    <x v="225"/>
    <n v="7"/>
    <n v="3"/>
    <n v="104"/>
    <n v="39"/>
    <n v="26"/>
    <n v="73.75"/>
    <n v="0"/>
    <n v="0"/>
    <n v="0"/>
    <n v="11.555555555555555"/>
    <n v="14.857142857142858"/>
    <n v="99.75"/>
    <n v="0"/>
    <n v="0"/>
    <n v="0"/>
  </r>
  <r>
    <n v="23"/>
    <x v="1224"/>
    <s v="INDIA"/>
    <n v="2001"/>
    <x v="19"/>
    <n v="63"/>
    <n v="31"/>
    <n v="221"/>
    <n v="19"/>
    <n v="6.9"/>
    <n v="60.21"/>
    <n v="0"/>
    <n v="0"/>
    <n v="8"/>
    <n v="1.3726708074534162"/>
    <n v="3.5079365079365079"/>
    <n v="67.11"/>
    <n v="0"/>
    <n v="0"/>
    <n v="0"/>
  </r>
  <r>
    <n v="29"/>
    <x v="1225"/>
    <s v="NAM"/>
    <n v="2019"/>
    <x v="237"/>
    <n v="5"/>
    <n v="0"/>
    <n v="103"/>
    <n v="61"/>
    <n v="20.6"/>
    <n v="53.36"/>
    <n v="0"/>
    <n v="1"/>
    <n v="2"/>
    <n v="20.6"/>
    <n v="20.6"/>
    <n v="73.960000000000008"/>
    <n v="1"/>
    <n v="5"/>
    <n v="20"/>
  </r>
  <r>
    <n v="30"/>
    <x v="1226"/>
    <s v="NZ"/>
    <n v="1998"/>
    <x v="202"/>
    <n v="14"/>
    <n v="4"/>
    <n v="103"/>
    <n v="24"/>
    <n v="10.3"/>
    <n v="45.77"/>
    <n v="0"/>
    <n v="0"/>
    <n v="2"/>
    <n v="5.7222222222222223"/>
    <n v="7.3571428571428568"/>
    <n v="56.070000000000007"/>
    <n v="0"/>
    <n v="0"/>
    <n v="0"/>
  </r>
  <r>
    <n v="31"/>
    <x v="1227"/>
    <s v="PNG"/>
    <n v="2019"/>
    <x v="241"/>
    <n v="6"/>
    <n v="0"/>
    <n v="103"/>
    <n v="29"/>
    <n v="17.16"/>
    <n v="54.21"/>
    <n v="0"/>
    <n v="0"/>
    <n v="0"/>
    <n v="14.714285714285714"/>
    <n v="17.166666666666668"/>
    <n v="71.37"/>
    <n v="0"/>
    <n v="0"/>
    <n v="0"/>
  </r>
  <r>
    <n v="32"/>
    <x v="1228"/>
    <s v="NZ"/>
    <n v="2005"/>
    <x v="236"/>
    <n v="6"/>
    <n v="1"/>
    <n v="103"/>
    <n v="44"/>
    <n v="20.6"/>
    <n v="91.96"/>
    <n v="0"/>
    <n v="0"/>
    <n v="1"/>
    <n v="17.166666666666668"/>
    <n v="17.166666666666668"/>
    <n v="112.56"/>
    <n v="0"/>
    <n v="0"/>
    <n v="0"/>
  </r>
  <r>
    <n v="33"/>
    <x v="1229"/>
    <s v="HKG"/>
    <n v="2018"/>
    <x v="211"/>
    <n v="12"/>
    <n v="3"/>
    <n v="102"/>
    <n v="27"/>
    <n v="11.33"/>
    <n v="44.73"/>
    <n v="0"/>
    <n v="0"/>
    <n v="2"/>
    <n v="6.8"/>
    <n v="8.5"/>
    <n v="56.059999999999995"/>
    <n v="0"/>
    <n v="0"/>
    <n v="0"/>
  </r>
  <r>
    <n v="34"/>
    <x v="1230"/>
    <s v="HKG"/>
    <n v="2018"/>
    <x v="230"/>
    <n v="10"/>
    <n v="2"/>
    <n v="102"/>
    <n v="27"/>
    <n v="12.75"/>
    <n v="55.43"/>
    <n v="0"/>
    <n v="0"/>
    <n v="3"/>
    <n v="10.199999999999999"/>
    <n v="10.199999999999999"/>
    <n v="68.180000000000007"/>
    <n v="0"/>
    <n v="0"/>
    <n v="0"/>
  </r>
  <r>
    <n v="35"/>
    <x v="1231"/>
    <s v="SA"/>
    <n v="2016"/>
    <x v="236"/>
    <n v="6"/>
    <n v="1"/>
    <n v="102"/>
    <n v="41"/>
    <n v="20.399999999999999"/>
    <n v="88.69"/>
    <n v="0"/>
    <n v="0"/>
    <n v="0"/>
    <n v="17"/>
    <n v="17"/>
    <n v="109.09"/>
    <n v="0"/>
    <n v="0"/>
    <n v="0"/>
  </r>
  <r>
    <n v="36"/>
    <x v="1232"/>
    <s v="UAE"/>
    <n v="1996"/>
    <x v="236"/>
    <n v="6"/>
    <n v="1"/>
    <n v="101"/>
    <n v="43"/>
    <n v="20.2"/>
    <n v="46.97"/>
    <n v="0"/>
    <n v="0"/>
    <n v="1"/>
    <n v="16.833333333333332"/>
    <n v="16.833333333333332"/>
    <n v="67.17"/>
    <n v="0"/>
    <n v="0"/>
    <n v="0"/>
  </r>
  <r>
    <n v="37"/>
    <x v="1233"/>
    <s v="SA"/>
    <n v="2010"/>
    <x v="3"/>
    <n v="21"/>
    <n v="10"/>
    <n v="73"/>
    <n v="12"/>
    <n v="6.63"/>
    <n v="58.87"/>
    <n v="0"/>
    <n v="0"/>
    <n v="1"/>
    <n v="1.0138888888888888"/>
    <n v="3.4761904761904763"/>
    <n v="65.5"/>
    <n v="0"/>
    <n v="0"/>
    <n v="0"/>
  </r>
  <r>
    <n v="38"/>
    <x v="1234"/>
    <s v="SL"/>
    <n v="1983"/>
    <x v="241"/>
    <n v="5"/>
    <n v="0"/>
    <n v="101"/>
    <n v="36"/>
    <n v="20.2"/>
    <n v="46.75"/>
    <n v="0"/>
    <n v="0"/>
    <n v="2"/>
    <n v="14.428571428571429"/>
    <n v="20.2"/>
    <n v="66.95"/>
    <n v="0"/>
    <n v="0"/>
    <n v="0"/>
  </r>
  <r>
    <n v="39"/>
    <x v="1235"/>
    <s v="WI"/>
    <n v="2004"/>
    <x v="226"/>
    <n v="9"/>
    <n v="3"/>
    <n v="101"/>
    <n v="18"/>
    <n v="16.829999999999998"/>
    <n v="59.41"/>
    <n v="0"/>
    <n v="0"/>
    <n v="0"/>
    <n v="7.2142857142857144"/>
    <n v="11.222222222222221"/>
    <n v="76.239999999999995"/>
    <n v="0"/>
    <n v="0"/>
    <n v="0"/>
  </r>
  <r>
    <n v="40"/>
    <x v="1236"/>
    <s v="ZIM"/>
    <n v="1996"/>
    <x v="228"/>
    <n v="8"/>
    <n v="1"/>
    <n v="101"/>
    <n v="29"/>
    <n v="14.42"/>
    <n v="39.6"/>
    <n v="0"/>
    <n v="0"/>
    <n v="1"/>
    <n v="9.1818181818181817"/>
    <n v="12.625"/>
    <n v="54.02"/>
    <n v="0"/>
    <n v="0"/>
    <n v="0"/>
  </r>
  <r>
    <n v="21"/>
    <x v="1237"/>
    <s v="ENG"/>
    <n v="2015"/>
    <x v="221"/>
    <n v="79"/>
    <n v="43"/>
    <n v="273"/>
    <n v="28"/>
    <n v="7.58"/>
    <n v="48.66"/>
    <n v="0"/>
    <n v="0"/>
    <n v="10"/>
    <n v="1.4072164948453609"/>
    <n v="3.4556962025316458"/>
    <n v="56.239999999999995"/>
    <n v="0"/>
    <n v="0"/>
    <n v="0"/>
  </r>
  <r>
    <n v="42"/>
    <x v="1238"/>
    <s v="ENG"/>
    <n v="1984"/>
    <x v="242"/>
    <n v="3"/>
    <n v="0"/>
    <n v="101"/>
    <n v="49"/>
    <n v="33.659999999999997"/>
    <n v="44.29"/>
    <n v="0"/>
    <n v="0"/>
    <n v="0"/>
    <n v="33.666666666666664"/>
    <n v="33.666666666666664"/>
    <n v="77.949999999999989"/>
    <n v="0"/>
    <n v="0"/>
    <n v="0"/>
  </r>
  <r>
    <n v="43"/>
    <x v="1239"/>
    <s v="HKG"/>
    <n v="2008"/>
    <x v="235"/>
    <n v="4"/>
    <n v="0"/>
    <n v="101"/>
    <n v="36"/>
    <n v="25.25"/>
    <n v="57.71"/>
    <n v="0"/>
    <n v="0"/>
    <n v="0"/>
    <n v="25.25"/>
    <n v="25.25"/>
    <n v="82.960000000000008"/>
    <n v="0"/>
    <n v="0"/>
    <n v="0"/>
  </r>
  <r>
    <n v="44"/>
    <x v="1240"/>
    <s v="NZ"/>
    <n v="1985"/>
    <x v="208"/>
    <n v="12"/>
    <n v="8"/>
    <n v="101"/>
    <n v="39"/>
    <n v="25.25"/>
    <n v="72.14"/>
    <n v="0"/>
    <n v="0"/>
    <n v="0"/>
    <n v="4.5909090909090908"/>
    <n v="8.4166666666666661"/>
    <n v="97.39"/>
    <n v="0"/>
    <n v="0"/>
    <n v="0"/>
  </r>
  <r>
    <n v="45"/>
    <x v="1241"/>
    <s v="INDIA"/>
    <n v="1978"/>
    <x v="242"/>
    <n v="3"/>
    <n v="0"/>
    <n v="100"/>
    <n v="62"/>
    <n v="33.33"/>
    <n v="84.03"/>
    <n v="0"/>
    <n v="1"/>
    <n v="0"/>
    <n v="33.333333333333336"/>
    <n v="33.333333333333336"/>
    <n v="117.36"/>
    <n v="1"/>
    <n v="3"/>
    <n v="33.333333333333329"/>
  </r>
  <r>
    <n v="46"/>
    <x v="1242"/>
    <s v="SA"/>
    <n v="2002"/>
    <x v="189"/>
    <n v="16"/>
    <n v="8"/>
    <n v="100"/>
    <n v="23"/>
    <n v="12.5"/>
    <n v="62.5"/>
    <n v="0"/>
    <n v="0"/>
    <n v="3"/>
    <n v="2.5641025641025643"/>
    <n v="6.25"/>
    <n v="75"/>
    <n v="0"/>
    <n v="0"/>
    <n v="0"/>
  </r>
  <r>
    <n v="47"/>
    <x v="1243"/>
    <s v="SCOT"/>
    <n v="2019"/>
    <x v="184"/>
    <n v="18"/>
    <n v="8"/>
    <n v="100"/>
    <n v="28"/>
    <n v="10"/>
    <n v="63.69"/>
    <n v="0"/>
    <n v="0"/>
    <n v="2"/>
    <n v="2.7777777777777777"/>
    <n v="5.5555555555555554"/>
    <n v="73.69"/>
    <n v="0"/>
    <n v="0"/>
    <n v="0"/>
  </r>
  <r>
    <n v="48"/>
    <x v="1244"/>
    <s v="AUS"/>
    <n v="1993"/>
    <x v="167"/>
    <n v="17"/>
    <n v="8"/>
    <n v="100"/>
    <n v="20"/>
    <n v="11.11"/>
    <n v="74.62"/>
    <n v="0"/>
    <n v="0"/>
    <n v="3"/>
    <n v="3.0303030303030303"/>
    <n v="5.882352941176471"/>
    <n v="85.73"/>
    <n v="0"/>
    <n v="0"/>
    <n v="0"/>
  </r>
  <r>
    <n v="49"/>
    <x v="1245"/>
    <s v="PAK"/>
    <n v="2010"/>
    <x v="242"/>
    <n v="3"/>
    <n v="0"/>
    <n v="100"/>
    <n v="50"/>
    <n v="33.33"/>
    <n v="88.49"/>
    <n v="0"/>
    <n v="1"/>
    <n v="0"/>
    <n v="33.333333333333336"/>
    <n v="33.333333333333336"/>
    <n v="121.82"/>
    <n v="1"/>
    <n v="3"/>
    <n v="33.333333333333329"/>
  </r>
  <r>
    <n v="0"/>
    <x v="1246"/>
    <s v="ENG"/>
    <n v="1996"/>
    <x v="241"/>
    <n v="6"/>
    <n v="1"/>
    <n v="100"/>
    <n v="31"/>
    <n v="20"/>
    <n v="75.75"/>
    <n v="0"/>
    <n v="0"/>
    <n v="0"/>
    <n v="14.285714285714286"/>
    <n v="16.666666666666668"/>
    <n v="95.75"/>
    <n v="0"/>
    <n v="0"/>
    <n v="0"/>
  </r>
  <r>
    <n v="1"/>
    <x v="1247"/>
    <s v="AUS"/>
    <n v="2019"/>
    <x v="161"/>
    <n v="20"/>
    <n v="5"/>
    <n v="100"/>
    <n v="22"/>
    <n v="6.66"/>
    <n v="62.89"/>
    <n v="0"/>
    <n v="0"/>
    <n v="3"/>
    <n v="2.0833333333333335"/>
    <n v="5"/>
    <n v="69.55"/>
    <n v="0"/>
    <n v="0"/>
    <n v="0"/>
  </r>
  <r>
    <n v="2"/>
    <x v="1248"/>
    <s v="USA"/>
    <n v="2019"/>
    <x v="235"/>
    <n v="4"/>
    <n v="0"/>
    <n v="99"/>
    <n v="34"/>
    <n v="24.75"/>
    <n v="73.33"/>
    <n v="0"/>
    <n v="0"/>
    <n v="0"/>
    <n v="24.75"/>
    <n v="24.75"/>
    <n v="98.08"/>
    <n v="0"/>
    <n v="0"/>
    <n v="0"/>
  </r>
  <r>
    <n v="3"/>
    <x v="1249"/>
    <s v="WI"/>
    <n v="2001"/>
    <x v="242"/>
    <n v="3"/>
    <n v="0"/>
    <n v="99"/>
    <n v="76"/>
    <n v="33"/>
    <n v="48.52"/>
    <n v="0"/>
    <n v="1"/>
    <n v="0"/>
    <n v="33"/>
    <n v="33"/>
    <n v="81.52000000000001"/>
    <n v="1"/>
    <n v="3"/>
    <n v="33.333333333333329"/>
  </r>
  <r>
    <n v="4"/>
    <x v="1250"/>
    <s v="WI"/>
    <n v="2000"/>
    <x v="225"/>
    <n v="8"/>
    <n v="1"/>
    <n v="99"/>
    <n v="47"/>
    <n v="14.14"/>
    <n v="55.93"/>
    <n v="0"/>
    <n v="0"/>
    <n v="0"/>
    <n v="11"/>
    <n v="12.375"/>
    <n v="70.069999999999993"/>
    <n v="0"/>
    <n v="0"/>
    <n v="0"/>
  </r>
  <r>
    <n v="5"/>
    <x v="1251"/>
    <s v="HKG"/>
    <n v="2014"/>
    <x v="236"/>
    <n v="6"/>
    <n v="0"/>
    <n v="99"/>
    <n v="37"/>
    <n v="16.5"/>
    <n v="79.2"/>
    <n v="0"/>
    <n v="0"/>
    <n v="1"/>
    <n v="16.5"/>
    <n v="16.5"/>
    <n v="95.7"/>
    <n v="0"/>
    <n v="0"/>
    <n v="0"/>
  </r>
  <r>
    <n v="6"/>
    <x v="1252"/>
    <s v="ENG"/>
    <n v="1977"/>
    <x v="243"/>
    <n v="2"/>
    <n v="0"/>
    <n v="99"/>
    <n v="54"/>
    <n v="49.5"/>
    <n v="47.14"/>
    <n v="0"/>
    <n v="1"/>
    <n v="0"/>
    <n v="49.5"/>
    <n v="49.5"/>
    <n v="96.64"/>
    <n v="1"/>
    <n v="2"/>
    <n v="50"/>
  </r>
  <r>
    <n v="7"/>
    <x v="1253"/>
    <s v="PAK"/>
    <n v="2015"/>
    <x v="242"/>
    <n v="3"/>
    <n v="1"/>
    <n v="99"/>
    <n v="77"/>
    <n v="49.5"/>
    <n v="79.83"/>
    <n v="0"/>
    <n v="1"/>
    <n v="1"/>
    <n v="33"/>
    <n v="33"/>
    <n v="129.32999999999998"/>
    <n v="1"/>
    <n v="3"/>
    <n v="33.333333333333329"/>
  </r>
  <r>
    <n v="8"/>
    <x v="1254"/>
    <s v="OMAN"/>
    <n v="2019"/>
    <x v="237"/>
    <n v="4"/>
    <n v="1"/>
    <n v="99"/>
    <n v="67"/>
    <n v="33"/>
    <n v="88.39"/>
    <n v="0"/>
    <n v="1"/>
    <n v="2"/>
    <n v="19.8"/>
    <n v="24.75"/>
    <n v="121.39"/>
    <n v="1"/>
    <n v="5"/>
    <n v="20"/>
  </r>
  <r>
    <n v="9"/>
    <x v="1255"/>
    <s v="BMUDA"/>
    <n v="2008"/>
    <x v="224"/>
    <n v="11"/>
    <n v="4"/>
    <n v="98"/>
    <n v="24"/>
    <n v="14"/>
    <n v="50.25"/>
    <n v="0"/>
    <n v="0"/>
    <n v="2"/>
    <n v="8.1666666666666661"/>
    <n v="8.9090909090909083"/>
    <n v="64.25"/>
    <n v="0"/>
    <n v="0"/>
    <n v="0"/>
  </r>
  <r>
    <n v="10"/>
    <x v="1256"/>
    <s v="ZIM"/>
    <n v="1993"/>
    <x v="236"/>
    <n v="5"/>
    <n v="1"/>
    <n v="98"/>
    <n v="50"/>
    <n v="24.5"/>
    <n v="93.33"/>
    <n v="0"/>
    <n v="1"/>
    <n v="0"/>
    <n v="16.333333333333332"/>
    <n v="19.600000000000001"/>
    <n v="117.83"/>
    <n v="1"/>
    <n v="6"/>
    <n v="16.666666666666664"/>
  </r>
  <r>
    <n v="11"/>
    <x v="1257"/>
    <s v="NZ"/>
    <n v="1988"/>
    <x v="230"/>
    <n v="7"/>
    <n v="1"/>
    <n v="98"/>
    <n v="38"/>
    <n v="16.329999999999998"/>
    <n v="42.6"/>
    <n v="0"/>
    <n v="0"/>
    <n v="0"/>
    <n v="9.8000000000000007"/>
    <n v="14"/>
    <n v="58.93"/>
    <n v="0"/>
    <n v="0"/>
    <n v="0"/>
  </r>
  <r>
    <n v="12"/>
    <x v="1258"/>
    <s v="WI"/>
    <n v="2015"/>
    <x v="236"/>
    <n v="6"/>
    <n v="0"/>
    <n v="98"/>
    <n v="51"/>
    <n v="16.329999999999998"/>
    <n v="56"/>
    <n v="0"/>
    <n v="1"/>
    <n v="1"/>
    <n v="16.333333333333332"/>
    <n v="16.333333333333332"/>
    <n v="72.33"/>
    <n v="1"/>
    <n v="6"/>
    <n v="16.666666666666664"/>
  </r>
  <r>
    <n v="13"/>
    <x v="1259"/>
    <s v="CAN"/>
    <n v="2003"/>
    <x v="236"/>
    <n v="6"/>
    <n v="1"/>
    <n v="98"/>
    <n v="53"/>
    <n v="19.600000000000001"/>
    <n v="37.119999999999997"/>
    <n v="0"/>
    <n v="1"/>
    <n v="2"/>
    <n v="16.333333333333332"/>
    <n v="16.333333333333332"/>
    <n v="56.72"/>
    <n v="1"/>
    <n v="6"/>
    <n v="16.666666666666664"/>
  </r>
  <r>
    <n v="14"/>
    <x v="1260"/>
    <s v="UAE"/>
    <n v="1996"/>
    <x v="237"/>
    <n v="5"/>
    <n v="1"/>
    <n v="98"/>
    <n v="51"/>
    <n v="24.5"/>
    <n v="75.38"/>
    <n v="0"/>
    <n v="1"/>
    <n v="0"/>
    <n v="19.600000000000001"/>
    <n v="19.600000000000001"/>
    <n v="99.88"/>
    <n v="1"/>
    <n v="5"/>
    <n v="20"/>
  </r>
  <r>
    <n v="6"/>
    <x v="1261"/>
    <s v="ENG"/>
    <n v="2019"/>
    <x v="150"/>
    <n v="17"/>
    <n v="10"/>
    <n v="56"/>
    <n v="13"/>
    <n v="8"/>
    <n v="88.88"/>
    <n v="0"/>
    <n v="0"/>
    <n v="3"/>
    <n v="1.0980392156862746"/>
    <n v="3.2941176470588234"/>
    <n v="96.88"/>
    <n v="0"/>
    <n v="0"/>
    <n v="0"/>
  </r>
  <r>
    <n v="16"/>
    <x v="1262"/>
    <s v="BDESH"/>
    <n v="2011"/>
    <x v="219"/>
    <n v="10"/>
    <n v="3"/>
    <n v="98"/>
    <n v="20"/>
    <n v="14"/>
    <n v="72.59"/>
    <n v="0"/>
    <n v="0"/>
    <n v="0"/>
    <n v="5.7647058823529411"/>
    <n v="9.8000000000000007"/>
    <n v="86.59"/>
    <n v="0"/>
    <n v="0"/>
    <n v="0"/>
  </r>
  <r>
    <n v="17"/>
    <x v="1263"/>
    <s v="ZIM"/>
    <n v="2005"/>
    <x v="241"/>
    <n v="7"/>
    <n v="0"/>
    <n v="97"/>
    <n v="46"/>
    <n v="13.85"/>
    <n v="70.8"/>
    <n v="0"/>
    <n v="0"/>
    <n v="2"/>
    <n v="13.857142857142858"/>
    <n v="13.857142857142858"/>
    <n v="84.649999999999991"/>
    <n v="0"/>
    <n v="0"/>
    <n v="0"/>
  </r>
  <r>
    <n v="18"/>
    <x v="1264"/>
    <s v="CAN"/>
    <n v="2007"/>
    <x v="243"/>
    <n v="2"/>
    <n v="1"/>
    <n v="97"/>
    <n v="69"/>
    <n v="97"/>
    <n v="62.17"/>
    <n v="0"/>
    <n v="1"/>
    <n v="0"/>
    <n v="48.5"/>
    <n v="48.5"/>
    <n v="159.17000000000002"/>
    <n v="1"/>
    <n v="2"/>
    <n v="50"/>
  </r>
  <r>
    <n v="19"/>
    <x v="1265"/>
    <s v="AUS"/>
    <n v="1985"/>
    <x v="235"/>
    <n v="4"/>
    <n v="1"/>
    <n v="97"/>
    <n v="87"/>
    <n v="32.33"/>
    <n v="61"/>
    <n v="0"/>
    <n v="1"/>
    <n v="0"/>
    <n v="24.25"/>
    <n v="24.25"/>
    <n v="93.33"/>
    <n v="1"/>
    <n v="4"/>
    <n v="25"/>
  </r>
  <r>
    <n v="20"/>
    <x v="1266"/>
    <s v="PAK"/>
    <n v="1998"/>
    <x v="241"/>
    <n v="4"/>
    <n v="0"/>
    <n v="97"/>
    <n v="44"/>
    <n v="24.25"/>
    <n v="65.98"/>
    <n v="0"/>
    <n v="0"/>
    <n v="0"/>
    <n v="13.857142857142858"/>
    <n v="24.25"/>
    <n v="90.23"/>
    <n v="0"/>
    <n v="0"/>
    <n v="0"/>
  </r>
  <r>
    <n v="21"/>
    <x v="1267"/>
    <s v="BDESH"/>
    <n v="1990"/>
    <x v="241"/>
    <n v="7"/>
    <n v="0"/>
    <n v="96"/>
    <n v="54"/>
    <n v="13.71"/>
    <n v="36.090000000000003"/>
    <n v="0"/>
    <n v="1"/>
    <n v="0"/>
    <n v="13.714285714285714"/>
    <n v="13.714285714285714"/>
    <n v="49.800000000000004"/>
    <n v="1"/>
    <n v="7"/>
    <n v="14.285714285714285"/>
  </r>
  <r>
    <n v="22"/>
    <x v="1268"/>
    <s v="ENG"/>
    <n v="1991"/>
    <x v="241"/>
    <n v="6"/>
    <n v="2"/>
    <n v="96"/>
    <n v="31"/>
    <n v="24"/>
    <n v="92.3"/>
    <n v="0"/>
    <n v="0"/>
    <n v="0"/>
    <n v="13.714285714285714"/>
    <n v="16"/>
    <n v="116.3"/>
    <n v="0"/>
    <n v="0"/>
    <n v="0"/>
  </r>
  <r>
    <n v="23"/>
    <x v="1269"/>
    <s v="NL"/>
    <n v="2019"/>
    <x v="211"/>
    <n v="8"/>
    <n v="3"/>
    <n v="96"/>
    <n v="57"/>
    <n v="19.2"/>
    <n v="101.05"/>
    <n v="0"/>
    <n v="1"/>
    <n v="1"/>
    <n v="6.4"/>
    <n v="12"/>
    <n v="120.25"/>
    <n v="1"/>
    <n v="15"/>
    <n v="6.666666666666667"/>
  </r>
  <r>
    <n v="24"/>
    <x v="1270"/>
    <s v="PAK"/>
    <n v="2018"/>
    <x v="235"/>
    <n v="3"/>
    <n v="2"/>
    <n v="95"/>
    <n v="62"/>
    <n v="95"/>
    <n v="98.95"/>
    <n v="0"/>
    <n v="1"/>
    <n v="0"/>
    <n v="23.75"/>
    <n v="31.666666666666668"/>
    <n v="193.95"/>
    <n v="1"/>
    <n v="4"/>
    <n v="25"/>
  </r>
  <r>
    <n v="25"/>
    <x v="1271"/>
    <s v="CAN"/>
    <n v="2013"/>
    <x v="235"/>
    <n v="3"/>
    <n v="0"/>
    <n v="95"/>
    <n v="40"/>
    <n v="31.66"/>
    <n v="69.34"/>
    <n v="0"/>
    <n v="0"/>
    <n v="0"/>
    <n v="23.75"/>
    <n v="31.666666666666668"/>
    <n v="101"/>
    <n v="0"/>
    <n v="0"/>
    <n v="0"/>
  </r>
  <r>
    <n v="16"/>
    <x v="1272"/>
    <s v="INDIA"/>
    <n v="2018"/>
    <x v="100"/>
    <n v="24"/>
    <n v="14"/>
    <n v="79"/>
    <n v="18"/>
    <n v="7.9"/>
    <n v="58.95"/>
    <n v="0"/>
    <n v="0"/>
    <n v="4"/>
    <n v="1.0533333333333332"/>
    <n v="3.2916666666666665"/>
    <n v="66.850000000000009"/>
    <n v="0"/>
    <n v="0"/>
    <n v="0"/>
  </r>
  <r>
    <n v="27"/>
    <x v="1273"/>
    <s v="UAE"/>
    <n v="2015"/>
    <x v="228"/>
    <n v="9"/>
    <n v="2"/>
    <n v="95"/>
    <n v="55"/>
    <n v="13.57"/>
    <n v="57.92"/>
    <n v="0"/>
    <n v="1"/>
    <n v="0"/>
    <n v="8.6363636363636367"/>
    <n v="10.555555555555555"/>
    <n v="71.490000000000009"/>
    <n v="1"/>
    <n v="11"/>
    <n v="9.0909090909090917"/>
  </r>
  <r>
    <n v="28"/>
    <x v="1274"/>
    <s v="ZIM"/>
    <n v="2003"/>
    <x v="182"/>
    <n v="27"/>
    <n v="14"/>
    <n v="95"/>
    <n v="31"/>
    <n v="7.3"/>
    <n v="58.28"/>
    <n v="0"/>
    <n v="0"/>
    <n v="6"/>
    <n v="1.9"/>
    <n v="3.5185185185185186"/>
    <n v="65.58"/>
    <n v="0"/>
    <n v="0"/>
    <n v="0"/>
  </r>
  <r>
    <n v="29"/>
    <x v="1275"/>
    <s v="NZ"/>
    <n v="2017"/>
    <x v="171"/>
    <n v="15"/>
    <n v="8"/>
    <n v="95"/>
    <n v="34"/>
    <n v="13.57"/>
    <n v="58.64"/>
    <n v="0"/>
    <n v="0"/>
    <n v="1"/>
    <n v="2.2093023255813953"/>
    <n v="6.333333333333333"/>
    <n v="72.210000000000008"/>
    <n v="0"/>
    <n v="0"/>
    <n v="0"/>
  </r>
  <r>
    <n v="30"/>
    <x v="1276"/>
    <s v="BMUDA"/>
    <n v="2007"/>
    <x v="224"/>
    <n v="12"/>
    <n v="2"/>
    <n v="95"/>
    <n v="34"/>
    <n v="9.5"/>
    <n v="38.61"/>
    <n v="0"/>
    <n v="0"/>
    <n v="1"/>
    <n v="7.916666666666667"/>
    <n v="7.916666666666667"/>
    <n v="48.11"/>
    <n v="0"/>
    <n v="0"/>
    <n v="0"/>
  </r>
  <r>
    <n v="31"/>
    <x v="1277"/>
    <s v="NEPAL"/>
    <n v="2019"/>
    <x v="236"/>
    <n v="6"/>
    <n v="1"/>
    <n v="94"/>
    <n v="29"/>
    <n v="18.8"/>
    <n v="53.4"/>
    <n v="0"/>
    <n v="0"/>
    <n v="1"/>
    <n v="15.666666666666666"/>
    <n v="15.666666666666666"/>
    <n v="72.2"/>
    <n v="0"/>
    <n v="0"/>
    <n v="0"/>
  </r>
  <r>
    <n v="32"/>
    <x v="1278"/>
    <s v="SL"/>
    <n v="2017"/>
    <x v="241"/>
    <n v="7"/>
    <n v="1"/>
    <n v="94"/>
    <n v="44"/>
    <n v="15.66"/>
    <n v="83.92"/>
    <n v="0"/>
    <n v="0"/>
    <n v="0"/>
    <n v="13.428571428571429"/>
    <n v="13.428571428571429"/>
    <n v="99.58"/>
    <n v="0"/>
    <n v="0"/>
    <n v="0"/>
  </r>
  <r>
    <n v="33"/>
    <x v="1279"/>
    <s v="WI"/>
    <n v="2004"/>
    <x v="174"/>
    <n v="17"/>
    <n v="5"/>
    <n v="94"/>
    <n v="25"/>
    <n v="7.83"/>
    <n v="54.02"/>
    <n v="0"/>
    <n v="0"/>
    <n v="2"/>
    <n v="2.7647058823529411"/>
    <n v="5.5294117647058822"/>
    <n v="61.85"/>
    <n v="0"/>
    <n v="0"/>
    <n v="0"/>
  </r>
  <r>
    <n v="34"/>
    <x v="1280"/>
    <s v="SA"/>
    <n v="1998"/>
    <x v="235"/>
    <n v="4"/>
    <n v="0"/>
    <n v="94"/>
    <n v="39"/>
    <n v="23.5"/>
    <n v="47.23"/>
    <n v="0"/>
    <n v="0"/>
    <n v="0"/>
    <n v="23.5"/>
    <n v="23.5"/>
    <n v="70.72999999999999"/>
    <n v="0"/>
    <n v="0"/>
    <n v="0"/>
  </r>
  <r>
    <n v="35"/>
    <x v="1281"/>
    <s v="UAE"/>
    <n v="2017"/>
    <x v="237"/>
    <n v="5"/>
    <n v="0"/>
    <n v="94"/>
    <n v="41"/>
    <n v="18.8"/>
    <n v="50"/>
    <n v="0"/>
    <n v="0"/>
    <n v="0"/>
    <n v="18.8"/>
    <n v="18.8"/>
    <n v="68.8"/>
    <n v="0"/>
    <n v="0"/>
    <n v="0"/>
  </r>
  <r>
    <n v="36"/>
    <x v="1282"/>
    <s v="IRE"/>
    <n v="2019"/>
    <x v="237"/>
    <n v="5"/>
    <n v="1"/>
    <n v="94"/>
    <n v="56"/>
    <n v="23.5"/>
    <n v="91.26"/>
    <n v="0"/>
    <n v="1"/>
    <n v="1"/>
    <n v="18.8"/>
    <n v="18.8"/>
    <n v="114.76"/>
    <n v="1"/>
    <n v="5"/>
    <n v="20"/>
  </r>
  <r>
    <n v="37"/>
    <x v="1283"/>
    <s v="INDIA"/>
    <n v="1975"/>
    <x v="237"/>
    <n v="3"/>
    <n v="0"/>
    <n v="93"/>
    <n v="70"/>
    <n v="31"/>
    <n v="70.45"/>
    <n v="0"/>
    <n v="1"/>
    <n v="0"/>
    <n v="18.600000000000001"/>
    <n v="31"/>
    <n v="101.45"/>
    <n v="1"/>
    <n v="5"/>
    <n v="20"/>
  </r>
  <r>
    <n v="38"/>
    <x v="1284"/>
    <s v="ENG"/>
    <n v="2006"/>
    <x v="226"/>
    <n v="9"/>
    <n v="3"/>
    <n v="93"/>
    <n v="39"/>
    <n v="15.5"/>
    <n v="86.11"/>
    <n v="0"/>
    <n v="0"/>
    <n v="2"/>
    <n v="6.6428571428571432"/>
    <n v="10.333333333333334"/>
    <n v="101.61"/>
    <n v="0"/>
    <n v="0"/>
    <n v="0"/>
  </r>
  <r>
    <n v="39"/>
    <x v="1285"/>
    <s v="SL"/>
    <n v="2019"/>
    <x v="192"/>
    <n v="14"/>
    <n v="7"/>
    <n v="93"/>
    <n v="19"/>
    <n v="13.28"/>
    <n v="62"/>
    <n v="0"/>
    <n v="0"/>
    <n v="1"/>
    <n v="4.0434782608695654"/>
    <n v="6.6428571428571432"/>
    <n v="75.28"/>
    <n v="0"/>
    <n v="0"/>
    <n v="0"/>
  </r>
  <r>
    <n v="40"/>
    <x v="1286"/>
    <s v="NZ"/>
    <n v="2009"/>
    <x v="196"/>
    <n v="14"/>
    <n v="8"/>
    <n v="93"/>
    <n v="28"/>
    <n v="15.5"/>
    <n v="78.81"/>
    <n v="0"/>
    <n v="0"/>
    <n v="1"/>
    <n v="2.90625"/>
    <n v="6.6428571428571432"/>
    <n v="94.31"/>
    <n v="0"/>
    <n v="0"/>
    <n v="0"/>
  </r>
  <r>
    <n v="41"/>
    <x v="1287"/>
    <s v="UAE"/>
    <n v="1996"/>
    <x v="236"/>
    <n v="6"/>
    <n v="1"/>
    <n v="92"/>
    <n v="43"/>
    <n v="18.399999999999999"/>
    <n v="45.54"/>
    <n v="0"/>
    <n v="0"/>
    <n v="0"/>
    <n v="15.333333333333334"/>
    <n v="15.333333333333334"/>
    <n v="63.94"/>
    <n v="0"/>
    <n v="0"/>
    <n v="0"/>
  </r>
  <r>
    <n v="42"/>
    <x v="1288"/>
    <s v="ZIM"/>
    <n v="2001"/>
    <x v="175"/>
    <n v="26"/>
    <n v="8"/>
    <n v="92"/>
    <n v="18"/>
    <n v="5.1100000000000003"/>
    <n v="41.81"/>
    <n v="0"/>
    <n v="0"/>
    <n v="5"/>
    <n v="1.8775510204081634"/>
    <n v="3.5384615384615383"/>
    <n v="46.92"/>
    <n v="0"/>
    <n v="0"/>
    <n v="0"/>
  </r>
  <r>
    <n v="47"/>
    <x v="1289"/>
    <s v="INDIA"/>
    <n v="2011"/>
    <x v="76"/>
    <n v="46"/>
    <n v="21"/>
    <n v="141"/>
    <n v="24"/>
    <n v="5.64"/>
    <n v="57.31"/>
    <n v="0"/>
    <n v="0"/>
    <n v="9"/>
    <n v="1.175"/>
    <n v="3.0652173913043477"/>
    <n v="62.95"/>
    <n v="0"/>
    <n v="0"/>
    <n v="0"/>
  </r>
  <r>
    <n v="44"/>
    <x v="1290"/>
    <s v="CAN"/>
    <n v="2003"/>
    <x v="236"/>
    <n v="6"/>
    <n v="0"/>
    <n v="91"/>
    <n v="31"/>
    <n v="15.16"/>
    <n v="44.6"/>
    <n v="0"/>
    <n v="0"/>
    <n v="0"/>
    <n v="15.166666666666666"/>
    <n v="15.166666666666666"/>
    <n v="59.760000000000005"/>
    <n v="0"/>
    <n v="0"/>
    <n v="0"/>
  </r>
  <r>
    <n v="45"/>
    <x v="1291"/>
    <s v="ZIM"/>
    <n v="1996"/>
    <x v="222"/>
    <n v="15"/>
    <n v="1"/>
    <n v="91"/>
    <n v="21"/>
    <n v="6.5"/>
    <n v="60.66"/>
    <n v="0"/>
    <n v="0"/>
    <n v="4"/>
    <n v="4.333333333333333"/>
    <n v="6.0666666666666664"/>
    <n v="67.16"/>
    <n v="0"/>
    <n v="0"/>
    <n v="0"/>
  </r>
  <r>
    <n v="46"/>
    <x v="1292"/>
    <s v="SL"/>
    <n v="1994"/>
    <x v="237"/>
    <n v="4"/>
    <n v="0"/>
    <n v="91"/>
    <n v="49"/>
    <n v="22.75"/>
    <n v="53.84"/>
    <n v="0"/>
    <n v="0"/>
    <n v="0"/>
    <n v="18.2"/>
    <n v="22.75"/>
    <n v="76.59"/>
    <n v="0"/>
    <n v="0"/>
    <n v="0"/>
  </r>
  <r>
    <n v="47"/>
    <x v="1293"/>
    <s v="SCOT"/>
    <n v="2010"/>
    <x v="204"/>
    <n v="14"/>
    <n v="10"/>
    <n v="90"/>
    <n v="28"/>
    <n v="22.5"/>
    <n v="61.22"/>
    <n v="0"/>
    <n v="0"/>
    <n v="0"/>
    <n v="3.6"/>
    <n v="6.4285714285714288"/>
    <n v="83.72"/>
    <n v="0"/>
    <n v="0"/>
    <n v="0"/>
  </r>
  <r>
    <n v="48"/>
    <x v="1294"/>
    <s v="NAM"/>
    <n v="2003"/>
    <x v="236"/>
    <n v="6"/>
    <n v="0"/>
    <n v="90"/>
    <n v="52"/>
    <n v="15"/>
    <n v="62.06"/>
    <n v="0"/>
    <n v="1"/>
    <n v="2"/>
    <n v="15"/>
    <n v="15"/>
    <n v="77.06"/>
    <n v="1"/>
    <n v="6"/>
    <n v="16.666666666666664"/>
  </r>
  <r>
    <n v="49"/>
    <x v="1295"/>
    <s v="PNG"/>
    <n v="2019"/>
    <x v="232"/>
    <n v="11"/>
    <n v="9"/>
    <n v="90"/>
    <n v="46"/>
    <n v="45"/>
    <n v="108.43"/>
    <n v="0"/>
    <n v="0"/>
    <n v="0"/>
    <n v="6.9230769230769234"/>
    <n v="8.1818181818181817"/>
    <n v="153.43"/>
    <n v="0"/>
    <n v="0"/>
    <n v="0"/>
  </r>
  <r>
    <n v="0"/>
    <x v="1296"/>
    <s v="INDIA"/>
    <n v="2002"/>
    <x v="224"/>
    <n v="8"/>
    <n v="1"/>
    <n v="90"/>
    <n v="30"/>
    <n v="12.85"/>
    <n v="70.86"/>
    <n v="0"/>
    <n v="0"/>
    <n v="0"/>
    <n v="7.5"/>
    <n v="11.25"/>
    <n v="83.71"/>
    <n v="0"/>
    <n v="0"/>
    <n v="0"/>
  </r>
  <r>
    <n v="1"/>
    <x v="1297"/>
    <s v="PAK"/>
    <n v="1995"/>
    <x v="237"/>
    <n v="4"/>
    <n v="2"/>
    <n v="89"/>
    <n v="36"/>
    <n v="44.5"/>
    <n v="69.53"/>
    <n v="0"/>
    <n v="0"/>
    <n v="0"/>
    <n v="17.8"/>
    <n v="22.25"/>
    <n v="114.03"/>
    <n v="0"/>
    <n v="0"/>
    <n v="0"/>
  </r>
  <r>
    <n v="2"/>
    <x v="1298"/>
    <s v="WI"/>
    <n v="2019"/>
    <x v="224"/>
    <n v="10"/>
    <n v="3"/>
    <n v="89"/>
    <n v="51"/>
    <n v="12.71"/>
    <n v="88.11"/>
    <n v="0"/>
    <n v="1"/>
    <n v="1"/>
    <n v="7.416666666666667"/>
    <n v="8.9"/>
    <n v="100.82"/>
    <n v="1"/>
    <n v="12"/>
    <n v="8.3333333333333321"/>
  </r>
  <r>
    <n v="3"/>
    <x v="1299"/>
    <s v="PAK"/>
    <n v="2015"/>
    <x v="230"/>
    <n v="7"/>
    <n v="1"/>
    <n v="89"/>
    <n v="39"/>
    <n v="14.83"/>
    <n v="118.66"/>
    <n v="0"/>
    <n v="0"/>
    <n v="1"/>
    <n v="8.9"/>
    <n v="12.714285714285714"/>
    <n v="133.49"/>
    <n v="0"/>
    <n v="0"/>
    <n v="0"/>
  </r>
  <r>
    <n v="4"/>
    <x v="1300"/>
    <s v="SA"/>
    <n v="2007"/>
    <x v="230"/>
    <n v="8"/>
    <n v="2"/>
    <n v="89"/>
    <n v="37"/>
    <n v="14.83"/>
    <n v="127.14"/>
    <n v="0"/>
    <n v="0"/>
    <n v="3"/>
    <n v="8.9"/>
    <n v="11.125"/>
    <n v="141.97"/>
    <n v="0"/>
    <n v="0"/>
    <n v="0"/>
  </r>
  <r>
    <n v="5"/>
    <x v="1301"/>
    <s v="INDIA"/>
    <n v="1990"/>
    <x v="241"/>
    <n v="7"/>
    <n v="0"/>
    <n v="88"/>
    <n v="53"/>
    <n v="12.57"/>
    <n v="54.32"/>
    <n v="0"/>
    <n v="1"/>
    <n v="0"/>
    <n v="12.571428571428571"/>
    <n v="12.571428571428571"/>
    <n v="66.89"/>
    <n v="1"/>
    <n v="7"/>
    <n v="14.285714285714285"/>
  </r>
  <r>
    <n v="6"/>
    <x v="1302"/>
    <s v="USA"/>
    <n v="2019"/>
    <x v="236"/>
    <n v="5"/>
    <n v="0"/>
    <n v="88"/>
    <n v="40"/>
    <n v="17.600000000000001"/>
    <n v="65.67"/>
    <n v="0"/>
    <n v="0"/>
    <n v="0"/>
    <n v="14.666666666666666"/>
    <n v="17.600000000000001"/>
    <n v="83.27000000000001"/>
    <n v="0"/>
    <n v="0"/>
    <n v="0"/>
  </r>
  <r>
    <n v="7"/>
    <x v="1303"/>
    <s v="AFG"/>
    <n v="2010"/>
    <x v="237"/>
    <n v="4"/>
    <n v="1"/>
    <n v="88"/>
    <n v="39"/>
    <n v="29.33"/>
    <n v="64.23"/>
    <n v="0"/>
    <n v="0"/>
    <n v="0"/>
    <n v="17.600000000000001"/>
    <n v="22"/>
    <n v="93.56"/>
    <n v="0"/>
    <n v="0"/>
    <n v="0"/>
  </r>
  <r>
    <n v="8"/>
    <x v="1304"/>
    <s v="ZIM"/>
    <n v="1993"/>
    <x v="198"/>
    <n v="17"/>
    <n v="9"/>
    <n v="88"/>
    <n v="19"/>
    <n v="11"/>
    <n v="50.28"/>
    <n v="0"/>
    <n v="0"/>
    <n v="1"/>
    <n v="3.2592592592592591"/>
    <n v="5.1764705882352944"/>
    <n v="61.28"/>
    <n v="0"/>
    <n v="0"/>
    <n v="0"/>
  </r>
  <r>
    <n v="9"/>
    <x v="1305"/>
    <s v="PAK"/>
    <n v="1986"/>
    <x v="211"/>
    <n v="10"/>
    <n v="3"/>
    <n v="87"/>
    <n v="37"/>
    <n v="12.42"/>
    <n v="63.97"/>
    <n v="0"/>
    <n v="0"/>
    <n v="1"/>
    <n v="5.8"/>
    <n v="8.6999999999999993"/>
    <n v="76.39"/>
    <n v="0"/>
    <n v="0"/>
    <n v="0"/>
  </r>
  <r>
    <n v="10"/>
    <x v="1306"/>
    <s v="PNG"/>
    <n v="2019"/>
    <x v="241"/>
    <n v="7"/>
    <n v="3"/>
    <n v="87"/>
    <n v="31"/>
    <n v="21.75"/>
    <n v="63.5"/>
    <n v="0"/>
    <n v="0"/>
    <n v="1"/>
    <n v="12.428571428571429"/>
    <n v="12.428571428571429"/>
    <n v="85.25"/>
    <n v="0"/>
    <n v="0"/>
    <n v="0"/>
  </r>
  <r>
    <n v="11"/>
    <x v="1307"/>
    <s v="CAN"/>
    <n v="2008"/>
    <x v="242"/>
    <n v="3"/>
    <n v="1"/>
    <n v="87"/>
    <n v="46"/>
    <n v="43.5"/>
    <n v="110.12"/>
    <n v="0"/>
    <n v="0"/>
    <n v="0"/>
    <n v="29"/>
    <n v="29"/>
    <n v="153.62"/>
    <n v="0"/>
    <n v="0"/>
    <n v="0"/>
  </r>
  <r>
    <n v="12"/>
    <x v="1308"/>
    <s v="OMAN"/>
    <n v="2019"/>
    <x v="237"/>
    <n v="4"/>
    <n v="1"/>
    <n v="87"/>
    <n v="35"/>
    <n v="29"/>
    <n v="60.41"/>
    <n v="0"/>
    <n v="0"/>
    <n v="0"/>
    <n v="17.399999999999999"/>
    <n v="21.75"/>
    <n v="89.41"/>
    <n v="0"/>
    <n v="0"/>
    <n v="0"/>
  </r>
  <r>
    <n v="13"/>
    <x v="1309"/>
    <s v="ENG"/>
    <n v="1986"/>
    <x v="226"/>
    <n v="12"/>
    <n v="4"/>
    <n v="86"/>
    <n v="24"/>
    <n v="10.75"/>
    <n v="78.180000000000007"/>
    <n v="0"/>
    <n v="0"/>
    <n v="0"/>
    <n v="6.1428571428571432"/>
    <n v="7.166666666666667"/>
    <n v="88.93"/>
    <n v="0"/>
    <n v="0"/>
    <n v="0"/>
  </r>
  <r>
    <n v="14"/>
    <x v="1310"/>
    <s v="WI"/>
    <n v="1977"/>
    <x v="224"/>
    <n v="8"/>
    <n v="2"/>
    <n v="86"/>
    <n v="26"/>
    <n v="14.33"/>
    <n v="58.1"/>
    <n v="0"/>
    <n v="0"/>
    <n v="1"/>
    <n v="7.166666666666667"/>
    <n v="10.75"/>
    <n v="72.430000000000007"/>
    <n v="0"/>
    <n v="0"/>
    <n v="0"/>
  </r>
  <r>
    <n v="15"/>
    <x v="1311"/>
    <s v="WI"/>
    <n v="1981"/>
    <x v="243"/>
    <n v="2"/>
    <n v="0"/>
    <n v="86"/>
    <n v="62"/>
    <n v="43"/>
    <n v="45.26"/>
    <n v="0"/>
    <n v="1"/>
    <n v="0"/>
    <n v="43"/>
    <n v="43"/>
    <n v="88.259999999999991"/>
    <n v="1"/>
    <n v="2"/>
    <n v="50"/>
  </r>
  <r>
    <n v="16"/>
    <x v="1312"/>
    <s v="ENG"/>
    <n v="2001"/>
    <x v="182"/>
    <n v="25"/>
    <n v="10"/>
    <n v="86"/>
    <n v="20"/>
    <n v="5.73"/>
    <n v="36.130000000000003"/>
    <n v="0"/>
    <n v="0"/>
    <n v="6"/>
    <n v="1.72"/>
    <n v="3.44"/>
    <n v="41.86"/>
    <n v="0"/>
    <n v="0"/>
    <n v="0"/>
  </r>
  <r>
    <n v="17"/>
    <x v="1313"/>
    <s v="NEPAL"/>
    <n v="2019"/>
    <x v="235"/>
    <n v="4"/>
    <n v="0"/>
    <n v="86"/>
    <n v="55"/>
    <n v="21.5"/>
    <n v="77.47"/>
    <n v="0"/>
    <n v="1"/>
    <n v="0"/>
    <n v="21.5"/>
    <n v="21.5"/>
    <n v="98.97"/>
    <n v="1"/>
    <n v="4"/>
    <n v="25"/>
  </r>
  <r>
    <n v="3"/>
    <x v="1314"/>
    <s v="BDESH"/>
    <n v="2010"/>
    <x v="80"/>
    <n v="27"/>
    <n v="11"/>
    <n v="81"/>
    <n v="15"/>
    <n v="5.0599999999999996"/>
    <n v="43.78"/>
    <n v="0"/>
    <n v="0"/>
    <n v="5"/>
    <n v="1.5576923076923077"/>
    <n v="3"/>
    <n v="48.84"/>
    <n v="0"/>
    <n v="0"/>
    <n v="0"/>
  </r>
  <r>
    <n v="19"/>
    <x v="1315"/>
    <s v="INDIA"/>
    <n v="2013"/>
    <x v="200"/>
    <n v="13"/>
    <n v="4"/>
    <n v="86"/>
    <n v="27"/>
    <n v="9.5500000000000007"/>
    <n v="58.9"/>
    <n v="0"/>
    <n v="0"/>
    <n v="2"/>
    <n v="2.774193548387097"/>
    <n v="6.615384615384615"/>
    <n v="68.45"/>
    <n v="0"/>
    <n v="0"/>
    <n v="0"/>
  </r>
  <r>
    <n v="20"/>
    <x v="1316"/>
    <s v="ZIM"/>
    <n v="2018"/>
    <x v="209"/>
    <n v="14"/>
    <n v="3"/>
    <n v="86"/>
    <n v="20"/>
    <n v="7.81"/>
    <n v="95.55"/>
    <n v="0"/>
    <n v="0"/>
    <n v="5"/>
    <n v="3.5833333333333335"/>
    <n v="6.1428571428571432"/>
    <n v="103.36"/>
    <n v="0"/>
    <n v="0"/>
    <n v="0"/>
  </r>
  <r>
    <n v="25"/>
    <x v="1317"/>
    <s v="WI"/>
    <n v="2007"/>
    <x v="14"/>
    <n v="35"/>
    <n v="17"/>
    <n v="104"/>
    <n v="13"/>
    <n v="5.77"/>
    <n v="39.840000000000003"/>
    <n v="0"/>
    <n v="0"/>
    <n v="8"/>
    <n v="1.2380952380952381"/>
    <n v="2.9714285714285715"/>
    <n v="45.61"/>
    <n v="0"/>
    <n v="0"/>
    <n v="0"/>
  </r>
  <r>
    <n v="22"/>
    <x v="1318"/>
    <s v="SL"/>
    <n v="1994"/>
    <x v="214"/>
    <n v="10"/>
    <n v="2"/>
    <n v="85"/>
    <n v="20"/>
    <n v="10.62"/>
    <n v="59.85"/>
    <n v="0"/>
    <n v="0"/>
    <n v="0"/>
    <n v="5.3125"/>
    <n v="8.5"/>
    <n v="70.47"/>
    <n v="0"/>
    <n v="0"/>
    <n v="0"/>
  </r>
  <r>
    <n v="23"/>
    <x v="1319"/>
    <s v="SCOT"/>
    <n v="2007"/>
    <x v="202"/>
    <n v="14"/>
    <n v="3"/>
    <n v="85"/>
    <n v="31"/>
    <n v="7.72"/>
    <n v="123.18"/>
    <n v="0"/>
    <n v="0"/>
    <n v="3"/>
    <n v="4.7222222222222223"/>
    <n v="6.0714285714285712"/>
    <n v="130.9"/>
    <n v="0"/>
    <n v="0"/>
    <n v="0"/>
  </r>
  <r>
    <n v="24"/>
    <x v="1320"/>
    <s v="BMUDA"/>
    <n v="2007"/>
    <x v="210"/>
    <n v="13"/>
    <n v="5"/>
    <n v="85"/>
    <n v="22"/>
    <n v="10.62"/>
    <n v="84.15"/>
    <n v="0"/>
    <n v="0"/>
    <n v="2"/>
    <n v="4.4736842105263159"/>
    <n v="6.5384615384615383"/>
    <n v="94.77000000000001"/>
    <n v="0"/>
    <n v="0"/>
    <n v="0"/>
  </r>
  <r>
    <n v="25"/>
    <x v="1321"/>
    <s v="ENG"/>
    <n v="2009"/>
    <x v="197"/>
    <n v="15"/>
    <n v="4"/>
    <n v="85"/>
    <n v="22"/>
    <n v="7.72"/>
    <n v="84.15"/>
    <n v="0"/>
    <n v="0"/>
    <n v="3"/>
    <n v="3.2692307692307692"/>
    <n v="5.666666666666667"/>
    <n v="91.87"/>
    <n v="0"/>
    <n v="0"/>
    <n v="0"/>
  </r>
  <r>
    <n v="26"/>
    <x v="1322"/>
    <s v="ENG"/>
    <n v="1988"/>
    <x v="246"/>
    <n v="1"/>
    <n v="0"/>
    <n v="84"/>
    <n v="84"/>
    <n v="84"/>
    <n v="57.53"/>
    <n v="0"/>
    <n v="1"/>
    <n v="0"/>
    <n v="84"/>
    <n v="84"/>
    <n v="141.53"/>
    <n v="1"/>
    <n v="1"/>
    <n v="100"/>
  </r>
  <r>
    <n v="27"/>
    <x v="1323"/>
    <s v="NZ"/>
    <n v="2010"/>
    <x v="197"/>
    <n v="13"/>
    <n v="5"/>
    <n v="84"/>
    <n v="25"/>
    <n v="10.5"/>
    <n v="54.54"/>
    <n v="0"/>
    <n v="0"/>
    <n v="2"/>
    <n v="3.2307692307692308"/>
    <n v="6.4615384615384617"/>
    <n v="65.039999999999992"/>
    <n v="0"/>
    <n v="0"/>
    <n v="0"/>
  </r>
  <r>
    <n v="28"/>
    <x v="1324"/>
    <s v="UAE"/>
    <n v="1996"/>
    <x v="237"/>
    <n v="4"/>
    <n v="2"/>
    <n v="84"/>
    <n v="40"/>
    <n v="42"/>
    <n v="60.43"/>
    <n v="0"/>
    <n v="0"/>
    <n v="0"/>
    <n v="16.8"/>
    <n v="21"/>
    <n v="102.43"/>
    <n v="0"/>
    <n v="0"/>
    <n v="0"/>
  </r>
  <r>
    <n v="29"/>
    <x v="1325"/>
    <s v="SL"/>
    <n v="1987"/>
    <x v="177"/>
    <n v="19"/>
    <n v="10"/>
    <n v="84"/>
    <n v="15"/>
    <n v="9.33"/>
    <n v="55.26"/>
    <n v="0"/>
    <n v="0"/>
    <n v="3"/>
    <n v="1.8666666666666667"/>
    <n v="4.4210526315789478"/>
    <n v="64.59"/>
    <n v="0"/>
    <n v="0"/>
    <n v="0"/>
  </r>
  <r>
    <n v="30"/>
    <x v="1326"/>
    <s v="SCOT"/>
    <n v="2011"/>
    <x v="241"/>
    <n v="6"/>
    <n v="2"/>
    <n v="84"/>
    <n v="31"/>
    <n v="21"/>
    <n v="63.15"/>
    <n v="0"/>
    <n v="0"/>
    <n v="1"/>
    <n v="12"/>
    <n v="14"/>
    <n v="84.15"/>
    <n v="0"/>
    <n v="0"/>
    <n v="0"/>
  </r>
  <r>
    <n v="31"/>
    <x v="1327"/>
    <s v="UAE"/>
    <n v="2014"/>
    <x v="237"/>
    <n v="5"/>
    <n v="1"/>
    <n v="84"/>
    <n v="25"/>
    <n v="21"/>
    <n v="65.11"/>
    <n v="0"/>
    <n v="0"/>
    <n v="0"/>
    <n v="16.8"/>
    <n v="16.8"/>
    <n v="86.11"/>
    <n v="0"/>
    <n v="0"/>
    <n v="0"/>
  </r>
  <r>
    <n v="32"/>
    <x v="1328"/>
    <s v="PAK"/>
    <n v="1987"/>
    <x v="243"/>
    <n v="2"/>
    <n v="0"/>
    <n v="84"/>
    <n v="58"/>
    <n v="42"/>
    <n v="55.62"/>
    <n v="0"/>
    <n v="1"/>
    <n v="0"/>
    <n v="42"/>
    <n v="42"/>
    <n v="97.62"/>
    <n v="1"/>
    <n v="2"/>
    <n v="50"/>
  </r>
  <r>
    <n v="33"/>
    <x v="1329"/>
    <s v="WI"/>
    <n v="2005"/>
    <x v="237"/>
    <n v="5"/>
    <n v="0"/>
    <n v="83"/>
    <n v="33"/>
    <n v="16.600000000000001"/>
    <n v="55.7"/>
    <n v="0"/>
    <n v="0"/>
    <n v="0"/>
    <n v="16.600000000000001"/>
    <n v="16.600000000000001"/>
    <n v="72.300000000000011"/>
    <n v="0"/>
    <n v="0"/>
    <n v="0"/>
  </r>
  <r>
    <n v="34"/>
    <x v="1330"/>
    <s v="SA"/>
    <n v="2007"/>
    <x v="243"/>
    <n v="2"/>
    <n v="0"/>
    <n v="83"/>
    <n v="51"/>
    <n v="41.5"/>
    <n v="62.87"/>
    <n v="0"/>
    <n v="1"/>
    <n v="0"/>
    <n v="41.5"/>
    <n v="41.5"/>
    <n v="104.37"/>
    <n v="1"/>
    <n v="2"/>
    <n v="50"/>
  </r>
  <r>
    <n v="35"/>
    <x v="1331"/>
    <s v="SCOT"/>
    <n v="1999"/>
    <x v="237"/>
    <n v="5"/>
    <n v="1"/>
    <n v="83"/>
    <n v="32"/>
    <n v="20.75"/>
    <n v="53.89"/>
    <n v="0"/>
    <n v="0"/>
    <n v="1"/>
    <n v="16.600000000000001"/>
    <n v="16.600000000000001"/>
    <n v="74.64"/>
    <n v="0"/>
    <n v="0"/>
    <n v="0"/>
  </r>
  <r>
    <n v="36"/>
    <x v="1332"/>
    <s v="SL"/>
    <n v="2013"/>
    <x v="225"/>
    <n v="9"/>
    <n v="0"/>
    <n v="83"/>
    <n v="29"/>
    <n v="9.2200000000000006"/>
    <n v="77.569999999999993"/>
    <n v="0"/>
    <n v="0"/>
    <n v="1"/>
    <n v="9.2222222222222214"/>
    <n v="9.2222222222222214"/>
    <n v="86.789999999999992"/>
    <n v="0"/>
    <n v="0"/>
    <n v="0"/>
  </r>
  <r>
    <n v="37"/>
    <x v="1333"/>
    <s v="AUS"/>
    <n v="2018"/>
    <x v="235"/>
    <n v="4"/>
    <n v="1"/>
    <n v="83"/>
    <n v="47"/>
    <n v="27.66"/>
    <n v="83.83"/>
    <n v="0"/>
    <n v="0"/>
    <n v="1"/>
    <n v="20.75"/>
    <n v="20.75"/>
    <n v="111.49"/>
    <n v="0"/>
    <n v="0"/>
    <n v="0"/>
  </r>
  <r>
    <n v="38"/>
    <x v="1334"/>
    <s v="IRE"/>
    <n v="2008"/>
    <x v="225"/>
    <n v="6"/>
    <n v="0"/>
    <n v="83"/>
    <n v="37"/>
    <n v="13.83"/>
    <n v="53.54"/>
    <n v="0"/>
    <n v="0"/>
    <n v="0"/>
    <n v="9.2222222222222214"/>
    <n v="13.833333333333334"/>
    <n v="67.37"/>
    <n v="0"/>
    <n v="0"/>
    <n v="0"/>
  </r>
  <r>
    <n v="14"/>
    <x v="1335"/>
    <s v="BDESH"/>
    <n v="2013"/>
    <x v="150"/>
    <n v="27"/>
    <n v="17"/>
    <n v="79"/>
    <n v="16"/>
    <n v="7.9"/>
    <n v="52.31"/>
    <n v="0"/>
    <n v="0"/>
    <n v="3"/>
    <n v="1.5490196078431373"/>
    <n v="2.925925925925926"/>
    <n v="60.21"/>
    <n v="0"/>
    <n v="0"/>
    <n v="0"/>
  </r>
  <r>
    <n v="40"/>
    <x v="1336"/>
    <s v="CAN"/>
    <n v="2010"/>
    <x v="235"/>
    <n v="3"/>
    <n v="0"/>
    <n v="82"/>
    <n v="48"/>
    <n v="27.33"/>
    <n v="48.23"/>
    <n v="0"/>
    <n v="0"/>
    <n v="0"/>
    <n v="20.5"/>
    <n v="27.333333333333332"/>
    <n v="75.56"/>
    <n v="0"/>
    <n v="0"/>
    <n v="0"/>
  </r>
  <r>
    <n v="41"/>
    <x v="1337"/>
    <s v="WI"/>
    <n v="2018"/>
    <x v="236"/>
    <n v="6"/>
    <n v="0"/>
    <n v="82"/>
    <n v="32"/>
    <n v="13.66"/>
    <n v="83.67"/>
    <n v="0"/>
    <n v="0"/>
    <n v="0"/>
    <n v="13.666666666666666"/>
    <n v="13.666666666666666"/>
    <n v="97.33"/>
    <n v="0"/>
    <n v="0"/>
    <n v="0"/>
  </r>
  <r>
    <n v="42"/>
    <x v="1338"/>
    <s v="SA"/>
    <n v="2000"/>
    <x v="237"/>
    <n v="5"/>
    <n v="0"/>
    <n v="82"/>
    <n v="28"/>
    <n v="16.399999999999999"/>
    <n v="48.52"/>
    <n v="0"/>
    <n v="0"/>
    <n v="1"/>
    <n v="16.399999999999999"/>
    <n v="16.399999999999999"/>
    <n v="64.92"/>
    <n v="0"/>
    <n v="0"/>
    <n v="0"/>
  </r>
  <r>
    <n v="43"/>
    <x v="1339"/>
    <s v="NAM"/>
    <n v="2003"/>
    <x v="236"/>
    <n v="6"/>
    <n v="1"/>
    <n v="82"/>
    <n v="27"/>
    <n v="16.399999999999999"/>
    <n v="60.74"/>
    <n v="0"/>
    <n v="0"/>
    <n v="0"/>
    <n v="13.666666666666666"/>
    <n v="13.666666666666666"/>
    <n v="77.14"/>
    <n v="0"/>
    <n v="0"/>
    <n v="0"/>
  </r>
  <r>
    <n v="44"/>
    <x v="1340"/>
    <s v="UAE"/>
    <n v="2015"/>
    <x v="237"/>
    <n v="3"/>
    <n v="0"/>
    <n v="82"/>
    <n v="60"/>
    <n v="27.33"/>
    <n v="65.599999999999994"/>
    <n v="0"/>
    <n v="1"/>
    <n v="0"/>
    <n v="16.399999999999999"/>
    <n v="27.333333333333332"/>
    <n v="92.929999999999993"/>
    <n v="1"/>
    <n v="5"/>
    <n v="20"/>
  </r>
  <r>
    <n v="45"/>
    <x v="1341"/>
    <s v="AUS"/>
    <n v="1977"/>
    <x v="243"/>
    <n v="2"/>
    <n v="0"/>
    <n v="82"/>
    <n v="70"/>
    <n v="41"/>
    <n v="57.34"/>
    <n v="0"/>
    <n v="1"/>
    <n v="0"/>
    <n v="41"/>
    <n v="41"/>
    <n v="98.34"/>
    <n v="1"/>
    <n v="2"/>
    <n v="50"/>
  </r>
  <r>
    <n v="46"/>
    <x v="1342"/>
    <s v="AUS"/>
    <n v="2017"/>
    <x v="228"/>
    <n v="10"/>
    <n v="1"/>
    <n v="81"/>
    <n v="18"/>
    <n v="9"/>
    <n v="68.06"/>
    <n v="0"/>
    <n v="0"/>
    <n v="0"/>
    <n v="7.3636363636363633"/>
    <n v="8.1"/>
    <n v="77.06"/>
    <n v="0"/>
    <n v="0"/>
    <n v="0"/>
  </r>
  <r>
    <n v="47"/>
    <x v="1343"/>
    <s v="BDESH"/>
    <n v="2009"/>
    <x v="237"/>
    <n v="2"/>
    <n v="0"/>
    <n v="81"/>
    <n v="59"/>
    <n v="40.5"/>
    <n v="114.08"/>
    <n v="0"/>
    <n v="1"/>
    <n v="0"/>
    <n v="16.2"/>
    <n v="40.5"/>
    <n v="154.57999999999998"/>
    <n v="1"/>
    <n v="5"/>
    <n v="20"/>
  </r>
  <r>
    <n v="48"/>
    <x v="1344"/>
    <s v="SA"/>
    <n v="2016"/>
    <x v="222"/>
    <n v="13"/>
    <n v="2"/>
    <n v="81"/>
    <n v="20"/>
    <n v="7.36"/>
    <n v="50"/>
    <n v="0"/>
    <n v="0"/>
    <n v="3"/>
    <n v="3.8571428571428572"/>
    <n v="6.2307692307692308"/>
    <n v="57.36"/>
    <n v="0"/>
    <n v="0"/>
    <n v="0"/>
  </r>
  <r>
    <n v="49"/>
    <x v="1345"/>
    <s v="SCOT"/>
    <n v="2008"/>
    <x v="232"/>
    <n v="8"/>
    <n v="3"/>
    <n v="81"/>
    <n v="26"/>
    <n v="16.2"/>
    <n v="47.92"/>
    <n v="0"/>
    <n v="0"/>
    <n v="1"/>
    <n v="6.2307692307692308"/>
    <n v="10.125"/>
    <n v="64.12"/>
    <n v="0"/>
    <n v="0"/>
    <n v="0"/>
  </r>
  <r>
    <n v="0"/>
    <x v="1346"/>
    <s v="HKG"/>
    <n v="2018"/>
    <x v="230"/>
    <n v="7"/>
    <n v="0"/>
    <n v="81"/>
    <n v="45"/>
    <n v="11.57"/>
    <n v="49.69"/>
    <n v="0"/>
    <n v="0"/>
    <n v="1"/>
    <n v="8.1"/>
    <n v="11.571428571428571"/>
    <n v="61.26"/>
    <n v="0"/>
    <n v="0"/>
    <n v="0"/>
  </r>
  <r>
    <n v="1"/>
    <x v="1347"/>
    <s v="NAM"/>
    <n v="2019"/>
    <x v="237"/>
    <n v="5"/>
    <n v="1"/>
    <n v="81"/>
    <n v="33"/>
    <n v="20.25"/>
    <n v="71.05"/>
    <n v="0"/>
    <n v="0"/>
    <n v="0"/>
    <n v="16.2"/>
    <n v="16.2"/>
    <n v="91.3"/>
    <n v="0"/>
    <n v="0"/>
    <n v="0"/>
  </r>
  <r>
    <n v="2"/>
    <x v="1348"/>
    <s v="INDIA"/>
    <n v="2004"/>
    <x v="234"/>
    <n v="7"/>
    <n v="1"/>
    <n v="81"/>
    <n v="57"/>
    <n v="13.5"/>
    <n v="60"/>
    <n v="0"/>
    <n v="1"/>
    <n v="1"/>
    <n v="10.125"/>
    <n v="11.571428571428571"/>
    <n v="73.5"/>
    <n v="1"/>
    <n v="8"/>
    <n v="12.5"/>
  </r>
  <r>
    <n v="19"/>
    <x v="1349"/>
    <s v="BDESH"/>
    <n v="2019"/>
    <x v="35"/>
    <n v="27"/>
    <n v="17"/>
    <n v="78"/>
    <n v="18"/>
    <n v="7.8"/>
    <n v="57.35"/>
    <n v="0"/>
    <n v="0"/>
    <n v="4"/>
    <n v="1.3928571428571428"/>
    <n v="2.8888888888888888"/>
    <n v="65.150000000000006"/>
    <n v="0"/>
    <n v="0"/>
    <n v="0"/>
  </r>
  <r>
    <n v="4"/>
    <x v="1350"/>
    <s v="PNG"/>
    <n v="2018"/>
    <x v="225"/>
    <n v="9"/>
    <n v="1"/>
    <n v="81"/>
    <n v="28"/>
    <n v="10.119999999999999"/>
    <n v="73.63"/>
    <n v="0"/>
    <n v="0"/>
    <n v="0"/>
    <n v="9"/>
    <n v="9"/>
    <n v="83.75"/>
    <n v="0"/>
    <n v="0"/>
    <n v="0"/>
  </r>
  <r>
    <n v="5"/>
    <x v="1351"/>
    <s v="INDIA"/>
    <n v="2005"/>
    <x v="224"/>
    <n v="7"/>
    <n v="3"/>
    <n v="81"/>
    <n v="69"/>
    <n v="20.25"/>
    <n v="65.849999999999994"/>
    <n v="0"/>
    <n v="1"/>
    <n v="2"/>
    <n v="6.75"/>
    <n v="11.571428571428571"/>
    <n v="86.1"/>
    <n v="1"/>
    <n v="12"/>
    <n v="8.3333333333333321"/>
  </r>
  <r>
    <n v="6"/>
    <x v="1352"/>
    <s v="AFG"/>
    <n v="2019"/>
    <x v="198"/>
    <n v="17"/>
    <n v="10"/>
    <n v="80"/>
    <n v="16"/>
    <n v="11.42"/>
    <n v="74.760000000000005"/>
    <n v="0"/>
    <n v="0"/>
    <n v="3"/>
    <n v="2.9629629629629628"/>
    <n v="4.7058823529411766"/>
    <n v="86.18"/>
    <n v="0"/>
    <n v="0"/>
    <n v="0"/>
  </r>
  <r>
    <n v="7"/>
    <x v="1353"/>
    <s v="SCOT"/>
    <n v="2013"/>
    <x v="214"/>
    <n v="11"/>
    <n v="3"/>
    <n v="80"/>
    <n v="23"/>
    <n v="10"/>
    <n v="80.8"/>
    <n v="0"/>
    <n v="0"/>
    <n v="2"/>
    <n v="5"/>
    <n v="7.2727272727272725"/>
    <n v="90.8"/>
    <n v="0"/>
    <n v="0"/>
    <n v="0"/>
  </r>
  <r>
    <n v="8"/>
    <x v="1354"/>
    <s v="ZIM"/>
    <n v="2003"/>
    <x v="234"/>
    <n v="8"/>
    <n v="0"/>
    <n v="80"/>
    <n v="26"/>
    <n v="10"/>
    <n v="42.78"/>
    <n v="0"/>
    <n v="0"/>
    <n v="1"/>
    <n v="10"/>
    <n v="10"/>
    <n v="52.78"/>
    <n v="0"/>
    <n v="0"/>
    <n v="0"/>
  </r>
  <r>
    <n v="9"/>
    <x v="1355"/>
    <s v="PAK"/>
    <n v="2015"/>
    <x v="228"/>
    <n v="7"/>
    <n v="2"/>
    <n v="80"/>
    <n v="36"/>
    <n v="16"/>
    <n v="61.06"/>
    <n v="0"/>
    <n v="0"/>
    <n v="0"/>
    <n v="7.2727272727272725"/>
    <n v="11.428571428571429"/>
    <n v="77.06"/>
    <n v="0"/>
    <n v="0"/>
    <n v="0"/>
  </r>
  <r>
    <n v="10"/>
    <x v="1356"/>
    <s v="ZIM"/>
    <n v="1987"/>
    <x v="230"/>
    <n v="8"/>
    <n v="3"/>
    <n v="80"/>
    <n v="24"/>
    <n v="16"/>
    <n v="65.040000000000006"/>
    <n v="0"/>
    <n v="0"/>
    <n v="1"/>
    <n v="8"/>
    <n v="10"/>
    <n v="81.040000000000006"/>
    <n v="0"/>
    <n v="0"/>
    <n v="0"/>
  </r>
  <r>
    <n v="11"/>
    <x v="1357"/>
    <s v="INDIA"/>
    <n v="1990"/>
    <x v="192"/>
    <n v="12"/>
    <n v="4"/>
    <n v="80"/>
    <n v="28"/>
    <n v="10"/>
    <n v="59.25"/>
    <n v="0"/>
    <n v="0"/>
    <n v="2"/>
    <n v="3.4782608695652173"/>
    <n v="6.666666666666667"/>
    <n v="69.25"/>
    <n v="0"/>
    <n v="0"/>
    <n v="0"/>
  </r>
  <r>
    <n v="12"/>
    <x v="1358"/>
    <s v="NZ"/>
    <n v="2019"/>
    <x v="225"/>
    <n v="5"/>
    <n v="2"/>
    <n v="79"/>
    <n v="49"/>
    <n v="26.33"/>
    <n v="102.59"/>
    <n v="0"/>
    <n v="0"/>
    <n v="0"/>
    <n v="8.7777777777777786"/>
    <n v="15.8"/>
    <n v="128.92000000000002"/>
    <n v="0"/>
    <n v="0"/>
    <n v="0"/>
  </r>
  <r>
    <n v="13"/>
    <x v="1359"/>
    <s v="INDIA"/>
    <n v="2011"/>
    <x v="241"/>
    <n v="6"/>
    <n v="1"/>
    <n v="79"/>
    <n v="27"/>
    <n v="15.8"/>
    <n v="45.93"/>
    <n v="0"/>
    <n v="0"/>
    <n v="0"/>
    <n v="11.285714285714286"/>
    <n v="13.166666666666666"/>
    <n v="61.730000000000004"/>
    <n v="0"/>
    <n v="0"/>
    <n v="0"/>
  </r>
  <r>
    <n v="34"/>
    <x v="1360"/>
    <s v="INDIA"/>
    <n v="2011"/>
    <x v="37"/>
    <n v="27"/>
    <n v="16"/>
    <n v="74"/>
    <n v="15"/>
    <n v="6.72"/>
    <n v="66.069999999999993"/>
    <n v="0"/>
    <n v="0"/>
    <n v="4"/>
    <n v="1.0571428571428572"/>
    <n v="2.7407407407407409"/>
    <n v="72.789999999999992"/>
    <n v="0"/>
    <n v="0"/>
    <n v="0"/>
  </r>
  <r>
    <n v="15"/>
    <x v="1361"/>
    <s v="AUS"/>
    <n v="1981"/>
    <x v="219"/>
    <n v="11"/>
    <n v="3"/>
    <n v="79"/>
    <n v="20"/>
    <n v="9.8699999999999992"/>
    <n v="46.47"/>
    <n v="0"/>
    <n v="0"/>
    <n v="1"/>
    <n v="4.6470588235294121"/>
    <n v="7.1818181818181817"/>
    <n v="56.339999999999996"/>
    <n v="0"/>
    <n v="0"/>
    <n v="0"/>
  </r>
  <r>
    <n v="14"/>
    <x v="1362"/>
    <s v="INDIA"/>
    <n v="1993"/>
    <x v="11"/>
    <n v="18"/>
    <n v="14"/>
    <n v="49"/>
    <n v="8"/>
    <n v="12.25"/>
    <n v="54.44"/>
    <n v="0"/>
    <n v="0"/>
    <n v="1"/>
    <n v="0.83050847457627119"/>
    <n v="2.7222222222222223"/>
    <n v="66.69"/>
    <n v="0"/>
    <n v="0"/>
    <n v="0"/>
  </r>
  <r>
    <n v="17"/>
    <x v="1363"/>
    <s v="AUS"/>
    <n v="2000"/>
    <x v="206"/>
    <n v="12"/>
    <n v="8"/>
    <n v="78"/>
    <n v="15"/>
    <n v="19.5"/>
    <n v="57.35"/>
    <n v="0"/>
    <n v="0"/>
    <n v="1"/>
    <n v="2.6"/>
    <n v="6.5"/>
    <n v="76.849999999999994"/>
    <n v="0"/>
    <n v="0"/>
    <n v="0"/>
  </r>
  <r>
    <n v="18"/>
    <x v="1364"/>
    <s v="AUS"/>
    <n v="1981"/>
    <x v="237"/>
    <n v="5"/>
    <n v="1"/>
    <n v="78"/>
    <n v="33"/>
    <n v="19.5"/>
    <n v="58.64"/>
    <n v="0"/>
    <n v="0"/>
    <n v="0"/>
    <n v="15.6"/>
    <n v="15.6"/>
    <n v="78.14"/>
    <n v="0"/>
    <n v="0"/>
    <n v="0"/>
  </r>
  <r>
    <n v="2"/>
    <x v="1365"/>
    <s v="BDESH"/>
    <n v="2019"/>
    <x v="159"/>
    <n v="52"/>
    <n v="24"/>
    <n v="140"/>
    <n v="17"/>
    <n v="5"/>
    <n v="56.22"/>
    <n v="0"/>
    <n v="0"/>
    <n v="11"/>
    <n v="1.386138613861386"/>
    <n v="2.6923076923076925"/>
    <n v="61.22"/>
    <n v="0"/>
    <n v="0"/>
    <n v="0"/>
  </r>
  <r>
    <n v="20"/>
    <x v="1366"/>
    <s v="SA"/>
    <n v="1992"/>
    <x v="235"/>
    <n v="4"/>
    <n v="0"/>
    <n v="78"/>
    <n v="35"/>
    <n v="19.5"/>
    <n v="44.82"/>
    <n v="0"/>
    <n v="0"/>
    <n v="0"/>
    <n v="19.5"/>
    <n v="19.5"/>
    <n v="64.319999999999993"/>
    <n v="0"/>
    <n v="0"/>
    <n v="0"/>
  </r>
  <r>
    <n v="21"/>
    <x v="1367"/>
    <s v="PAK"/>
    <n v="2016"/>
    <x v="235"/>
    <n v="4"/>
    <n v="0"/>
    <n v="78"/>
    <n v="45"/>
    <n v="19.5"/>
    <n v="66.66"/>
    <n v="0"/>
    <n v="0"/>
    <n v="0"/>
    <n v="19.5"/>
    <n v="19.5"/>
    <n v="86.16"/>
    <n v="0"/>
    <n v="0"/>
    <n v="0"/>
  </r>
  <r>
    <n v="22"/>
    <x v="1368"/>
    <s v="SL"/>
    <n v="1975"/>
    <x v="242"/>
    <n v="3"/>
    <n v="0"/>
    <n v="78"/>
    <n v="52"/>
    <n v="26"/>
    <n v="53.06"/>
    <n v="0"/>
    <n v="1"/>
    <n v="0"/>
    <n v="26"/>
    <n v="26"/>
    <n v="79.06"/>
    <n v="1"/>
    <n v="3"/>
    <n v="33.333333333333329"/>
  </r>
  <r>
    <n v="23"/>
    <x v="1369"/>
    <s v="AUS"/>
    <n v="2019"/>
    <x v="207"/>
    <n v="14"/>
    <n v="10"/>
    <n v="77"/>
    <n v="30"/>
    <n v="19.25"/>
    <n v="92.77"/>
    <n v="0"/>
    <n v="0"/>
    <n v="1"/>
    <n v="2.6551724137931036"/>
    <n v="5.5"/>
    <n v="112.02"/>
    <n v="0"/>
    <n v="0"/>
    <n v="0"/>
  </r>
  <r>
    <n v="24"/>
    <x v="1370"/>
    <s v="SA"/>
    <n v="2016"/>
    <x v="201"/>
    <n v="13"/>
    <n v="4"/>
    <n v="76"/>
    <n v="23"/>
    <n v="8.44"/>
    <n v="60.31"/>
    <n v="0"/>
    <n v="0"/>
    <n v="1"/>
    <n v="2.7142857142857144"/>
    <n v="5.8461538461538458"/>
    <n v="68.75"/>
    <n v="0"/>
    <n v="0"/>
    <n v="0"/>
  </r>
  <r>
    <n v="25"/>
    <x v="1371"/>
    <s v="WI"/>
    <n v="2014"/>
    <x v="197"/>
    <n v="16"/>
    <n v="8"/>
    <n v="76"/>
    <n v="24"/>
    <n v="9.5"/>
    <n v="60.8"/>
    <n v="0"/>
    <n v="0"/>
    <n v="1"/>
    <n v="2.9230769230769229"/>
    <n v="4.75"/>
    <n v="70.3"/>
    <n v="0"/>
    <n v="0"/>
    <n v="0"/>
  </r>
  <r>
    <n v="26"/>
    <x v="1372"/>
    <s v="WI"/>
    <n v="2019"/>
    <x v="206"/>
    <n v="14"/>
    <n v="7"/>
    <n v="76"/>
    <n v="17"/>
    <n v="10.85"/>
    <n v="73.78"/>
    <n v="0"/>
    <n v="0"/>
    <n v="1"/>
    <n v="2.5333333333333332"/>
    <n v="5.4285714285714288"/>
    <n v="84.63"/>
    <n v="0"/>
    <n v="0"/>
    <n v="0"/>
  </r>
  <r>
    <n v="27"/>
    <x v="1373"/>
    <s v="USA"/>
    <n v="2019"/>
    <x v="235"/>
    <n v="4"/>
    <n v="0"/>
    <n v="76"/>
    <n v="44"/>
    <n v="19"/>
    <n v="82.6"/>
    <n v="0"/>
    <n v="0"/>
    <n v="0"/>
    <n v="19"/>
    <n v="19"/>
    <n v="101.6"/>
    <n v="0"/>
    <n v="0"/>
    <n v="0"/>
  </r>
  <r>
    <n v="28"/>
    <x v="1374"/>
    <s v="AUS"/>
    <n v="2018"/>
    <x v="235"/>
    <n v="4"/>
    <n v="0"/>
    <n v="75"/>
    <n v="44"/>
    <n v="18.75"/>
    <n v="84.26"/>
    <n v="0"/>
    <n v="0"/>
    <n v="1"/>
    <n v="18.75"/>
    <n v="18.75"/>
    <n v="103.01"/>
    <n v="0"/>
    <n v="0"/>
    <n v="0"/>
  </r>
  <r>
    <n v="29"/>
    <x v="1375"/>
    <s v="AUS"/>
    <n v="1972"/>
    <x v="242"/>
    <n v="3"/>
    <n v="0"/>
    <n v="75"/>
    <n v="50"/>
    <n v="25"/>
    <n v="60.48"/>
    <n v="0"/>
    <n v="1"/>
    <n v="0"/>
    <n v="25"/>
    <n v="25"/>
    <n v="85.47999999999999"/>
    <n v="1"/>
    <n v="3"/>
    <n v="33.333333333333329"/>
  </r>
  <r>
    <n v="30"/>
    <x v="1376"/>
    <s v="SL"/>
    <n v="2014"/>
    <x v="236"/>
    <n v="6"/>
    <n v="1"/>
    <n v="75"/>
    <n v="27"/>
    <n v="15"/>
    <n v="83.33"/>
    <n v="0"/>
    <n v="0"/>
    <n v="0"/>
    <n v="12.5"/>
    <n v="12.5"/>
    <n v="98.33"/>
    <n v="0"/>
    <n v="0"/>
    <n v="0"/>
  </r>
  <r>
    <n v="31"/>
    <x v="1377"/>
    <s v="IRE"/>
    <n v="2011"/>
    <x v="226"/>
    <n v="9"/>
    <n v="4"/>
    <n v="74"/>
    <n v="25"/>
    <n v="14.8"/>
    <n v="72.540000000000006"/>
    <n v="0"/>
    <n v="0"/>
    <n v="0"/>
    <n v="5.2857142857142856"/>
    <n v="8.2222222222222214"/>
    <n v="87.34"/>
    <n v="0"/>
    <n v="0"/>
    <n v="0"/>
  </r>
  <r>
    <n v="32"/>
    <x v="1378"/>
    <s v="AUS"/>
    <n v="2005"/>
    <x v="171"/>
    <n v="13"/>
    <n v="9"/>
    <n v="74"/>
    <n v="28"/>
    <n v="18.5"/>
    <n v="83.14"/>
    <n v="0"/>
    <n v="0"/>
    <n v="2"/>
    <n v="1.7209302325581395"/>
    <n v="5.6923076923076925"/>
    <n v="101.64"/>
    <n v="0"/>
    <n v="0"/>
    <n v="0"/>
  </r>
  <r>
    <n v="33"/>
    <x v="1379"/>
    <s v="SA"/>
    <n v="2019"/>
    <x v="230"/>
    <n v="8"/>
    <n v="3"/>
    <n v="74"/>
    <n v="19"/>
    <n v="14.8"/>
    <n v="83.14"/>
    <n v="0"/>
    <n v="0"/>
    <n v="0"/>
    <n v="7.4"/>
    <n v="9.25"/>
    <n v="97.94"/>
    <n v="0"/>
    <n v="0"/>
    <n v="0"/>
  </r>
  <r>
    <n v="18"/>
    <x v="1380"/>
    <s v="ENG"/>
    <n v="2019"/>
    <x v="20"/>
    <n v="32"/>
    <n v="19"/>
    <n v="86"/>
    <n v="18"/>
    <n v="6.61"/>
    <n v="43.43"/>
    <n v="0"/>
    <n v="0"/>
    <n v="4"/>
    <n v="1.178082191780822"/>
    <n v="2.6875"/>
    <n v="50.04"/>
    <n v="0"/>
    <n v="0"/>
    <n v="0"/>
  </r>
  <r>
    <n v="35"/>
    <x v="1381"/>
    <s v="PAK"/>
    <n v="2009"/>
    <x v="228"/>
    <n v="8"/>
    <n v="3"/>
    <n v="74"/>
    <n v="27"/>
    <n v="14.8"/>
    <n v="67.27"/>
    <n v="0"/>
    <n v="0"/>
    <n v="0"/>
    <n v="6.7272727272727275"/>
    <n v="9.25"/>
    <n v="82.07"/>
    <n v="0"/>
    <n v="0"/>
    <n v="0"/>
  </r>
  <r>
    <n v="36"/>
    <x v="1382"/>
    <s v="WI"/>
    <n v="2009"/>
    <x v="182"/>
    <n v="22"/>
    <n v="14"/>
    <n v="73"/>
    <n v="13"/>
    <n v="9.1199999999999992"/>
    <n v="45.62"/>
    <n v="0"/>
    <n v="0"/>
    <n v="2"/>
    <n v="1.46"/>
    <n v="3.3181818181818183"/>
    <n v="54.739999999999995"/>
    <n v="0"/>
    <n v="0"/>
    <n v="0"/>
  </r>
  <r>
    <n v="5"/>
    <x v="1383"/>
    <s v="SA"/>
    <n v="2013"/>
    <x v="125"/>
    <n v="21"/>
    <n v="13"/>
    <n v="56"/>
    <n v="16"/>
    <n v="7"/>
    <n v="51.37"/>
    <n v="0"/>
    <n v="0"/>
    <n v="3"/>
    <n v="0.91803278688524592"/>
    <n v="2.6666666666666665"/>
    <n v="58.37"/>
    <n v="0"/>
    <n v="0"/>
    <n v="0"/>
  </r>
  <r>
    <n v="38"/>
    <x v="1384"/>
    <s v="NZ"/>
    <n v="1987"/>
    <x v="214"/>
    <n v="14"/>
    <n v="5"/>
    <n v="73"/>
    <n v="18"/>
    <n v="8.11"/>
    <n v="61.34"/>
    <n v="0"/>
    <n v="0"/>
    <n v="2"/>
    <n v="4.5625"/>
    <n v="5.2142857142857144"/>
    <n v="69.45"/>
    <n v="0"/>
    <n v="0"/>
    <n v="0"/>
  </r>
  <r>
    <n v="39"/>
    <x v="1385"/>
    <s v="CAN"/>
    <n v="1979"/>
    <x v="242"/>
    <n v="3"/>
    <n v="0"/>
    <n v="73"/>
    <n v="45"/>
    <n v="24.33"/>
    <n v="48.99"/>
    <n v="0"/>
    <n v="0"/>
    <n v="0"/>
    <n v="24.333333333333332"/>
    <n v="24.333333333333332"/>
    <n v="73.319999999999993"/>
    <n v="0"/>
    <n v="0"/>
    <n v="0"/>
  </r>
  <r>
    <n v="40"/>
    <x v="1386"/>
    <s v="AUS"/>
    <n v="1978"/>
    <x v="242"/>
    <n v="3"/>
    <n v="0"/>
    <n v="73"/>
    <n v="46"/>
    <n v="24.33"/>
    <n v="46.2"/>
    <n v="0"/>
    <n v="0"/>
    <n v="0"/>
    <n v="24.333333333333332"/>
    <n v="24.333333333333332"/>
    <n v="70.53"/>
    <n v="0"/>
    <n v="0"/>
    <n v="0"/>
  </r>
  <r>
    <n v="41"/>
    <x v="1387"/>
    <s v="SA"/>
    <n v="2006"/>
    <x v="157"/>
    <n v="15"/>
    <n v="3"/>
    <n v="73"/>
    <n v="29"/>
    <n v="6.08"/>
    <n v="77.650000000000006"/>
    <n v="0"/>
    <n v="0"/>
    <n v="2"/>
    <n v="1.972972972972973"/>
    <n v="4.8666666666666663"/>
    <n v="83.73"/>
    <n v="0"/>
    <n v="0"/>
    <n v="0"/>
  </r>
  <r>
    <n v="42"/>
    <x v="1388"/>
    <s v="INDIA"/>
    <n v="1974"/>
    <x v="243"/>
    <n v="2"/>
    <n v="0"/>
    <n v="73"/>
    <n v="67"/>
    <n v="36.5"/>
    <n v="81.11"/>
    <n v="0"/>
    <n v="1"/>
    <n v="0"/>
    <n v="36.5"/>
    <n v="36.5"/>
    <n v="117.61"/>
    <n v="1"/>
    <n v="2"/>
    <n v="50"/>
  </r>
  <r>
    <n v="43"/>
    <x v="1389"/>
    <s v="SL"/>
    <n v="2017"/>
    <x v="242"/>
    <n v="3"/>
    <n v="0"/>
    <n v="73"/>
    <n v="58"/>
    <n v="24.33"/>
    <n v="110.6"/>
    <n v="0"/>
    <n v="1"/>
    <n v="0"/>
    <n v="24.333333333333332"/>
    <n v="24.333333333333332"/>
    <n v="134.93"/>
    <n v="1"/>
    <n v="3"/>
    <n v="33.333333333333329"/>
  </r>
  <r>
    <n v="44"/>
    <x v="1390"/>
    <s v="BMUDA"/>
    <n v="2009"/>
    <x v="243"/>
    <n v="2"/>
    <n v="0"/>
    <n v="72"/>
    <n v="42"/>
    <n v="36"/>
    <n v="104.34"/>
    <n v="0"/>
    <n v="0"/>
    <n v="0"/>
    <n v="36"/>
    <n v="36"/>
    <n v="140.34"/>
    <n v="0"/>
    <n v="0"/>
    <n v="0"/>
  </r>
  <r>
    <n v="45"/>
    <x v="1391"/>
    <s v="AUS"/>
    <n v="1984"/>
    <x v="214"/>
    <n v="12"/>
    <n v="4"/>
    <n v="72"/>
    <n v="27"/>
    <n v="9"/>
    <n v="75.78"/>
    <n v="0"/>
    <n v="0"/>
    <n v="1"/>
    <n v="4.5"/>
    <n v="6"/>
    <n v="84.78"/>
    <n v="0"/>
    <n v="0"/>
    <n v="0"/>
  </r>
  <r>
    <n v="46"/>
    <x v="1392"/>
    <s v="ZIM"/>
    <n v="2003"/>
    <x v="200"/>
    <n v="17"/>
    <n v="8"/>
    <n v="72"/>
    <n v="20"/>
    <n v="8"/>
    <n v="55.38"/>
    <n v="0"/>
    <n v="0"/>
    <n v="1"/>
    <n v="2.3225806451612905"/>
    <n v="4.2352941176470589"/>
    <n v="63.38"/>
    <n v="0"/>
    <n v="0"/>
    <n v="0"/>
  </r>
  <r>
    <n v="47"/>
    <x v="1393"/>
    <s v="BMUDA"/>
    <n v="2007"/>
    <x v="237"/>
    <n v="5"/>
    <n v="0"/>
    <n v="72"/>
    <n v="30"/>
    <n v="14.4"/>
    <n v="33.17"/>
    <n v="0"/>
    <n v="0"/>
    <n v="1"/>
    <n v="14.4"/>
    <n v="14.4"/>
    <n v="47.57"/>
    <n v="0"/>
    <n v="0"/>
    <n v="0"/>
  </r>
  <r>
    <n v="48"/>
    <x v="1394"/>
    <s v="INDIA"/>
    <n v="2016"/>
    <x v="176"/>
    <n v="28"/>
    <n v="13"/>
    <n v="72"/>
    <n v="13"/>
    <n v="4.8"/>
    <n v="35.46"/>
    <n v="0"/>
    <n v="0"/>
    <n v="5"/>
    <n v="0.9"/>
    <n v="2.5714285714285716"/>
    <n v="40.26"/>
    <n v="0"/>
    <n v="0"/>
    <n v="0"/>
  </r>
  <r>
    <n v="49"/>
    <x v="1395"/>
    <s v="INDIA"/>
    <n v="1988"/>
    <x v="208"/>
    <n v="12"/>
    <n v="4"/>
    <n v="72"/>
    <n v="23"/>
    <n v="9"/>
    <n v="51.79"/>
    <n v="0"/>
    <n v="0"/>
    <n v="0"/>
    <n v="3.2727272727272729"/>
    <n v="6"/>
    <n v="60.79"/>
    <n v="0"/>
    <n v="0"/>
    <n v="0"/>
  </r>
  <r>
    <n v="0"/>
    <x v="1396"/>
    <s v="ENG"/>
    <n v="2000"/>
    <x v="237"/>
    <n v="4"/>
    <n v="0"/>
    <n v="71"/>
    <n v="42"/>
    <n v="17.75"/>
    <n v="49.3"/>
    <n v="0"/>
    <n v="0"/>
    <n v="0"/>
    <n v="14.2"/>
    <n v="17.75"/>
    <n v="67.05"/>
    <n v="0"/>
    <n v="0"/>
    <n v="0"/>
  </r>
  <r>
    <n v="1"/>
    <x v="1397"/>
    <s v="KENYA"/>
    <n v="2013"/>
    <x v="237"/>
    <n v="5"/>
    <n v="0"/>
    <n v="71"/>
    <n v="27"/>
    <n v="14.2"/>
    <n v="46.4"/>
    <n v="0"/>
    <n v="0"/>
    <n v="0"/>
    <n v="14.2"/>
    <n v="14.2"/>
    <n v="60.599999999999994"/>
    <n v="0"/>
    <n v="0"/>
    <n v="0"/>
  </r>
  <r>
    <n v="2"/>
    <x v="1398"/>
    <s v="NL"/>
    <n v="2019"/>
    <x v="235"/>
    <n v="3"/>
    <n v="1"/>
    <n v="71"/>
    <n v="44"/>
    <n v="35.5"/>
    <n v="87.65"/>
    <n v="0"/>
    <n v="0"/>
    <n v="0"/>
    <n v="17.75"/>
    <n v="23.666666666666668"/>
    <n v="123.15"/>
    <n v="0"/>
    <n v="0"/>
    <n v="0"/>
  </r>
  <r>
    <n v="3"/>
    <x v="1399"/>
    <s v="USA"/>
    <n v="2019"/>
    <x v="235"/>
    <n v="3"/>
    <n v="1"/>
    <n v="71"/>
    <n v="42"/>
    <n v="35.5"/>
    <n v="144.88999999999999"/>
    <n v="0"/>
    <n v="0"/>
    <n v="0"/>
    <n v="17.75"/>
    <n v="23.666666666666668"/>
    <n v="180.39"/>
    <n v="0"/>
    <n v="0"/>
    <n v="0"/>
  </r>
  <r>
    <n v="4"/>
    <x v="1400"/>
    <s v="NL"/>
    <n v="2018"/>
    <x v="236"/>
    <n v="4"/>
    <n v="1"/>
    <n v="71"/>
    <n v="51"/>
    <n v="23.66"/>
    <n v="63.39"/>
    <n v="0"/>
    <n v="1"/>
    <n v="0"/>
    <n v="11.833333333333334"/>
    <n v="17.75"/>
    <n v="87.05"/>
    <n v="1"/>
    <n v="6"/>
    <n v="16.666666666666664"/>
  </r>
  <r>
    <n v="5"/>
    <x v="1401"/>
    <s v="SL"/>
    <n v="2019"/>
    <x v="224"/>
    <n v="7"/>
    <n v="1"/>
    <n v="71"/>
    <n v="25"/>
    <n v="11.83"/>
    <n v="42.77"/>
    <n v="0"/>
    <n v="0"/>
    <n v="1"/>
    <n v="5.916666666666667"/>
    <n v="10.142857142857142"/>
    <n v="54.6"/>
    <n v="0"/>
    <n v="0"/>
    <n v="0"/>
  </r>
  <r>
    <n v="6"/>
    <x v="1402"/>
    <s v="IRE"/>
    <n v="2007"/>
    <x v="236"/>
    <n v="6"/>
    <n v="0"/>
    <n v="70"/>
    <n v="28"/>
    <n v="11.66"/>
    <n v="55.55"/>
    <n v="0"/>
    <n v="0"/>
    <n v="1"/>
    <n v="11.666666666666666"/>
    <n v="11.666666666666666"/>
    <n v="67.209999999999994"/>
    <n v="0"/>
    <n v="0"/>
    <n v="0"/>
  </r>
  <r>
    <n v="7"/>
    <x v="1403"/>
    <s v="NZ"/>
    <n v="1988"/>
    <x v="210"/>
    <n v="11"/>
    <n v="5"/>
    <n v="70"/>
    <n v="18"/>
    <n v="11.66"/>
    <n v="66.03"/>
    <n v="0"/>
    <n v="0"/>
    <n v="1"/>
    <n v="3.6842105263157894"/>
    <n v="6.3636363636363633"/>
    <n v="77.69"/>
    <n v="0"/>
    <n v="0"/>
    <n v="0"/>
  </r>
  <r>
    <n v="8"/>
    <x v="1404"/>
    <s v="BDESH"/>
    <n v="2011"/>
    <x v="235"/>
    <n v="3"/>
    <n v="1"/>
    <n v="70"/>
    <n v="35"/>
    <n v="35"/>
    <n v="81.39"/>
    <n v="0"/>
    <n v="0"/>
    <n v="0"/>
    <n v="17.5"/>
    <n v="23.333333333333332"/>
    <n v="116.39"/>
    <n v="0"/>
    <n v="0"/>
    <n v="0"/>
  </r>
  <r>
    <n v="9"/>
    <x v="1405"/>
    <s v="ENG"/>
    <n v="1974"/>
    <x v="237"/>
    <n v="5"/>
    <n v="0"/>
    <n v="70"/>
    <n v="31"/>
    <n v="14"/>
    <n v="44.02"/>
    <n v="0"/>
    <n v="0"/>
    <n v="1"/>
    <n v="14"/>
    <n v="14"/>
    <n v="58.02"/>
    <n v="0"/>
    <n v="0"/>
    <n v="0"/>
  </r>
  <r>
    <n v="10"/>
    <x v="1406"/>
    <s v="BMUDA"/>
    <n v="2008"/>
    <x v="234"/>
    <n v="7"/>
    <n v="1"/>
    <n v="70"/>
    <n v="20"/>
    <n v="11.66"/>
    <n v="49.29"/>
    <n v="0"/>
    <n v="0"/>
    <n v="0"/>
    <n v="8.75"/>
    <n v="10"/>
    <n v="60.95"/>
    <n v="0"/>
    <n v="0"/>
    <n v="0"/>
  </r>
  <r>
    <n v="11"/>
    <x v="1407"/>
    <s v="PAK"/>
    <n v="1985"/>
    <x v="214"/>
    <n v="9"/>
    <n v="5"/>
    <n v="69"/>
    <n v="19"/>
    <n v="17.25"/>
    <n v="51.11"/>
    <n v="0"/>
    <n v="0"/>
    <n v="1"/>
    <n v="4.3125"/>
    <n v="7.666666666666667"/>
    <n v="68.36"/>
    <n v="0"/>
    <n v="0"/>
    <n v="0"/>
  </r>
  <r>
    <n v="12"/>
    <x v="1408"/>
    <s v="AUS"/>
    <n v="2009"/>
    <x v="189"/>
    <n v="12"/>
    <n v="7"/>
    <n v="69"/>
    <n v="16"/>
    <n v="13.8"/>
    <n v="78.400000000000006"/>
    <n v="0"/>
    <n v="0"/>
    <n v="1"/>
    <n v="1.7692307692307692"/>
    <n v="5.75"/>
    <n v="92.2"/>
    <n v="0"/>
    <n v="0"/>
    <n v="0"/>
  </r>
  <r>
    <n v="13"/>
    <x v="1409"/>
    <s v="SA"/>
    <n v="2004"/>
    <x v="210"/>
    <n v="7"/>
    <n v="4"/>
    <n v="69"/>
    <n v="23"/>
    <n v="23"/>
    <n v="102.98"/>
    <n v="0"/>
    <n v="0"/>
    <n v="0"/>
    <n v="3.6315789473684212"/>
    <n v="9.8571428571428577"/>
    <n v="125.98"/>
    <n v="0"/>
    <n v="0"/>
    <n v="0"/>
  </r>
  <r>
    <n v="14"/>
    <x v="1410"/>
    <s v="SL"/>
    <n v="1983"/>
    <x v="242"/>
    <n v="3"/>
    <n v="0"/>
    <n v="69"/>
    <n v="35"/>
    <n v="23"/>
    <n v="66.34"/>
    <n v="0"/>
    <n v="0"/>
    <n v="0"/>
    <n v="23"/>
    <n v="23"/>
    <n v="89.34"/>
    <n v="0"/>
    <n v="0"/>
    <n v="0"/>
  </r>
  <r>
    <n v="15"/>
    <x v="1411"/>
    <s v="NEPAL"/>
    <n v="2018"/>
    <x v="243"/>
    <n v="2"/>
    <n v="0"/>
    <n v="69"/>
    <n v="50"/>
    <n v="34.5"/>
    <n v="53.07"/>
    <n v="0"/>
    <n v="1"/>
    <n v="0"/>
    <n v="34.5"/>
    <n v="34.5"/>
    <n v="87.57"/>
    <n v="1"/>
    <n v="2"/>
    <n v="50"/>
  </r>
  <r>
    <n v="16"/>
    <x v="1412"/>
    <s v="AFG"/>
    <n v="2019"/>
    <x v="166"/>
    <n v="21"/>
    <n v="10"/>
    <n v="69"/>
    <n v="15"/>
    <n v="6.27"/>
    <n v="87.34"/>
    <n v="0"/>
    <n v="0"/>
    <n v="7"/>
    <n v="1.7250000000000001"/>
    <n v="3.2857142857142856"/>
    <n v="93.61"/>
    <n v="0"/>
    <n v="0"/>
    <n v="0"/>
  </r>
  <r>
    <n v="17"/>
    <x v="1413"/>
    <s v="NL"/>
    <n v="2019"/>
    <x v="243"/>
    <n v="2"/>
    <n v="0"/>
    <n v="69"/>
    <n v="41"/>
    <n v="34.5"/>
    <n v="123.21"/>
    <n v="0"/>
    <n v="0"/>
    <n v="0"/>
    <n v="34.5"/>
    <n v="34.5"/>
    <n v="157.70999999999998"/>
    <n v="0"/>
    <n v="0"/>
    <n v="0"/>
  </r>
  <r>
    <n v="18"/>
    <x v="1414"/>
    <s v="BMUDA"/>
    <n v="2009"/>
    <x v="243"/>
    <n v="2"/>
    <n v="0"/>
    <n v="68"/>
    <n v="45"/>
    <n v="34"/>
    <n v="65.38"/>
    <n v="0"/>
    <n v="0"/>
    <n v="0"/>
    <n v="34"/>
    <n v="34"/>
    <n v="99.38"/>
    <n v="0"/>
    <n v="0"/>
    <n v="0"/>
  </r>
  <r>
    <n v="19"/>
    <x v="1415"/>
    <s v="NL"/>
    <n v="2013"/>
    <x v="237"/>
    <n v="4"/>
    <n v="1"/>
    <n v="68"/>
    <n v="32"/>
    <n v="22.66"/>
    <n v="58.62"/>
    <n v="0"/>
    <n v="0"/>
    <n v="0"/>
    <n v="13.6"/>
    <n v="17"/>
    <n v="81.28"/>
    <n v="0"/>
    <n v="0"/>
    <n v="0"/>
  </r>
  <r>
    <n v="20"/>
    <x v="1416"/>
    <s v="SCOT"/>
    <n v="2010"/>
    <x v="237"/>
    <n v="5"/>
    <n v="0"/>
    <n v="68"/>
    <n v="27"/>
    <n v="13.6"/>
    <n v="68"/>
    <n v="0"/>
    <n v="0"/>
    <n v="0"/>
    <n v="13.6"/>
    <n v="13.6"/>
    <n v="81.599999999999994"/>
    <n v="0"/>
    <n v="0"/>
    <n v="0"/>
  </r>
  <r>
    <n v="21"/>
    <x v="1417"/>
    <s v="PAK"/>
    <n v="2019"/>
    <x v="235"/>
    <n v="4"/>
    <n v="2"/>
    <n v="68"/>
    <n v="32"/>
    <n v="34"/>
    <n v="93.15"/>
    <n v="0"/>
    <n v="0"/>
    <n v="0"/>
    <n v="17"/>
    <n v="17"/>
    <n v="127.15"/>
    <n v="0"/>
    <n v="0"/>
    <n v="0"/>
  </r>
  <r>
    <n v="22"/>
    <x v="1418"/>
    <s v="ENG"/>
    <n v="1996"/>
    <x v="204"/>
    <n v="11"/>
    <n v="5"/>
    <n v="68"/>
    <n v="14"/>
    <n v="11.33"/>
    <n v="57.14"/>
    <n v="0"/>
    <n v="0"/>
    <n v="0"/>
    <n v="2.72"/>
    <n v="6.1818181818181817"/>
    <n v="68.47"/>
    <n v="0"/>
    <n v="0"/>
    <n v="0"/>
  </r>
  <r>
    <n v="23"/>
    <x v="1419"/>
    <s v="OMAN"/>
    <n v="2019"/>
    <x v="237"/>
    <n v="5"/>
    <n v="0"/>
    <n v="68"/>
    <n v="23"/>
    <n v="13.6"/>
    <n v="49.63"/>
    <n v="0"/>
    <n v="0"/>
    <n v="1"/>
    <n v="13.6"/>
    <n v="13.6"/>
    <n v="63.230000000000004"/>
    <n v="0"/>
    <n v="0"/>
    <n v="0"/>
  </r>
  <r>
    <n v="22"/>
    <x v="1420"/>
    <s v="NZ"/>
    <n v="1989"/>
    <x v="32"/>
    <n v="48"/>
    <n v="37"/>
    <n v="118"/>
    <n v="19"/>
    <n v="10.72"/>
    <n v="34.1"/>
    <n v="0"/>
    <n v="0"/>
    <n v="6"/>
    <n v="1.0350877192982457"/>
    <n v="2.4583333333333335"/>
    <n v="44.82"/>
    <n v="0"/>
    <n v="0"/>
    <n v="0"/>
  </r>
  <r>
    <n v="25"/>
    <x v="1421"/>
    <s v="KENYA"/>
    <n v="2014"/>
    <x v="226"/>
    <n v="12"/>
    <n v="3"/>
    <n v="68"/>
    <n v="28"/>
    <n v="7.55"/>
    <n v="57.14"/>
    <n v="0"/>
    <n v="0"/>
    <n v="4"/>
    <n v="4.8571428571428568"/>
    <n v="5.666666666666667"/>
    <n v="64.69"/>
    <n v="0"/>
    <n v="0"/>
    <n v="0"/>
  </r>
  <r>
    <n v="26"/>
    <x v="1422"/>
    <s v="BDESH"/>
    <n v="2016"/>
    <x v="243"/>
    <n v="2"/>
    <n v="0"/>
    <n v="68"/>
    <n v="44"/>
    <n v="34"/>
    <n v="97.14"/>
    <n v="0"/>
    <n v="0"/>
    <n v="0"/>
    <n v="34"/>
    <n v="34"/>
    <n v="131.13999999999999"/>
    <n v="0"/>
    <n v="0"/>
    <n v="0"/>
  </r>
  <r>
    <n v="27"/>
    <x v="1423"/>
    <s v="AUS"/>
    <n v="2019"/>
    <x v="224"/>
    <n v="7"/>
    <n v="2"/>
    <n v="68"/>
    <n v="29"/>
    <n v="13.6"/>
    <n v="80.95"/>
    <n v="0"/>
    <n v="0"/>
    <n v="0"/>
    <n v="5.666666666666667"/>
    <n v="9.7142857142857135"/>
    <n v="94.55"/>
    <n v="0"/>
    <n v="0"/>
    <n v="0"/>
  </r>
  <r>
    <n v="28"/>
    <x v="1424"/>
    <s v="KENYA"/>
    <n v="2000"/>
    <x v="222"/>
    <n v="15"/>
    <n v="5"/>
    <n v="68"/>
    <n v="15"/>
    <n v="6.8"/>
    <n v="55.28"/>
    <n v="0"/>
    <n v="0"/>
    <n v="2"/>
    <n v="3.2380952380952381"/>
    <n v="4.5333333333333332"/>
    <n v="62.08"/>
    <n v="0"/>
    <n v="0"/>
    <n v="0"/>
  </r>
  <r>
    <n v="29"/>
    <x v="1425"/>
    <s v="SA"/>
    <n v="1993"/>
    <x v="235"/>
    <n v="4"/>
    <n v="0"/>
    <n v="67"/>
    <n v="35"/>
    <n v="16.75"/>
    <n v="56.77"/>
    <n v="0"/>
    <n v="0"/>
    <n v="1"/>
    <n v="16.75"/>
    <n v="16.75"/>
    <n v="73.52000000000001"/>
    <n v="0"/>
    <n v="0"/>
    <n v="0"/>
  </r>
  <r>
    <n v="30"/>
    <x v="1426"/>
    <s v="ZIM"/>
    <n v="1996"/>
    <x v="235"/>
    <n v="4"/>
    <n v="0"/>
    <n v="67"/>
    <n v="45"/>
    <n v="16.75"/>
    <n v="38.72"/>
    <n v="0"/>
    <n v="0"/>
    <n v="0"/>
    <n v="16.75"/>
    <n v="16.75"/>
    <n v="55.47"/>
    <n v="0"/>
    <n v="0"/>
    <n v="0"/>
  </r>
  <r>
    <n v="31"/>
    <x v="1427"/>
    <s v="CAN"/>
    <n v="2014"/>
    <x v="225"/>
    <n v="8"/>
    <n v="3"/>
    <n v="67"/>
    <n v="25"/>
    <n v="13.4"/>
    <n v="46.52"/>
    <n v="0"/>
    <n v="0"/>
    <n v="1"/>
    <n v="7.4444444444444446"/>
    <n v="8.375"/>
    <n v="59.92"/>
    <n v="0"/>
    <n v="0"/>
    <n v="0"/>
  </r>
  <r>
    <n v="32"/>
    <x v="1428"/>
    <s v="ZIM"/>
    <n v="2016"/>
    <x v="224"/>
    <n v="12"/>
    <n v="3"/>
    <n v="67"/>
    <n v="25"/>
    <n v="7.44"/>
    <n v="48.55"/>
    <n v="0"/>
    <n v="0"/>
    <n v="2"/>
    <n v="5.583333333333333"/>
    <n v="5.583333333333333"/>
    <n v="55.989999999999995"/>
    <n v="0"/>
    <n v="0"/>
    <n v="0"/>
  </r>
  <r>
    <n v="33"/>
    <x v="1429"/>
    <s v="NL"/>
    <n v="2008"/>
    <x v="228"/>
    <n v="9"/>
    <n v="1"/>
    <n v="67"/>
    <n v="23"/>
    <n v="8.3699999999999992"/>
    <n v="36.61"/>
    <n v="0"/>
    <n v="0"/>
    <n v="2"/>
    <n v="6.0909090909090908"/>
    <n v="7.4444444444444446"/>
    <n v="44.98"/>
    <n v="0"/>
    <n v="0"/>
    <n v="0"/>
  </r>
  <r>
    <n v="34"/>
    <x v="1430"/>
    <s v="HKG"/>
    <n v="2018"/>
    <x v="204"/>
    <n v="16"/>
    <n v="4"/>
    <n v="67"/>
    <n v="14"/>
    <n v="5.58"/>
    <n v="44.37"/>
    <n v="0"/>
    <n v="0"/>
    <n v="1"/>
    <n v="2.68"/>
    <n v="4.1875"/>
    <n v="49.949999999999996"/>
    <n v="0"/>
    <n v="0"/>
    <n v="0"/>
  </r>
  <r>
    <n v="35"/>
    <x v="1431"/>
    <s v="NZ"/>
    <n v="1974"/>
    <x v="242"/>
    <n v="2"/>
    <n v="0"/>
    <n v="67"/>
    <n v="55"/>
    <n v="33.5"/>
    <n v="46.2"/>
    <n v="0"/>
    <n v="1"/>
    <n v="0"/>
    <n v="22.333333333333332"/>
    <n v="33.5"/>
    <n v="79.7"/>
    <n v="1"/>
    <n v="3"/>
    <n v="33.333333333333329"/>
  </r>
  <r>
    <n v="36"/>
    <x v="1432"/>
    <s v="AFG"/>
    <n v="2019"/>
    <x v="187"/>
    <n v="27"/>
    <n v="17"/>
    <n v="67"/>
    <n v="17"/>
    <n v="6.7"/>
    <n v="41.87"/>
    <n v="0"/>
    <n v="0"/>
    <n v="4"/>
    <n v="1.5227272727272727"/>
    <n v="2.4814814814814814"/>
    <n v="48.57"/>
    <n v="0"/>
    <n v="0"/>
    <n v="0"/>
  </r>
  <r>
    <n v="37"/>
    <x v="1433"/>
    <s v="NZ"/>
    <n v="2019"/>
    <x v="200"/>
    <n v="13"/>
    <n v="2"/>
    <n v="67"/>
    <n v="24"/>
    <n v="6.09"/>
    <n v="76.13"/>
    <n v="0"/>
    <n v="0"/>
    <n v="4"/>
    <n v="2.161290322580645"/>
    <n v="5.1538461538461542"/>
    <n v="82.22"/>
    <n v="0"/>
    <n v="0"/>
    <n v="0"/>
  </r>
  <r>
    <n v="38"/>
    <x v="1434"/>
    <s v="HKG"/>
    <n v="2017"/>
    <x v="234"/>
    <n v="5"/>
    <n v="1"/>
    <n v="67"/>
    <n v="35"/>
    <n v="16.75"/>
    <n v="48.9"/>
    <n v="0"/>
    <n v="0"/>
    <n v="0"/>
    <n v="8.375"/>
    <n v="13.4"/>
    <n v="65.650000000000006"/>
    <n v="0"/>
    <n v="0"/>
    <n v="0"/>
  </r>
  <r>
    <n v="39"/>
    <x v="1435"/>
    <s v="SA"/>
    <n v="2003"/>
    <x v="209"/>
    <n v="9"/>
    <n v="5"/>
    <n v="66"/>
    <n v="33"/>
    <n v="16.5"/>
    <n v="53.22"/>
    <n v="0"/>
    <n v="0"/>
    <n v="2"/>
    <n v="2.75"/>
    <n v="7.333333333333333"/>
    <n v="69.72"/>
    <n v="0"/>
    <n v="0"/>
    <n v="0"/>
  </r>
  <r>
    <n v="40"/>
    <x v="1436"/>
    <s v="PAK"/>
    <n v="1998"/>
    <x v="235"/>
    <n v="4"/>
    <n v="0"/>
    <n v="66"/>
    <n v="25"/>
    <n v="16.5"/>
    <n v="66.66"/>
    <n v="0"/>
    <n v="0"/>
    <n v="0"/>
    <n v="16.5"/>
    <n v="16.5"/>
    <n v="83.16"/>
    <n v="0"/>
    <n v="0"/>
    <n v="0"/>
  </r>
  <r>
    <n v="41"/>
    <x v="1437"/>
    <s v="AUS"/>
    <n v="1986"/>
    <x v="228"/>
    <n v="8"/>
    <n v="4"/>
    <n v="66"/>
    <n v="19"/>
    <n v="16.5"/>
    <n v="54.09"/>
    <n v="0"/>
    <n v="0"/>
    <n v="1"/>
    <n v="6"/>
    <n v="8.25"/>
    <n v="70.59"/>
    <n v="0"/>
    <n v="0"/>
    <n v="0"/>
  </r>
  <r>
    <n v="42"/>
    <x v="1438"/>
    <s v="AFG"/>
    <n v="2019"/>
    <x v="219"/>
    <n v="10"/>
    <n v="3"/>
    <n v="66"/>
    <n v="21"/>
    <n v="9.42"/>
    <n v="66"/>
    <n v="0"/>
    <n v="0"/>
    <n v="2"/>
    <n v="3.8823529411764706"/>
    <n v="6.6"/>
    <n v="75.42"/>
    <n v="0"/>
    <n v="0"/>
    <n v="0"/>
  </r>
  <r>
    <n v="43"/>
    <x v="1439"/>
    <s v="BMUDA"/>
    <n v="2008"/>
    <x v="236"/>
    <n v="6"/>
    <n v="0"/>
    <n v="65"/>
    <n v="20"/>
    <n v="10.83"/>
    <n v="44.82"/>
    <n v="0"/>
    <n v="0"/>
    <n v="0"/>
    <n v="10.833333333333334"/>
    <n v="10.833333333333334"/>
    <n v="55.65"/>
    <n v="0"/>
    <n v="0"/>
    <n v="0"/>
  </r>
  <r>
    <n v="44"/>
    <x v="1440"/>
    <s v="WI"/>
    <n v="1996"/>
    <x v="197"/>
    <n v="13"/>
    <n v="7"/>
    <n v="65"/>
    <n v="17"/>
    <n v="10.83"/>
    <n v="81.25"/>
    <n v="0"/>
    <n v="0"/>
    <n v="1"/>
    <n v="2.5"/>
    <n v="5"/>
    <n v="92.08"/>
    <n v="0"/>
    <n v="0"/>
    <n v="0"/>
  </r>
  <r>
    <n v="45"/>
    <x v="1441"/>
    <s v="WI"/>
    <n v="2005"/>
    <x v="182"/>
    <n v="23"/>
    <n v="14"/>
    <n v="65"/>
    <n v="12"/>
    <n v="7.22"/>
    <n v="32.01"/>
    <n v="0"/>
    <n v="0"/>
    <n v="5"/>
    <n v="1.3"/>
    <n v="2.8260869565217392"/>
    <n v="39.229999999999997"/>
    <n v="0"/>
    <n v="0"/>
    <n v="0"/>
  </r>
  <r>
    <n v="46"/>
    <x v="1442"/>
    <s v="NZ"/>
    <n v="1991"/>
    <x v="224"/>
    <n v="8"/>
    <n v="3"/>
    <n v="65"/>
    <n v="21"/>
    <n v="13"/>
    <n v="59.63"/>
    <n v="0"/>
    <n v="0"/>
    <n v="1"/>
    <n v="5.416666666666667"/>
    <n v="8.125"/>
    <n v="72.63"/>
    <n v="0"/>
    <n v="0"/>
    <n v="0"/>
  </r>
  <r>
    <n v="47"/>
    <x v="1443"/>
    <s v="PAK"/>
    <n v="1996"/>
    <x v="235"/>
    <n v="4"/>
    <n v="0"/>
    <n v="65"/>
    <n v="31"/>
    <n v="16.25"/>
    <n v="49.61"/>
    <n v="0"/>
    <n v="0"/>
    <n v="0"/>
    <n v="16.25"/>
    <n v="16.25"/>
    <n v="65.86"/>
    <n v="0"/>
    <n v="0"/>
    <n v="0"/>
  </r>
  <r>
    <n v="48"/>
    <x v="1444"/>
    <s v="WI"/>
    <n v="1978"/>
    <x v="224"/>
    <n v="6"/>
    <n v="1"/>
    <n v="64"/>
    <n v="30"/>
    <n v="12.8"/>
    <n v="75.290000000000006"/>
    <n v="0"/>
    <n v="0"/>
    <n v="1"/>
    <n v="5.333333333333333"/>
    <n v="10.666666666666666"/>
    <n v="88.09"/>
    <n v="0"/>
    <n v="0"/>
    <n v="0"/>
  </r>
  <r>
    <n v="49"/>
    <x v="1445"/>
    <s v="CAN"/>
    <n v="2013"/>
    <x v="179"/>
    <n v="28"/>
    <n v="13"/>
    <n v="64"/>
    <n v="21"/>
    <n v="4.26"/>
    <n v="49.23"/>
    <n v="0"/>
    <n v="0"/>
    <n v="7"/>
    <n v="1.5238095238095237"/>
    <n v="2.2857142857142856"/>
    <n v="53.489999999999995"/>
    <n v="0"/>
    <n v="0"/>
    <n v="0"/>
  </r>
  <r>
    <n v="0"/>
    <x v="1446"/>
    <s v="WI"/>
    <n v="1999"/>
    <x v="241"/>
    <n v="6"/>
    <n v="0"/>
    <n v="64"/>
    <n v="23"/>
    <n v="10.66"/>
    <n v="38.78"/>
    <n v="0"/>
    <n v="0"/>
    <n v="0"/>
    <n v="9.1428571428571423"/>
    <n v="10.666666666666666"/>
    <n v="49.44"/>
    <n v="0"/>
    <n v="0"/>
    <n v="0"/>
  </r>
  <r>
    <n v="1"/>
    <x v="1447"/>
    <s v="SCOT"/>
    <n v="2010"/>
    <x v="234"/>
    <n v="8"/>
    <n v="1"/>
    <n v="63"/>
    <n v="17"/>
    <n v="9"/>
    <n v="44.05"/>
    <n v="0"/>
    <n v="0"/>
    <n v="0"/>
    <n v="7.875"/>
    <n v="7.875"/>
    <n v="53.05"/>
    <n v="0"/>
    <n v="0"/>
    <n v="0"/>
  </r>
  <r>
    <n v="2"/>
    <x v="1448"/>
    <s v="NZ"/>
    <n v="2009"/>
    <x v="235"/>
    <n v="2"/>
    <n v="1"/>
    <n v="63"/>
    <n v="56"/>
    <n v="63"/>
    <n v="123.52"/>
    <n v="0"/>
    <n v="1"/>
    <n v="0"/>
    <n v="15.75"/>
    <n v="31.5"/>
    <n v="186.51999999999998"/>
    <n v="1"/>
    <n v="4"/>
    <n v="25"/>
  </r>
  <r>
    <n v="3"/>
    <x v="1449"/>
    <s v="SCOT"/>
    <n v="2010"/>
    <x v="241"/>
    <n v="7"/>
    <n v="1"/>
    <n v="63"/>
    <n v="23"/>
    <n v="10.5"/>
    <n v="45"/>
    <n v="0"/>
    <n v="0"/>
    <n v="0"/>
    <n v="9"/>
    <n v="9"/>
    <n v="55.5"/>
    <n v="0"/>
    <n v="0"/>
    <n v="0"/>
  </r>
  <r>
    <n v="4"/>
    <x v="1450"/>
    <s v="BDESH"/>
    <n v="2019"/>
    <x v="236"/>
    <n v="4"/>
    <n v="1"/>
    <n v="63"/>
    <n v="39"/>
    <n v="21"/>
    <n v="81.81"/>
    <n v="0"/>
    <n v="0"/>
    <n v="0"/>
    <n v="10.5"/>
    <n v="15.75"/>
    <n v="102.81"/>
    <n v="0"/>
    <n v="0"/>
    <n v="0"/>
  </r>
  <r>
    <n v="5"/>
    <x v="1451"/>
    <s v="PAK"/>
    <n v="2012"/>
    <x v="237"/>
    <n v="4"/>
    <n v="1"/>
    <n v="62"/>
    <n v="27"/>
    <n v="20.66"/>
    <n v="69.66"/>
    <n v="0"/>
    <n v="0"/>
    <n v="0"/>
    <n v="12.4"/>
    <n v="15.5"/>
    <n v="90.32"/>
    <n v="0"/>
    <n v="0"/>
    <n v="0"/>
  </r>
  <r>
    <n v="6"/>
    <x v="1452"/>
    <s v="SL"/>
    <n v="1994"/>
    <x v="177"/>
    <n v="18"/>
    <n v="12"/>
    <n v="62"/>
    <n v="11"/>
    <n v="10.33"/>
    <n v="43.35"/>
    <n v="0"/>
    <n v="0"/>
    <n v="2"/>
    <n v="1.3777777777777778"/>
    <n v="3.4444444444444446"/>
    <n v="53.68"/>
    <n v="0"/>
    <n v="0"/>
    <n v="0"/>
  </r>
  <r>
    <n v="7"/>
    <x v="1453"/>
    <s v="SCOT"/>
    <n v="2019"/>
    <x v="242"/>
    <n v="3"/>
    <n v="0"/>
    <n v="62"/>
    <n v="27"/>
    <n v="20.66"/>
    <n v="88.57"/>
    <n v="0"/>
    <n v="0"/>
    <n v="0"/>
    <n v="20.666666666666668"/>
    <n v="20.666666666666668"/>
    <n v="109.22999999999999"/>
    <n v="0"/>
    <n v="0"/>
    <n v="0"/>
  </r>
  <r>
    <n v="8"/>
    <x v="1454"/>
    <s v="NZ"/>
    <n v="1974"/>
    <x v="242"/>
    <n v="3"/>
    <n v="0"/>
    <n v="62"/>
    <n v="38"/>
    <n v="20.66"/>
    <n v="59.61"/>
    <n v="0"/>
    <n v="0"/>
    <n v="1"/>
    <n v="20.666666666666668"/>
    <n v="20.666666666666668"/>
    <n v="80.27"/>
    <n v="0"/>
    <n v="0"/>
    <n v="0"/>
  </r>
  <r>
    <n v="9"/>
    <x v="1455"/>
    <s v="WI"/>
    <n v="2002"/>
    <x v="163"/>
    <n v="22"/>
    <n v="8"/>
    <n v="62"/>
    <n v="17"/>
    <n v="4.42"/>
    <n v="49.6"/>
    <n v="0"/>
    <n v="0"/>
    <n v="5"/>
    <n v="1.5121951219512195"/>
    <n v="2.8181818181818183"/>
    <n v="54.02"/>
    <n v="0"/>
    <n v="0"/>
    <n v="0"/>
  </r>
  <r>
    <n v="10"/>
    <x v="1456"/>
    <s v="NZ"/>
    <n v="2019"/>
    <x v="184"/>
    <n v="15"/>
    <n v="7"/>
    <n v="62"/>
    <n v="19"/>
    <n v="7.75"/>
    <n v="49.6"/>
    <n v="0"/>
    <n v="0"/>
    <n v="4"/>
    <n v="1.7222222222222223"/>
    <n v="4.1333333333333337"/>
    <n v="57.35"/>
    <n v="0"/>
    <n v="0"/>
    <n v="0"/>
  </r>
  <r>
    <n v="11"/>
    <x v="1457"/>
    <s v="USA"/>
    <n v="2019"/>
    <x v="225"/>
    <n v="7"/>
    <n v="3"/>
    <n v="62"/>
    <n v="19"/>
    <n v="15.5"/>
    <n v="68.13"/>
    <n v="0"/>
    <n v="0"/>
    <n v="0"/>
    <n v="6.8888888888888893"/>
    <n v="8.8571428571428577"/>
    <n v="83.63"/>
    <n v="0"/>
    <n v="0"/>
    <n v="0"/>
  </r>
  <r>
    <n v="12"/>
    <x v="1458"/>
    <s v="PNG"/>
    <n v="2018"/>
    <x v="225"/>
    <n v="7"/>
    <n v="1"/>
    <n v="62"/>
    <n v="36"/>
    <n v="10.33"/>
    <n v="74.69"/>
    <n v="0"/>
    <n v="0"/>
    <n v="1"/>
    <n v="6.8888888888888893"/>
    <n v="8.8571428571428577"/>
    <n v="85.02"/>
    <n v="0"/>
    <n v="0"/>
    <n v="0"/>
  </r>
  <r>
    <n v="13"/>
    <x v="1459"/>
    <s v="BDESH"/>
    <n v="1986"/>
    <x v="243"/>
    <n v="2"/>
    <n v="0"/>
    <n v="62"/>
    <n v="37"/>
    <n v="31"/>
    <n v="57.4"/>
    <n v="0"/>
    <n v="0"/>
    <n v="0"/>
    <n v="31"/>
    <n v="31"/>
    <n v="88.4"/>
    <n v="0"/>
    <n v="0"/>
    <n v="0"/>
  </r>
  <r>
    <n v="14"/>
    <x v="1460"/>
    <s v="UAE"/>
    <n v="1996"/>
    <x v="241"/>
    <n v="7"/>
    <n v="0"/>
    <n v="61"/>
    <n v="32"/>
    <n v="8.7100000000000009"/>
    <n v="31.28"/>
    <n v="0"/>
    <n v="0"/>
    <n v="1"/>
    <n v="8.7142857142857135"/>
    <n v="8.7142857142857135"/>
    <n v="39.99"/>
    <n v="0"/>
    <n v="0"/>
    <n v="0"/>
  </r>
  <r>
    <n v="15"/>
    <x v="1461"/>
    <s v="BDESH"/>
    <n v="2009"/>
    <x v="241"/>
    <n v="4"/>
    <n v="0"/>
    <n v="61"/>
    <n v="41"/>
    <n v="15.25"/>
    <n v="138.63"/>
    <n v="0"/>
    <n v="0"/>
    <n v="2"/>
    <n v="8.7142857142857135"/>
    <n v="15.25"/>
    <n v="153.88"/>
    <n v="0"/>
    <n v="0"/>
    <n v="0"/>
  </r>
  <r>
    <n v="16"/>
    <x v="1462"/>
    <s v="ENG"/>
    <n v="2019"/>
    <x v="246"/>
    <n v="1"/>
    <n v="1"/>
    <n v="61"/>
    <n v="61"/>
    <n v="0"/>
    <n v="80.260000000000005"/>
    <n v="0"/>
    <n v="1"/>
    <n v="0"/>
    <n v="61"/>
    <n v="61"/>
    <n v="80.260000000000005"/>
    <n v="1"/>
    <n v="1"/>
    <n v="100"/>
  </r>
  <r>
    <n v="17"/>
    <x v="1463"/>
    <s v="NZ"/>
    <n v="2002"/>
    <x v="232"/>
    <n v="8"/>
    <n v="0"/>
    <n v="61"/>
    <n v="16"/>
    <n v="7.62"/>
    <n v="60.39"/>
    <n v="0"/>
    <n v="0"/>
    <n v="1"/>
    <n v="4.6923076923076925"/>
    <n v="7.625"/>
    <n v="68.010000000000005"/>
    <n v="0"/>
    <n v="0"/>
    <n v="0"/>
  </r>
  <r>
    <n v="18"/>
    <x v="1464"/>
    <s v="ENG"/>
    <n v="1981"/>
    <x v="242"/>
    <n v="3"/>
    <n v="0"/>
    <n v="61"/>
    <n v="43"/>
    <n v="20.329999999999998"/>
    <n v="61"/>
    <n v="0"/>
    <n v="0"/>
    <n v="0"/>
    <n v="20.333333333333332"/>
    <n v="20.333333333333332"/>
    <n v="81.33"/>
    <n v="0"/>
    <n v="0"/>
    <n v="0"/>
  </r>
  <r>
    <n v="19"/>
    <x v="1465"/>
    <s v="KENYA"/>
    <n v="1996"/>
    <x v="234"/>
    <n v="7"/>
    <n v="1"/>
    <n v="61"/>
    <n v="20"/>
    <n v="10.16"/>
    <n v="40.659999999999997"/>
    <n v="0"/>
    <n v="0"/>
    <n v="0"/>
    <n v="7.625"/>
    <n v="8.7142857142857135"/>
    <n v="50.819999999999993"/>
    <n v="0"/>
    <n v="0"/>
    <n v="0"/>
  </r>
  <r>
    <n v="20"/>
    <x v="1466"/>
    <s v="WI"/>
    <n v="1980"/>
    <x v="236"/>
    <n v="5"/>
    <n v="1"/>
    <n v="61"/>
    <n v="32"/>
    <n v="15.25"/>
    <n v="79.22"/>
    <n v="0"/>
    <n v="0"/>
    <n v="0"/>
    <n v="10.166666666666666"/>
    <n v="12.2"/>
    <n v="94.47"/>
    <n v="0"/>
    <n v="0"/>
    <n v="0"/>
  </r>
  <r>
    <n v="21"/>
    <x v="1467"/>
    <s v="PAK"/>
    <n v="1995"/>
    <x v="243"/>
    <n v="2"/>
    <n v="0"/>
    <n v="61"/>
    <n v="36"/>
    <n v="30.5"/>
    <n v="47.65"/>
    <n v="0"/>
    <n v="0"/>
    <n v="0"/>
    <n v="30.5"/>
    <n v="30.5"/>
    <n v="78.150000000000006"/>
    <n v="0"/>
    <n v="0"/>
    <n v="0"/>
  </r>
  <r>
    <n v="22"/>
    <x v="1468"/>
    <s v="UAE"/>
    <n v="2016"/>
    <x v="235"/>
    <n v="4"/>
    <n v="0"/>
    <n v="61"/>
    <n v="28"/>
    <n v="15.25"/>
    <n v="83.56"/>
    <n v="0"/>
    <n v="0"/>
    <n v="0"/>
    <n v="15.25"/>
    <n v="15.25"/>
    <n v="98.81"/>
    <n v="0"/>
    <n v="0"/>
    <n v="0"/>
  </r>
  <r>
    <n v="23"/>
    <x v="1469"/>
    <s v="SA"/>
    <n v="2002"/>
    <x v="236"/>
    <n v="6"/>
    <n v="2"/>
    <n v="61"/>
    <n v="23"/>
    <n v="15.25"/>
    <n v="52.58"/>
    <n v="0"/>
    <n v="0"/>
    <n v="0"/>
    <n v="10.166666666666666"/>
    <n v="10.166666666666666"/>
    <n v="67.83"/>
    <n v="0"/>
    <n v="0"/>
    <n v="0"/>
  </r>
  <r>
    <n v="24"/>
    <x v="1470"/>
    <s v="KENYA"/>
    <n v="2011"/>
    <x v="235"/>
    <n v="4"/>
    <n v="1"/>
    <n v="61"/>
    <n v="33"/>
    <n v="20.329999999999998"/>
    <n v="56.48"/>
    <n v="0"/>
    <n v="0"/>
    <n v="0"/>
    <n v="15.25"/>
    <n v="15.25"/>
    <n v="76.81"/>
    <n v="0"/>
    <n v="0"/>
    <n v="0"/>
  </r>
  <r>
    <n v="25"/>
    <x v="1471"/>
    <s v="IRE"/>
    <n v="2009"/>
    <x v="230"/>
    <n v="4"/>
    <n v="2"/>
    <n v="61"/>
    <n v="29"/>
    <n v="30.5"/>
    <n v="148.78"/>
    <n v="0"/>
    <n v="0"/>
    <n v="1"/>
    <n v="6.1"/>
    <n v="15.25"/>
    <n v="179.28"/>
    <n v="0"/>
    <n v="0"/>
    <n v="0"/>
  </r>
  <r>
    <n v="26"/>
    <x v="1472"/>
    <s v="NZ"/>
    <n v="2001"/>
    <x v="228"/>
    <n v="10"/>
    <n v="3"/>
    <n v="60"/>
    <n v="30"/>
    <n v="8.57"/>
    <n v="46.15"/>
    <n v="0"/>
    <n v="0"/>
    <n v="1"/>
    <n v="5.4545454545454541"/>
    <n v="6"/>
    <n v="54.72"/>
    <n v="0"/>
    <n v="0"/>
    <n v="0"/>
  </r>
  <r>
    <n v="27"/>
    <x v="1473"/>
    <s v="BMUDA"/>
    <n v="2008"/>
    <x v="234"/>
    <n v="8"/>
    <n v="0"/>
    <n v="60"/>
    <n v="20"/>
    <n v="7.5"/>
    <n v="44.44"/>
    <n v="0"/>
    <n v="0"/>
    <n v="1"/>
    <n v="7.5"/>
    <n v="7.5"/>
    <n v="51.94"/>
    <n v="0"/>
    <n v="0"/>
    <n v="0"/>
  </r>
  <r>
    <n v="28"/>
    <x v="1474"/>
    <s v="WI"/>
    <n v="1982"/>
    <x v="230"/>
    <n v="8"/>
    <n v="2"/>
    <n v="60"/>
    <n v="20"/>
    <n v="10"/>
    <n v="103.44"/>
    <n v="0"/>
    <n v="0"/>
    <n v="1"/>
    <n v="6"/>
    <n v="7.5"/>
    <n v="113.44"/>
    <n v="0"/>
    <n v="0"/>
    <n v="0"/>
  </r>
  <r>
    <n v="29"/>
    <x v="1475"/>
    <s v="PAK"/>
    <n v="2001"/>
    <x v="237"/>
    <n v="3"/>
    <n v="0"/>
    <n v="60"/>
    <n v="39"/>
    <n v="20"/>
    <n v="107.14"/>
    <n v="0"/>
    <n v="0"/>
    <n v="0"/>
    <n v="12"/>
    <n v="20"/>
    <n v="127.14"/>
    <n v="0"/>
    <n v="0"/>
    <n v="0"/>
  </r>
  <r>
    <n v="30"/>
    <x v="1476"/>
    <s v="ENG"/>
    <n v="1975"/>
    <x v="242"/>
    <n v="3"/>
    <n v="0"/>
    <n v="60"/>
    <n v="28"/>
    <n v="20"/>
    <n v="37.97"/>
    <n v="0"/>
    <n v="0"/>
    <n v="0"/>
    <n v="20"/>
    <n v="20"/>
    <n v="57.97"/>
    <n v="0"/>
    <n v="0"/>
    <n v="0"/>
  </r>
  <r>
    <n v="31"/>
    <x v="1477"/>
    <s v="WI"/>
    <n v="2001"/>
    <x v="219"/>
    <n v="10"/>
    <n v="2"/>
    <n v="60"/>
    <n v="19"/>
    <n v="7.5"/>
    <n v="61.22"/>
    <n v="0"/>
    <n v="0"/>
    <n v="2"/>
    <n v="3.5294117647058822"/>
    <n v="6"/>
    <n v="68.72"/>
    <n v="0"/>
    <n v="0"/>
    <n v="0"/>
  </r>
  <r>
    <n v="32"/>
    <x v="1478"/>
    <s v="CAN"/>
    <n v="2007"/>
    <x v="243"/>
    <n v="2"/>
    <n v="0"/>
    <n v="59"/>
    <n v="44"/>
    <n v="29.5"/>
    <n v="71.95"/>
    <n v="0"/>
    <n v="0"/>
    <n v="0"/>
    <n v="29.5"/>
    <n v="29.5"/>
    <n v="101.45"/>
    <n v="0"/>
    <n v="0"/>
    <n v="0"/>
  </r>
  <r>
    <n v="33"/>
    <x v="1479"/>
    <s v="CAN"/>
    <n v="2011"/>
    <x v="230"/>
    <n v="8"/>
    <n v="0"/>
    <n v="59"/>
    <n v="24"/>
    <n v="7.37"/>
    <n v="66.290000000000006"/>
    <n v="0"/>
    <n v="0"/>
    <n v="0"/>
    <n v="5.9"/>
    <n v="7.375"/>
    <n v="73.660000000000011"/>
    <n v="0"/>
    <n v="0"/>
    <n v="0"/>
  </r>
  <r>
    <n v="34"/>
    <x v="1480"/>
    <s v="BDESH"/>
    <n v="1990"/>
    <x v="241"/>
    <n v="7"/>
    <n v="0"/>
    <n v="59"/>
    <n v="18"/>
    <n v="8.42"/>
    <n v="24.68"/>
    <n v="0"/>
    <n v="0"/>
    <n v="1"/>
    <n v="8.4285714285714288"/>
    <n v="8.4285714285714288"/>
    <n v="33.1"/>
    <n v="0"/>
    <n v="0"/>
    <n v="0"/>
  </r>
  <r>
    <n v="35"/>
    <x v="1481"/>
    <s v="NL"/>
    <n v="2010"/>
    <x v="214"/>
    <n v="9"/>
    <n v="4"/>
    <n v="59"/>
    <n v="16"/>
    <n v="11.8"/>
    <n v="74.680000000000007"/>
    <n v="0"/>
    <n v="0"/>
    <n v="1"/>
    <n v="3.6875"/>
    <n v="6.5555555555555554"/>
    <n v="86.48"/>
    <n v="0"/>
    <n v="0"/>
    <n v="0"/>
  </r>
  <r>
    <n v="36"/>
    <x v="1482"/>
    <s v="SCOT"/>
    <n v="2010"/>
    <x v="230"/>
    <n v="8"/>
    <n v="2"/>
    <n v="59"/>
    <n v="22"/>
    <n v="9.83"/>
    <n v="56.73"/>
    <n v="0"/>
    <n v="0"/>
    <n v="0"/>
    <n v="5.9"/>
    <n v="7.375"/>
    <n v="66.56"/>
    <n v="0"/>
    <n v="0"/>
    <n v="0"/>
  </r>
  <r>
    <n v="37"/>
    <x v="1483"/>
    <s v="ENG"/>
    <n v="1981"/>
    <x v="242"/>
    <n v="3"/>
    <n v="0"/>
    <n v="58"/>
    <n v="52"/>
    <n v="19.329999999999998"/>
    <n v="85.29"/>
    <n v="0"/>
    <n v="1"/>
    <n v="0"/>
    <n v="19.333333333333332"/>
    <n v="19.333333333333332"/>
    <n v="104.62"/>
    <n v="1"/>
    <n v="3"/>
    <n v="33.333333333333329"/>
  </r>
  <r>
    <n v="38"/>
    <x v="1484"/>
    <s v="UAE"/>
    <n v="2019"/>
    <x v="212"/>
    <n v="14"/>
    <n v="7"/>
    <n v="58"/>
    <n v="18"/>
    <n v="8.2799999999999994"/>
    <n v="42.64"/>
    <n v="0"/>
    <n v="0"/>
    <n v="3"/>
    <n v="2.9"/>
    <n v="4.1428571428571432"/>
    <n v="50.92"/>
    <n v="0"/>
    <n v="0"/>
    <n v="0"/>
  </r>
  <r>
    <n v="39"/>
    <x v="1485"/>
    <s v="ZIM"/>
    <n v="2014"/>
    <x v="241"/>
    <n v="7"/>
    <n v="0"/>
    <n v="58"/>
    <n v="15"/>
    <n v="8.2799999999999994"/>
    <n v="36.25"/>
    <n v="0"/>
    <n v="0"/>
    <n v="1"/>
    <n v="8.2857142857142865"/>
    <n v="8.2857142857142865"/>
    <n v="44.53"/>
    <n v="0"/>
    <n v="0"/>
    <n v="0"/>
  </r>
  <r>
    <n v="40"/>
    <x v="1486"/>
    <s v="SCOT"/>
    <n v="2013"/>
    <x v="234"/>
    <n v="7"/>
    <n v="2"/>
    <n v="58"/>
    <n v="20"/>
    <n v="11.6"/>
    <n v="49.15"/>
    <n v="0"/>
    <n v="0"/>
    <n v="0"/>
    <n v="7.25"/>
    <n v="8.2857142857142865"/>
    <n v="60.75"/>
    <n v="0"/>
    <n v="0"/>
    <n v="0"/>
  </r>
  <r>
    <n v="41"/>
    <x v="1487"/>
    <s v="UAE"/>
    <n v="2016"/>
    <x v="237"/>
    <n v="4"/>
    <n v="0"/>
    <n v="58"/>
    <n v="28"/>
    <n v="14.5"/>
    <n v="75.319999999999993"/>
    <n v="0"/>
    <n v="0"/>
    <n v="0"/>
    <n v="11.6"/>
    <n v="14.5"/>
    <n v="89.82"/>
    <n v="0"/>
    <n v="0"/>
    <n v="0"/>
  </r>
  <r>
    <n v="42"/>
    <x v="1488"/>
    <s v="NAM"/>
    <n v="2003"/>
    <x v="237"/>
    <n v="5"/>
    <n v="1"/>
    <n v="58"/>
    <n v="24"/>
    <n v="14.5"/>
    <n v="52.25"/>
    <n v="0"/>
    <n v="0"/>
    <n v="0"/>
    <n v="11.6"/>
    <n v="11.6"/>
    <n v="66.75"/>
    <n v="0"/>
    <n v="0"/>
    <n v="0"/>
  </r>
  <r>
    <n v="43"/>
    <x v="1489"/>
    <s v="NZ"/>
    <n v="2015"/>
    <x v="236"/>
    <n v="4"/>
    <n v="4"/>
    <n v="58"/>
    <n v="39"/>
    <n v="0"/>
    <n v="123.4"/>
    <n v="0"/>
    <n v="0"/>
    <n v="0"/>
    <n v="9.6666666666666661"/>
    <n v="14.5"/>
    <n v="123.4"/>
    <n v="0"/>
    <n v="0"/>
    <n v="0"/>
  </r>
  <r>
    <n v="44"/>
    <x v="1490"/>
    <s v="AUS"/>
    <n v="1983"/>
    <x v="241"/>
    <n v="4"/>
    <n v="0"/>
    <n v="58"/>
    <n v="28"/>
    <n v="14.5"/>
    <n v="59.18"/>
    <n v="0"/>
    <n v="0"/>
    <n v="1"/>
    <n v="8.2857142857142865"/>
    <n v="14.5"/>
    <n v="73.680000000000007"/>
    <n v="0"/>
    <n v="0"/>
    <n v="0"/>
  </r>
  <r>
    <n v="45"/>
    <x v="1491"/>
    <s v="WI"/>
    <n v="1975"/>
    <x v="234"/>
    <n v="4"/>
    <n v="0"/>
    <n v="57"/>
    <n v="34"/>
    <n v="14.25"/>
    <n v="74.02"/>
    <n v="0"/>
    <n v="0"/>
    <n v="0"/>
    <n v="7.125"/>
    <n v="14.25"/>
    <n v="88.27"/>
    <n v="0"/>
    <n v="0"/>
    <n v="0"/>
  </r>
  <r>
    <n v="46"/>
    <x v="1492"/>
    <s v="BDESH"/>
    <n v="2003"/>
    <x v="236"/>
    <n v="6"/>
    <n v="0"/>
    <n v="57"/>
    <n v="20"/>
    <n v="9.5"/>
    <n v="44.18"/>
    <n v="0"/>
    <n v="0"/>
    <n v="1"/>
    <n v="9.5"/>
    <n v="9.5"/>
    <n v="53.68"/>
    <n v="0"/>
    <n v="0"/>
    <n v="0"/>
  </r>
  <r>
    <n v="47"/>
    <x v="1493"/>
    <s v="UAE"/>
    <n v="1975"/>
    <x v="242"/>
    <n v="3"/>
    <n v="0"/>
    <n v="57"/>
    <n v="45"/>
    <n v="19"/>
    <n v="32.380000000000003"/>
    <n v="0"/>
    <n v="0"/>
    <n v="1"/>
    <n v="19"/>
    <n v="19"/>
    <n v="51.38"/>
    <n v="0"/>
    <n v="0"/>
    <n v="0"/>
  </r>
  <r>
    <n v="48"/>
    <x v="1494"/>
    <s v="SCOT"/>
    <n v="1999"/>
    <x v="237"/>
    <n v="5"/>
    <n v="0"/>
    <n v="57"/>
    <n v="31"/>
    <n v="11.4"/>
    <n v="52.29"/>
    <n v="0"/>
    <n v="0"/>
    <n v="0"/>
    <n v="11.4"/>
    <n v="11.4"/>
    <n v="63.69"/>
    <n v="0"/>
    <n v="0"/>
    <n v="0"/>
  </r>
  <r>
    <n v="49"/>
    <x v="1495"/>
    <s v="AUS"/>
    <n v="2018"/>
    <x v="241"/>
    <n v="7"/>
    <n v="3"/>
    <n v="57"/>
    <n v="19"/>
    <n v="14.25"/>
    <n v="118.75"/>
    <n v="0"/>
    <n v="0"/>
    <n v="0"/>
    <n v="8.1428571428571423"/>
    <n v="8.1428571428571423"/>
    <n v="133"/>
    <n v="0"/>
    <n v="0"/>
    <n v="0"/>
  </r>
  <r>
    <n v="0"/>
    <x v="1496"/>
    <s v="UAE"/>
    <n v="2019"/>
    <x v="242"/>
    <n v="3"/>
    <n v="0"/>
    <n v="56"/>
    <n v="23"/>
    <n v="18.66"/>
    <n v="76.709999999999994"/>
    <n v="0"/>
    <n v="0"/>
    <n v="0"/>
    <n v="18.666666666666668"/>
    <n v="18.666666666666668"/>
    <n v="95.36999999999999"/>
    <n v="0"/>
    <n v="0"/>
    <n v="0"/>
  </r>
  <r>
    <n v="1"/>
    <x v="1497"/>
    <s v="IRE"/>
    <n v="2008"/>
    <x v="243"/>
    <n v="2"/>
    <n v="0"/>
    <n v="56"/>
    <n v="54"/>
    <n v="28"/>
    <n v="77.77"/>
    <n v="0"/>
    <n v="1"/>
    <n v="0"/>
    <n v="28"/>
    <n v="28"/>
    <n v="105.77"/>
    <n v="1"/>
    <n v="2"/>
    <n v="50"/>
  </r>
  <r>
    <n v="2"/>
    <x v="1498"/>
    <s v="ENG"/>
    <n v="1982"/>
    <x v="208"/>
    <n v="11"/>
    <n v="4"/>
    <n v="56"/>
    <n v="27"/>
    <n v="8"/>
    <n v="36.840000000000003"/>
    <n v="0"/>
    <n v="0"/>
    <n v="1"/>
    <n v="2.5454545454545454"/>
    <n v="5.0909090909090908"/>
    <n v="44.84"/>
    <n v="0"/>
    <n v="0"/>
    <n v="0"/>
  </r>
  <r>
    <n v="3"/>
    <x v="1499"/>
    <s v="KENYA"/>
    <n v="2013"/>
    <x v="234"/>
    <n v="6"/>
    <n v="0"/>
    <n v="56"/>
    <n v="29"/>
    <n v="9.33"/>
    <n v="46.28"/>
    <n v="0"/>
    <n v="0"/>
    <n v="0"/>
    <n v="7"/>
    <n v="9.3333333333333339"/>
    <n v="55.61"/>
    <n v="0"/>
    <n v="0"/>
    <n v="0"/>
  </r>
  <r>
    <n v="4"/>
    <x v="1500"/>
    <s v="PAK"/>
    <n v="1989"/>
    <x v="243"/>
    <n v="2"/>
    <n v="0"/>
    <n v="56"/>
    <n v="32"/>
    <n v="28"/>
    <n v="94.91"/>
    <n v="0"/>
    <n v="0"/>
    <n v="0"/>
    <n v="28"/>
    <n v="28"/>
    <n v="122.91"/>
    <n v="0"/>
    <n v="0"/>
    <n v="0"/>
  </r>
  <r>
    <n v="26"/>
    <x v="1501"/>
    <s v="SA"/>
    <n v="2003"/>
    <x v="23"/>
    <n v="40"/>
    <n v="18"/>
    <n v="95"/>
    <n v="13"/>
    <n v="4.3099999999999996"/>
    <n v="34.049999999999997"/>
    <n v="0"/>
    <n v="0"/>
    <n v="12"/>
    <n v="0.57926829268292679"/>
    <n v="2.375"/>
    <n v="38.36"/>
    <n v="0"/>
    <n v="0"/>
    <n v="0"/>
  </r>
  <r>
    <n v="17"/>
    <x v="1502"/>
    <s v="AUS"/>
    <n v="1992"/>
    <x v="125"/>
    <n v="21"/>
    <n v="8"/>
    <n v="49"/>
    <n v="10"/>
    <n v="3.76"/>
    <n v="41.88"/>
    <n v="0"/>
    <n v="0"/>
    <n v="1"/>
    <n v="0.80327868852459017"/>
    <n v="2.3333333333333335"/>
    <n v="45.64"/>
    <n v="0"/>
    <n v="0"/>
    <n v="0"/>
  </r>
  <r>
    <n v="7"/>
    <x v="1503"/>
    <s v="NZ"/>
    <n v="1995"/>
    <x v="236"/>
    <n v="6"/>
    <n v="0"/>
    <n v="55"/>
    <n v="30"/>
    <n v="9.16"/>
    <n v="44.71"/>
    <n v="0"/>
    <n v="0"/>
    <n v="1"/>
    <n v="9.1666666666666661"/>
    <n v="9.1666666666666661"/>
    <n v="53.870000000000005"/>
    <n v="0"/>
    <n v="0"/>
    <n v="0"/>
  </r>
  <r>
    <n v="8"/>
    <x v="1504"/>
    <s v="INDIA"/>
    <n v="2016"/>
    <x v="246"/>
    <n v="1"/>
    <n v="1"/>
    <n v="55"/>
    <n v="55"/>
    <n v="0"/>
    <n v="90.16"/>
    <n v="0"/>
    <n v="1"/>
    <n v="0"/>
    <n v="55"/>
    <n v="55"/>
    <n v="90.16"/>
    <n v="1"/>
    <n v="1"/>
    <n v="100"/>
  </r>
  <r>
    <n v="9"/>
    <x v="1505"/>
    <s v="ZIM"/>
    <n v="2007"/>
    <x v="236"/>
    <n v="6"/>
    <n v="0"/>
    <n v="55"/>
    <n v="21"/>
    <n v="9.16"/>
    <n v="61.11"/>
    <n v="0"/>
    <n v="0"/>
    <n v="0"/>
    <n v="9.1666666666666661"/>
    <n v="9.1666666666666661"/>
    <n v="70.27"/>
    <n v="0"/>
    <n v="0"/>
    <n v="0"/>
  </r>
  <r>
    <n v="10"/>
    <x v="1506"/>
    <s v="SA"/>
    <n v="1996"/>
    <x v="241"/>
    <n v="4"/>
    <n v="0"/>
    <n v="55"/>
    <n v="28"/>
    <n v="13.75"/>
    <n v="68.75"/>
    <n v="0"/>
    <n v="0"/>
    <n v="0"/>
    <n v="7.8571428571428568"/>
    <n v="13.75"/>
    <n v="82.5"/>
    <n v="0"/>
    <n v="0"/>
    <n v="0"/>
  </r>
  <r>
    <n v="11"/>
    <x v="1507"/>
    <s v="USA"/>
    <n v="2019"/>
    <x v="237"/>
    <n v="5"/>
    <n v="3"/>
    <n v="55"/>
    <n v="50"/>
    <n v="27.5"/>
    <n v="53.92"/>
    <n v="0"/>
    <n v="1"/>
    <n v="0"/>
    <n v="11"/>
    <n v="11"/>
    <n v="81.42"/>
    <n v="1"/>
    <n v="5"/>
    <n v="20"/>
  </r>
  <r>
    <n v="12"/>
    <x v="1508"/>
    <s v="ZIM"/>
    <n v="2010"/>
    <x v="189"/>
    <n v="23"/>
    <n v="13"/>
    <n v="55"/>
    <n v="9"/>
    <n v="5.5"/>
    <n v="41.04"/>
    <n v="0"/>
    <n v="0"/>
    <n v="2"/>
    <n v="1.4102564102564104"/>
    <n v="2.3913043478260869"/>
    <n v="46.54"/>
    <n v="0"/>
    <n v="0"/>
    <n v="0"/>
  </r>
  <r>
    <n v="13"/>
    <x v="1509"/>
    <s v="SL"/>
    <n v="1986"/>
    <x v="235"/>
    <n v="3"/>
    <n v="0"/>
    <n v="55"/>
    <n v="41"/>
    <n v="18.329999999999998"/>
    <n v="67.900000000000006"/>
    <n v="0"/>
    <n v="0"/>
    <n v="1"/>
    <n v="13.75"/>
    <n v="18.333333333333332"/>
    <n v="86.23"/>
    <n v="0"/>
    <n v="0"/>
    <n v="0"/>
  </r>
  <r>
    <n v="14"/>
    <x v="1510"/>
    <s v="UAE"/>
    <n v="2018"/>
    <x v="242"/>
    <n v="3"/>
    <n v="0"/>
    <n v="54"/>
    <n v="24"/>
    <n v="18"/>
    <n v="52.94"/>
    <n v="0"/>
    <n v="0"/>
    <n v="0"/>
    <n v="18"/>
    <n v="18"/>
    <n v="70.94"/>
    <n v="0"/>
    <n v="0"/>
    <n v="0"/>
  </r>
  <r>
    <n v="15"/>
    <x v="1511"/>
    <s v="UAE"/>
    <n v="2008"/>
    <x v="235"/>
    <n v="4"/>
    <n v="0"/>
    <n v="54"/>
    <n v="41"/>
    <n v="13.5"/>
    <n v="52.94"/>
    <n v="0"/>
    <n v="0"/>
    <n v="1"/>
    <n v="13.5"/>
    <n v="13.5"/>
    <n v="66.44"/>
    <n v="0"/>
    <n v="0"/>
    <n v="0"/>
  </r>
  <r>
    <n v="16"/>
    <x v="1512"/>
    <s v="AUS"/>
    <n v="2002"/>
    <x v="243"/>
    <n v="2"/>
    <n v="0"/>
    <n v="54"/>
    <n v="38"/>
    <n v="27"/>
    <n v="77.14"/>
    <n v="0"/>
    <n v="0"/>
    <n v="0"/>
    <n v="27"/>
    <n v="27"/>
    <n v="104.14"/>
    <n v="0"/>
    <n v="0"/>
    <n v="0"/>
  </r>
  <r>
    <n v="17"/>
    <x v="1513"/>
    <s v="ENG"/>
    <n v="1983"/>
    <x v="211"/>
    <n v="9"/>
    <n v="1"/>
    <n v="54"/>
    <n v="14"/>
    <n v="6.75"/>
    <n v="58.06"/>
    <n v="0"/>
    <n v="0"/>
    <n v="1"/>
    <n v="3.6"/>
    <n v="6"/>
    <n v="64.81"/>
    <n v="0"/>
    <n v="0"/>
    <n v="0"/>
  </r>
  <r>
    <n v="18"/>
    <x v="1514"/>
    <s v="ENG"/>
    <n v="2004"/>
    <x v="237"/>
    <n v="5"/>
    <n v="0"/>
    <n v="54"/>
    <n v="19"/>
    <n v="10.8"/>
    <n v="40"/>
    <n v="0"/>
    <n v="0"/>
    <n v="1"/>
    <n v="10.8"/>
    <n v="10.8"/>
    <n v="50.8"/>
    <n v="0"/>
    <n v="0"/>
    <n v="0"/>
  </r>
  <r>
    <n v="19"/>
    <x v="1515"/>
    <s v="PNG"/>
    <n v="2019"/>
    <x v="236"/>
    <n v="6"/>
    <n v="2"/>
    <n v="54"/>
    <n v="21"/>
    <n v="13.5"/>
    <n v="85.71"/>
    <n v="0"/>
    <n v="0"/>
    <n v="1"/>
    <n v="9"/>
    <n v="9"/>
    <n v="99.21"/>
    <n v="0"/>
    <n v="0"/>
    <n v="0"/>
  </r>
  <r>
    <n v="20"/>
    <x v="1516"/>
    <s v="NZ"/>
    <n v="1981"/>
    <x v="226"/>
    <n v="8"/>
    <n v="4"/>
    <n v="54"/>
    <n v="27"/>
    <n v="13.5"/>
    <n v="37.24"/>
    <n v="0"/>
    <n v="0"/>
    <n v="1"/>
    <n v="3.8571428571428572"/>
    <n v="6.75"/>
    <n v="50.74"/>
    <n v="0"/>
    <n v="0"/>
    <n v="0"/>
  </r>
  <r>
    <n v="21"/>
    <x v="1517"/>
    <s v="CAN"/>
    <n v="2008"/>
    <x v="237"/>
    <n v="5"/>
    <n v="0"/>
    <n v="54"/>
    <n v="30"/>
    <n v="10.8"/>
    <n v="67.5"/>
    <n v="0"/>
    <n v="0"/>
    <n v="1"/>
    <n v="10.8"/>
    <n v="10.8"/>
    <n v="78.3"/>
    <n v="0"/>
    <n v="0"/>
    <n v="0"/>
  </r>
  <r>
    <n v="22"/>
    <x v="1518"/>
    <s v="INDIA"/>
    <n v="1998"/>
    <x v="235"/>
    <n v="4"/>
    <n v="1"/>
    <n v="54"/>
    <n v="27"/>
    <n v="18"/>
    <n v="59.34"/>
    <n v="0"/>
    <n v="0"/>
    <n v="0"/>
    <n v="13.5"/>
    <n v="13.5"/>
    <n v="77.34"/>
    <n v="0"/>
    <n v="0"/>
    <n v="0"/>
  </r>
  <r>
    <n v="23"/>
    <x v="1519"/>
    <s v="WI"/>
    <n v="1997"/>
    <x v="234"/>
    <n v="5"/>
    <n v="2"/>
    <n v="54"/>
    <n v="36"/>
    <n v="18"/>
    <n v="85.71"/>
    <n v="0"/>
    <n v="0"/>
    <n v="0"/>
    <n v="6.75"/>
    <n v="10.8"/>
    <n v="103.71"/>
    <n v="0"/>
    <n v="0"/>
    <n v="0"/>
  </r>
  <r>
    <n v="24"/>
    <x v="1520"/>
    <s v="UAE"/>
    <n v="1975"/>
    <x v="242"/>
    <n v="3"/>
    <n v="0"/>
    <n v="54"/>
    <n v="30"/>
    <n v="18"/>
    <n v="29.18"/>
    <n v="0"/>
    <n v="0"/>
    <n v="0"/>
    <n v="18"/>
    <n v="18"/>
    <n v="47.18"/>
    <n v="0"/>
    <n v="0"/>
    <n v="0"/>
  </r>
  <r>
    <n v="25"/>
    <x v="1521"/>
    <s v="INDIA"/>
    <n v="1983"/>
    <x v="211"/>
    <n v="9"/>
    <n v="4"/>
    <n v="54"/>
    <n v="26"/>
    <n v="10.8"/>
    <n v="42.85"/>
    <n v="0"/>
    <n v="0"/>
    <n v="2"/>
    <n v="3.6"/>
    <n v="6"/>
    <n v="53.650000000000006"/>
    <n v="0"/>
    <n v="0"/>
    <n v="0"/>
  </r>
  <r>
    <n v="26"/>
    <x v="1522"/>
    <s v="AUS"/>
    <n v="2014"/>
    <x v="235"/>
    <n v="2"/>
    <n v="0"/>
    <n v="53"/>
    <n v="27"/>
    <n v="26.5"/>
    <n v="79.099999999999994"/>
    <n v="0"/>
    <n v="0"/>
    <n v="0"/>
    <n v="13.25"/>
    <n v="26.5"/>
    <n v="105.6"/>
    <n v="0"/>
    <n v="0"/>
    <n v="0"/>
  </r>
  <r>
    <n v="27"/>
    <x v="1523"/>
    <s v="PAK"/>
    <n v="1995"/>
    <x v="242"/>
    <n v="3"/>
    <n v="0"/>
    <n v="53"/>
    <n v="38"/>
    <n v="17.66"/>
    <n v="43.8"/>
    <n v="0"/>
    <n v="0"/>
    <n v="0"/>
    <n v="17.666666666666668"/>
    <n v="17.666666666666668"/>
    <n v="61.459999999999994"/>
    <n v="0"/>
    <n v="0"/>
    <n v="0"/>
  </r>
  <r>
    <n v="28"/>
    <x v="1524"/>
    <s v="BDESH"/>
    <n v="1997"/>
    <x v="235"/>
    <n v="4"/>
    <n v="1"/>
    <n v="53"/>
    <n v="16"/>
    <n v="17.66"/>
    <n v="50.96"/>
    <n v="0"/>
    <n v="0"/>
    <n v="0"/>
    <n v="13.25"/>
    <n v="13.25"/>
    <n v="68.62"/>
    <n v="0"/>
    <n v="0"/>
    <n v="0"/>
  </r>
  <r>
    <n v="29"/>
    <x v="1525"/>
    <s v="BDESH"/>
    <n v="2003"/>
    <x v="174"/>
    <n v="22"/>
    <n v="13"/>
    <n v="53"/>
    <n v="13"/>
    <n v="5.88"/>
    <n v="39.549999999999997"/>
    <n v="0"/>
    <n v="0"/>
    <n v="4"/>
    <n v="1.5588235294117647"/>
    <n v="2.4090909090909092"/>
    <n v="45.43"/>
    <n v="0"/>
    <n v="0"/>
    <n v="0"/>
  </r>
  <r>
    <n v="30"/>
    <x v="1526"/>
    <s v="ZIM"/>
    <n v="2018"/>
    <x v="219"/>
    <n v="10"/>
    <n v="1"/>
    <n v="53"/>
    <n v="15"/>
    <n v="5.88"/>
    <n v="42.4"/>
    <n v="0"/>
    <n v="0"/>
    <n v="3"/>
    <n v="3.1176470588235294"/>
    <n v="5.3"/>
    <n v="48.28"/>
    <n v="0"/>
    <n v="0"/>
    <n v="0"/>
  </r>
  <r>
    <n v="31"/>
    <x v="1527"/>
    <s v="BDESH"/>
    <n v="2007"/>
    <x v="225"/>
    <n v="9"/>
    <n v="5"/>
    <n v="53"/>
    <n v="13"/>
    <n v="13.25"/>
    <n v="51.96"/>
    <n v="0"/>
    <n v="0"/>
    <n v="1"/>
    <n v="5.8888888888888893"/>
    <n v="5.8888888888888893"/>
    <n v="65.210000000000008"/>
    <n v="0"/>
    <n v="0"/>
    <n v="0"/>
  </r>
  <r>
    <n v="32"/>
    <x v="1528"/>
    <s v="SL"/>
    <n v="2003"/>
    <x v="192"/>
    <n v="13"/>
    <n v="5"/>
    <n v="53"/>
    <n v="11"/>
    <n v="6.62"/>
    <n v="37.85"/>
    <n v="0"/>
    <n v="0"/>
    <n v="2"/>
    <n v="2.3043478260869565"/>
    <n v="4.0769230769230766"/>
    <n v="44.47"/>
    <n v="0"/>
    <n v="0"/>
    <n v="0"/>
  </r>
  <r>
    <n v="33"/>
    <x v="1529"/>
    <s v="ENG"/>
    <n v="1982"/>
    <x v="197"/>
    <n v="13"/>
    <n v="4"/>
    <n v="53"/>
    <n v="17"/>
    <n v="5.88"/>
    <n v="39.840000000000003"/>
    <n v="0"/>
    <n v="0"/>
    <n v="2"/>
    <n v="2.0384615384615383"/>
    <n v="4.0769230769230766"/>
    <n v="45.720000000000006"/>
    <n v="0"/>
    <n v="0"/>
    <n v="0"/>
  </r>
  <r>
    <n v="34"/>
    <x v="1530"/>
    <s v="WI"/>
    <n v="2017"/>
    <x v="225"/>
    <n v="8"/>
    <n v="0"/>
    <n v="53"/>
    <n v="19"/>
    <n v="6.62"/>
    <n v="61.62"/>
    <n v="0"/>
    <n v="0"/>
    <n v="4"/>
    <n v="5.8888888888888893"/>
    <n v="6.625"/>
    <n v="68.239999999999995"/>
    <n v="0"/>
    <n v="0"/>
    <n v="0"/>
  </r>
  <r>
    <n v="35"/>
    <x v="1531"/>
    <s v="AUS"/>
    <n v="1974"/>
    <x v="246"/>
    <n v="1"/>
    <n v="0"/>
    <n v="53"/>
    <n v="53"/>
    <n v="53"/>
    <n v="79.099999999999994"/>
    <n v="0"/>
    <n v="1"/>
    <n v="0"/>
    <n v="53"/>
    <n v="53"/>
    <n v="132.1"/>
    <n v="1"/>
    <n v="1"/>
    <n v="100"/>
  </r>
  <r>
    <n v="36"/>
    <x v="1532"/>
    <s v="SCOT"/>
    <n v="1999"/>
    <x v="237"/>
    <n v="5"/>
    <n v="0"/>
    <n v="52"/>
    <n v="23"/>
    <n v="10.4"/>
    <n v="44.06"/>
    <n v="0"/>
    <n v="0"/>
    <n v="1"/>
    <n v="10.4"/>
    <n v="10.4"/>
    <n v="54.46"/>
    <n v="0"/>
    <n v="0"/>
    <n v="0"/>
  </r>
  <r>
    <n v="37"/>
    <x v="1533"/>
    <s v="NZ"/>
    <n v="2005"/>
    <x v="235"/>
    <n v="4"/>
    <n v="1"/>
    <n v="52"/>
    <n v="23"/>
    <n v="17.329999999999998"/>
    <n v="71.23"/>
    <n v="0"/>
    <n v="0"/>
    <n v="1"/>
    <n v="13"/>
    <n v="13"/>
    <n v="88.56"/>
    <n v="0"/>
    <n v="0"/>
    <n v="0"/>
  </r>
  <r>
    <n v="38"/>
    <x v="1534"/>
    <s v="USA"/>
    <n v="2019"/>
    <x v="237"/>
    <n v="5"/>
    <n v="0"/>
    <n v="52"/>
    <n v="18"/>
    <n v="10.4"/>
    <n v="73.23"/>
    <n v="0"/>
    <n v="0"/>
    <n v="1"/>
    <n v="10.4"/>
    <n v="10.4"/>
    <n v="83.63000000000001"/>
    <n v="0"/>
    <n v="0"/>
    <n v="0"/>
  </r>
  <r>
    <n v="39"/>
    <x v="1535"/>
    <s v="ZIM"/>
    <n v="2019"/>
    <x v="241"/>
    <n v="5"/>
    <n v="1"/>
    <n v="52"/>
    <n v="20"/>
    <n v="13"/>
    <n v="110.63"/>
    <n v="0"/>
    <n v="0"/>
    <n v="1"/>
    <n v="7.4285714285714288"/>
    <n v="10.4"/>
    <n v="123.63"/>
    <n v="0"/>
    <n v="0"/>
    <n v="0"/>
  </r>
  <r>
    <n v="40"/>
    <x v="1536"/>
    <s v="SL"/>
    <n v="2019"/>
    <x v="236"/>
    <n v="4"/>
    <n v="0"/>
    <n v="52"/>
    <n v="31"/>
    <n v="13"/>
    <n v="62.65"/>
    <n v="0"/>
    <n v="0"/>
    <n v="0"/>
    <n v="8.6666666666666661"/>
    <n v="13"/>
    <n v="75.650000000000006"/>
    <n v="0"/>
    <n v="0"/>
    <n v="0"/>
  </r>
  <r>
    <n v="41"/>
    <x v="1537"/>
    <s v="PNG"/>
    <n v="2019"/>
    <x v="226"/>
    <n v="9"/>
    <n v="4"/>
    <n v="52"/>
    <n v="11"/>
    <n v="10.4"/>
    <n v="49.05"/>
    <n v="0"/>
    <n v="0"/>
    <n v="1"/>
    <n v="3.7142857142857144"/>
    <n v="5.7777777777777777"/>
    <n v="59.449999999999996"/>
    <n v="0"/>
    <n v="0"/>
    <n v="0"/>
  </r>
  <r>
    <n v="42"/>
    <x v="1538"/>
    <s v="UAE"/>
    <n v="2019"/>
    <x v="219"/>
    <n v="13"/>
    <n v="4"/>
    <n v="52"/>
    <n v="16"/>
    <n v="5.77"/>
    <n v="67.53"/>
    <n v="0"/>
    <n v="0"/>
    <n v="3"/>
    <n v="3.0588235294117645"/>
    <n v="4"/>
    <n v="73.3"/>
    <n v="0"/>
    <n v="0"/>
    <n v="0"/>
  </r>
  <r>
    <n v="43"/>
    <x v="1539"/>
    <s v="ENG"/>
    <n v="1985"/>
    <x v="242"/>
    <n v="3"/>
    <n v="1"/>
    <n v="51"/>
    <n v="46"/>
    <n v="25.5"/>
    <n v="110.86"/>
    <n v="0"/>
    <n v="0"/>
    <n v="1"/>
    <n v="17"/>
    <n v="17"/>
    <n v="136.36000000000001"/>
    <n v="0"/>
    <n v="0"/>
    <n v="0"/>
  </r>
  <r>
    <n v="44"/>
    <x v="1540"/>
    <s v="INDIA"/>
    <n v="2001"/>
    <x v="237"/>
    <n v="4"/>
    <n v="1"/>
    <n v="51"/>
    <n v="24"/>
    <n v="17"/>
    <n v="62.19"/>
    <n v="0"/>
    <n v="0"/>
    <n v="1"/>
    <n v="10.199999999999999"/>
    <n v="12.75"/>
    <n v="79.19"/>
    <n v="0"/>
    <n v="0"/>
    <n v="0"/>
  </r>
  <r>
    <n v="45"/>
    <x v="1541"/>
    <s v="WI"/>
    <n v="1991"/>
    <x v="204"/>
    <n v="11"/>
    <n v="5"/>
    <n v="51"/>
    <n v="10"/>
    <n v="8.5"/>
    <n v="66.23"/>
    <n v="0"/>
    <n v="0"/>
    <n v="1"/>
    <n v="2.04"/>
    <n v="4.6363636363636367"/>
    <n v="74.73"/>
    <n v="0"/>
    <n v="0"/>
    <n v="0"/>
  </r>
  <r>
    <n v="46"/>
    <x v="1542"/>
    <s v="INDIA"/>
    <n v="2011"/>
    <x v="237"/>
    <n v="3"/>
    <n v="0"/>
    <n v="51"/>
    <n v="24"/>
    <n v="17"/>
    <n v="92.72"/>
    <n v="0"/>
    <n v="0"/>
    <n v="0"/>
    <n v="10.199999999999999"/>
    <n v="17"/>
    <n v="109.72"/>
    <n v="0"/>
    <n v="0"/>
    <n v="0"/>
  </r>
  <r>
    <n v="47"/>
    <x v="1543"/>
    <s v="INDIA"/>
    <n v="2014"/>
    <x v="237"/>
    <n v="5"/>
    <n v="0"/>
    <n v="51"/>
    <n v="27"/>
    <n v="10.199999999999999"/>
    <n v="39.229999999999997"/>
    <n v="0"/>
    <n v="0"/>
    <n v="2"/>
    <n v="10.199999999999999"/>
    <n v="10.199999999999999"/>
    <n v="49.429999999999993"/>
    <n v="0"/>
    <n v="0"/>
    <n v="0"/>
  </r>
  <r>
    <n v="48"/>
    <x v="1544"/>
    <s v="AUS"/>
    <n v="2019"/>
    <x v="208"/>
    <n v="10"/>
    <n v="5"/>
    <n v="51"/>
    <n v="19"/>
    <n v="10.199999999999999"/>
    <n v="91.07"/>
    <n v="0"/>
    <n v="0"/>
    <n v="2"/>
    <n v="2.3181818181818183"/>
    <n v="5.0999999999999996"/>
    <n v="101.27"/>
    <n v="0"/>
    <n v="0"/>
    <n v="0"/>
  </r>
  <r>
    <n v="49"/>
    <x v="1545"/>
    <s v="INDIA"/>
    <n v="1984"/>
    <x v="208"/>
    <n v="7"/>
    <n v="3"/>
    <n v="51"/>
    <n v="16"/>
    <n v="12.75"/>
    <n v="52.57"/>
    <n v="0"/>
    <n v="0"/>
    <n v="2"/>
    <n v="2.3181818181818183"/>
    <n v="7.2857142857142856"/>
    <n v="65.319999999999993"/>
    <n v="0"/>
    <n v="0"/>
    <n v="0"/>
  </r>
  <r>
    <n v="0"/>
    <x v="1546"/>
    <s v="AUS"/>
    <n v="2011"/>
    <x v="189"/>
    <n v="8"/>
    <n v="2"/>
    <n v="50"/>
    <n v="30"/>
    <n v="8.33"/>
    <n v="92.59"/>
    <n v="0"/>
    <n v="0"/>
    <n v="1"/>
    <n v="1.2820512820512822"/>
    <n v="6.25"/>
    <n v="100.92"/>
    <n v="0"/>
    <n v="0"/>
    <n v="0"/>
  </r>
  <r>
    <n v="1"/>
    <x v="1547"/>
    <s v="NL"/>
    <n v="1996"/>
    <x v="237"/>
    <n v="5"/>
    <n v="0"/>
    <n v="50"/>
    <n v="32"/>
    <n v="10"/>
    <n v="44.64"/>
    <n v="0"/>
    <n v="0"/>
    <n v="2"/>
    <n v="10"/>
    <n v="10"/>
    <n v="54.64"/>
    <n v="0"/>
    <n v="0"/>
    <n v="0"/>
  </r>
  <r>
    <n v="2"/>
    <x v="1548"/>
    <s v="ZIM"/>
    <n v="1983"/>
    <x v="236"/>
    <n v="6"/>
    <n v="0"/>
    <n v="50"/>
    <n v="18"/>
    <n v="8.33"/>
    <n v="30.67"/>
    <n v="0"/>
    <n v="0"/>
    <n v="1"/>
    <n v="8.3333333333333339"/>
    <n v="8.3333333333333339"/>
    <n v="39"/>
    <n v="0"/>
    <n v="0"/>
    <n v="0"/>
  </r>
  <r>
    <n v="3"/>
    <x v="1549"/>
    <s v="NZ"/>
    <n v="1987"/>
    <x v="235"/>
    <n v="4"/>
    <n v="0"/>
    <n v="50"/>
    <n v="18"/>
    <n v="12.5"/>
    <n v="40.98"/>
    <n v="0"/>
    <n v="0"/>
    <n v="1"/>
    <n v="12.5"/>
    <n v="12.5"/>
    <n v="53.48"/>
    <n v="0"/>
    <n v="0"/>
    <n v="0"/>
  </r>
  <r>
    <n v="4"/>
    <x v="1550"/>
    <s v="ENG"/>
    <n v="2007"/>
    <x v="232"/>
    <n v="8"/>
    <n v="2"/>
    <n v="50"/>
    <n v="17"/>
    <n v="8.33"/>
    <n v="79.36"/>
    <n v="0"/>
    <n v="0"/>
    <n v="0"/>
    <n v="3.8461538461538463"/>
    <n v="6.25"/>
    <n v="87.69"/>
    <n v="0"/>
    <n v="0"/>
    <n v="0"/>
  </r>
  <r>
    <n v="5"/>
    <x v="1551"/>
    <s v="PNG"/>
    <n v="2019"/>
    <x v="234"/>
    <n v="7"/>
    <n v="3"/>
    <n v="50"/>
    <n v="38"/>
    <n v="12.5"/>
    <n v="63.29"/>
    <n v="0"/>
    <n v="0"/>
    <n v="2"/>
    <n v="6.25"/>
    <n v="7.1428571428571432"/>
    <n v="75.789999999999992"/>
    <n v="0"/>
    <n v="0"/>
    <n v="0"/>
  </r>
  <r>
    <n v="6"/>
    <x v="1552"/>
    <s v="SCOT"/>
    <n v="2006"/>
    <x v="237"/>
    <n v="5"/>
    <n v="0"/>
    <n v="50"/>
    <n v="27"/>
    <n v="10"/>
    <n v="33.33"/>
    <n v="0"/>
    <n v="0"/>
    <n v="0"/>
    <n v="10"/>
    <n v="10"/>
    <n v="43.33"/>
    <n v="0"/>
    <n v="0"/>
    <n v="0"/>
  </r>
  <r>
    <n v="7"/>
    <x v="1553"/>
    <s v="ENG"/>
    <n v="2011"/>
    <x v="211"/>
    <n v="11"/>
    <n v="4"/>
    <n v="50"/>
    <n v="19"/>
    <n v="7.14"/>
    <n v="56.17"/>
    <n v="0"/>
    <n v="0"/>
    <n v="1"/>
    <n v="3.3333333333333335"/>
    <n v="4.5454545454545459"/>
    <n v="63.31"/>
    <n v="0"/>
    <n v="0"/>
    <n v="0"/>
  </r>
  <r>
    <n v="8"/>
    <x v="1554"/>
    <s v="CAN"/>
    <n v="2014"/>
    <x v="243"/>
    <n v="2"/>
    <n v="0"/>
    <n v="50"/>
    <n v="43"/>
    <n v="25"/>
    <n v="45.04"/>
    <n v="0"/>
    <n v="0"/>
    <n v="0"/>
    <n v="25"/>
    <n v="25"/>
    <n v="70.039999999999992"/>
    <n v="0"/>
    <n v="0"/>
    <n v="0"/>
  </r>
  <r>
    <n v="9"/>
    <x v="1555"/>
    <s v="INDIA"/>
    <n v="1992"/>
    <x v="236"/>
    <n v="5"/>
    <n v="3"/>
    <n v="49"/>
    <n v="25"/>
    <n v="24.5"/>
    <n v="116.66"/>
    <n v="0"/>
    <n v="0"/>
    <n v="0"/>
    <n v="8.1666666666666661"/>
    <n v="9.8000000000000007"/>
    <n v="141.16"/>
    <n v="0"/>
    <n v="0"/>
    <n v="0"/>
  </r>
  <r>
    <n v="10"/>
    <x v="1556"/>
    <s v="ENG"/>
    <n v="1972"/>
    <x v="242"/>
    <n v="3"/>
    <n v="0"/>
    <n v="49"/>
    <n v="43"/>
    <n v="16.329999999999998"/>
    <n v="98"/>
    <n v="0"/>
    <n v="0"/>
    <n v="0"/>
    <n v="16.333333333333332"/>
    <n v="16.333333333333332"/>
    <n v="114.33"/>
    <n v="0"/>
    <n v="0"/>
    <n v="0"/>
  </r>
  <r>
    <n v="11"/>
    <x v="1557"/>
    <s v="WI"/>
    <n v="1984"/>
    <x v="202"/>
    <n v="5"/>
    <n v="4"/>
    <n v="49"/>
    <n v="16"/>
    <n v="49"/>
    <n v="87.5"/>
    <n v="0"/>
    <n v="0"/>
    <n v="0"/>
    <n v="2.7222222222222223"/>
    <n v="9.8000000000000007"/>
    <n v="136.5"/>
    <n v="0"/>
    <n v="0"/>
    <n v="0"/>
  </r>
  <r>
    <n v="12"/>
    <x v="1558"/>
    <s v="INDIA"/>
    <n v="2000"/>
    <x v="242"/>
    <n v="3"/>
    <n v="0"/>
    <n v="49"/>
    <n v="30"/>
    <n v="16.329999999999998"/>
    <n v="50.51"/>
    <n v="0"/>
    <n v="0"/>
    <n v="0"/>
    <n v="16.333333333333332"/>
    <n v="16.333333333333332"/>
    <n v="66.84"/>
    <n v="0"/>
    <n v="0"/>
    <n v="0"/>
  </r>
  <r>
    <n v="13"/>
    <x v="1559"/>
    <s v="CAN"/>
    <n v="2010"/>
    <x v="237"/>
    <n v="5"/>
    <n v="2"/>
    <n v="49"/>
    <n v="27"/>
    <n v="16.329999999999998"/>
    <n v="81.66"/>
    <n v="0"/>
    <n v="0"/>
    <n v="1"/>
    <n v="9.8000000000000007"/>
    <n v="9.8000000000000007"/>
    <n v="97.99"/>
    <n v="0"/>
    <n v="0"/>
    <n v="0"/>
  </r>
  <r>
    <n v="9"/>
    <x v="1560"/>
    <s v="WI"/>
    <n v="1993"/>
    <x v="11"/>
    <n v="20"/>
    <n v="15"/>
    <n v="44"/>
    <n v="13"/>
    <n v="8.8000000000000007"/>
    <n v="43.56"/>
    <n v="0"/>
    <n v="0"/>
    <n v="1"/>
    <n v="0.74576271186440679"/>
    <n v="2.2000000000000002"/>
    <n v="52.36"/>
    <n v="0"/>
    <n v="0"/>
    <n v="0"/>
  </r>
  <r>
    <n v="15"/>
    <x v="1561"/>
    <s v="KENYA"/>
    <n v="2014"/>
    <x v="197"/>
    <n v="17"/>
    <n v="7"/>
    <n v="49"/>
    <n v="11"/>
    <n v="4.9000000000000004"/>
    <n v="36.020000000000003"/>
    <n v="0"/>
    <n v="0"/>
    <n v="5"/>
    <n v="1.8846153846153846"/>
    <n v="2.8823529411764706"/>
    <n v="40.92"/>
    <n v="0"/>
    <n v="0"/>
    <n v="0"/>
  </r>
  <r>
    <n v="16"/>
    <x v="1562"/>
    <s v="SL"/>
    <n v="1990"/>
    <x v="235"/>
    <n v="4"/>
    <n v="0"/>
    <n v="49"/>
    <n v="25"/>
    <n v="12.25"/>
    <n v="31.41"/>
    <n v="0"/>
    <n v="0"/>
    <n v="1"/>
    <n v="12.25"/>
    <n v="12.25"/>
    <n v="43.66"/>
    <n v="0"/>
    <n v="0"/>
    <n v="0"/>
  </r>
  <r>
    <n v="24"/>
    <x v="1563"/>
    <s v="PAK"/>
    <n v="2019"/>
    <x v="181"/>
    <n v="31"/>
    <n v="17"/>
    <n v="68"/>
    <n v="25"/>
    <n v="4.8499999999999996"/>
    <n v="53.54"/>
    <n v="0"/>
    <n v="0"/>
    <n v="6"/>
    <n v="0.89473684210526316"/>
    <n v="2.193548387096774"/>
    <n v="58.39"/>
    <n v="0"/>
    <n v="0"/>
    <n v="0"/>
  </r>
  <r>
    <n v="18"/>
    <x v="1564"/>
    <s v="NZ"/>
    <n v="1989"/>
    <x v="230"/>
    <n v="6"/>
    <n v="0"/>
    <n v="49"/>
    <n v="17"/>
    <n v="8.16"/>
    <n v="102.08"/>
    <n v="0"/>
    <n v="0"/>
    <n v="1"/>
    <n v="4.9000000000000004"/>
    <n v="8.1666666666666661"/>
    <n v="110.24"/>
    <n v="0"/>
    <n v="0"/>
    <n v="0"/>
  </r>
  <r>
    <n v="19"/>
    <x v="1565"/>
    <s v="NL"/>
    <n v="1996"/>
    <x v="237"/>
    <n v="4"/>
    <n v="1"/>
    <n v="49"/>
    <n v="20"/>
    <n v="16.329999999999998"/>
    <n v="72.05"/>
    <n v="0"/>
    <n v="0"/>
    <n v="0"/>
    <n v="9.8000000000000007"/>
    <n v="12.25"/>
    <n v="88.38"/>
    <n v="0"/>
    <n v="0"/>
    <n v="0"/>
  </r>
  <r>
    <n v="20"/>
    <x v="1566"/>
    <s v="INDIA"/>
    <n v="2010"/>
    <x v="242"/>
    <n v="2"/>
    <n v="2"/>
    <n v="49"/>
    <n v="37"/>
    <n v="0"/>
    <n v="87.5"/>
    <n v="0"/>
    <n v="0"/>
    <n v="0"/>
    <n v="16.333333333333332"/>
    <n v="24.5"/>
    <n v="87.5"/>
    <n v="0"/>
    <n v="0"/>
    <n v="0"/>
  </r>
  <r>
    <n v="21"/>
    <x v="1567"/>
    <s v="SL"/>
    <n v="2001"/>
    <x v="224"/>
    <n v="8"/>
    <n v="1"/>
    <n v="49"/>
    <n v="15"/>
    <n v="7"/>
    <n v="56.97"/>
    <n v="0"/>
    <n v="0"/>
    <n v="0"/>
    <n v="4.083333333333333"/>
    <n v="6.125"/>
    <n v="63.97"/>
    <n v="0"/>
    <n v="0"/>
    <n v="0"/>
  </r>
  <r>
    <n v="22"/>
    <x v="1568"/>
    <s v="BDESH"/>
    <n v="2015"/>
    <x v="214"/>
    <n v="11"/>
    <n v="7"/>
    <n v="48"/>
    <n v="15"/>
    <n v="12"/>
    <n v="52.17"/>
    <n v="0"/>
    <n v="0"/>
    <n v="1"/>
    <n v="3"/>
    <n v="4.3636363636363633"/>
    <n v="64.17"/>
    <n v="0"/>
    <n v="0"/>
    <n v="0"/>
  </r>
  <r>
    <n v="23"/>
    <x v="1569"/>
    <s v="ENG"/>
    <n v="1975"/>
    <x v="226"/>
    <n v="6"/>
    <n v="3"/>
    <n v="48"/>
    <n v="18"/>
    <n v="16"/>
    <n v="64"/>
    <n v="0"/>
    <n v="0"/>
    <n v="1"/>
    <n v="3.4285714285714284"/>
    <n v="8"/>
    <n v="80"/>
    <n v="0"/>
    <n v="0"/>
    <n v="0"/>
  </r>
  <r>
    <n v="24"/>
    <x v="1570"/>
    <s v="ENG"/>
    <n v="1972"/>
    <x v="242"/>
    <n v="3"/>
    <n v="1"/>
    <n v="48"/>
    <n v="25"/>
    <n v="24"/>
    <n v="55.81"/>
    <n v="0"/>
    <n v="0"/>
    <n v="0"/>
    <n v="16"/>
    <n v="16"/>
    <n v="79.81"/>
    <n v="0"/>
    <n v="0"/>
    <n v="0"/>
  </r>
  <r>
    <n v="25"/>
    <x v="1571"/>
    <s v="AUS"/>
    <n v="2012"/>
    <x v="222"/>
    <n v="13"/>
    <n v="7"/>
    <n v="48"/>
    <n v="21"/>
    <n v="8"/>
    <n v="100"/>
    <n v="0"/>
    <n v="0"/>
    <n v="0"/>
    <n v="2.2857142857142856"/>
    <n v="3.6923076923076925"/>
    <n v="108"/>
    <n v="0"/>
    <n v="0"/>
    <n v="0"/>
  </r>
  <r>
    <n v="11"/>
    <x v="1572"/>
    <s v="INDIA"/>
    <n v="2011"/>
    <x v="53"/>
    <n v="21"/>
    <n v="10"/>
    <n v="44"/>
    <n v="10"/>
    <n v="4"/>
    <n v="36.36"/>
    <n v="0"/>
    <n v="0"/>
    <n v="3"/>
    <n v="0.83018867924528306"/>
    <n v="2.0952380952380953"/>
    <n v="40.36"/>
    <n v="0"/>
    <n v="0"/>
    <n v="0"/>
  </r>
  <r>
    <n v="37"/>
    <x v="1573"/>
    <s v="INDIA"/>
    <n v="1996"/>
    <x v="53"/>
    <n v="16"/>
    <n v="8"/>
    <n v="32"/>
    <n v="8"/>
    <n v="4"/>
    <n v="47.76"/>
    <n v="0"/>
    <n v="0"/>
    <n v="4"/>
    <n v="0.60377358490566035"/>
    <n v="2"/>
    <n v="51.76"/>
    <n v="0"/>
    <n v="0"/>
    <n v="0"/>
  </r>
  <r>
    <n v="28"/>
    <x v="1574"/>
    <s v="SA"/>
    <n v="1994"/>
    <x v="219"/>
    <n v="8"/>
    <n v="3"/>
    <n v="48"/>
    <n v="13"/>
    <n v="9.6"/>
    <n v="85.71"/>
    <n v="0"/>
    <n v="0"/>
    <n v="1"/>
    <n v="2.8235294117647061"/>
    <n v="6"/>
    <n v="95.309999999999988"/>
    <n v="0"/>
    <n v="0"/>
    <n v="0"/>
  </r>
  <r>
    <n v="29"/>
    <x v="1575"/>
    <s v="SA"/>
    <n v="2000"/>
    <x v="230"/>
    <n v="8"/>
    <n v="3"/>
    <n v="48"/>
    <n v="34"/>
    <n v="9.6"/>
    <n v="51.06"/>
    <n v="0"/>
    <n v="0"/>
    <n v="1"/>
    <n v="4.8"/>
    <n v="6"/>
    <n v="60.660000000000004"/>
    <n v="0"/>
    <n v="0"/>
    <n v="0"/>
  </r>
  <r>
    <n v="30"/>
    <x v="1576"/>
    <s v="SL"/>
    <n v="2006"/>
    <x v="246"/>
    <n v="1"/>
    <n v="0"/>
    <n v="48"/>
    <n v="48"/>
    <n v="48"/>
    <n v="41.02"/>
    <n v="0"/>
    <n v="0"/>
    <n v="0"/>
    <n v="48"/>
    <n v="48"/>
    <n v="89.02000000000001"/>
    <n v="0"/>
    <n v="0"/>
    <n v="0"/>
  </r>
  <r>
    <n v="31"/>
    <x v="1577"/>
    <s v="ENG"/>
    <n v="1987"/>
    <x v="243"/>
    <n v="2"/>
    <n v="1"/>
    <n v="48"/>
    <n v="44"/>
    <n v="48"/>
    <n v="73.84"/>
    <n v="0"/>
    <n v="0"/>
    <n v="0"/>
    <n v="24"/>
    <n v="24"/>
    <n v="121.84"/>
    <n v="0"/>
    <n v="0"/>
    <n v="0"/>
  </r>
  <r>
    <n v="32"/>
    <x v="1578"/>
    <s v="PAK"/>
    <n v="1995"/>
    <x v="234"/>
    <n v="6"/>
    <n v="0"/>
    <n v="48"/>
    <n v="18"/>
    <n v="8"/>
    <n v="77.41"/>
    <n v="0"/>
    <n v="0"/>
    <n v="1"/>
    <n v="6"/>
    <n v="8"/>
    <n v="85.41"/>
    <n v="0"/>
    <n v="0"/>
    <n v="0"/>
  </r>
  <r>
    <n v="33"/>
    <x v="1579"/>
    <s v="PAK"/>
    <n v="2010"/>
    <x v="235"/>
    <n v="4"/>
    <n v="2"/>
    <n v="48"/>
    <n v="19"/>
    <n v="24"/>
    <n v="70.58"/>
    <n v="0"/>
    <n v="0"/>
    <n v="0"/>
    <n v="12"/>
    <n v="12"/>
    <n v="94.58"/>
    <n v="0"/>
    <n v="0"/>
    <n v="0"/>
  </r>
  <r>
    <n v="34"/>
    <x v="1580"/>
    <s v="CAN"/>
    <n v="2007"/>
    <x v="225"/>
    <n v="8"/>
    <n v="0"/>
    <n v="47"/>
    <n v="16"/>
    <n v="5.87"/>
    <n v="51.08"/>
    <n v="0"/>
    <n v="0"/>
    <n v="2"/>
    <n v="5.2222222222222223"/>
    <n v="5.875"/>
    <n v="56.949999999999996"/>
    <n v="0"/>
    <n v="0"/>
    <n v="0"/>
  </r>
  <r>
    <n v="35"/>
    <x v="1581"/>
    <s v="CAN"/>
    <n v="1979"/>
    <x v="242"/>
    <n v="3"/>
    <n v="0"/>
    <n v="47"/>
    <n v="25"/>
    <n v="15.66"/>
    <n v="27.48"/>
    <n v="0"/>
    <n v="0"/>
    <n v="0"/>
    <n v="15.666666666666666"/>
    <n v="15.666666666666666"/>
    <n v="43.14"/>
    <n v="0"/>
    <n v="0"/>
    <n v="0"/>
  </r>
  <r>
    <n v="36"/>
    <x v="1582"/>
    <s v="UAE"/>
    <n v="2016"/>
    <x v="242"/>
    <n v="3"/>
    <n v="2"/>
    <n v="47"/>
    <n v="37"/>
    <n v="47"/>
    <n v="47"/>
    <n v="0"/>
    <n v="0"/>
    <n v="0"/>
    <n v="15.666666666666666"/>
    <n v="15.666666666666666"/>
    <n v="94"/>
    <n v="0"/>
    <n v="0"/>
    <n v="0"/>
  </r>
  <r>
    <n v="37"/>
    <x v="1583"/>
    <s v="SL"/>
    <n v="1975"/>
    <x v="242"/>
    <n v="3"/>
    <n v="0"/>
    <n v="47"/>
    <n v="22"/>
    <n v="15.66"/>
    <n v="71.209999999999994"/>
    <n v="0"/>
    <n v="0"/>
    <n v="0"/>
    <n v="15.666666666666666"/>
    <n v="15.666666666666666"/>
    <n v="86.86999999999999"/>
    <n v="0"/>
    <n v="0"/>
    <n v="0"/>
  </r>
  <r>
    <n v="38"/>
    <x v="1584"/>
    <s v="SA"/>
    <n v="2019"/>
    <x v="208"/>
    <n v="9"/>
    <n v="6"/>
    <n v="47"/>
    <n v="19"/>
    <n v="15.66"/>
    <n v="71.209999999999994"/>
    <n v="0"/>
    <n v="0"/>
    <n v="0"/>
    <n v="2.1363636363636362"/>
    <n v="5.2222222222222223"/>
    <n v="86.86999999999999"/>
    <n v="0"/>
    <n v="0"/>
    <n v="0"/>
  </r>
  <r>
    <n v="39"/>
    <x v="1585"/>
    <s v="INDIA"/>
    <n v="2003"/>
    <x v="237"/>
    <n v="4"/>
    <n v="1"/>
    <n v="47"/>
    <n v="19"/>
    <n v="15.66"/>
    <n v="64.38"/>
    <n v="0"/>
    <n v="0"/>
    <n v="0"/>
    <n v="9.4"/>
    <n v="11.75"/>
    <n v="80.039999999999992"/>
    <n v="0"/>
    <n v="0"/>
    <n v="0"/>
  </r>
  <r>
    <n v="40"/>
    <x v="1586"/>
    <s v="NZ"/>
    <n v="2002"/>
    <x v="228"/>
    <n v="7"/>
    <n v="4"/>
    <n v="47"/>
    <n v="16"/>
    <n v="15.66"/>
    <n v="59.49"/>
    <n v="0"/>
    <n v="0"/>
    <n v="0"/>
    <n v="4.2727272727272725"/>
    <n v="6.7142857142857144"/>
    <n v="75.150000000000006"/>
    <n v="0"/>
    <n v="0"/>
    <n v="0"/>
  </r>
  <r>
    <n v="41"/>
    <x v="1587"/>
    <s v="UAE"/>
    <n v="1975"/>
    <x v="242"/>
    <n v="3"/>
    <n v="0"/>
    <n v="46"/>
    <n v="37"/>
    <n v="15.33"/>
    <n v="40.35"/>
    <n v="0"/>
    <n v="0"/>
    <n v="0"/>
    <n v="15.333333333333334"/>
    <n v="15.333333333333334"/>
    <n v="55.68"/>
    <n v="0"/>
    <n v="0"/>
    <n v="0"/>
  </r>
  <r>
    <n v="42"/>
    <x v="1588"/>
    <s v="INDIA"/>
    <n v="2016"/>
    <x v="243"/>
    <n v="2"/>
    <n v="0"/>
    <n v="46"/>
    <n v="39"/>
    <n v="23"/>
    <n v="52.27"/>
    <n v="0"/>
    <n v="0"/>
    <n v="0"/>
    <n v="23"/>
    <n v="23"/>
    <n v="75.27000000000001"/>
    <n v="0"/>
    <n v="0"/>
    <n v="0"/>
  </r>
  <r>
    <n v="43"/>
    <x v="1589"/>
    <s v="ZIM"/>
    <n v="2015"/>
    <x v="210"/>
    <n v="14"/>
    <n v="4"/>
    <n v="46"/>
    <n v="18"/>
    <n v="4.5999999999999996"/>
    <n v="51.68"/>
    <n v="0"/>
    <n v="0"/>
    <n v="3"/>
    <n v="2.4210526315789473"/>
    <n v="3.2857142857142856"/>
    <n v="56.28"/>
    <n v="0"/>
    <n v="0"/>
    <n v="0"/>
  </r>
  <r>
    <n v="44"/>
    <x v="1590"/>
    <s v="INDIA"/>
    <n v="2012"/>
    <x v="202"/>
    <n v="10"/>
    <n v="8"/>
    <n v="46"/>
    <n v="16"/>
    <n v="23"/>
    <n v="41.07"/>
    <n v="0"/>
    <n v="0"/>
    <n v="0"/>
    <n v="2.5555555555555554"/>
    <n v="4.5999999999999996"/>
    <n v="64.069999999999993"/>
    <n v="0"/>
    <n v="0"/>
    <n v="0"/>
  </r>
  <r>
    <n v="45"/>
    <x v="1591"/>
    <s v="AUS"/>
    <n v="1975"/>
    <x v="237"/>
    <n v="5"/>
    <n v="0"/>
    <n v="46"/>
    <n v="24"/>
    <n v="9.1999999999999993"/>
    <n v="68.650000000000006"/>
    <n v="0"/>
    <n v="0"/>
    <n v="1"/>
    <n v="9.1999999999999993"/>
    <n v="9.1999999999999993"/>
    <n v="77.850000000000009"/>
    <n v="0"/>
    <n v="0"/>
    <n v="0"/>
  </r>
  <r>
    <n v="46"/>
    <x v="1592"/>
    <s v="HKG"/>
    <n v="2014"/>
    <x v="235"/>
    <n v="4"/>
    <n v="0"/>
    <n v="46"/>
    <n v="28"/>
    <n v="11.5"/>
    <n v="42.2"/>
    <n v="0"/>
    <n v="0"/>
    <n v="1"/>
    <n v="11.5"/>
    <n v="11.5"/>
    <n v="53.7"/>
    <n v="0"/>
    <n v="0"/>
    <n v="0"/>
  </r>
  <r>
    <n v="47"/>
    <x v="1593"/>
    <s v="SCOT"/>
    <n v="2019"/>
    <x v="230"/>
    <n v="7"/>
    <n v="1"/>
    <n v="46"/>
    <n v="20"/>
    <n v="7.66"/>
    <n v="106.97"/>
    <n v="0"/>
    <n v="0"/>
    <n v="0"/>
    <n v="4.5999999999999996"/>
    <n v="6.5714285714285712"/>
    <n v="114.63"/>
    <n v="0"/>
    <n v="0"/>
    <n v="0"/>
  </r>
  <r>
    <n v="48"/>
    <x v="1594"/>
    <s v="PAK"/>
    <n v="1985"/>
    <x v="211"/>
    <n v="10"/>
    <n v="7"/>
    <n v="45"/>
    <n v="15"/>
    <n v="15"/>
    <n v="43.26"/>
    <n v="0"/>
    <n v="0"/>
    <n v="1"/>
    <n v="3"/>
    <n v="4.5"/>
    <n v="58.26"/>
    <n v="0"/>
    <n v="0"/>
    <n v="0"/>
  </r>
  <r>
    <n v="49"/>
    <x v="1595"/>
    <s v="NAM"/>
    <n v="2003"/>
    <x v="242"/>
    <n v="2"/>
    <n v="0"/>
    <n v="45"/>
    <n v="41"/>
    <n v="22.5"/>
    <n v="69.23"/>
    <n v="0"/>
    <n v="0"/>
    <n v="0"/>
    <n v="15"/>
    <n v="22.5"/>
    <n v="91.73"/>
    <n v="0"/>
    <n v="0"/>
    <n v="0"/>
  </r>
  <r>
    <n v="0"/>
    <x v="1596"/>
    <s v="WI"/>
    <n v="1981"/>
    <x v="230"/>
    <n v="7"/>
    <n v="2"/>
    <n v="45"/>
    <n v="35"/>
    <n v="9"/>
    <n v="32.14"/>
    <n v="0"/>
    <n v="0"/>
    <n v="1"/>
    <n v="4.5"/>
    <n v="6.4285714285714288"/>
    <n v="41.14"/>
    <n v="0"/>
    <n v="0"/>
    <n v="0"/>
  </r>
  <r>
    <n v="1"/>
    <x v="1597"/>
    <s v="AUS"/>
    <n v="1998"/>
    <x v="232"/>
    <n v="7"/>
    <n v="4"/>
    <n v="45"/>
    <n v="15"/>
    <n v="15"/>
    <n v="81.81"/>
    <n v="0"/>
    <n v="0"/>
    <n v="0"/>
    <n v="3.4615384615384617"/>
    <n v="6.4285714285714288"/>
    <n v="96.81"/>
    <n v="0"/>
    <n v="0"/>
    <n v="0"/>
  </r>
  <r>
    <n v="2"/>
    <x v="1598"/>
    <s v="CAN"/>
    <n v="2008"/>
    <x v="230"/>
    <n v="9"/>
    <n v="2"/>
    <n v="45"/>
    <n v="13"/>
    <n v="6.42"/>
    <n v="41.66"/>
    <n v="0"/>
    <n v="0"/>
    <n v="1"/>
    <n v="4.5"/>
    <n v="5"/>
    <n v="48.08"/>
    <n v="0"/>
    <n v="0"/>
    <n v="0"/>
  </r>
  <r>
    <n v="3"/>
    <x v="1599"/>
    <s v="NZ"/>
    <n v="2003"/>
    <x v="211"/>
    <n v="7"/>
    <n v="5"/>
    <n v="45"/>
    <n v="16"/>
    <n v="22.5"/>
    <n v="54.21"/>
    <n v="0"/>
    <n v="0"/>
    <n v="0"/>
    <n v="3"/>
    <n v="6.4285714285714288"/>
    <n v="76.710000000000008"/>
    <n v="0"/>
    <n v="0"/>
    <n v="0"/>
  </r>
  <r>
    <n v="4"/>
    <x v="1600"/>
    <s v="NZ"/>
    <n v="1988"/>
    <x v="242"/>
    <n v="3"/>
    <n v="0"/>
    <n v="44"/>
    <n v="32"/>
    <n v="14.66"/>
    <n v="51.76"/>
    <n v="0"/>
    <n v="0"/>
    <n v="0"/>
    <n v="14.666666666666666"/>
    <n v="14.666666666666666"/>
    <n v="66.42"/>
    <n v="0"/>
    <n v="0"/>
    <n v="0"/>
  </r>
  <r>
    <n v="5"/>
    <x v="1601"/>
    <s v="CAN"/>
    <n v="2003"/>
    <x v="236"/>
    <n v="6"/>
    <n v="0"/>
    <n v="44"/>
    <n v="17"/>
    <n v="7.33"/>
    <n v="34.64"/>
    <n v="0"/>
    <n v="0"/>
    <n v="3"/>
    <n v="7.333333333333333"/>
    <n v="7.333333333333333"/>
    <n v="41.97"/>
    <n v="0"/>
    <n v="0"/>
    <n v="0"/>
  </r>
  <r>
    <n v="6"/>
    <x v="1602"/>
    <s v="BDESH"/>
    <n v="1990"/>
    <x v="237"/>
    <n v="4"/>
    <n v="2"/>
    <n v="44"/>
    <n v="23"/>
    <n v="22"/>
    <n v="42.3"/>
    <n v="0"/>
    <n v="0"/>
    <n v="0"/>
    <n v="8.8000000000000007"/>
    <n v="11"/>
    <n v="64.3"/>
    <n v="0"/>
    <n v="0"/>
    <n v="0"/>
  </r>
  <r>
    <n v="7"/>
    <x v="1603"/>
    <s v="INDIA"/>
    <n v="1974"/>
    <x v="246"/>
    <n v="1"/>
    <n v="0"/>
    <n v="44"/>
    <n v="44"/>
    <n v="44"/>
    <n v="72.13"/>
    <n v="0"/>
    <n v="0"/>
    <n v="0"/>
    <n v="44"/>
    <n v="44"/>
    <n v="116.13"/>
    <n v="0"/>
    <n v="0"/>
    <n v="0"/>
  </r>
  <r>
    <n v="8"/>
    <x v="1604"/>
    <s v="IRE"/>
    <n v="2010"/>
    <x v="234"/>
    <n v="5"/>
    <n v="1"/>
    <n v="44"/>
    <n v="18"/>
    <n v="11"/>
    <n v="57.14"/>
    <n v="0"/>
    <n v="0"/>
    <n v="1"/>
    <n v="5.5"/>
    <n v="8.8000000000000007"/>
    <n v="68.14"/>
    <n v="0"/>
    <n v="0"/>
    <n v="0"/>
  </r>
  <r>
    <n v="22"/>
    <x v="1605"/>
    <s v="AUS"/>
    <n v="1991"/>
    <x v="80"/>
    <n v="18"/>
    <n v="6"/>
    <n v="34"/>
    <n v="9"/>
    <n v="2.83"/>
    <n v="44.15"/>
    <n v="0"/>
    <n v="0"/>
    <n v="6"/>
    <n v="0.65384615384615385"/>
    <n v="1.8888888888888888"/>
    <n v="46.98"/>
    <n v="0"/>
    <n v="0"/>
    <n v="0"/>
  </r>
  <r>
    <n v="10"/>
    <x v="1606"/>
    <s v="UAE"/>
    <n v="1994"/>
    <x v="243"/>
    <n v="2"/>
    <n v="0"/>
    <n v="44"/>
    <n v="22"/>
    <n v="22"/>
    <n v="78.569999999999993"/>
    <n v="0"/>
    <n v="0"/>
    <n v="0"/>
    <n v="22"/>
    <n v="22"/>
    <n v="100.57"/>
    <n v="0"/>
    <n v="0"/>
    <n v="0"/>
  </r>
  <r>
    <n v="33"/>
    <x v="1607"/>
    <s v="AUS"/>
    <n v="1991"/>
    <x v="147"/>
    <n v="18"/>
    <n v="6"/>
    <n v="32"/>
    <n v="9"/>
    <n v="2.66"/>
    <n v="32.979999999999997"/>
    <n v="0"/>
    <n v="0"/>
    <n v="6"/>
    <n v="0.49230769230769234"/>
    <n v="1.7777777777777777"/>
    <n v="35.64"/>
    <n v="0"/>
    <n v="0"/>
    <n v="0"/>
  </r>
  <r>
    <n v="12"/>
    <x v="1608"/>
    <s v="SCOT"/>
    <n v="2012"/>
    <x v="237"/>
    <n v="5"/>
    <n v="1"/>
    <n v="44"/>
    <n v="22"/>
    <n v="11"/>
    <n v="58.66"/>
    <n v="0"/>
    <n v="0"/>
    <n v="1"/>
    <n v="8.8000000000000007"/>
    <n v="8.8000000000000007"/>
    <n v="69.66"/>
    <n v="0"/>
    <n v="0"/>
    <n v="0"/>
  </r>
  <r>
    <n v="13"/>
    <x v="1609"/>
    <s v="WI"/>
    <n v="1999"/>
    <x v="211"/>
    <n v="8"/>
    <n v="2"/>
    <n v="43"/>
    <n v="11"/>
    <n v="7.16"/>
    <n v="60.56"/>
    <n v="0"/>
    <n v="0"/>
    <n v="1"/>
    <n v="2.8666666666666667"/>
    <n v="5.375"/>
    <n v="67.72"/>
    <n v="0"/>
    <n v="0"/>
    <n v="0"/>
  </r>
  <r>
    <n v="14"/>
    <x v="1610"/>
    <s v="BDESH"/>
    <n v="2010"/>
    <x v="236"/>
    <n v="5"/>
    <n v="1"/>
    <n v="43"/>
    <n v="17"/>
    <n v="10.75"/>
    <n v="47.25"/>
    <n v="0"/>
    <n v="0"/>
    <n v="1"/>
    <n v="7.166666666666667"/>
    <n v="8.6"/>
    <n v="58"/>
    <n v="0"/>
    <n v="0"/>
    <n v="0"/>
  </r>
  <r>
    <n v="15"/>
    <x v="1611"/>
    <s v="SL"/>
    <n v="2006"/>
    <x v="241"/>
    <n v="5"/>
    <n v="3"/>
    <n v="43"/>
    <n v="23"/>
    <n v="21.5"/>
    <n v="59.72"/>
    <n v="0"/>
    <n v="0"/>
    <n v="0"/>
    <n v="6.1428571428571432"/>
    <n v="8.6"/>
    <n v="81.22"/>
    <n v="0"/>
    <n v="0"/>
    <n v="0"/>
  </r>
  <r>
    <n v="16"/>
    <x v="1612"/>
    <s v="INDIA"/>
    <n v="2000"/>
    <x v="219"/>
    <n v="6"/>
    <n v="0"/>
    <n v="43"/>
    <n v="19"/>
    <n v="7.16"/>
    <n v="68.25"/>
    <n v="0"/>
    <n v="0"/>
    <n v="3"/>
    <n v="2.5294117647058822"/>
    <n v="7.166666666666667"/>
    <n v="75.41"/>
    <n v="0"/>
    <n v="0"/>
    <n v="0"/>
  </r>
  <r>
    <n v="17"/>
    <x v="1613"/>
    <s v="INDIA"/>
    <n v="2016"/>
    <x v="184"/>
    <n v="11"/>
    <n v="3"/>
    <n v="43"/>
    <n v="14"/>
    <n v="5.37"/>
    <n v="52.43"/>
    <n v="0"/>
    <n v="0"/>
    <n v="2"/>
    <n v="1.1944444444444444"/>
    <n v="3.9090909090909092"/>
    <n v="57.8"/>
    <n v="0"/>
    <n v="0"/>
    <n v="0"/>
  </r>
  <r>
    <n v="18"/>
    <x v="1614"/>
    <s v="UAE"/>
    <n v="2014"/>
    <x v="242"/>
    <n v="3"/>
    <n v="0"/>
    <n v="43"/>
    <n v="27"/>
    <n v="14.33"/>
    <n v="54.43"/>
    <n v="0"/>
    <n v="0"/>
    <n v="1"/>
    <n v="14.333333333333334"/>
    <n v="14.333333333333334"/>
    <n v="68.760000000000005"/>
    <n v="0"/>
    <n v="0"/>
    <n v="0"/>
  </r>
  <r>
    <n v="19"/>
    <x v="1615"/>
    <s v="ENG"/>
    <n v="1986"/>
    <x v="243"/>
    <n v="2"/>
    <n v="0"/>
    <n v="43"/>
    <n v="34"/>
    <n v="21.5"/>
    <n v="50.58"/>
    <n v="0"/>
    <n v="0"/>
    <n v="0"/>
    <n v="21.5"/>
    <n v="21.5"/>
    <n v="72.08"/>
    <n v="0"/>
    <n v="0"/>
    <n v="0"/>
  </r>
  <r>
    <n v="20"/>
    <x v="1616"/>
    <s v="ENG"/>
    <n v="1981"/>
    <x v="235"/>
    <n v="4"/>
    <n v="3"/>
    <n v="43"/>
    <n v="28"/>
    <n v="43"/>
    <n v="76.78"/>
    <n v="0"/>
    <n v="0"/>
    <n v="0"/>
    <n v="10.75"/>
    <n v="10.75"/>
    <n v="119.78"/>
    <n v="0"/>
    <n v="0"/>
    <n v="0"/>
  </r>
  <r>
    <n v="21"/>
    <x v="1617"/>
    <s v="NAM"/>
    <n v="2003"/>
    <x v="237"/>
    <n v="5"/>
    <n v="0"/>
    <n v="43"/>
    <n v="23"/>
    <n v="8.6"/>
    <n v="45.74"/>
    <n v="0"/>
    <n v="0"/>
    <n v="0"/>
    <n v="8.6"/>
    <n v="8.6"/>
    <n v="54.34"/>
    <n v="0"/>
    <n v="0"/>
    <n v="0"/>
  </r>
  <r>
    <n v="22"/>
    <x v="1618"/>
    <s v="BDESH"/>
    <n v="2002"/>
    <x v="246"/>
    <n v="1"/>
    <n v="0"/>
    <n v="42"/>
    <n v="42"/>
    <n v="42"/>
    <n v="39.25"/>
    <n v="0"/>
    <n v="0"/>
    <n v="0"/>
    <n v="42"/>
    <n v="42"/>
    <n v="81.25"/>
    <n v="0"/>
    <n v="0"/>
    <n v="0"/>
  </r>
  <r>
    <n v="23"/>
    <x v="1619"/>
    <s v="PAK"/>
    <n v="1978"/>
    <x v="243"/>
    <n v="2"/>
    <n v="1"/>
    <n v="42"/>
    <n v="22"/>
    <n v="42"/>
    <n v="57.53"/>
    <n v="0"/>
    <n v="0"/>
    <n v="0"/>
    <n v="21"/>
    <n v="21"/>
    <n v="99.53"/>
    <n v="0"/>
    <n v="0"/>
    <n v="0"/>
  </r>
  <r>
    <n v="24"/>
    <x v="1620"/>
    <s v="IRE"/>
    <n v="2008"/>
    <x v="241"/>
    <n v="5"/>
    <n v="3"/>
    <n v="42"/>
    <n v="19"/>
    <n v="21"/>
    <n v="82.35"/>
    <n v="0"/>
    <n v="0"/>
    <n v="0"/>
    <n v="6"/>
    <n v="8.4"/>
    <n v="103.35"/>
    <n v="0"/>
    <n v="0"/>
    <n v="0"/>
  </r>
  <r>
    <n v="25"/>
    <x v="1621"/>
    <s v="AUS"/>
    <n v="1975"/>
    <x v="237"/>
    <n v="2"/>
    <n v="1"/>
    <n v="42"/>
    <n v="28"/>
    <n v="42"/>
    <n v="107.69"/>
    <n v="0"/>
    <n v="0"/>
    <n v="0"/>
    <n v="8.4"/>
    <n v="21"/>
    <n v="149.69"/>
    <n v="0"/>
    <n v="0"/>
    <n v="0"/>
  </r>
  <r>
    <n v="26"/>
    <x v="1622"/>
    <s v="AUS"/>
    <n v="1984"/>
    <x v="192"/>
    <n v="11"/>
    <n v="5"/>
    <n v="42"/>
    <n v="14"/>
    <n v="7"/>
    <n v="59.15"/>
    <n v="0"/>
    <n v="0"/>
    <n v="1"/>
    <n v="1.826086956521739"/>
    <n v="3.8181818181818183"/>
    <n v="66.150000000000006"/>
    <n v="0"/>
    <n v="0"/>
    <n v="0"/>
  </r>
  <r>
    <n v="27"/>
    <x v="1623"/>
    <s v="AUS"/>
    <n v="2015"/>
    <x v="211"/>
    <n v="8"/>
    <n v="4"/>
    <n v="42"/>
    <n v="13"/>
    <n v="10.5"/>
    <n v="52.5"/>
    <n v="0"/>
    <n v="0"/>
    <n v="0"/>
    <n v="2.8"/>
    <n v="5.25"/>
    <n v="63"/>
    <n v="0"/>
    <n v="0"/>
    <n v="0"/>
  </r>
  <r>
    <n v="28"/>
    <x v="1624"/>
    <s v="NZ"/>
    <n v="2002"/>
    <x v="235"/>
    <n v="4"/>
    <n v="0"/>
    <n v="42"/>
    <n v="26"/>
    <n v="10.5"/>
    <n v="43.29"/>
    <n v="0"/>
    <n v="0"/>
    <n v="1"/>
    <n v="10.5"/>
    <n v="10.5"/>
    <n v="53.79"/>
    <n v="0"/>
    <n v="0"/>
    <n v="0"/>
  </r>
  <r>
    <n v="29"/>
    <x v="1625"/>
    <s v="PAK"/>
    <n v="2019"/>
    <x v="210"/>
    <n v="8"/>
    <n v="6"/>
    <n v="42"/>
    <n v="19"/>
    <n v="21"/>
    <n v="65.62"/>
    <n v="0"/>
    <n v="0"/>
    <n v="1"/>
    <n v="2.2105263157894739"/>
    <n v="5.25"/>
    <n v="86.62"/>
    <n v="0"/>
    <n v="0"/>
    <n v="0"/>
  </r>
  <r>
    <n v="30"/>
    <x v="1626"/>
    <s v="ENG"/>
    <n v="2002"/>
    <x v="228"/>
    <n v="6"/>
    <n v="3"/>
    <n v="41"/>
    <n v="13"/>
    <n v="13.66"/>
    <n v="57.74"/>
    <n v="0"/>
    <n v="0"/>
    <n v="0"/>
    <n v="3.7272727272727271"/>
    <n v="6.833333333333333"/>
    <n v="71.400000000000006"/>
    <n v="0"/>
    <n v="0"/>
    <n v="0"/>
  </r>
  <r>
    <n v="31"/>
    <x v="1627"/>
    <s v="CAN"/>
    <n v="2006"/>
    <x v="235"/>
    <n v="4"/>
    <n v="0"/>
    <n v="41"/>
    <n v="19"/>
    <n v="10.25"/>
    <n v="44.56"/>
    <n v="0"/>
    <n v="0"/>
    <n v="0"/>
    <n v="10.25"/>
    <n v="10.25"/>
    <n v="54.81"/>
    <n v="0"/>
    <n v="0"/>
    <n v="0"/>
  </r>
  <r>
    <n v="32"/>
    <x v="1628"/>
    <s v="NZ"/>
    <n v="2008"/>
    <x v="226"/>
    <n v="7"/>
    <n v="3"/>
    <n v="41"/>
    <n v="11"/>
    <n v="10.25"/>
    <n v="67.209999999999994"/>
    <n v="0"/>
    <n v="0"/>
    <n v="1"/>
    <n v="2.9285714285714284"/>
    <n v="5.8571428571428568"/>
    <n v="77.459999999999994"/>
    <n v="0"/>
    <n v="0"/>
    <n v="0"/>
  </r>
  <r>
    <n v="33"/>
    <x v="1629"/>
    <s v="UAE"/>
    <n v="1975"/>
    <x v="242"/>
    <n v="3"/>
    <n v="1"/>
    <n v="41"/>
    <n v="19"/>
    <n v="20.5"/>
    <n v="26.62"/>
    <n v="0"/>
    <n v="0"/>
    <n v="0"/>
    <n v="13.666666666666666"/>
    <n v="13.666666666666666"/>
    <n v="47.120000000000005"/>
    <n v="0"/>
    <n v="0"/>
    <n v="0"/>
  </r>
  <r>
    <n v="34"/>
    <x v="1630"/>
    <s v="INDIA"/>
    <n v="2014"/>
    <x v="225"/>
    <n v="5"/>
    <n v="2"/>
    <n v="41"/>
    <n v="16"/>
    <n v="13.66"/>
    <n v="73.209999999999994"/>
    <n v="0"/>
    <n v="0"/>
    <n v="0"/>
    <n v="4.5555555555555554"/>
    <n v="8.1999999999999993"/>
    <n v="86.86999999999999"/>
    <n v="0"/>
    <n v="0"/>
    <n v="0"/>
  </r>
  <r>
    <n v="35"/>
    <x v="1631"/>
    <s v="PAK"/>
    <n v="1978"/>
    <x v="242"/>
    <n v="3"/>
    <n v="0"/>
    <n v="41"/>
    <n v="29"/>
    <n v="13.66"/>
    <n v="45.05"/>
    <n v="0"/>
    <n v="0"/>
    <n v="0"/>
    <n v="13.666666666666666"/>
    <n v="13.666666666666666"/>
    <n v="58.709999999999994"/>
    <n v="0"/>
    <n v="0"/>
    <n v="0"/>
  </r>
  <r>
    <n v="36"/>
    <x v="1632"/>
    <s v="BDESH"/>
    <n v="2017"/>
    <x v="196"/>
    <n v="16"/>
    <n v="6"/>
    <n v="41"/>
    <n v="14"/>
    <n v="4.0999999999999996"/>
    <n v="41.41"/>
    <n v="0"/>
    <n v="0"/>
    <n v="3"/>
    <n v="1.28125"/>
    <n v="2.5625"/>
    <n v="45.51"/>
    <n v="0"/>
    <n v="0"/>
    <n v="0"/>
  </r>
  <r>
    <n v="37"/>
    <x v="1633"/>
    <s v="CAN"/>
    <n v="2008"/>
    <x v="242"/>
    <n v="3"/>
    <n v="1"/>
    <n v="41"/>
    <n v="32"/>
    <n v="20.5"/>
    <n v="52.56"/>
    <n v="0"/>
    <n v="0"/>
    <n v="0"/>
    <n v="13.666666666666666"/>
    <n v="13.666666666666666"/>
    <n v="73.06"/>
    <n v="0"/>
    <n v="0"/>
    <n v="0"/>
  </r>
  <r>
    <n v="38"/>
    <x v="1634"/>
    <s v="PAK"/>
    <n v="2015"/>
    <x v="242"/>
    <n v="3"/>
    <n v="0"/>
    <n v="40"/>
    <n v="38"/>
    <n v="13.33"/>
    <n v="81.63"/>
    <n v="0"/>
    <n v="0"/>
    <n v="1"/>
    <n v="13.333333333333334"/>
    <n v="13.333333333333334"/>
    <n v="94.96"/>
    <n v="0"/>
    <n v="0"/>
    <n v="0"/>
  </r>
  <r>
    <n v="39"/>
    <x v="1635"/>
    <s v="IRE"/>
    <n v="2010"/>
    <x v="232"/>
    <n v="5"/>
    <n v="3"/>
    <n v="40"/>
    <n v="22"/>
    <n v="20"/>
    <n v="54.79"/>
    <n v="0"/>
    <n v="0"/>
    <n v="1"/>
    <n v="3.0769230769230771"/>
    <n v="8"/>
    <n v="74.789999999999992"/>
    <n v="0"/>
    <n v="0"/>
    <n v="0"/>
  </r>
  <r>
    <n v="40"/>
    <x v="1636"/>
    <s v="NZ"/>
    <n v="1976"/>
    <x v="228"/>
    <n v="7"/>
    <n v="2"/>
    <n v="40"/>
    <n v="20"/>
    <n v="8"/>
    <n v="47.05"/>
    <n v="0"/>
    <n v="0"/>
    <n v="3"/>
    <n v="3.6363636363636362"/>
    <n v="5.7142857142857144"/>
    <n v="55.05"/>
    <n v="0"/>
    <n v="0"/>
    <n v="0"/>
  </r>
  <r>
    <n v="41"/>
    <x v="1637"/>
    <s v="AFG"/>
    <n v="2010"/>
    <x v="236"/>
    <n v="4"/>
    <n v="1"/>
    <n v="40"/>
    <n v="20"/>
    <n v="13.33"/>
    <n v="57.97"/>
    <n v="0"/>
    <n v="0"/>
    <n v="1"/>
    <n v="6.666666666666667"/>
    <n v="10"/>
    <n v="71.3"/>
    <n v="0"/>
    <n v="0"/>
    <n v="0"/>
  </r>
  <r>
    <n v="42"/>
    <x v="1638"/>
    <s v="NEPAL"/>
    <n v="2019"/>
    <x v="236"/>
    <n v="5"/>
    <n v="1"/>
    <n v="40"/>
    <n v="15"/>
    <n v="10"/>
    <n v="57.97"/>
    <n v="0"/>
    <n v="0"/>
    <n v="0"/>
    <n v="6.666666666666667"/>
    <n v="8"/>
    <n v="67.97"/>
    <n v="0"/>
    <n v="0"/>
    <n v="0"/>
  </r>
  <r>
    <n v="43"/>
    <x v="1639"/>
    <s v="ZIM"/>
    <n v="2018"/>
    <x v="243"/>
    <n v="2"/>
    <n v="0"/>
    <n v="40"/>
    <n v="39"/>
    <n v="20"/>
    <n v="66.66"/>
    <n v="0"/>
    <n v="0"/>
    <n v="0"/>
    <n v="20"/>
    <n v="20"/>
    <n v="86.66"/>
    <n v="0"/>
    <n v="0"/>
    <n v="0"/>
  </r>
  <r>
    <n v="44"/>
    <x v="1640"/>
    <s v="OMAN"/>
    <n v="2019"/>
    <x v="235"/>
    <n v="3"/>
    <n v="1"/>
    <n v="40"/>
    <n v="29"/>
    <n v="20"/>
    <n v="44.94"/>
    <n v="0"/>
    <n v="0"/>
    <n v="0"/>
    <n v="10"/>
    <n v="13.333333333333334"/>
    <n v="64.94"/>
    <n v="0"/>
    <n v="0"/>
    <n v="0"/>
  </r>
  <r>
    <n v="45"/>
    <x v="1641"/>
    <s v="KENYA"/>
    <n v="2006"/>
    <x v="242"/>
    <n v="3"/>
    <n v="0"/>
    <n v="40"/>
    <n v="25"/>
    <n v="13.33"/>
    <n v="42.1"/>
    <n v="0"/>
    <n v="0"/>
    <n v="1"/>
    <n v="13.333333333333334"/>
    <n v="13.333333333333334"/>
    <n v="55.43"/>
    <n v="0"/>
    <n v="0"/>
    <n v="0"/>
  </r>
  <r>
    <n v="46"/>
    <x v="1642"/>
    <s v="AUS"/>
    <n v="1985"/>
    <x v="236"/>
    <n v="6"/>
    <n v="3"/>
    <n v="40"/>
    <n v="20"/>
    <n v="13.33"/>
    <n v="40.81"/>
    <n v="0"/>
    <n v="0"/>
    <n v="1"/>
    <n v="6.666666666666667"/>
    <n v="6.666666666666667"/>
    <n v="54.14"/>
    <n v="0"/>
    <n v="0"/>
    <n v="0"/>
  </r>
  <r>
    <n v="47"/>
    <x v="1643"/>
    <s v="NL"/>
    <n v="2018"/>
    <x v="243"/>
    <n v="2"/>
    <n v="0"/>
    <n v="40"/>
    <n v="39"/>
    <n v="20"/>
    <n v="42.55"/>
    <n v="0"/>
    <n v="0"/>
    <n v="0"/>
    <n v="20"/>
    <n v="20"/>
    <n v="62.55"/>
    <n v="0"/>
    <n v="0"/>
    <n v="0"/>
  </r>
  <r>
    <n v="48"/>
    <x v="1644"/>
    <s v="AUS"/>
    <n v="1993"/>
    <x v="183"/>
    <n v="13"/>
    <n v="7"/>
    <n v="40"/>
    <n v="9"/>
    <n v="6.66"/>
    <n v="44.44"/>
    <n v="0"/>
    <n v="0"/>
    <n v="1"/>
    <n v="1.0526315789473684"/>
    <n v="3.0769230769230771"/>
    <n v="51.099999999999994"/>
    <n v="0"/>
    <n v="0"/>
    <n v="0"/>
  </r>
  <r>
    <n v="49"/>
    <x v="1645"/>
    <s v="ZIM"/>
    <n v="1993"/>
    <x v="237"/>
    <n v="5"/>
    <n v="2"/>
    <n v="39"/>
    <n v="16"/>
    <n v="13"/>
    <n v="56.52"/>
    <n v="0"/>
    <n v="0"/>
    <n v="1"/>
    <n v="7.8"/>
    <n v="7.8"/>
    <n v="69.52000000000001"/>
    <n v="0"/>
    <n v="0"/>
    <n v="0"/>
  </r>
  <r>
    <n v="0"/>
    <x v="1646"/>
    <s v="INDIA"/>
    <n v="2019"/>
    <x v="182"/>
    <n v="8"/>
    <n v="3"/>
    <n v="39"/>
    <n v="18"/>
    <n v="7.8"/>
    <n v="54.16"/>
    <n v="0"/>
    <n v="0"/>
    <n v="1"/>
    <n v="0.78"/>
    <n v="4.875"/>
    <n v="61.959999999999994"/>
    <n v="0"/>
    <n v="0"/>
    <n v="0"/>
  </r>
  <r>
    <n v="1"/>
    <x v="1647"/>
    <s v="INDIA"/>
    <n v="2002"/>
    <x v="235"/>
    <n v="4"/>
    <n v="1"/>
    <n v="39"/>
    <n v="30"/>
    <n v="13"/>
    <n v="50.64"/>
    <n v="0"/>
    <n v="0"/>
    <n v="0"/>
    <n v="9.75"/>
    <n v="9.75"/>
    <n v="63.64"/>
    <n v="0"/>
    <n v="0"/>
    <n v="0"/>
  </r>
  <r>
    <n v="2"/>
    <x v="1648"/>
    <s v="SL"/>
    <n v="2000"/>
    <x v="183"/>
    <n v="19"/>
    <n v="13"/>
    <n v="39"/>
    <n v="13"/>
    <n v="6.5"/>
    <n v="42.39"/>
    <n v="0"/>
    <n v="0"/>
    <n v="4"/>
    <n v="1.0263157894736843"/>
    <n v="2.0526315789473686"/>
    <n v="48.89"/>
    <n v="0"/>
    <n v="0"/>
    <n v="0"/>
  </r>
  <r>
    <n v="3"/>
    <x v="1649"/>
    <s v="AUS"/>
    <n v="1986"/>
    <x v="226"/>
    <n v="8"/>
    <n v="3"/>
    <n v="39"/>
    <n v="8"/>
    <n v="7.8"/>
    <n v="38.229999999999997"/>
    <n v="0"/>
    <n v="0"/>
    <n v="0"/>
    <n v="2.7857142857142856"/>
    <n v="4.875"/>
    <n v="46.029999999999994"/>
    <n v="0"/>
    <n v="0"/>
    <n v="0"/>
  </r>
  <r>
    <n v="4"/>
    <x v="1650"/>
    <s v="PAK"/>
    <n v="1988"/>
    <x v="211"/>
    <n v="7"/>
    <n v="1"/>
    <n v="39"/>
    <n v="13"/>
    <n v="6.5"/>
    <n v="43.33"/>
    <n v="0"/>
    <n v="0"/>
    <n v="2"/>
    <n v="2.6"/>
    <n v="5.5714285714285712"/>
    <n v="49.83"/>
    <n v="0"/>
    <n v="0"/>
    <n v="0"/>
  </r>
  <r>
    <n v="5"/>
    <x v="1651"/>
    <s v="WI"/>
    <n v="2019"/>
    <x v="246"/>
    <n v="1"/>
    <n v="0"/>
    <n v="39"/>
    <n v="39"/>
    <n v="39"/>
    <n v="69.64"/>
    <n v="0"/>
    <n v="0"/>
    <n v="0"/>
    <n v="39"/>
    <n v="39"/>
    <n v="108.64"/>
    <n v="0"/>
    <n v="0"/>
    <n v="0"/>
  </r>
  <r>
    <n v="6"/>
    <x v="1652"/>
    <s v="NL"/>
    <n v="2011"/>
    <x v="243"/>
    <n v="2"/>
    <n v="0"/>
    <n v="39"/>
    <n v="34"/>
    <n v="19.5"/>
    <n v="52"/>
    <n v="0"/>
    <n v="0"/>
    <n v="0"/>
    <n v="19.5"/>
    <n v="19.5"/>
    <n v="71.5"/>
    <n v="0"/>
    <n v="0"/>
    <n v="0"/>
  </r>
  <r>
    <n v="7"/>
    <x v="1653"/>
    <s v="ENG"/>
    <n v="1998"/>
    <x v="236"/>
    <n v="5"/>
    <n v="1"/>
    <n v="39"/>
    <n v="22"/>
    <n v="9.75"/>
    <n v="48.75"/>
    <n v="0"/>
    <n v="0"/>
    <n v="2"/>
    <n v="6.5"/>
    <n v="7.8"/>
    <n v="58.5"/>
    <n v="0"/>
    <n v="0"/>
    <n v="0"/>
  </r>
  <r>
    <n v="8"/>
    <x v="1654"/>
    <s v="AUS"/>
    <n v="1995"/>
    <x v="190"/>
    <n v="12"/>
    <n v="8"/>
    <n v="39"/>
    <n v="15"/>
    <n v="9.75"/>
    <n v="75"/>
    <n v="0"/>
    <n v="0"/>
    <n v="0"/>
    <n v="0.82978723404255317"/>
    <n v="3.25"/>
    <n v="84.75"/>
    <n v="0"/>
    <n v="0"/>
    <n v="0"/>
  </r>
  <r>
    <n v="9"/>
    <x v="1655"/>
    <s v="AUS"/>
    <n v="1982"/>
    <x v="207"/>
    <n v="11"/>
    <n v="7"/>
    <n v="39"/>
    <n v="15"/>
    <n v="9.75"/>
    <n v="38.229999999999997"/>
    <n v="0"/>
    <n v="0"/>
    <n v="2"/>
    <n v="1.3448275862068966"/>
    <n v="3.5454545454545454"/>
    <n v="47.98"/>
    <n v="0"/>
    <n v="0"/>
    <n v="0"/>
  </r>
  <r>
    <n v="10"/>
    <x v="1656"/>
    <s v="UAE"/>
    <n v="2004"/>
    <x v="246"/>
    <n v="1"/>
    <n v="0"/>
    <n v="39"/>
    <n v="39"/>
    <n v="39"/>
    <n v="31.45"/>
    <n v="0"/>
    <n v="0"/>
    <n v="0"/>
    <n v="39"/>
    <n v="39"/>
    <n v="70.45"/>
    <n v="0"/>
    <n v="0"/>
    <n v="0"/>
  </r>
  <r>
    <n v="11"/>
    <x v="1657"/>
    <s v="NL"/>
    <n v="2003"/>
    <x v="237"/>
    <n v="5"/>
    <n v="0"/>
    <n v="39"/>
    <n v="12"/>
    <n v="7.8"/>
    <n v="28.88"/>
    <n v="0"/>
    <n v="0"/>
    <n v="0"/>
    <n v="7.8"/>
    <n v="7.8"/>
    <n v="36.68"/>
    <n v="0"/>
    <n v="0"/>
    <n v="0"/>
  </r>
  <r>
    <n v="12"/>
    <x v="1658"/>
    <s v="ENG"/>
    <n v="2011"/>
    <x v="228"/>
    <n v="8"/>
    <n v="2"/>
    <n v="39"/>
    <n v="9"/>
    <n v="6.5"/>
    <n v="65"/>
    <n v="0"/>
    <n v="0"/>
    <n v="0"/>
    <n v="3.5454545454545454"/>
    <n v="4.875"/>
    <n v="71.5"/>
    <n v="0"/>
    <n v="0"/>
    <n v="0"/>
  </r>
  <r>
    <n v="13"/>
    <x v="1659"/>
    <s v="INDIA"/>
    <n v="2019"/>
    <x v="241"/>
    <n v="3"/>
    <n v="2"/>
    <n v="39"/>
    <n v="22"/>
    <n v="39"/>
    <n v="177.27"/>
    <n v="0"/>
    <n v="0"/>
    <n v="1"/>
    <n v="5.5714285714285712"/>
    <n v="13"/>
    <n v="216.27"/>
    <n v="0"/>
    <n v="0"/>
    <n v="0"/>
  </r>
  <r>
    <n v="14"/>
    <x v="1660"/>
    <s v="UAE"/>
    <n v="1975"/>
    <x v="242"/>
    <n v="3"/>
    <n v="1"/>
    <n v="39"/>
    <n v="30"/>
    <n v="19.5"/>
    <n v="51.31"/>
    <n v="0"/>
    <n v="0"/>
    <n v="0"/>
    <n v="13"/>
    <n v="13"/>
    <n v="70.81"/>
    <n v="0"/>
    <n v="0"/>
    <n v="0"/>
  </r>
  <r>
    <n v="15"/>
    <x v="1661"/>
    <s v="ENG"/>
    <n v="2018"/>
    <x v="202"/>
    <n v="6"/>
    <n v="2"/>
    <n v="38"/>
    <n v="28"/>
    <n v="9.5"/>
    <n v="77.55"/>
    <n v="0"/>
    <n v="0"/>
    <n v="2"/>
    <n v="2.1111111111111112"/>
    <n v="6.333333333333333"/>
    <n v="87.05"/>
    <n v="0"/>
    <n v="0"/>
    <n v="0"/>
  </r>
  <r>
    <n v="16"/>
    <x v="1662"/>
    <s v="CAN"/>
    <n v="1979"/>
    <x v="242"/>
    <n v="3"/>
    <n v="0"/>
    <n v="38"/>
    <n v="19"/>
    <n v="12.66"/>
    <n v="26.57"/>
    <n v="0"/>
    <n v="0"/>
    <n v="0"/>
    <n v="12.666666666666666"/>
    <n v="12.666666666666666"/>
    <n v="39.230000000000004"/>
    <n v="0"/>
    <n v="0"/>
    <n v="0"/>
  </r>
  <r>
    <n v="17"/>
    <x v="1663"/>
    <s v="INDIA"/>
    <n v="2011"/>
    <x v="204"/>
    <n v="12"/>
    <n v="5"/>
    <n v="38"/>
    <n v="13"/>
    <n v="5.42"/>
    <n v="65.510000000000005"/>
    <n v="0"/>
    <n v="0"/>
    <n v="1"/>
    <n v="1.52"/>
    <n v="3.1666666666666665"/>
    <n v="70.930000000000007"/>
    <n v="0"/>
    <n v="0"/>
    <n v="0"/>
  </r>
  <r>
    <n v="18"/>
    <x v="1664"/>
    <s v="SL"/>
    <n v="2012"/>
    <x v="235"/>
    <n v="3"/>
    <n v="0"/>
    <n v="38"/>
    <n v="19"/>
    <n v="12.66"/>
    <n v="52.77"/>
    <n v="0"/>
    <n v="0"/>
    <n v="1"/>
    <n v="9.5"/>
    <n v="12.666666666666666"/>
    <n v="65.430000000000007"/>
    <n v="0"/>
    <n v="0"/>
    <n v="0"/>
  </r>
  <r>
    <n v="19"/>
    <x v="1665"/>
    <s v="ENG"/>
    <n v="1998"/>
    <x v="212"/>
    <n v="13"/>
    <n v="7"/>
    <n v="38"/>
    <n v="6"/>
    <n v="6.33"/>
    <n v="71.69"/>
    <n v="0"/>
    <n v="0"/>
    <n v="0"/>
    <n v="1.9"/>
    <n v="2.9230769230769229"/>
    <n v="78.02"/>
    <n v="0"/>
    <n v="0"/>
    <n v="0"/>
  </r>
  <r>
    <n v="20"/>
    <x v="1666"/>
    <s v="UAE"/>
    <n v="1996"/>
    <x v="235"/>
    <n v="4"/>
    <n v="0"/>
    <n v="38"/>
    <n v="23"/>
    <n v="9.5"/>
    <n v="52.05"/>
    <n v="0"/>
    <n v="0"/>
    <n v="0"/>
    <n v="9.5"/>
    <n v="9.5"/>
    <n v="61.55"/>
    <n v="0"/>
    <n v="0"/>
    <n v="0"/>
  </r>
  <r>
    <n v="21"/>
    <x v="1667"/>
    <s v="ZIM"/>
    <n v="2014"/>
    <x v="236"/>
    <n v="6"/>
    <n v="1"/>
    <n v="38"/>
    <n v="16"/>
    <n v="7.6"/>
    <n v="84.44"/>
    <n v="0"/>
    <n v="0"/>
    <n v="1"/>
    <n v="6.333333333333333"/>
    <n v="6.333333333333333"/>
    <n v="92.039999999999992"/>
    <n v="0"/>
    <n v="0"/>
    <n v="0"/>
  </r>
  <r>
    <n v="22"/>
    <x v="1668"/>
    <s v="INDIA"/>
    <n v="1974"/>
    <x v="243"/>
    <n v="2"/>
    <n v="0"/>
    <n v="38"/>
    <n v="20"/>
    <n v="19"/>
    <n v="55.88"/>
    <n v="0"/>
    <n v="0"/>
    <n v="0"/>
    <n v="19"/>
    <n v="19"/>
    <n v="74.88"/>
    <n v="0"/>
    <n v="0"/>
    <n v="0"/>
  </r>
  <r>
    <n v="23"/>
    <x v="1669"/>
    <s v="HKG"/>
    <n v="2008"/>
    <x v="235"/>
    <n v="4"/>
    <n v="1"/>
    <n v="38"/>
    <n v="21"/>
    <n v="12.66"/>
    <n v="59.37"/>
    <n v="0"/>
    <n v="0"/>
    <n v="1"/>
    <n v="9.5"/>
    <n v="9.5"/>
    <n v="72.03"/>
    <n v="0"/>
    <n v="0"/>
    <n v="0"/>
  </r>
  <r>
    <n v="24"/>
    <x v="1670"/>
    <s v="BMUDA"/>
    <n v="2008"/>
    <x v="225"/>
    <n v="7"/>
    <n v="0"/>
    <n v="38"/>
    <n v="16"/>
    <n v="5.42"/>
    <n v="70.37"/>
    <n v="0"/>
    <n v="0"/>
    <n v="2"/>
    <n v="4.2222222222222223"/>
    <n v="5.4285714285714288"/>
    <n v="75.790000000000006"/>
    <n v="0"/>
    <n v="0"/>
    <n v="0"/>
  </r>
  <r>
    <n v="25"/>
    <x v="1671"/>
    <s v="USA"/>
    <n v="2019"/>
    <x v="235"/>
    <n v="4"/>
    <n v="1"/>
    <n v="38"/>
    <n v="34"/>
    <n v="12.66"/>
    <n v="86.36"/>
    <n v="0"/>
    <n v="0"/>
    <n v="1"/>
    <n v="9.5"/>
    <n v="9.5"/>
    <n v="99.02"/>
    <n v="0"/>
    <n v="0"/>
    <n v="0"/>
  </r>
  <r>
    <n v="26"/>
    <x v="1672"/>
    <s v="UAE"/>
    <n v="1975"/>
    <x v="242"/>
    <n v="3"/>
    <n v="0"/>
    <n v="38"/>
    <n v="16"/>
    <n v="12.66"/>
    <n v="30.15"/>
    <n v="0"/>
    <n v="0"/>
    <n v="0"/>
    <n v="12.666666666666666"/>
    <n v="12.666666666666666"/>
    <n v="42.81"/>
    <n v="0"/>
    <n v="0"/>
    <n v="0"/>
  </r>
  <r>
    <n v="27"/>
    <x v="1673"/>
    <s v="NZ"/>
    <n v="1984"/>
    <x v="237"/>
    <n v="5"/>
    <n v="1"/>
    <n v="38"/>
    <n v="10"/>
    <n v="9.5"/>
    <n v="37.619999999999997"/>
    <n v="0"/>
    <n v="0"/>
    <n v="0"/>
    <n v="7.6"/>
    <n v="7.6"/>
    <n v="47.12"/>
    <n v="0"/>
    <n v="0"/>
    <n v="0"/>
  </r>
  <r>
    <n v="28"/>
    <x v="1674"/>
    <s v="OMAN"/>
    <n v="2019"/>
    <x v="237"/>
    <n v="5"/>
    <n v="1"/>
    <n v="38"/>
    <n v="21"/>
    <n v="9.5"/>
    <n v="51.35"/>
    <n v="0"/>
    <n v="0"/>
    <n v="1"/>
    <n v="7.6"/>
    <n v="7.6"/>
    <n v="60.85"/>
    <n v="0"/>
    <n v="0"/>
    <n v="0"/>
  </r>
  <r>
    <n v="29"/>
    <x v="1675"/>
    <s v="AUS"/>
    <n v="2018"/>
    <x v="187"/>
    <n v="13"/>
    <n v="11"/>
    <n v="37"/>
    <n v="11"/>
    <n v="18.5"/>
    <n v="64.91"/>
    <n v="0"/>
    <n v="0"/>
    <n v="1"/>
    <n v="0.84090909090909094"/>
    <n v="2.8461538461538463"/>
    <n v="83.41"/>
    <n v="0"/>
    <n v="0"/>
    <n v="0"/>
  </r>
  <r>
    <n v="30"/>
    <x v="1676"/>
    <s v="ZIM"/>
    <n v="1995"/>
    <x v="224"/>
    <n v="5"/>
    <n v="3"/>
    <n v="37"/>
    <n v="17"/>
    <n v="18.5"/>
    <n v="55.22"/>
    <n v="0"/>
    <n v="0"/>
    <n v="0"/>
    <n v="3.0833333333333335"/>
    <n v="7.4"/>
    <n v="73.72"/>
    <n v="0"/>
    <n v="0"/>
    <n v="0"/>
  </r>
  <r>
    <n v="31"/>
    <x v="1677"/>
    <s v="ZIM"/>
    <n v="2019"/>
    <x v="242"/>
    <n v="3"/>
    <n v="0"/>
    <n v="37"/>
    <n v="34"/>
    <n v="12.33"/>
    <n v="74"/>
    <n v="0"/>
    <n v="0"/>
    <n v="1"/>
    <n v="12.333333333333334"/>
    <n v="12.333333333333334"/>
    <n v="86.33"/>
    <n v="0"/>
    <n v="0"/>
    <n v="0"/>
  </r>
  <r>
    <n v="32"/>
    <x v="1678"/>
    <s v="ENG"/>
    <n v="2017"/>
    <x v="246"/>
    <n v="1"/>
    <n v="1"/>
    <n v="37"/>
    <n v="37"/>
    <n v="0"/>
    <n v="100"/>
    <n v="0"/>
    <n v="0"/>
    <n v="0"/>
    <n v="37"/>
    <n v="37"/>
    <n v="100"/>
    <n v="0"/>
    <n v="0"/>
    <n v="0"/>
  </r>
  <r>
    <n v="33"/>
    <x v="1679"/>
    <s v="BDESH"/>
    <n v="1997"/>
    <x v="241"/>
    <n v="4"/>
    <n v="2"/>
    <n v="37"/>
    <n v="22"/>
    <n v="18.5"/>
    <n v="62.71"/>
    <n v="0"/>
    <n v="0"/>
    <n v="0"/>
    <n v="5.2857142857142856"/>
    <n v="9.25"/>
    <n v="81.210000000000008"/>
    <n v="0"/>
    <n v="0"/>
    <n v="0"/>
  </r>
  <r>
    <n v="34"/>
    <x v="1680"/>
    <s v="PAK"/>
    <n v="1996"/>
    <x v="246"/>
    <n v="1"/>
    <n v="0"/>
    <n v="37"/>
    <n v="37"/>
    <n v="37"/>
    <n v="84.09"/>
    <n v="0"/>
    <n v="0"/>
    <n v="0"/>
    <n v="37"/>
    <n v="37"/>
    <n v="121.09"/>
    <n v="0"/>
    <n v="0"/>
    <n v="0"/>
  </r>
  <r>
    <n v="35"/>
    <x v="1681"/>
    <s v="NZ"/>
    <n v="1990"/>
    <x v="242"/>
    <n v="3"/>
    <n v="0"/>
    <n v="37"/>
    <n v="15"/>
    <n v="12.33"/>
    <n v="38.14"/>
    <n v="0"/>
    <n v="0"/>
    <n v="0"/>
    <n v="12.333333333333334"/>
    <n v="12.333333333333334"/>
    <n v="50.47"/>
    <n v="0"/>
    <n v="0"/>
    <n v="0"/>
  </r>
  <r>
    <n v="36"/>
    <x v="1682"/>
    <s v="HKG"/>
    <n v="2014"/>
    <x v="235"/>
    <n v="4"/>
    <n v="1"/>
    <n v="36"/>
    <n v="18"/>
    <n v="12"/>
    <n v="52.17"/>
    <n v="0"/>
    <n v="0"/>
    <n v="0"/>
    <n v="9"/>
    <n v="9"/>
    <n v="64.17"/>
    <n v="0"/>
    <n v="0"/>
    <n v="0"/>
  </r>
  <r>
    <n v="37"/>
    <x v="1683"/>
    <s v="SL"/>
    <n v="2019"/>
    <x v="246"/>
    <n v="1"/>
    <n v="0"/>
    <n v="36"/>
    <n v="36"/>
    <n v="36"/>
    <n v="92.3"/>
    <n v="0"/>
    <n v="0"/>
    <n v="0"/>
    <n v="36"/>
    <n v="36"/>
    <n v="128.30000000000001"/>
    <n v="0"/>
    <n v="0"/>
    <n v="0"/>
  </r>
  <r>
    <n v="38"/>
    <x v="1684"/>
    <s v="SL"/>
    <n v="2003"/>
    <x v="192"/>
    <n v="8"/>
    <n v="3"/>
    <n v="36"/>
    <n v="15"/>
    <n v="7.2"/>
    <n v="57.14"/>
    <n v="0"/>
    <n v="0"/>
    <n v="2"/>
    <n v="1.5652173913043479"/>
    <n v="4.5"/>
    <n v="64.34"/>
    <n v="0"/>
    <n v="0"/>
    <n v="0"/>
  </r>
  <r>
    <n v="39"/>
    <x v="1685"/>
    <s v="AUS"/>
    <n v="1982"/>
    <x v="230"/>
    <n v="7"/>
    <n v="3"/>
    <n v="36"/>
    <n v="15"/>
    <n v="9"/>
    <n v="57.14"/>
    <n v="0"/>
    <n v="0"/>
    <n v="0"/>
    <n v="3.6"/>
    <n v="5.1428571428571432"/>
    <n v="66.14"/>
    <n v="0"/>
    <n v="0"/>
    <n v="0"/>
  </r>
  <r>
    <n v="40"/>
    <x v="1686"/>
    <s v="UAE"/>
    <n v="1996"/>
    <x v="242"/>
    <n v="3"/>
    <n v="0"/>
    <n v="36"/>
    <n v="23"/>
    <n v="12"/>
    <n v="39.130000000000003"/>
    <n v="0"/>
    <n v="0"/>
    <n v="1"/>
    <n v="12"/>
    <n v="12"/>
    <n v="51.13"/>
    <n v="0"/>
    <n v="0"/>
    <n v="0"/>
  </r>
  <r>
    <n v="41"/>
    <x v="1687"/>
    <s v="BMUDA"/>
    <n v="2007"/>
    <x v="235"/>
    <n v="4"/>
    <n v="0"/>
    <n v="36"/>
    <n v="30"/>
    <n v="9"/>
    <n v="40.44"/>
    <n v="0"/>
    <n v="0"/>
    <n v="0"/>
    <n v="9"/>
    <n v="9"/>
    <n v="49.44"/>
    <n v="0"/>
    <n v="0"/>
    <n v="0"/>
  </r>
  <r>
    <n v="42"/>
    <x v="1688"/>
    <s v="SL"/>
    <n v="1999"/>
    <x v="200"/>
    <n v="9"/>
    <n v="5"/>
    <n v="36"/>
    <n v="14"/>
    <n v="9"/>
    <n v="69.23"/>
    <n v="0"/>
    <n v="0"/>
    <n v="2"/>
    <n v="1.1612903225806452"/>
    <n v="4"/>
    <n v="78.23"/>
    <n v="0"/>
    <n v="0"/>
    <n v="0"/>
  </r>
  <r>
    <n v="43"/>
    <x v="1689"/>
    <s v="PAK"/>
    <n v="1990"/>
    <x v="189"/>
    <n v="13"/>
    <n v="11"/>
    <n v="36"/>
    <n v="10"/>
    <n v="18"/>
    <n v="49.31"/>
    <n v="0"/>
    <n v="0"/>
    <n v="2"/>
    <n v="0.92307692307692313"/>
    <n v="2.7692307692307692"/>
    <n v="67.31"/>
    <n v="0"/>
    <n v="0"/>
    <n v="0"/>
  </r>
  <r>
    <n v="44"/>
    <x v="1690"/>
    <s v="AUS"/>
    <n v="1978"/>
    <x v="243"/>
    <n v="2"/>
    <n v="0"/>
    <n v="36"/>
    <n v="23"/>
    <n v="18"/>
    <n v="67.92"/>
    <n v="0"/>
    <n v="0"/>
    <n v="0"/>
    <n v="18"/>
    <n v="18"/>
    <n v="85.92"/>
    <n v="0"/>
    <n v="0"/>
    <n v="0"/>
  </r>
  <r>
    <n v="45"/>
    <x v="1691"/>
    <s v="KENYA"/>
    <n v="1996"/>
    <x v="242"/>
    <n v="2"/>
    <n v="2"/>
    <n v="36"/>
    <n v="25"/>
    <n v="0"/>
    <n v="48"/>
    <n v="0"/>
    <n v="0"/>
    <n v="0"/>
    <n v="12"/>
    <n v="18"/>
    <n v="48"/>
    <n v="0"/>
    <n v="0"/>
    <n v="0"/>
  </r>
  <r>
    <n v="46"/>
    <x v="1692"/>
    <s v="ENG"/>
    <n v="2003"/>
    <x v="236"/>
    <n v="5"/>
    <n v="1"/>
    <n v="36"/>
    <n v="20"/>
    <n v="9"/>
    <n v="47.36"/>
    <n v="0"/>
    <n v="0"/>
    <n v="1"/>
    <n v="6"/>
    <n v="7.2"/>
    <n v="56.36"/>
    <n v="0"/>
    <n v="0"/>
    <n v="0"/>
  </r>
  <r>
    <n v="47"/>
    <x v="1693"/>
    <s v="NEPAL"/>
    <n v="2019"/>
    <x v="242"/>
    <n v="3"/>
    <n v="0"/>
    <n v="35"/>
    <n v="21"/>
    <n v="11.66"/>
    <n v="45.45"/>
    <n v="0"/>
    <n v="0"/>
    <n v="0"/>
    <n v="11.666666666666666"/>
    <n v="11.666666666666666"/>
    <n v="57.11"/>
    <n v="0"/>
    <n v="0"/>
    <n v="0"/>
  </r>
  <r>
    <n v="48"/>
    <x v="1694"/>
    <s v="IRE"/>
    <n v="2018"/>
    <x v="204"/>
    <n v="16"/>
    <n v="6"/>
    <n v="35"/>
    <n v="14"/>
    <n v="3.5"/>
    <n v="62.5"/>
    <n v="0"/>
    <n v="0"/>
    <n v="7"/>
    <n v="1.4"/>
    <n v="2.1875"/>
    <n v="66"/>
    <n v="0"/>
    <n v="0"/>
    <n v="0"/>
  </r>
  <r>
    <n v="49"/>
    <x v="1695"/>
    <s v="BMUDA"/>
    <n v="2006"/>
    <x v="225"/>
    <n v="7"/>
    <n v="3"/>
    <n v="35"/>
    <n v="11"/>
    <n v="8.75"/>
    <n v="33.33"/>
    <n v="0"/>
    <n v="0"/>
    <n v="0"/>
    <n v="3.8888888888888888"/>
    <n v="5"/>
    <n v="42.08"/>
    <n v="0"/>
    <n v="0"/>
    <n v="0"/>
  </r>
  <r>
    <n v="0"/>
    <x v="1696"/>
    <s v="AUS"/>
    <n v="1980"/>
    <x v="211"/>
    <n v="7"/>
    <n v="4"/>
    <n v="35"/>
    <n v="14"/>
    <n v="11.66"/>
    <n v="42.68"/>
    <n v="0"/>
    <n v="0"/>
    <n v="1"/>
    <n v="2.3333333333333335"/>
    <n v="5"/>
    <n v="54.34"/>
    <n v="0"/>
    <n v="0"/>
    <n v="0"/>
  </r>
  <r>
    <n v="1"/>
    <x v="1697"/>
    <s v="INDIA"/>
    <n v="2007"/>
    <x v="235"/>
    <n v="3"/>
    <n v="2"/>
    <n v="35"/>
    <n v="29"/>
    <n v="35"/>
    <n v="116.66"/>
    <n v="0"/>
    <n v="0"/>
    <n v="0"/>
    <n v="8.75"/>
    <n v="11.666666666666666"/>
    <n v="151.66"/>
    <n v="0"/>
    <n v="0"/>
    <n v="0"/>
  </r>
  <r>
    <n v="2"/>
    <x v="1698"/>
    <s v="HKG"/>
    <n v="2017"/>
    <x v="243"/>
    <n v="2"/>
    <n v="0"/>
    <n v="35"/>
    <n v="27"/>
    <n v="17.5"/>
    <n v="48.61"/>
    <n v="0"/>
    <n v="0"/>
    <n v="0"/>
    <n v="17.5"/>
    <n v="17.5"/>
    <n v="66.11"/>
    <n v="0"/>
    <n v="0"/>
    <n v="0"/>
  </r>
  <r>
    <n v="3"/>
    <x v="1699"/>
    <s v="BDESH"/>
    <n v="2012"/>
    <x v="183"/>
    <n v="21"/>
    <n v="13"/>
    <n v="35"/>
    <n v="6"/>
    <n v="4.37"/>
    <n v="27.34"/>
    <n v="0"/>
    <n v="0"/>
    <n v="4"/>
    <n v="0.92105263157894735"/>
    <n v="1.6666666666666667"/>
    <n v="31.71"/>
    <n v="0"/>
    <n v="0"/>
    <n v="0"/>
  </r>
  <r>
    <n v="4"/>
    <x v="1700"/>
    <s v="KENYA"/>
    <n v="2013"/>
    <x v="219"/>
    <n v="11"/>
    <n v="4"/>
    <n v="35"/>
    <n v="21"/>
    <n v="5"/>
    <n v="41.17"/>
    <n v="0"/>
    <n v="0"/>
    <n v="4"/>
    <n v="2.0588235294117645"/>
    <n v="3.1818181818181817"/>
    <n v="46.17"/>
    <n v="0"/>
    <n v="0"/>
    <n v="0"/>
  </r>
  <r>
    <n v="5"/>
    <x v="1701"/>
    <s v="CAN"/>
    <n v="2007"/>
    <x v="211"/>
    <n v="10"/>
    <n v="4"/>
    <n v="35"/>
    <n v="12"/>
    <n v="5.83"/>
    <n v="32.71"/>
    <n v="0"/>
    <n v="0"/>
    <n v="1"/>
    <n v="2.3333333333333335"/>
    <n v="3.5"/>
    <n v="38.54"/>
    <n v="0"/>
    <n v="0"/>
    <n v="0"/>
  </r>
  <r>
    <n v="6"/>
    <x v="1702"/>
    <s v="NZ"/>
    <n v="1999"/>
    <x v="237"/>
    <n v="5"/>
    <n v="2"/>
    <n v="35"/>
    <n v="13"/>
    <n v="11.66"/>
    <n v="109.37"/>
    <n v="0"/>
    <n v="0"/>
    <n v="0"/>
    <n v="7"/>
    <n v="7"/>
    <n v="121.03"/>
    <n v="0"/>
    <n v="0"/>
    <n v="0"/>
  </r>
  <r>
    <n v="7"/>
    <x v="1703"/>
    <s v="ENG"/>
    <n v="2005"/>
    <x v="228"/>
    <n v="7"/>
    <n v="4"/>
    <n v="35"/>
    <n v="11"/>
    <n v="11.66"/>
    <n v="76.08"/>
    <n v="0"/>
    <n v="0"/>
    <n v="1"/>
    <n v="3.1818181818181817"/>
    <n v="5"/>
    <n v="87.74"/>
    <n v="0"/>
    <n v="0"/>
    <n v="0"/>
  </r>
  <r>
    <n v="8"/>
    <x v="1704"/>
    <s v="NL"/>
    <n v="2006"/>
    <x v="243"/>
    <n v="2"/>
    <n v="1"/>
    <n v="35"/>
    <n v="31"/>
    <n v="35"/>
    <n v="71.42"/>
    <n v="0"/>
    <n v="0"/>
    <n v="0"/>
    <n v="17.5"/>
    <n v="17.5"/>
    <n v="106.42"/>
    <n v="0"/>
    <n v="0"/>
    <n v="0"/>
  </r>
  <r>
    <n v="9"/>
    <x v="1705"/>
    <s v="SL"/>
    <n v="2008"/>
    <x v="242"/>
    <n v="3"/>
    <n v="0"/>
    <n v="35"/>
    <n v="30"/>
    <n v="11.66"/>
    <n v="46.05"/>
    <n v="0"/>
    <n v="0"/>
    <n v="1"/>
    <n v="11.666666666666666"/>
    <n v="11.666666666666666"/>
    <n v="57.709999999999994"/>
    <n v="0"/>
    <n v="0"/>
    <n v="0"/>
  </r>
  <r>
    <n v="10"/>
    <x v="1706"/>
    <s v="PAK"/>
    <n v="2015"/>
    <x v="237"/>
    <n v="5"/>
    <n v="3"/>
    <n v="35"/>
    <n v="14"/>
    <n v="17.5"/>
    <n v="87.5"/>
    <n v="0"/>
    <n v="0"/>
    <n v="0"/>
    <n v="7"/>
    <n v="7"/>
    <n v="105"/>
    <n v="0"/>
    <n v="0"/>
    <n v="0"/>
  </r>
  <r>
    <n v="11"/>
    <x v="1707"/>
    <s v="USA"/>
    <n v="2004"/>
    <x v="243"/>
    <n v="2"/>
    <n v="0"/>
    <n v="34"/>
    <n v="26"/>
    <n v="17"/>
    <n v="45.33"/>
    <n v="0"/>
    <n v="0"/>
    <n v="0"/>
    <n v="17"/>
    <n v="17"/>
    <n v="62.33"/>
    <n v="0"/>
    <n v="0"/>
    <n v="0"/>
  </r>
  <r>
    <n v="12"/>
    <x v="1708"/>
    <s v="INDIA"/>
    <n v="1997"/>
    <x v="212"/>
    <n v="13"/>
    <n v="4"/>
    <n v="34"/>
    <n v="9"/>
    <n v="3.77"/>
    <n v="80.95"/>
    <n v="0"/>
    <n v="0"/>
    <n v="5"/>
    <n v="1.7"/>
    <n v="2.6153846153846154"/>
    <n v="84.72"/>
    <n v="0"/>
    <n v="0"/>
    <n v="0"/>
  </r>
  <r>
    <n v="13"/>
    <x v="1709"/>
    <s v="PAK"/>
    <n v="1996"/>
    <x v="206"/>
    <n v="13"/>
    <n v="6"/>
    <n v="34"/>
    <n v="11"/>
    <n v="4.8499999999999996"/>
    <n v="44.73"/>
    <n v="0"/>
    <n v="0"/>
    <n v="2"/>
    <n v="1.1333333333333333"/>
    <n v="2.6153846153846154"/>
    <n v="49.58"/>
    <n v="0"/>
    <n v="0"/>
    <n v="0"/>
  </r>
  <r>
    <n v="14"/>
    <x v="1710"/>
    <s v="PAK"/>
    <n v="2000"/>
    <x v="242"/>
    <n v="3"/>
    <n v="1"/>
    <n v="34"/>
    <n v="18"/>
    <n v="17"/>
    <n v="94.44"/>
    <n v="0"/>
    <n v="0"/>
    <n v="0"/>
    <n v="11.333333333333334"/>
    <n v="11.333333333333334"/>
    <n v="111.44"/>
    <n v="0"/>
    <n v="0"/>
    <n v="0"/>
  </r>
  <r>
    <n v="15"/>
    <x v="1711"/>
    <s v="ENG"/>
    <n v="1999"/>
    <x v="225"/>
    <n v="6"/>
    <n v="1"/>
    <n v="34"/>
    <n v="11"/>
    <n v="6.8"/>
    <n v="69.38"/>
    <n v="0"/>
    <n v="0"/>
    <n v="0"/>
    <n v="3.7777777777777777"/>
    <n v="5.666666666666667"/>
    <n v="76.179999999999993"/>
    <n v="0"/>
    <n v="0"/>
    <n v="0"/>
  </r>
  <r>
    <n v="16"/>
    <x v="1712"/>
    <s v="NZ"/>
    <n v="1978"/>
    <x v="211"/>
    <n v="9"/>
    <n v="3"/>
    <n v="34"/>
    <n v="9"/>
    <n v="5.66"/>
    <n v="54.83"/>
    <n v="0"/>
    <n v="0"/>
    <n v="1"/>
    <n v="2.2666666666666666"/>
    <n v="3.7777777777777777"/>
    <n v="60.489999999999995"/>
    <n v="0"/>
    <n v="0"/>
    <n v="0"/>
  </r>
  <r>
    <n v="17"/>
    <x v="1713"/>
    <s v="SL"/>
    <n v="2016"/>
    <x v="210"/>
    <n v="11"/>
    <n v="8"/>
    <n v="34"/>
    <n v="12"/>
    <n v="11.33"/>
    <n v="53.12"/>
    <n v="0"/>
    <n v="0"/>
    <n v="1"/>
    <n v="1.7894736842105263"/>
    <n v="3.0909090909090908"/>
    <n v="64.45"/>
    <n v="0"/>
    <n v="0"/>
    <n v="0"/>
  </r>
  <r>
    <n v="18"/>
    <x v="1714"/>
    <s v="ENG"/>
    <n v="1988"/>
    <x v="232"/>
    <n v="8"/>
    <n v="3"/>
    <n v="34"/>
    <n v="9"/>
    <n v="6.8"/>
    <n v="47.88"/>
    <n v="0"/>
    <n v="0"/>
    <n v="2"/>
    <n v="2.6153846153846154"/>
    <n v="4.25"/>
    <n v="54.68"/>
    <n v="0"/>
    <n v="0"/>
    <n v="0"/>
  </r>
  <r>
    <n v="19"/>
    <x v="1715"/>
    <s v="KENYA"/>
    <n v="2010"/>
    <x v="230"/>
    <n v="9"/>
    <n v="7"/>
    <n v="34"/>
    <n v="16"/>
    <n v="17"/>
    <n v="68"/>
    <n v="0"/>
    <n v="0"/>
    <n v="1"/>
    <n v="3.4"/>
    <n v="3.7777777777777777"/>
    <n v="85"/>
    <n v="0"/>
    <n v="0"/>
    <n v="0"/>
  </r>
  <r>
    <n v="20"/>
    <x v="1716"/>
    <s v="ZIM"/>
    <n v="2002"/>
    <x v="207"/>
    <n v="13"/>
    <n v="6"/>
    <n v="34"/>
    <n v="11"/>
    <n v="4.8499999999999996"/>
    <n v="60.71"/>
    <n v="0"/>
    <n v="0"/>
    <n v="2"/>
    <n v="1.1724137931034482"/>
    <n v="2.6153846153846154"/>
    <n v="65.56"/>
    <n v="0"/>
    <n v="0"/>
    <n v="0"/>
  </r>
  <r>
    <n v="21"/>
    <x v="1717"/>
    <s v="PAK"/>
    <n v="2010"/>
    <x v="183"/>
    <n v="16"/>
    <n v="7"/>
    <n v="34"/>
    <n v="6"/>
    <n v="3.77"/>
    <n v="34"/>
    <n v="0"/>
    <n v="0"/>
    <n v="3"/>
    <n v="0.89473684210526316"/>
    <n v="2.125"/>
    <n v="37.770000000000003"/>
    <n v="0"/>
    <n v="0"/>
    <n v="0"/>
  </r>
  <r>
    <n v="37"/>
    <x v="1718"/>
    <s v="AUS"/>
    <n v="2007"/>
    <x v="121"/>
    <n v="68"/>
    <n v="38"/>
    <n v="115"/>
    <n v="11"/>
    <n v="3.83"/>
    <n v="48.72"/>
    <n v="0"/>
    <n v="0"/>
    <n v="14"/>
    <n v="0.46"/>
    <n v="1.6911764705882353"/>
    <n v="52.55"/>
    <n v="0"/>
    <n v="0"/>
    <n v="0"/>
  </r>
  <r>
    <n v="23"/>
    <x v="1719"/>
    <s v="HKG"/>
    <n v="2004"/>
    <x v="243"/>
    <n v="2"/>
    <n v="0"/>
    <n v="34"/>
    <n v="25"/>
    <n v="17"/>
    <n v="36.17"/>
    <n v="0"/>
    <n v="0"/>
    <n v="0"/>
    <n v="17"/>
    <n v="17"/>
    <n v="53.17"/>
    <n v="0"/>
    <n v="0"/>
    <n v="0"/>
  </r>
  <r>
    <n v="24"/>
    <x v="1720"/>
    <s v="OMAN"/>
    <n v="2019"/>
    <x v="237"/>
    <n v="3"/>
    <n v="1"/>
    <n v="33"/>
    <n v="32"/>
    <n v="16.5"/>
    <n v="78.569999999999993"/>
    <n v="0"/>
    <n v="0"/>
    <n v="1"/>
    <n v="6.6"/>
    <n v="11"/>
    <n v="95.07"/>
    <n v="0"/>
    <n v="0"/>
    <n v="0"/>
  </r>
  <r>
    <n v="25"/>
    <x v="1721"/>
    <s v="BMUDA"/>
    <n v="2006"/>
    <x v="243"/>
    <n v="2"/>
    <n v="0"/>
    <n v="33"/>
    <n v="33"/>
    <n v="16.5"/>
    <n v="33.67"/>
    <n v="0"/>
    <n v="0"/>
    <n v="1"/>
    <n v="16.5"/>
    <n v="16.5"/>
    <n v="50.17"/>
    <n v="0"/>
    <n v="0"/>
    <n v="0"/>
  </r>
  <r>
    <n v="26"/>
    <x v="1722"/>
    <s v="SL"/>
    <n v="1982"/>
    <x v="235"/>
    <n v="3"/>
    <n v="3"/>
    <n v="33"/>
    <n v="14"/>
    <n v="0"/>
    <n v="55"/>
    <n v="0"/>
    <n v="0"/>
    <n v="0"/>
    <n v="8.25"/>
    <n v="11"/>
    <n v="55"/>
    <n v="0"/>
    <n v="0"/>
    <n v="0"/>
  </r>
  <r>
    <n v="27"/>
    <x v="1723"/>
    <s v="INDIA"/>
    <n v="1987"/>
    <x v="230"/>
    <n v="5"/>
    <n v="3"/>
    <n v="33"/>
    <n v="15"/>
    <n v="16.5"/>
    <n v="84.61"/>
    <n v="0"/>
    <n v="0"/>
    <n v="0"/>
    <n v="3.3"/>
    <n v="6.6"/>
    <n v="101.11"/>
    <n v="0"/>
    <n v="0"/>
    <n v="0"/>
  </r>
  <r>
    <n v="28"/>
    <x v="1724"/>
    <s v="AUS"/>
    <n v="1985"/>
    <x v="228"/>
    <n v="6"/>
    <n v="2"/>
    <n v="33"/>
    <n v="13"/>
    <n v="8.25"/>
    <n v="46.47"/>
    <n v="0"/>
    <n v="0"/>
    <n v="1"/>
    <n v="3"/>
    <n v="5.5"/>
    <n v="54.72"/>
    <n v="0"/>
    <n v="0"/>
    <n v="0"/>
  </r>
  <r>
    <n v="29"/>
    <x v="1725"/>
    <s v="ZIM"/>
    <n v="1983"/>
    <x v="242"/>
    <n v="3"/>
    <n v="1"/>
    <n v="33"/>
    <n v="16"/>
    <n v="16.5"/>
    <n v="61.11"/>
    <n v="0"/>
    <n v="0"/>
    <n v="0"/>
    <n v="11"/>
    <n v="11"/>
    <n v="77.61"/>
    <n v="0"/>
    <n v="0"/>
    <n v="0"/>
  </r>
  <r>
    <n v="30"/>
    <x v="1726"/>
    <s v="SL"/>
    <n v="2019"/>
    <x v="243"/>
    <n v="2"/>
    <n v="0"/>
    <n v="33"/>
    <n v="33"/>
    <n v="16.5"/>
    <n v="56.89"/>
    <n v="0"/>
    <n v="0"/>
    <n v="1"/>
    <n v="16.5"/>
    <n v="16.5"/>
    <n v="73.39"/>
    <n v="0"/>
    <n v="0"/>
    <n v="0"/>
  </r>
  <r>
    <n v="31"/>
    <x v="1727"/>
    <s v="NZ"/>
    <n v="2019"/>
    <x v="242"/>
    <n v="2"/>
    <n v="0"/>
    <n v="33"/>
    <n v="22"/>
    <n v="16.5"/>
    <n v="122.22"/>
    <n v="0"/>
    <n v="0"/>
    <n v="0"/>
    <n v="11"/>
    <n v="16.5"/>
    <n v="138.72"/>
    <n v="0"/>
    <n v="0"/>
    <n v="0"/>
  </r>
  <r>
    <n v="32"/>
    <x v="1728"/>
    <s v="INDIA"/>
    <n v="1991"/>
    <x v="225"/>
    <n v="6"/>
    <n v="2"/>
    <n v="33"/>
    <n v="16"/>
    <n v="8.25"/>
    <n v="58.92"/>
    <n v="0"/>
    <n v="0"/>
    <n v="1"/>
    <n v="3.6666666666666665"/>
    <n v="5.5"/>
    <n v="67.17"/>
    <n v="0"/>
    <n v="0"/>
    <n v="0"/>
  </r>
  <r>
    <n v="3"/>
    <x v="1729"/>
    <s v="INDIA"/>
    <n v="2019"/>
    <x v="99"/>
    <n v="13"/>
    <n v="8"/>
    <n v="19"/>
    <n v="10"/>
    <n v="3.8"/>
    <n v="44.18"/>
    <n v="0"/>
    <n v="0"/>
    <n v="4"/>
    <n v="0.32758620689655171"/>
    <n v="1.4615384615384615"/>
    <n v="47.98"/>
    <n v="0"/>
    <n v="0"/>
    <n v="0"/>
  </r>
  <r>
    <n v="34"/>
    <x v="1730"/>
    <s v="SA"/>
    <n v="1997"/>
    <x v="241"/>
    <n v="4"/>
    <n v="3"/>
    <n v="32"/>
    <n v="17"/>
    <n v="32"/>
    <n v="128"/>
    <n v="0"/>
    <n v="0"/>
    <n v="0"/>
    <n v="4.5714285714285712"/>
    <n v="8"/>
    <n v="160"/>
    <n v="0"/>
    <n v="0"/>
    <n v="0"/>
  </r>
  <r>
    <n v="35"/>
    <x v="1731"/>
    <s v="NL"/>
    <n v="2019"/>
    <x v="242"/>
    <n v="3"/>
    <n v="0"/>
    <n v="32"/>
    <n v="30"/>
    <n v="10.66"/>
    <n v="42.66"/>
    <n v="0"/>
    <n v="0"/>
    <n v="1"/>
    <n v="10.666666666666666"/>
    <n v="10.666666666666666"/>
    <n v="53.319999999999993"/>
    <n v="0"/>
    <n v="0"/>
    <n v="0"/>
  </r>
  <r>
    <n v="36"/>
    <x v="1732"/>
    <s v="NL"/>
    <n v="2011"/>
    <x v="237"/>
    <n v="3"/>
    <n v="0"/>
    <n v="32"/>
    <n v="15"/>
    <n v="10.66"/>
    <n v="64"/>
    <n v="0"/>
    <n v="0"/>
    <n v="0"/>
    <n v="6.4"/>
    <n v="10.666666666666666"/>
    <n v="74.66"/>
    <n v="0"/>
    <n v="0"/>
    <n v="0"/>
  </r>
  <r>
    <n v="26"/>
    <x v="1733"/>
    <s v="PAK"/>
    <n v="2016"/>
    <x v="154"/>
    <n v="33"/>
    <n v="21"/>
    <n v="48"/>
    <n v="12"/>
    <n v="4"/>
    <n v="32.21"/>
    <n v="0"/>
    <n v="0"/>
    <n v="8"/>
    <n v="0.8"/>
    <n v="1.4545454545454546"/>
    <n v="36.21"/>
    <n v="0"/>
    <n v="0"/>
    <n v="0"/>
  </r>
  <r>
    <n v="38"/>
    <x v="1734"/>
    <s v="AUS"/>
    <n v="1988"/>
    <x v="246"/>
    <n v="1"/>
    <n v="0"/>
    <n v="32"/>
    <n v="32"/>
    <n v="32"/>
    <n v="86.48"/>
    <n v="0"/>
    <n v="0"/>
    <n v="0"/>
    <n v="32"/>
    <n v="32"/>
    <n v="118.48"/>
    <n v="0"/>
    <n v="0"/>
    <n v="0"/>
  </r>
  <r>
    <n v="39"/>
    <x v="1735"/>
    <s v="IRE"/>
    <n v="2016"/>
    <x v="237"/>
    <n v="5"/>
    <n v="0"/>
    <n v="32"/>
    <n v="16"/>
    <n v="6.4"/>
    <n v="47.76"/>
    <n v="0"/>
    <n v="0"/>
    <n v="1"/>
    <n v="6.4"/>
    <n v="6.4"/>
    <n v="54.16"/>
    <n v="0"/>
    <n v="0"/>
    <n v="0"/>
  </r>
  <r>
    <n v="40"/>
    <x v="1736"/>
    <s v="UAE"/>
    <n v="2019"/>
    <x v="225"/>
    <n v="6"/>
    <n v="3"/>
    <n v="31"/>
    <n v="24"/>
    <n v="10.33"/>
    <n v="42.46"/>
    <n v="0"/>
    <n v="0"/>
    <n v="1"/>
    <n v="3.4444444444444446"/>
    <n v="5.166666666666667"/>
    <n v="52.79"/>
    <n v="0"/>
    <n v="0"/>
    <n v="0"/>
  </r>
  <r>
    <n v="41"/>
    <x v="1737"/>
    <s v="INDIA"/>
    <n v="1979"/>
    <x v="230"/>
    <n v="7"/>
    <n v="2"/>
    <n v="31"/>
    <n v="13"/>
    <n v="6.2"/>
    <n v="44.28"/>
    <n v="0"/>
    <n v="0"/>
    <n v="1"/>
    <n v="3.1"/>
    <n v="4.4285714285714288"/>
    <n v="50.480000000000004"/>
    <n v="0"/>
    <n v="0"/>
    <n v="0"/>
  </r>
  <r>
    <n v="42"/>
    <x v="1738"/>
    <s v="SL"/>
    <n v="1982"/>
    <x v="236"/>
    <n v="4"/>
    <n v="3"/>
    <n v="31"/>
    <n v="14"/>
    <n v="31"/>
    <n v="53.44"/>
    <n v="0"/>
    <n v="0"/>
    <n v="0"/>
    <n v="5.166666666666667"/>
    <n v="7.75"/>
    <n v="84.44"/>
    <n v="0"/>
    <n v="0"/>
    <n v="0"/>
  </r>
  <r>
    <n v="43"/>
    <x v="1739"/>
    <s v="ENG"/>
    <n v="1993"/>
    <x v="214"/>
    <n v="8"/>
    <n v="2"/>
    <n v="31"/>
    <n v="16"/>
    <n v="5.16"/>
    <n v="79.48"/>
    <n v="0"/>
    <n v="0"/>
    <n v="2"/>
    <n v="1.9375"/>
    <n v="3.875"/>
    <n v="84.64"/>
    <n v="0"/>
    <n v="0"/>
    <n v="0"/>
  </r>
  <r>
    <n v="44"/>
    <x v="1740"/>
    <s v="SA"/>
    <n v="2018"/>
    <x v="243"/>
    <n v="2"/>
    <n v="0"/>
    <n v="31"/>
    <n v="25"/>
    <n v="15.5"/>
    <n v="93.93"/>
    <n v="0"/>
    <n v="0"/>
    <n v="0"/>
    <n v="15.5"/>
    <n v="15.5"/>
    <n v="109.43"/>
    <n v="0"/>
    <n v="0"/>
    <n v="0"/>
  </r>
  <r>
    <n v="45"/>
    <x v="1741"/>
    <s v="ZIM"/>
    <n v="1995"/>
    <x v="237"/>
    <n v="4"/>
    <n v="0"/>
    <n v="31"/>
    <n v="16"/>
    <n v="7.75"/>
    <n v="47.69"/>
    <n v="0"/>
    <n v="0"/>
    <n v="0"/>
    <n v="6.2"/>
    <n v="7.75"/>
    <n v="55.44"/>
    <n v="0"/>
    <n v="0"/>
    <n v="0"/>
  </r>
  <r>
    <n v="46"/>
    <x v="1742"/>
    <s v="SL"/>
    <n v="2002"/>
    <x v="242"/>
    <n v="3"/>
    <n v="1"/>
    <n v="31"/>
    <n v="15"/>
    <n v="15.5"/>
    <n v="43.66"/>
    <n v="0"/>
    <n v="0"/>
    <n v="0"/>
    <n v="10.333333333333334"/>
    <n v="10.333333333333334"/>
    <n v="59.16"/>
    <n v="0"/>
    <n v="0"/>
    <n v="0"/>
  </r>
  <r>
    <n v="47"/>
    <x v="1743"/>
    <s v="SCOT"/>
    <n v="2010"/>
    <x v="210"/>
    <n v="10"/>
    <n v="8"/>
    <n v="31"/>
    <n v="11"/>
    <n v="15.5"/>
    <n v="57.4"/>
    <n v="0"/>
    <n v="0"/>
    <n v="1"/>
    <n v="1.631578947368421"/>
    <n v="3.1"/>
    <n v="72.900000000000006"/>
    <n v="0"/>
    <n v="0"/>
    <n v="0"/>
  </r>
  <r>
    <n v="48"/>
    <x v="1744"/>
    <s v="SL"/>
    <n v="2019"/>
    <x v="222"/>
    <n v="12"/>
    <n v="4"/>
    <n v="31"/>
    <n v="6"/>
    <n v="3.87"/>
    <n v="35.22"/>
    <n v="0"/>
    <n v="0"/>
    <n v="2"/>
    <n v="1.4761904761904763"/>
    <n v="2.5833333333333335"/>
    <n v="39.089999999999996"/>
    <n v="0"/>
    <n v="0"/>
    <n v="0"/>
  </r>
  <r>
    <n v="49"/>
    <x v="1745"/>
    <s v="INDIA"/>
    <n v="2015"/>
    <x v="197"/>
    <n v="9"/>
    <n v="5"/>
    <n v="31"/>
    <n v="11"/>
    <n v="7.75"/>
    <n v="46.96"/>
    <n v="0"/>
    <n v="0"/>
    <n v="1"/>
    <n v="1.1923076923076923"/>
    <n v="3.4444444444444446"/>
    <n v="54.71"/>
    <n v="0"/>
    <n v="0"/>
    <n v="0"/>
  </r>
  <r>
    <n v="0"/>
    <x v="1746"/>
    <s v="AUS"/>
    <n v="2019"/>
    <x v="212"/>
    <n v="6"/>
    <n v="3"/>
    <n v="31"/>
    <n v="10"/>
    <n v="10.33"/>
    <n v="103.33"/>
    <n v="0"/>
    <n v="0"/>
    <n v="1"/>
    <n v="1.55"/>
    <n v="5.166666666666667"/>
    <n v="113.66"/>
    <n v="0"/>
    <n v="0"/>
    <n v="0"/>
  </r>
  <r>
    <n v="1"/>
    <x v="1747"/>
    <s v="PAK"/>
    <n v="1989"/>
    <x v="198"/>
    <n v="11"/>
    <n v="7"/>
    <n v="31"/>
    <n v="16"/>
    <n v="7.75"/>
    <n v="31.95"/>
    <n v="0"/>
    <n v="0"/>
    <n v="2"/>
    <n v="1.1481481481481481"/>
    <n v="2.8181818181818183"/>
    <n v="39.700000000000003"/>
    <n v="0"/>
    <n v="0"/>
    <n v="0"/>
  </r>
  <r>
    <n v="2"/>
    <x v="1748"/>
    <s v="ZIM"/>
    <n v="2003"/>
    <x v="242"/>
    <n v="2"/>
    <n v="1"/>
    <n v="31"/>
    <n v="24"/>
    <n v="31"/>
    <n v="46.26"/>
    <n v="0"/>
    <n v="0"/>
    <n v="0"/>
    <n v="10.333333333333334"/>
    <n v="15.5"/>
    <n v="77.259999999999991"/>
    <n v="0"/>
    <n v="0"/>
    <n v="0"/>
  </r>
  <r>
    <n v="3"/>
    <x v="1749"/>
    <s v="USA"/>
    <n v="2019"/>
    <x v="237"/>
    <n v="2"/>
    <n v="0"/>
    <n v="31"/>
    <n v="27"/>
    <n v="15.5"/>
    <n v="83.78"/>
    <n v="0"/>
    <n v="0"/>
    <n v="0"/>
    <n v="6.2"/>
    <n v="15.5"/>
    <n v="99.28"/>
    <n v="0"/>
    <n v="0"/>
    <n v="0"/>
  </r>
  <r>
    <n v="4"/>
    <x v="1750"/>
    <s v="AUS"/>
    <n v="1983"/>
    <x v="235"/>
    <n v="3"/>
    <n v="2"/>
    <n v="31"/>
    <n v="16"/>
    <n v="31"/>
    <n v="81.569999999999993"/>
    <n v="0"/>
    <n v="0"/>
    <n v="0"/>
    <n v="7.75"/>
    <n v="10.333333333333334"/>
    <n v="112.57"/>
    <n v="0"/>
    <n v="0"/>
    <n v="0"/>
  </r>
  <r>
    <n v="5"/>
    <x v="1751"/>
    <s v="SA"/>
    <n v="1991"/>
    <x v="246"/>
    <n v="1"/>
    <n v="0"/>
    <n v="31"/>
    <n v="31"/>
    <n v="31"/>
    <n v="40.25"/>
    <n v="0"/>
    <n v="0"/>
    <n v="0"/>
    <n v="31"/>
    <n v="31"/>
    <n v="71.25"/>
    <n v="0"/>
    <n v="0"/>
    <n v="0"/>
  </r>
  <r>
    <n v="6"/>
    <x v="1752"/>
    <s v="AUS"/>
    <n v="1999"/>
    <x v="236"/>
    <n v="3"/>
    <n v="1"/>
    <n v="31"/>
    <n v="18"/>
    <n v="15.5"/>
    <n v="65.95"/>
    <n v="0"/>
    <n v="0"/>
    <n v="0"/>
    <n v="5.166666666666667"/>
    <n v="10.333333333333334"/>
    <n v="81.45"/>
    <n v="0"/>
    <n v="0"/>
    <n v="0"/>
  </r>
  <r>
    <n v="7"/>
    <x v="1753"/>
    <s v="ENG"/>
    <n v="2009"/>
    <x v="230"/>
    <n v="8"/>
    <n v="2"/>
    <n v="30"/>
    <n v="17"/>
    <n v="5"/>
    <n v="41.09"/>
    <n v="0"/>
    <n v="0"/>
    <n v="1"/>
    <n v="3"/>
    <n v="3.75"/>
    <n v="46.09"/>
    <n v="0"/>
    <n v="0"/>
    <n v="0"/>
  </r>
  <r>
    <n v="8"/>
    <x v="1754"/>
    <s v="NZ"/>
    <n v="1987"/>
    <x v="226"/>
    <n v="7"/>
    <n v="4"/>
    <n v="30"/>
    <n v="12"/>
    <n v="10"/>
    <n v="96.77"/>
    <n v="0"/>
    <n v="0"/>
    <n v="1"/>
    <n v="2.1428571428571428"/>
    <n v="4.2857142857142856"/>
    <n v="106.77"/>
    <n v="0"/>
    <n v="0"/>
    <n v="0"/>
  </r>
  <r>
    <n v="9"/>
    <x v="1755"/>
    <s v="HKG"/>
    <n v="2004"/>
    <x v="243"/>
    <n v="2"/>
    <n v="0"/>
    <n v="30"/>
    <n v="30"/>
    <n v="15"/>
    <n v="57.69"/>
    <n v="0"/>
    <n v="0"/>
    <n v="1"/>
    <n v="15"/>
    <n v="15"/>
    <n v="72.69"/>
    <n v="0"/>
    <n v="0"/>
    <n v="0"/>
  </r>
  <r>
    <n v="10"/>
    <x v="1756"/>
    <s v="WI"/>
    <n v="2005"/>
    <x v="206"/>
    <n v="12"/>
    <n v="5"/>
    <n v="30"/>
    <n v="10"/>
    <n v="4.28"/>
    <n v="60"/>
    <n v="0"/>
    <n v="0"/>
    <n v="2"/>
    <n v="1"/>
    <n v="2.5"/>
    <n v="64.28"/>
    <n v="0"/>
    <n v="0"/>
    <n v="0"/>
  </r>
  <r>
    <n v="11"/>
    <x v="1757"/>
    <s v="ENG"/>
    <n v="1972"/>
    <x v="235"/>
    <n v="4"/>
    <n v="1"/>
    <n v="30"/>
    <n v="17"/>
    <n v="10"/>
    <n v="69.760000000000005"/>
    <n v="0"/>
    <n v="0"/>
    <n v="0"/>
    <n v="7.5"/>
    <n v="7.5"/>
    <n v="79.760000000000005"/>
    <n v="0"/>
    <n v="0"/>
    <n v="0"/>
  </r>
  <r>
    <n v="12"/>
    <x v="1758"/>
    <s v="HKG"/>
    <n v="2018"/>
    <x v="224"/>
    <n v="10"/>
    <n v="4"/>
    <n v="30"/>
    <n v="11"/>
    <n v="5"/>
    <n v="34.479999999999997"/>
    <n v="0"/>
    <n v="0"/>
    <n v="3"/>
    <n v="2.5"/>
    <n v="3"/>
    <n v="39.479999999999997"/>
    <n v="0"/>
    <n v="0"/>
    <n v="0"/>
  </r>
  <r>
    <n v="13"/>
    <x v="1759"/>
    <s v="SL"/>
    <n v="2019"/>
    <x v="234"/>
    <n v="8"/>
    <n v="6"/>
    <n v="30"/>
    <n v="7"/>
    <n v="15"/>
    <n v="49.18"/>
    <n v="0"/>
    <n v="0"/>
    <n v="1"/>
    <n v="3.75"/>
    <n v="3.75"/>
    <n v="64.180000000000007"/>
    <n v="0"/>
    <n v="0"/>
    <n v="0"/>
  </r>
  <r>
    <n v="14"/>
    <x v="1760"/>
    <s v="ENG"/>
    <n v="1991"/>
    <x v="167"/>
    <n v="12"/>
    <n v="6"/>
    <n v="30"/>
    <n v="8"/>
    <n v="5"/>
    <n v="49.18"/>
    <n v="0"/>
    <n v="0"/>
    <n v="1"/>
    <n v="0.90909090909090906"/>
    <n v="2.5"/>
    <n v="54.18"/>
    <n v="0"/>
    <n v="0"/>
    <n v="0"/>
  </r>
  <r>
    <n v="15"/>
    <x v="1761"/>
    <s v="ZIM"/>
    <n v="2007"/>
    <x v="197"/>
    <n v="13"/>
    <n v="5"/>
    <n v="30"/>
    <n v="8"/>
    <n v="3.75"/>
    <n v="29.7"/>
    <n v="0"/>
    <n v="0"/>
    <n v="3"/>
    <n v="1.1538461538461537"/>
    <n v="2.3076923076923075"/>
    <n v="33.450000000000003"/>
    <n v="0"/>
    <n v="0"/>
    <n v="0"/>
  </r>
  <r>
    <n v="16"/>
    <x v="1762"/>
    <s v="NL"/>
    <n v="2019"/>
    <x v="235"/>
    <n v="3"/>
    <n v="1"/>
    <n v="30"/>
    <n v="13"/>
    <n v="15"/>
    <n v="57.69"/>
    <n v="0"/>
    <n v="0"/>
    <n v="0"/>
    <n v="7.5"/>
    <n v="10"/>
    <n v="72.69"/>
    <n v="0"/>
    <n v="0"/>
    <n v="0"/>
  </r>
  <r>
    <n v="17"/>
    <x v="1763"/>
    <s v="WI"/>
    <n v="1978"/>
    <x v="243"/>
    <n v="2"/>
    <n v="0"/>
    <n v="30"/>
    <n v="24"/>
    <n v="15"/>
    <n v="78.94"/>
    <n v="0"/>
    <n v="0"/>
    <n v="0"/>
    <n v="15"/>
    <n v="15"/>
    <n v="93.94"/>
    <n v="0"/>
    <n v="0"/>
    <n v="0"/>
  </r>
  <r>
    <n v="18"/>
    <x v="1764"/>
    <s v="NL"/>
    <n v="2019"/>
    <x v="237"/>
    <n v="3"/>
    <n v="3"/>
    <n v="30"/>
    <n v="15"/>
    <n v="0"/>
    <n v="75"/>
    <n v="0"/>
    <n v="0"/>
    <n v="0"/>
    <n v="6"/>
    <n v="10"/>
    <n v="75"/>
    <n v="0"/>
    <n v="0"/>
    <n v="0"/>
  </r>
  <r>
    <n v="19"/>
    <x v="1765"/>
    <s v="CAN"/>
    <n v="1979"/>
    <x v="242"/>
    <n v="3"/>
    <n v="0"/>
    <n v="30"/>
    <n v="29"/>
    <n v="10"/>
    <n v="54.54"/>
    <n v="0"/>
    <n v="0"/>
    <n v="1"/>
    <n v="10"/>
    <n v="10"/>
    <n v="64.539999999999992"/>
    <n v="0"/>
    <n v="0"/>
    <n v="0"/>
  </r>
  <r>
    <n v="20"/>
    <x v="1766"/>
    <s v="KENYA"/>
    <n v="2006"/>
    <x v="225"/>
    <n v="5"/>
    <n v="2"/>
    <n v="29"/>
    <n v="17"/>
    <n v="9.66"/>
    <n v="46.03"/>
    <n v="0"/>
    <n v="0"/>
    <n v="0"/>
    <n v="3.2222222222222223"/>
    <n v="5.8"/>
    <n v="55.69"/>
    <n v="0"/>
    <n v="0"/>
    <n v="0"/>
  </r>
  <r>
    <n v="21"/>
    <x v="1767"/>
    <s v="SL"/>
    <n v="2019"/>
    <x v="179"/>
    <n v="21"/>
    <n v="14"/>
    <n v="29"/>
    <n v="7"/>
    <n v="4.1399999999999997"/>
    <n v="37.659999999999997"/>
    <n v="0"/>
    <n v="0"/>
    <n v="4"/>
    <n v="0.69047619047619047"/>
    <n v="1.3809523809523809"/>
    <n v="41.8"/>
    <n v="0"/>
    <n v="0"/>
    <n v="0"/>
  </r>
  <r>
    <n v="22"/>
    <x v="1768"/>
    <s v="SL"/>
    <n v="2003"/>
    <x v="219"/>
    <n v="10"/>
    <n v="6"/>
    <n v="29"/>
    <n v="14"/>
    <n v="7.25"/>
    <n v="49.15"/>
    <n v="0"/>
    <n v="0"/>
    <n v="1"/>
    <n v="1.7058823529411764"/>
    <n v="2.9"/>
    <n v="56.4"/>
    <n v="0"/>
    <n v="0"/>
    <n v="0"/>
  </r>
  <r>
    <n v="23"/>
    <x v="1769"/>
    <s v="AUS"/>
    <n v="2012"/>
    <x v="204"/>
    <n v="11"/>
    <n v="8"/>
    <n v="29"/>
    <n v="16"/>
    <n v="9.66"/>
    <n v="42.02"/>
    <n v="0"/>
    <n v="0"/>
    <n v="0"/>
    <n v="1.1599999999999999"/>
    <n v="2.6363636363636362"/>
    <n v="51.680000000000007"/>
    <n v="0"/>
    <n v="0"/>
    <n v="0"/>
  </r>
  <r>
    <n v="24"/>
    <x v="1770"/>
    <s v="PAK"/>
    <n v="2000"/>
    <x v="243"/>
    <n v="2"/>
    <n v="0"/>
    <n v="29"/>
    <n v="28"/>
    <n v="14.5"/>
    <n v="46.03"/>
    <n v="0"/>
    <n v="0"/>
    <n v="0"/>
    <n v="14.5"/>
    <n v="14.5"/>
    <n v="60.53"/>
    <n v="0"/>
    <n v="0"/>
    <n v="0"/>
  </r>
  <r>
    <n v="25"/>
    <x v="1771"/>
    <s v="IRE"/>
    <n v="2007"/>
    <x v="242"/>
    <n v="3"/>
    <n v="0"/>
    <n v="29"/>
    <n v="18"/>
    <n v="9.66"/>
    <n v="51.78"/>
    <n v="0"/>
    <n v="0"/>
    <n v="1"/>
    <n v="9.6666666666666661"/>
    <n v="9.6666666666666661"/>
    <n v="61.44"/>
    <n v="0"/>
    <n v="0"/>
    <n v="0"/>
  </r>
  <r>
    <n v="26"/>
    <x v="1772"/>
    <s v="SL"/>
    <n v="1979"/>
    <x v="237"/>
    <n v="3"/>
    <n v="0"/>
    <n v="29"/>
    <n v="18"/>
    <n v="9.66"/>
    <n v="52.72"/>
    <n v="0"/>
    <n v="0"/>
    <n v="1"/>
    <n v="5.8"/>
    <n v="9.6666666666666661"/>
    <n v="62.379999999999995"/>
    <n v="0"/>
    <n v="0"/>
    <n v="0"/>
  </r>
  <r>
    <n v="27"/>
    <x v="1773"/>
    <s v="AUS"/>
    <n v="1979"/>
    <x v="237"/>
    <n v="2"/>
    <n v="0"/>
    <n v="29"/>
    <n v="23"/>
    <n v="14.5"/>
    <n v="55.76"/>
    <n v="0"/>
    <n v="0"/>
    <n v="0"/>
    <n v="5.8"/>
    <n v="14.5"/>
    <n v="70.259999999999991"/>
    <n v="0"/>
    <n v="0"/>
    <n v="0"/>
  </r>
  <r>
    <n v="28"/>
    <x v="1774"/>
    <s v="NL"/>
    <n v="2011"/>
    <x v="222"/>
    <n v="12"/>
    <n v="2"/>
    <n v="28"/>
    <n v="8"/>
    <n v="2.8"/>
    <n v="20.14"/>
    <n v="0"/>
    <n v="0"/>
    <n v="4"/>
    <n v="1.3333333333333333"/>
    <n v="2.3333333333333335"/>
    <n v="22.94"/>
    <n v="0"/>
    <n v="0"/>
    <n v="0"/>
  </r>
  <r>
    <n v="29"/>
    <x v="1775"/>
    <s v="WI"/>
    <n v="1988"/>
    <x v="194"/>
    <n v="5"/>
    <n v="3"/>
    <n v="28"/>
    <n v="10"/>
    <n v="14"/>
    <n v="52.83"/>
    <n v="0"/>
    <n v="0"/>
    <n v="0"/>
    <n v="0.8"/>
    <n v="5.6"/>
    <n v="66.83"/>
    <n v="0"/>
    <n v="0"/>
    <n v="0"/>
  </r>
  <r>
    <n v="30"/>
    <x v="1776"/>
    <s v="IRE"/>
    <n v="2010"/>
    <x v="242"/>
    <n v="3"/>
    <n v="0"/>
    <n v="28"/>
    <n v="15"/>
    <n v="9.33"/>
    <n v="37.33"/>
    <n v="0"/>
    <n v="0"/>
    <n v="0"/>
    <n v="9.3333333333333339"/>
    <n v="9.3333333333333339"/>
    <n v="46.66"/>
    <n v="0"/>
    <n v="0"/>
    <n v="0"/>
  </r>
  <r>
    <n v="31"/>
    <x v="1777"/>
    <s v="PAK"/>
    <n v="2008"/>
    <x v="243"/>
    <n v="1"/>
    <n v="1"/>
    <n v="28"/>
    <n v="28"/>
    <n v="0"/>
    <n v="133.33000000000001"/>
    <n v="0"/>
    <n v="0"/>
    <n v="0"/>
    <n v="14"/>
    <n v="28"/>
    <n v="133.33000000000001"/>
    <n v="0"/>
    <n v="0"/>
    <n v="0"/>
  </r>
  <r>
    <n v="32"/>
    <x v="1778"/>
    <s v="PAK"/>
    <n v="2019"/>
    <x v="237"/>
    <n v="2"/>
    <n v="0"/>
    <n v="28"/>
    <n v="28"/>
    <n v="14"/>
    <n v="155.55000000000001"/>
    <n v="0"/>
    <n v="0"/>
    <n v="1"/>
    <n v="5.6"/>
    <n v="14"/>
    <n v="169.55"/>
    <n v="0"/>
    <n v="0"/>
    <n v="0"/>
  </r>
  <r>
    <n v="33"/>
    <x v="1779"/>
    <s v="INDIA"/>
    <n v="2001"/>
    <x v="177"/>
    <n v="11"/>
    <n v="6"/>
    <n v="28"/>
    <n v="18"/>
    <n v="5.6"/>
    <n v="49.12"/>
    <n v="0"/>
    <n v="0"/>
    <n v="3"/>
    <n v="0.62222222222222223"/>
    <n v="2.5454545454545454"/>
    <n v="54.72"/>
    <n v="0"/>
    <n v="0"/>
    <n v="0"/>
  </r>
  <r>
    <n v="34"/>
    <x v="1780"/>
    <s v="PAK"/>
    <n v="1980"/>
    <x v="243"/>
    <n v="2"/>
    <n v="0"/>
    <n v="28"/>
    <n v="24"/>
    <n v="14"/>
    <n v="48.27"/>
    <n v="0"/>
    <n v="0"/>
    <n v="0"/>
    <n v="14"/>
    <n v="14"/>
    <n v="62.27"/>
    <n v="0"/>
    <n v="0"/>
    <n v="0"/>
  </r>
  <r>
    <n v="35"/>
    <x v="1781"/>
    <s v="PAK"/>
    <n v="2015"/>
    <x v="236"/>
    <n v="4"/>
    <n v="1"/>
    <n v="27"/>
    <n v="15"/>
    <n v="9"/>
    <n v="64.28"/>
    <n v="0"/>
    <n v="0"/>
    <n v="0"/>
    <n v="4.5"/>
    <n v="6.75"/>
    <n v="73.28"/>
    <n v="0"/>
    <n v="0"/>
    <n v="0"/>
  </r>
  <r>
    <n v="36"/>
    <x v="1782"/>
    <s v="NZ"/>
    <n v="1988"/>
    <x v="242"/>
    <n v="3"/>
    <n v="0"/>
    <n v="27"/>
    <n v="21"/>
    <n v="9"/>
    <n v="30.33"/>
    <n v="0"/>
    <n v="0"/>
    <n v="1"/>
    <n v="9"/>
    <n v="9"/>
    <n v="39.33"/>
    <n v="0"/>
    <n v="0"/>
    <n v="0"/>
  </r>
  <r>
    <n v="37"/>
    <x v="1783"/>
    <s v="CAN"/>
    <n v="2011"/>
    <x v="237"/>
    <n v="5"/>
    <n v="0"/>
    <n v="27"/>
    <n v="9"/>
    <n v="5.4"/>
    <n v="45.76"/>
    <n v="0"/>
    <n v="0"/>
    <n v="0"/>
    <n v="5.4"/>
    <n v="5.4"/>
    <n v="51.16"/>
    <n v="0"/>
    <n v="0"/>
    <n v="0"/>
  </r>
  <r>
    <n v="38"/>
    <x v="1784"/>
    <s v="NL"/>
    <n v="2011"/>
    <x v="237"/>
    <n v="5"/>
    <n v="0"/>
    <n v="27"/>
    <n v="22"/>
    <n v="5.4"/>
    <n v="31.76"/>
    <n v="0"/>
    <n v="0"/>
    <n v="0"/>
    <n v="5.4"/>
    <n v="5.4"/>
    <n v="37.160000000000004"/>
    <n v="0"/>
    <n v="0"/>
    <n v="0"/>
  </r>
  <r>
    <n v="39"/>
    <x v="1785"/>
    <s v="SL"/>
    <n v="2007"/>
    <x v="236"/>
    <n v="5"/>
    <n v="0"/>
    <n v="27"/>
    <n v="20"/>
    <n v="5.4"/>
    <n v="61.36"/>
    <n v="0"/>
    <n v="0"/>
    <n v="1"/>
    <n v="4.5"/>
    <n v="5.4"/>
    <n v="66.760000000000005"/>
    <n v="0"/>
    <n v="0"/>
    <n v="0"/>
  </r>
  <r>
    <n v="40"/>
    <x v="1786"/>
    <s v="ZIM"/>
    <n v="2015"/>
    <x v="226"/>
    <n v="11"/>
    <n v="6"/>
    <n v="27"/>
    <n v="12"/>
    <n v="5.4"/>
    <n v="49.09"/>
    <n v="0"/>
    <n v="0"/>
    <n v="2"/>
    <n v="1.9285714285714286"/>
    <n v="2.4545454545454546"/>
    <n v="54.49"/>
    <n v="0"/>
    <n v="0"/>
    <n v="0"/>
  </r>
  <r>
    <n v="41"/>
    <x v="1787"/>
    <s v="NAM"/>
    <n v="2003"/>
    <x v="237"/>
    <n v="4"/>
    <n v="1"/>
    <n v="27"/>
    <n v="24"/>
    <n v="9"/>
    <n v="52.94"/>
    <n v="0"/>
    <n v="0"/>
    <n v="2"/>
    <n v="5.4"/>
    <n v="6.75"/>
    <n v="61.94"/>
    <n v="0"/>
    <n v="0"/>
    <n v="0"/>
  </r>
  <r>
    <n v="42"/>
    <x v="1788"/>
    <s v="INDIA"/>
    <n v="2016"/>
    <x v="224"/>
    <n v="2"/>
    <n v="2"/>
    <n v="27"/>
    <n v="25"/>
    <n v="0"/>
    <n v="96.42"/>
    <n v="0"/>
    <n v="0"/>
    <n v="0"/>
    <n v="2.25"/>
    <n v="13.5"/>
    <n v="96.42"/>
    <n v="0"/>
    <n v="0"/>
    <n v="0"/>
  </r>
  <r>
    <n v="43"/>
    <x v="1789"/>
    <s v="AUS"/>
    <n v="1971"/>
    <x v="246"/>
    <n v="1"/>
    <n v="0"/>
    <n v="27"/>
    <n v="27"/>
    <n v="27"/>
    <n v="55.1"/>
    <n v="0"/>
    <n v="0"/>
    <n v="0"/>
    <n v="27"/>
    <n v="27"/>
    <n v="82.1"/>
    <n v="0"/>
    <n v="0"/>
    <n v="0"/>
  </r>
  <r>
    <n v="44"/>
    <x v="1790"/>
    <s v="PAK"/>
    <n v="1989"/>
    <x v="210"/>
    <n v="6"/>
    <n v="3"/>
    <n v="27"/>
    <n v="11"/>
    <n v="9"/>
    <n v="67.5"/>
    <n v="0"/>
    <n v="0"/>
    <n v="0"/>
    <n v="1.4210526315789473"/>
    <n v="4.5"/>
    <n v="76.5"/>
    <n v="0"/>
    <n v="0"/>
    <n v="0"/>
  </r>
  <r>
    <n v="45"/>
    <x v="1791"/>
    <s v="PAK"/>
    <n v="1997"/>
    <x v="235"/>
    <n v="3"/>
    <n v="1"/>
    <n v="27"/>
    <n v="23"/>
    <n v="13.5"/>
    <n v="50"/>
    <n v="0"/>
    <n v="0"/>
    <n v="0"/>
    <n v="6.75"/>
    <n v="9"/>
    <n v="63.5"/>
    <n v="0"/>
    <n v="0"/>
    <n v="0"/>
  </r>
  <r>
    <n v="46"/>
    <x v="1792"/>
    <s v="BMUDA"/>
    <n v="2009"/>
    <x v="242"/>
    <n v="2"/>
    <n v="0"/>
    <n v="27"/>
    <n v="17"/>
    <n v="13.5"/>
    <n v="67.5"/>
    <n v="0"/>
    <n v="0"/>
    <n v="0"/>
    <n v="9"/>
    <n v="13.5"/>
    <n v="81"/>
    <n v="0"/>
    <n v="0"/>
    <n v="0"/>
  </r>
  <r>
    <n v="47"/>
    <x v="1793"/>
    <s v="PAK"/>
    <n v="2018"/>
    <x v="225"/>
    <n v="4"/>
    <n v="1"/>
    <n v="27"/>
    <n v="16"/>
    <n v="9"/>
    <n v="112.5"/>
    <n v="0"/>
    <n v="0"/>
    <n v="1"/>
    <n v="3"/>
    <n v="6.75"/>
    <n v="121.5"/>
    <n v="0"/>
    <n v="0"/>
    <n v="0"/>
  </r>
  <r>
    <n v="48"/>
    <x v="1794"/>
    <s v="INDIA"/>
    <n v="1976"/>
    <x v="241"/>
    <n v="6"/>
    <n v="0"/>
    <n v="27"/>
    <n v="13"/>
    <n v="4.5"/>
    <n v="34.17"/>
    <n v="0"/>
    <n v="0"/>
    <n v="1"/>
    <n v="3.8571428571428572"/>
    <n v="4.5"/>
    <n v="38.67"/>
    <n v="0"/>
    <n v="0"/>
    <n v="0"/>
  </r>
  <r>
    <n v="49"/>
    <x v="1795"/>
    <s v="AUS"/>
    <n v="2004"/>
    <x v="204"/>
    <n v="6"/>
    <n v="4"/>
    <n v="27"/>
    <n v="13"/>
    <n v="13.5"/>
    <n v="58.69"/>
    <n v="0"/>
    <n v="0"/>
    <n v="2"/>
    <n v="1.08"/>
    <n v="4.5"/>
    <n v="72.19"/>
    <n v="0"/>
    <n v="0"/>
    <n v="0"/>
  </r>
  <r>
    <n v="0"/>
    <x v="1796"/>
    <s v="PAK"/>
    <n v="1990"/>
    <x v="219"/>
    <n v="5"/>
    <n v="4"/>
    <n v="27"/>
    <n v="11"/>
    <n v="27"/>
    <n v="42.85"/>
    <n v="0"/>
    <n v="0"/>
    <n v="0"/>
    <n v="1.588235294117647"/>
    <n v="5.4"/>
    <n v="69.849999999999994"/>
    <n v="0"/>
    <n v="0"/>
    <n v="0"/>
  </r>
  <r>
    <n v="1"/>
    <x v="1797"/>
    <s v="PAK"/>
    <n v="2012"/>
    <x v="226"/>
    <n v="6"/>
    <n v="3"/>
    <n v="26"/>
    <n v="9"/>
    <n v="8.66"/>
    <n v="57.77"/>
    <n v="0"/>
    <n v="0"/>
    <n v="0"/>
    <n v="1.8571428571428572"/>
    <n v="4.333333333333333"/>
    <n v="66.430000000000007"/>
    <n v="0"/>
    <n v="0"/>
    <n v="0"/>
  </r>
  <r>
    <n v="2"/>
    <x v="1798"/>
    <s v="NZ"/>
    <n v="2009"/>
    <x v="246"/>
    <n v="1"/>
    <n v="1"/>
    <n v="26"/>
    <n v="26"/>
    <n v="0"/>
    <n v="118.18"/>
    <n v="0"/>
    <n v="0"/>
    <n v="0"/>
    <n v="26"/>
    <n v="26"/>
    <n v="118.18"/>
    <n v="0"/>
    <n v="0"/>
    <n v="0"/>
  </r>
  <r>
    <n v="3"/>
    <x v="1799"/>
    <s v="NZ"/>
    <n v="1975"/>
    <x v="243"/>
    <n v="2"/>
    <n v="1"/>
    <n v="26"/>
    <n v="19"/>
    <n v="26"/>
    <n v="27.95"/>
    <n v="0"/>
    <n v="0"/>
    <n v="0"/>
    <n v="13"/>
    <n v="13"/>
    <n v="53.95"/>
    <n v="0"/>
    <n v="0"/>
    <n v="0"/>
  </r>
  <r>
    <n v="4"/>
    <x v="1800"/>
    <s v="WI"/>
    <n v="1991"/>
    <x v="234"/>
    <n v="6"/>
    <n v="1"/>
    <n v="26"/>
    <n v="18"/>
    <n v="5.2"/>
    <n v="39.39"/>
    <n v="0"/>
    <n v="0"/>
    <n v="2"/>
    <n v="3.25"/>
    <n v="4.333333333333333"/>
    <n v="44.59"/>
    <n v="0"/>
    <n v="0"/>
    <n v="0"/>
  </r>
  <r>
    <n v="5"/>
    <x v="1801"/>
    <s v="OMAN"/>
    <n v="2019"/>
    <x v="242"/>
    <n v="2"/>
    <n v="1"/>
    <n v="26"/>
    <n v="17"/>
    <n v="26"/>
    <n v="53.06"/>
    <n v="0"/>
    <n v="0"/>
    <n v="0"/>
    <n v="8.6666666666666661"/>
    <n v="13"/>
    <n v="79.06"/>
    <n v="0"/>
    <n v="0"/>
    <n v="0"/>
  </r>
  <r>
    <n v="6"/>
    <x v="1802"/>
    <s v="INDIA"/>
    <n v="1997"/>
    <x v="204"/>
    <n v="11"/>
    <n v="4"/>
    <n v="26"/>
    <n v="7"/>
    <n v="3.71"/>
    <n v="60.46"/>
    <n v="0"/>
    <n v="0"/>
    <n v="1"/>
    <n v="1.04"/>
    <n v="2.3636363636363638"/>
    <n v="64.17"/>
    <n v="0"/>
    <n v="0"/>
    <n v="0"/>
  </r>
  <r>
    <n v="7"/>
    <x v="1803"/>
    <s v="BDESH"/>
    <n v="2016"/>
    <x v="237"/>
    <n v="5"/>
    <n v="1"/>
    <n v="26"/>
    <n v="8"/>
    <n v="6.5"/>
    <n v="34.659999999999997"/>
    <n v="0"/>
    <n v="0"/>
    <n v="0"/>
    <n v="5.2"/>
    <n v="5.2"/>
    <n v="41.16"/>
    <n v="0"/>
    <n v="0"/>
    <n v="0"/>
  </r>
  <r>
    <n v="8"/>
    <x v="1804"/>
    <s v="ENG"/>
    <n v="2007"/>
    <x v="197"/>
    <n v="8"/>
    <n v="3"/>
    <n v="26"/>
    <n v="13"/>
    <n v="5.2"/>
    <n v="28.57"/>
    <n v="0"/>
    <n v="0"/>
    <n v="0"/>
    <n v="1"/>
    <n v="3.25"/>
    <n v="33.770000000000003"/>
    <n v="0"/>
    <n v="0"/>
    <n v="0"/>
  </r>
  <r>
    <n v="9"/>
    <x v="1805"/>
    <s v="PAK"/>
    <n v="1977"/>
    <x v="242"/>
    <n v="3"/>
    <n v="1"/>
    <n v="26"/>
    <n v="18"/>
    <n v="13"/>
    <n v="59.09"/>
    <n v="0"/>
    <n v="0"/>
    <n v="0"/>
    <n v="8.6666666666666661"/>
    <n v="8.6666666666666661"/>
    <n v="72.09"/>
    <n v="0"/>
    <n v="0"/>
    <n v="0"/>
  </r>
  <r>
    <n v="10"/>
    <x v="1806"/>
    <s v="SA"/>
    <n v="1991"/>
    <x v="242"/>
    <n v="2"/>
    <n v="0"/>
    <n v="26"/>
    <n v="14"/>
    <n v="13"/>
    <n v="70.27"/>
    <n v="0"/>
    <n v="0"/>
    <n v="0"/>
    <n v="8.6666666666666661"/>
    <n v="13"/>
    <n v="83.27"/>
    <n v="0"/>
    <n v="0"/>
    <n v="0"/>
  </r>
  <r>
    <n v="11"/>
    <x v="1807"/>
    <s v="SA"/>
    <n v="1994"/>
    <x v="225"/>
    <n v="6"/>
    <n v="4"/>
    <n v="26"/>
    <n v="17"/>
    <n v="13"/>
    <n v="74.28"/>
    <n v="0"/>
    <n v="0"/>
    <n v="1"/>
    <n v="2.8888888888888888"/>
    <n v="4.333333333333333"/>
    <n v="87.28"/>
    <n v="0"/>
    <n v="0"/>
    <n v="0"/>
  </r>
  <r>
    <n v="12"/>
    <x v="1808"/>
    <s v="NZ"/>
    <n v="2010"/>
    <x v="235"/>
    <n v="4"/>
    <n v="0"/>
    <n v="26"/>
    <n v="14"/>
    <n v="6.5"/>
    <n v="44.06"/>
    <n v="0"/>
    <n v="0"/>
    <n v="0"/>
    <n v="6.5"/>
    <n v="6.5"/>
    <n v="50.56"/>
    <n v="0"/>
    <n v="0"/>
    <n v="0"/>
  </r>
  <r>
    <n v="13"/>
    <x v="1809"/>
    <s v="BDESH"/>
    <n v="2004"/>
    <x v="230"/>
    <n v="8"/>
    <n v="7"/>
    <n v="26"/>
    <n v="11"/>
    <n v="26"/>
    <n v="35.61"/>
    <n v="0"/>
    <n v="0"/>
    <n v="1"/>
    <n v="2.6"/>
    <n v="3.25"/>
    <n v="61.61"/>
    <n v="0"/>
    <n v="0"/>
    <n v="0"/>
  </r>
  <r>
    <n v="14"/>
    <x v="1810"/>
    <s v="NAM"/>
    <n v="2003"/>
    <x v="242"/>
    <n v="3"/>
    <n v="2"/>
    <n v="26"/>
    <n v="17"/>
    <n v="26"/>
    <n v="68.42"/>
    <n v="0"/>
    <n v="0"/>
    <n v="0"/>
    <n v="8.6666666666666661"/>
    <n v="8.6666666666666661"/>
    <n v="94.42"/>
    <n v="0"/>
    <n v="0"/>
    <n v="0"/>
  </r>
  <r>
    <n v="15"/>
    <x v="1811"/>
    <s v="NAM"/>
    <n v="2003"/>
    <x v="237"/>
    <n v="5"/>
    <n v="2"/>
    <n v="26"/>
    <n v="14"/>
    <n v="8.66"/>
    <n v="68.42"/>
    <n v="0"/>
    <n v="0"/>
    <n v="2"/>
    <n v="5.2"/>
    <n v="5.2"/>
    <n v="77.08"/>
    <n v="0"/>
    <n v="0"/>
    <n v="0"/>
  </r>
  <r>
    <n v="16"/>
    <x v="1812"/>
    <s v="PAK"/>
    <n v="1992"/>
    <x v="242"/>
    <n v="2"/>
    <n v="0"/>
    <n v="26"/>
    <n v="13"/>
    <n v="13"/>
    <n v="37.14"/>
    <n v="0"/>
    <n v="0"/>
    <n v="0"/>
    <n v="8.6666666666666661"/>
    <n v="13"/>
    <n v="50.14"/>
    <n v="0"/>
    <n v="0"/>
    <n v="0"/>
  </r>
  <r>
    <n v="17"/>
    <x v="1813"/>
    <s v="HKG"/>
    <n v="2008"/>
    <x v="246"/>
    <n v="1"/>
    <n v="1"/>
    <n v="26"/>
    <n v="26"/>
    <n v="0"/>
    <n v="48.14"/>
    <n v="0"/>
    <n v="0"/>
    <n v="0"/>
    <n v="26"/>
    <n v="26"/>
    <n v="48.14"/>
    <n v="0"/>
    <n v="0"/>
    <n v="0"/>
  </r>
  <r>
    <n v="18"/>
    <x v="1814"/>
    <s v="UAE"/>
    <n v="1996"/>
    <x v="241"/>
    <n v="6"/>
    <n v="0"/>
    <n v="26"/>
    <n v="13"/>
    <n v="4.33"/>
    <n v="41.93"/>
    <n v="0"/>
    <n v="0"/>
    <n v="1"/>
    <n v="3.7142857142857144"/>
    <n v="4.333333333333333"/>
    <n v="46.26"/>
    <n v="0"/>
    <n v="0"/>
    <n v="0"/>
  </r>
  <r>
    <n v="19"/>
    <x v="1815"/>
    <s v="ENG"/>
    <n v="1993"/>
    <x v="242"/>
    <n v="2"/>
    <n v="0"/>
    <n v="25"/>
    <n v="25"/>
    <n v="12.5"/>
    <n v="50"/>
    <n v="0"/>
    <n v="0"/>
    <n v="1"/>
    <n v="8.3333333333333339"/>
    <n v="12.5"/>
    <n v="62.5"/>
    <n v="0"/>
    <n v="0"/>
    <n v="0"/>
  </r>
  <r>
    <n v="20"/>
    <x v="1816"/>
    <s v="WI"/>
    <n v="2006"/>
    <x v="237"/>
    <n v="4"/>
    <n v="3"/>
    <n v="25"/>
    <n v="13"/>
    <n v="25"/>
    <n v="73.52"/>
    <n v="0"/>
    <n v="0"/>
    <n v="0"/>
    <n v="5"/>
    <n v="6.25"/>
    <n v="98.52"/>
    <n v="0"/>
    <n v="0"/>
    <n v="0"/>
  </r>
  <r>
    <n v="21"/>
    <x v="1817"/>
    <s v="CAN"/>
    <n v="2010"/>
    <x v="243"/>
    <n v="1"/>
    <n v="1"/>
    <n v="25"/>
    <n v="25"/>
    <n v="0"/>
    <n v="131.57"/>
    <n v="0"/>
    <n v="0"/>
    <n v="0"/>
    <n v="12.5"/>
    <n v="25"/>
    <n v="131.57"/>
    <n v="0"/>
    <n v="0"/>
    <n v="0"/>
  </r>
  <r>
    <n v="22"/>
    <x v="1818"/>
    <s v="WI"/>
    <n v="1973"/>
    <x v="243"/>
    <n v="1"/>
    <n v="0"/>
    <n v="25"/>
    <n v="25"/>
    <n v="25"/>
    <n v="40.32"/>
    <n v="0"/>
    <n v="0"/>
    <n v="0"/>
    <n v="12.5"/>
    <n v="25"/>
    <n v="65.319999999999993"/>
    <n v="0"/>
    <n v="0"/>
    <n v="0"/>
  </r>
  <r>
    <n v="23"/>
    <x v="1819"/>
    <s v="SL"/>
    <n v="1988"/>
    <x v="237"/>
    <n v="4"/>
    <n v="1"/>
    <n v="25"/>
    <n v="20"/>
    <n v="8.33"/>
    <n v="64.099999999999994"/>
    <n v="0"/>
    <n v="0"/>
    <n v="0"/>
    <n v="5"/>
    <n v="6.25"/>
    <n v="72.429999999999993"/>
    <n v="0"/>
    <n v="0"/>
    <n v="0"/>
  </r>
  <r>
    <n v="24"/>
    <x v="1820"/>
    <s v="SA"/>
    <n v="2018"/>
    <x v="235"/>
    <n v="2"/>
    <n v="0"/>
    <n v="25"/>
    <n v="17"/>
    <n v="12.5"/>
    <n v="96.15"/>
    <n v="0"/>
    <n v="0"/>
    <n v="0"/>
    <n v="6.25"/>
    <n v="12.5"/>
    <n v="108.65"/>
    <n v="0"/>
    <n v="0"/>
    <n v="0"/>
  </r>
  <r>
    <n v="25"/>
    <x v="1821"/>
    <s v="NL"/>
    <n v="2008"/>
    <x v="236"/>
    <n v="4"/>
    <n v="2"/>
    <n v="25"/>
    <n v="14"/>
    <n v="12.5"/>
    <n v="46.29"/>
    <n v="0"/>
    <n v="0"/>
    <n v="0"/>
    <n v="4.166666666666667"/>
    <n v="6.25"/>
    <n v="58.79"/>
    <n v="0"/>
    <n v="0"/>
    <n v="0"/>
  </r>
  <r>
    <n v="26"/>
    <x v="1822"/>
    <s v="BDESH"/>
    <n v="1990"/>
    <x v="241"/>
    <n v="4"/>
    <n v="2"/>
    <n v="25"/>
    <n v="11"/>
    <n v="12.5"/>
    <n v="40.32"/>
    <n v="0"/>
    <n v="0"/>
    <n v="0"/>
    <n v="3.5714285714285716"/>
    <n v="6.25"/>
    <n v="52.82"/>
    <n v="0"/>
    <n v="0"/>
    <n v="0"/>
  </r>
  <r>
    <n v="27"/>
    <x v="1823"/>
    <s v="CAN"/>
    <n v="2003"/>
    <x v="243"/>
    <n v="1"/>
    <n v="0"/>
    <n v="25"/>
    <n v="25"/>
    <n v="25"/>
    <n v="86.2"/>
    <n v="0"/>
    <n v="0"/>
    <n v="0"/>
    <n v="12.5"/>
    <n v="25"/>
    <n v="111.2"/>
    <n v="0"/>
    <n v="0"/>
    <n v="0"/>
  </r>
  <r>
    <n v="28"/>
    <x v="1824"/>
    <s v="NEPAL"/>
    <n v="2018"/>
    <x v="243"/>
    <n v="2"/>
    <n v="0"/>
    <n v="25"/>
    <n v="21"/>
    <n v="12.5"/>
    <n v="71.42"/>
    <n v="0"/>
    <n v="0"/>
    <n v="0"/>
    <n v="12.5"/>
    <n v="12.5"/>
    <n v="83.92"/>
    <n v="0"/>
    <n v="0"/>
    <n v="0"/>
  </r>
  <r>
    <n v="29"/>
    <x v="1825"/>
    <s v="PAK"/>
    <n v="1978"/>
    <x v="236"/>
    <n v="2"/>
    <n v="1"/>
    <n v="25"/>
    <n v="21"/>
    <n v="25"/>
    <n v="47.16"/>
    <n v="0"/>
    <n v="0"/>
    <n v="0"/>
    <n v="4.166666666666667"/>
    <n v="12.5"/>
    <n v="72.16"/>
    <n v="0"/>
    <n v="0"/>
    <n v="0"/>
  </r>
  <r>
    <n v="30"/>
    <x v="1826"/>
    <s v="AFG"/>
    <n v="2019"/>
    <x v="243"/>
    <n v="1"/>
    <n v="0"/>
    <n v="25"/>
    <n v="25"/>
    <n v="25"/>
    <n v="147.05000000000001"/>
    <n v="0"/>
    <n v="0"/>
    <n v="0"/>
    <n v="12.5"/>
    <n v="25"/>
    <n v="172.05"/>
    <n v="0"/>
    <n v="0"/>
    <n v="0"/>
  </r>
  <r>
    <n v="31"/>
    <x v="1827"/>
    <s v="PAK"/>
    <n v="2000"/>
    <x v="219"/>
    <n v="8"/>
    <n v="7"/>
    <n v="25"/>
    <n v="8"/>
    <n v="25"/>
    <n v="58.13"/>
    <n v="0"/>
    <n v="0"/>
    <n v="0"/>
    <n v="1.4705882352941178"/>
    <n v="3.125"/>
    <n v="83.13"/>
    <n v="0"/>
    <n v="0"/>
    <n v="0"/>
  </r>
  <r>
    <n v="32"/>
    <x v="1828"/>
    <s v="PAK"/>
    <n v="2016"/>
    <x v="232"/>
    <n v="6"/>
    <n v="1"/>
    <n v="25"/>
    <n v="7"/>
    <n v="5"/>
    <n v="49.01"/>
    <n v="0"/>
    <n v="0"/>
    <n v="0"/>
    <n v="1.9230769230769231"/>
    <n v="4.166666666666667"/>
    <n v="54.01"/>
    <n v="0"/>
    <n v="0"/>
    <n v="0"/>
  </r>
  <r>
    <n v="33"/>
    <x v="1829"/>
    <s v="AUS"/>
    <n v="2011"/>
    <x v="194"/>
    <n v="7"/>
    <n v="5"/>
    <n v="25"/>
    <n v="11"/>
    <n v="12.5"/>
    <n v="86.2"/>
    <n v="0"/>
    <n v="0"/>
    <n v="1"/>
    <n v="0.7142857142857143"/>
    <n v="3.5714285714285716"/>
    <n v="98.7"/>
    <n v="0"/>
    <n v="0"/>
    <n v="0"/>
  </r>
  <r>
    <n v="34"/>
    <x v="1830"/>
    <s v="PNG"/>
    <n v="2019"/>
    <x v="243"/>
    <n v="1"/>
    <n v="0"/>
    <n v="24"/>
    <n v="24"/>
    <n v="24"/>
    <n v="42.1"/>
    <n v="0"/>
    <n v="0"/>
    <n v="0"/>
    <n v="12"/>
    <n v="24"/>
    <n v="66.099999999999994"/>
    <n v="0"/>
    <n v="0"/>
    <n v="0"/>
  </r>
  <r>
    <n v="35"/>
    <x v="1831"/>
    <s v="ENG"/>
    <n v="1986"/>
    <x v="246"/>
    <n v="1"/>
    <n v="0"/>
    <n v="24"/>
    <n v="24"/>
    <n v="24"/>
    <n v="41.37"/>
    <n v="0"/>
    <n v="0"/>
    <n v="0"/>
    <n v="24"/>
    <n v="24"/>
    <n v="65.37"/>
    <n v="0"/>
    <n v="0"/>
    <n v="0"/>
  </r>
  <r>
    <n v="36"/>
    <x v="1832"/>
    <s v="HKG"/>
    <n v="2004"/>
    <x v="243"/>
    <n v="2"/>
    <n v="0"/>
    <n v="24"/>
    <n v="14"/>
    <n v="12"/>
    <n v="28.57"/>
    <n v="0"/>
    <n v="0"/>
    <n v="0"/>
    <n v="12"/>
    <n v="12"/>
    <n v="40.57"/>
    <n v="0"/>
    <n v="0"/>
    <n v="0"/>
  </r>
  <r>
    <n v="37"/>
    <x v="1833"/>
    <s v="WI"/>
    <n v="2019"/>
    <x v="204"/>
    <n v="16"/>
    <n v="9"/>
    <n v="24"/>
    <n v="12"/>
    <n v="3.42"/>
    <n v="38.090000000000003"/>
    <n v="0"/>
    <n v="0"/>
    <n v="4"/>
    <n v="0.96"/>
    <n v="1.5"/>
    <n v="41.510000000000005"/>
    <n v="0"/>
    <n v="0"/>
    <n v="0"/>
  </r>
  <r>
    <n v="38"/>
    <x v="1834"/>
    <s v="AUS"/>
    <n v="1981"/>
    <x v="228"/>
    <n v="6"/>
    <n v="0"/>
    <n v="24"/>
    <n v="8"/>
    <n v="4"/>
    <n v="48"/>
    <n v="0"/>
    <n v="0"/>
    <n v="1"/>
    <n v="2.1818181818181817"/>
    <n v="4"/>
    <n v="52"/>
    <n v="0"/>
    <n v="0"/>
    <n v="0"/>
  </r>
  <r>
    <n v="39"/>
    <x v="1835"/>
    <s v="HKG"/>
    <n v="2008"/>
    <x v="243"/>
    <n v="2"/>
    <n v="0"/>
    <n v="24"/>
    <n v="16"/>
    <n v="12"/>
    <n v="51.06"/>
    <n v="0"/>
    <n v="0"/>
    <n v="0"/>
    <n v="12"/>
    <n v="12"/>
    <n v="63.06"/>
    <n v="0"/>
    <n v="0"/>
    <n v="0"/>
  </r>
  <r>
    <n v="40"/>
    <x v="1836"/>
    <s v="NL"/>
    <n v="1996"/>
    <x v="235"/>
    <n v="4"/>
    <n v="1"/>
    <n v="24"/>
    <n v="9"/>
    <n v="8"/>
    <n v="64.86"/>
    <n v="0"/>
    <n v="0"/>
    <n v="0"/>
    <n v="6"/>
    <n v="6"/>
    <n v="72.86"/>
    <n v="0"/>
    <n v="0"/>
    <n v="0"/>
  </r>
  <r>
    <n v="41"/>
    <x v="1837"/>
    <s v="ENG"/>
    <n v="2019"/>
    <x v="246"/>
    <n v="1"/>
    <n v="0"/>
    <n v="24"/>
    <n v="24"/>
    <n v="24"/>
    <n v="80"/>
    <n v="0"/>
    <n v="0"/>
    <n v="0"/>
    <n v="24"/>
    <n v="24"/>
    <n v="104"/>
    <n v="0"/>
    <n v="0"/>
    <n v="0"/>
  </r>
  <r>
    <n v="42"/>
    <x v="1838"/>
    <s v="NZ"/>
    <n v="2010"/>
    <x v="197"/>
    <n v="7"/>
    <n v="4"/>
    <n v="24"/>
    <n v="13"/>
    <n v="8"/>
    <n v="53.33"/>
    <n v="0"/>
    <n v="0"/>
    <n v="1"/>
    <n v="0.92307692307692313"/>
    <n v="3.4285714285714284"/>
    <n v="61.33"/>
    <n v="0"/>
    <n v="0"/>
    <n v="0"/>
  </r>
  <r>
    <n v="43"/>
    <x v="1839"/>
    <s v="PAK"/>
    <n v="1995"/>
    <x v="243"/>
    <n v="2"/>
    <n v="1"/>
    <n v="24"/>
    <n v="16"/>
    <n v="24"/>
    <n v="55.81"/>
    <n v="0"/>
    <n v="0"/>
    <n v="0"/>
    <n v="12"/>
    <n v="12"/>
    <n v="79.81"/>
    <n v="0"/>
    <n v="0"/>
    <n v="0"/>
  </r>
  <r>
    <n v="44"/>
    <x v="1840"/>
    <s v="NZ"/>
    <n v="2000"/>
    <x v="183"/>
    <n v="13"/>
    <n v="6"/>
    <n v="24"/>
    <n v="8"/>
    <n v="3.42"/>
    <n v="26.37"/>
    <n v="0"/>
    <n v="0"/>
    <n v="3"/>
    <n v="0.63157894736842102"/>
    <n v="1.8461538461538463"/>
    <n v="29.79"/>
    <n v="0"/>
    <n v="0"/>
    <n v="0"/>
  </r>
  <r>
    <n v="45"/>
    <x v="1841"/>
    <s v="SL"/>
    <n v="1979"/>
    <x v="243"/>
    <n v="2"/>
    <n v="1"/>
    <n v="24"/>
    <n v="23"/>
    <n v="24"/>
    <n v="85.71"/>
    <n v="0"/>
    <n v="0"/>
    <n v="0"/>
    <n v="12"/>
    <n v="12"/>
    <n v="109.71"/>
    <n v="0"/>
    <n v="0"/>
    <n v="0"/>
  </r>
  <r>
    <n v="46"/>
    <x v="1842"/>
    <s v="SA"/>
    <n v="2000"/>
    <x v="242"/>
    <n v="1"/>
    <n v="0"/>
    <n v="24"/>
    <n v="24"/>
    <n v="24"/>
    <n v="58.53"/>
    <n v="0"/>
    <n v="0"/>
    <n v="0"/>
    <n v="8"/>
    <n v="24"/>
    <n v="82.53"/>
    <n v="0"/>
    <n v="0"/>
    <n v="0"/>
  </r>
  <r>
    <n v="47"/>
    <x v="1843"/>
    <s v="BDESH"/>
    <n v="1986"/>
    <x v="243"/>
    <n v="2"/>
    <n v="0"/>
    <n v="24"/>
    <n v="14"/>
    <n v="12"/>
    <n v="38.090000000000003"/>
    <n v="0"/>
    <n v="0"/>
    <n v="0"/>
    <n v="12"/>
    <n v="12"/>
    <n v="50.09"/>
    <n v="0"/>
    <n v="0"/>
    <n v="0"/>
  </r>
  <r>
    <n v="48"/>
    <x v="1844"/>
    <s v="BDESH"/>
    <n v="1997"/>
    <x v="236"/>
    <n v="5"/>
    <n v="3"/>
    <n v="24"/>
    <n v="12"/>
    <n v="12"/>
    <n v="17.64"/>
    <n v="0"/>
    <n v="0"/>
    <n v="0"/>
    <n v="4"/>
    <n v="4.8"/>
    <n v="29.64"/>
    <n v="0"/>
    <n v="0"/>
    <n v="0"/>
  </r>
  <r>
    <n v="49"/>
    <x v="1845"/>
    <s v="NZ"/>
    <n v="1995"/>
    <x v="224"/>
    <n v="7"/>
    <n v="2"/>
    <n v="24"/>
    <n v="12"/>
    <n v="4.8"/>
    <n v="42.85"/>
    <n v="0"/>
    <n v="0"/>
    <n v="0"/>
    <n v="2"/>
    <n v="3.4285714285714284"/>
    <n v="47.65"/>
    <n v="0"/>
    <n v="0"/>
    <n v="0"/>
  </r>
  <r>
    <n v="0"/>
    <x v="1846"/>
    <s v="AFG"/>
    <n v="2017"/>
    <x v="200"/>
    <n v="16"/>
    <n v="9"/>
    <n v="23"/>
    <n v="7"/>
    <n v="3.28"/>
    <n v="24.46"/>
    <n v="0"/>
    <n v="0"/>
    <n v="1"/>
    <n v="0.74193548387096775"/>
    <n v="1.4375"/>
    <n v="27.740000000000002"/>
    <n v="0"/>
    <n v="0"/>
    <n v="0"/>
  </r>
  <r>
    <n v="1"/>
    <x v="1847"/>
    <s v="KENYA"/>
    <n v="2003"/>
    <x v="219"/>
    <n v="11"/>
    <n v="5"/>
    <n v="23"/>
    <n v="6"/>
    <n v="3.83"/>
    <n v="35.93"/>
    <n v="0"/>
    <n v="0"/>
    <n v="1"/>
    <n v="1.3529411764705883"/>
    <n v="2.0909090909090908"/>
    <n v="39.76"/>
    <n v="0"/>
    <n v="0"/>
    <n v="0"/>
  </r>
  <r>
    <n v="2"/>
    <x v="1848"/>
    <s v="WI"/>
    <n v="1995"/>
    <x v="242"/>
    <n v="3"/>
    <n v="0"/>
    <n v="23"/>
    <n v="21"/>
    <n v="7.66"/>
    <n v="104.54"/>
    <n v="0"/>
    <n v="0"/>
    <n v="1"/>
    <n v="7.666666666666667"/>
    <n v="7.666666666666667"/>
    <n v="112.2"/>
    <n v="0"/>
    <n v="0"/>
    <n v="0"/>
  </r>
  <r>
    <n v="3"/>
    <x v="1849"/>
    <s v="SCOT"/>
    <n v="1999"/>
    <x v="237"/>
    <n v="4"/>
    <n v="0"/>
    <n v="23"/>
    <n v="11"/>
    <n v="5.75"/>
    <n v="82.14"/>
    <n v="0"/>
    <n v="0"/>
    <n v="0"/>
    <n v="4.5999999999999996"/>
    <n v="5.75"/>
    <n v="87.89"/>
    <n v="0"/>
    <n v="0"/>
    <n v="0"/>
  </r>
  <r>
    <n v="4"/>
    <x v="1850"/>
    <s v="INDIA"/>
    <n v="2003"/>
    <x v="234"/>
    <n v="4"/>
    <n v="1"/>
    <n v="23"/>
    <n v="11"/>
    <n v="7.66"/>
    <n v="79.31"/>
    <n v="0"/>
    <n v="0"/>
    <n v="0"/>
    <n v="2.875"/>
    <n v="5.75"/>
    <n v="86.97"/>
    <n v="0"/>
    <n v="0"/>
    <n v="0"/>
  </r>
  <r>
    <n v="5"/>
    <x v="1851"/>
    <s v="UAE"/>
    <n v="2019"/>
    <x v="246"/>
    <n v="1"/>
    <n v="0"/>
    <n v="23"/>
    <n v="23"/>
    <n v="23"/>
    <n v="63.88"/>
    <n v="0"/>
    <n v="0"/>
    <n v="0"/>
    <n v="23"/>
    <n v="23"/>
    <n v="86.88"/>
    <n v="0"/>
    <n v="0"/>
    <n v="0"/>
  </r>
  <r>
    <n v="6"/>
    <x v="1852"/>
    <s v="IRE"/>
    <n v="2019"/>
    <x v="242"/>
    <n v="2"/>
    <n v="1"/>
    <n v="23"/>
    <n v="16"/>
    <n v="23"/>
    <n v="100"/>
    <n v="0"/>
    <n v="0"/>
    <n v="0"/>
    <n v="7.666666666666667"/>
    <n v="11.5"/>
    <n v="123"/>
    <n v="0"/>
    <n v="0"/>
    <n v="0"/>
  </r>
  <r>
    <n v="7"/>
    <x v="1853"/>
    <s v="WI"/>
    <n v="1978"/>
    <x v="246"/>
    <n v="1"/>
    <n v="0"/>
    <n v="23"/>
    <n v="23"/>
    <n v="23"/>
    <n v="69.69"/>
    <n v="0"/>
    <n v="0"/>
    <n v="0"/>
    <n v="23"/>
    <n v="23"/>
    <n v="92.69"/>
    <n v="0"/>
    <n v="0"/>
    <n v="0"/>
  </r>
  <r>
    <n v="8"/>
    <x v="1854"/>
    <s v="AFG"/>
    <n v="2009"/>
    <x v="243"/>
    <n v="1"/>
    <n v="1"/>
    <n v="23"/>
    <n v="23"/>
    <n v="0"/>
    <n v="209.09"/>
    <n v="0"/>
    <n v="0"/>
    <n v="0"/>
    <n v="11.5"/>
    <n v="23"/>
    <n v="209.09"/>
    <n v="0"/>
    <n v="0"/>
    <n v="0"/>
  </r>
  <r>
    <n v="9"/>
    <x v="1855"/>
    <s v="CAN"/>
    <n v="2009"/>
    <x v="237"/>
    <n v="3"/>
    <n v="1"/>
    <n v="23"/>
    <n v="12"/>
    <n v="11.5"/>
    <n v="56.09"/>
    <n v="0"/>
    <n v="0"/>
    <n v="0"/>
    <n v="4.5999999999999996"/>
    <n v="7.666666666666667"/>
    <n v="67.59"/>
    <n v="0"/>
    <n v="0"/>
    <n v="0"/>
  </r>
  <r>
    <n v="10"/>
    <x v="1856"/>
    <s v="SA"/>
    <n v="2008"/>
    <x v="242"/>
    <n v="1"/>
    <n v="0"/>
    <n v="23"/>
    <n v="23"/>
    <n v="23"/>
    <n v="328.57"/>
    <n v="0"/>
    <n v="0"/>
    <n v="0"/>
    <n v="7.666666666666667"/>
    <n v="23"/>
    <n v="351.57"/>
    <n v="0"/>
    <n v="0"/>
    <n v="0"/>
  </r>
  <r>
    <n v="11"/>
    <x v="1857"/>
    <s v="USA"/>
    <n v="2004"/>
    <x v="243"/>
    <n v="2"/>
    <n v="0"/>
    <n v="23"/>
    <n v="23"/>
    <n v="11.5"/>
    <n v="52.27"/>
    <n v="0"/>
    <n v="0"/>
    <n v="1"/>
    <n v="11.5"/>
    <n v="11.5"/>
    <n v="63.77"/>
    <n v="0"/>
    <n v="0"/>
    <n v="0"/>
  </r>
  <r>
    <n v="12"/>
    <x v="1858"/>
    <s v="NZ"/>
    <n v="2001"/>
    <x v="237"/>
    <n v="3"/>
    <n v="1"/>
    <n v="23"/>
    <n v="15"/>
    <n v="11.5"/>
    <n v="69.69"/>
    <n v="0"/>
    <n v="0"/>
    <n v="0"/>
    <n v="4.5999999999999996"/>
    <n v="7.666666666666667"/>
    <n v="81.19"/>
    <n v="0"/>
    <n v="0"/>
    <n v="0"/>
  </r>
  <r>
    <n v="13"/>
    <x v="1859"/>
    <s v="INDIA"/>
    <n v="1990"/>
    <x v="242"/>
    <n v="3"/>
    <n v="1"/>
    <n v="23"/>
    <n v="18"/>
    <n v="11.5"/>
    <n v="85.18"/>
    <n v="0"/>
    <n v="0"/>
    <n v="0"/>
    <n v="7.666666666666667"/>
    <n v="7.666666666666667"/>
    <n v="96.68"/>
    <n v="0"/>
    <n v="0"/>
    <n v="0"/>
  </r>
  <r>
    <n v="14"/>
    <x v="1860"/>
    <s v="AUS"/>
    <n v="2016"/>
    <x v="235"/>
    <n v="3"/>
    <n v="2"/>
    <n v="23"/>
    <n v="23"/>
    <n v="23"/>
    <n v="62.16"/>
    <n v="0"/>
    <n v="0"/>
    <n v="1"/>
    <n v="5.75"/>
    <n v="7.666666666666667"/>
    <n v="85.16"/>
    <n v="0"/>
    <n v="0"/>
    <n v="0"/>
  </r>
  <r>
    <n v="15"/>
    <x v="1861"/>
    <s v="UAE"/>
    <n v="2019"/>
    <x v="243"/>
    <n v="2"/>
    <n v="0"/>
    <n v="23"/>
    <n v="17"/>
    <n v="11.5"/>
    <n v="45.09"/>
    <n v="0"/>
    <n v="0"/>
    <n v="0"/>
    <n v="11.5"/>
    <n v="11.5"/>
    <n v="56.59"/>
    <n v="0"/>
    <n v="0"/>
    <n v="0"/>
  </r>
  <r>
    <n v="16"/>
    <x v="1862"/>
    <s v="HKG"/>
    <n v="2008"/>
    <x v="235"/>
    <n v="4"/>
    <n v="1"/>
    <n v="22"/>
    <n v="22"/>
    <n v="7.33"/>
    <n v="42.3"/>
    <n v="0"/>
    <n v="0"/>
    <n v="2"/>
    <n v="5.5"/>
    <n v="5.5"/>
    <n v="49.629999999999995"/>
    <n v="0"/>
    <n v="0"/>
    <n v="0"/>
  </r>
  <r>
    <n v="17"/>
    <x v="1863"/>
    <s v="SL"/>
    <n v="1994"/>
    <x v="243"/>
    <n v="2"/>
    <n v="2"/>
    <n v="22"/>
    <n v="20"/>
    <n v="0"/>
    <n v="88"/>
    <n v="0"/>
    <n v="0"/>
    <n v="0"/>
    <n v="11"/>
    <n v="11"/>
    <n v="88"/>
    <n v="0"/>
    <n v="0"/>
    <n v="0"/>
  </r>
  <r>
    <n v="18"/>
    <x v="1864"/>
    <s v="ENG"/>
    <n v="1999"/>
    <x v="232"/>
    <n v="6"/>
    <n v="4"/>
    <n v="22"/>
    <n v="10"/>
    <n v="11"/>
    <n v="44.89"/>
    <n v="0"/>
    <n v="0"/>
    <n v="1"/>
    <n v="1.6923076923076923"/>
    <n v="3.6666666666666665"/>
    <n v="55.89"/>
    <n v="0"/>
    <n v="0"/>
    <n v="0"/>
  </r>
  <r>
    <n v="19"/>
    <x v="1865"/>
    <s v="UAE"/>
    <n v="2015"/>
    <x v="235"/>
    <n v="3"/>
    <n v="1"/>
    <n v="22"/>
    <n v="13"/>
    <n v="11"/>
    <n v="88"/>
    <n v="0"/>
    <n v="0"/>
    <n v="1"/>
    <n v="5.5"/>
    <n v="7.333333333333333"/>
    <n v="99"/>
    <n v="0"/>
    <n v="0"/>
    <n v="0"/>
  </r>
  <r>
    <n v="20"/>
    <x v="1866"/>
    <s v="PAK"/>
    <n v="2011"/>
    <x v="241"/>
    <n v="3"/>
    <n v="1"/>
    <n v="22"/>
    <n v="19"/>
    <n v="11"/>
    <n v="56.41"/>
    <n v="0"/>
    <n v="0"/>
    <n v="1"/>
    <n v="3.1428571428571428"/>
    <n v="7.333333333333333"/>
    <n v="67.41"/>
    <n v="0"/>
    <n v="0"/>
    <n v="0"/>
  </r>
  <r>
    <n v="21"/>
    <x v="1867"/>
    <s v="BDESH"/>
    <n v="2000"/>
    <x v="228"/>
    <n v="10"/>
    <n v="6"/>
    <n v="22"/>
    <n v="11"/>
    <n v="5.5"/>
    <n v="33.33"/>
    <n v="0"/>
    <n v="0"/>
    <n v="3"/>
    <n v="2"/>
    <n v="2.2000000000000002"/>
    <n v="38.83"/>
    <n v="0"/>
    <n v="0"/>
    <n v="0"/>
  </r>
  <r>
    <n v="22"/>
    <x v="1868"/>
    <s v="NZ"/>
    <n v="1973"/>
    <x v="243"/>
    <n v="1"/>
    <n v="0"/>
    <n v="22"/>
    <n v="22"/>
    <n v="22"/>
    <n v="52.38"/>
    <n v="0"/>
    <n v="0"/>
    <n v="0"/>
    <n v="11"/>
    <n v="22"/>
    <n v="74.38"/>
    <n v="0"/>
    <n v="0"/>
    <n v="0"/>
  </r>
  <r>
    <n v="23"/>
    <x v="1869"/>
    <s v="ENG"/>
    <n v="1985"/>
    <x v="243"/>
    <n v="2"/>
    <n v="0"/>
    <n v="22"/>
    <n v="17"/>
    <n v="11"/>
    <n v="50"/>
    <n v="0"/>
    <n v="0"/>
    <n v="0"/>
    <n v="11"/>
    <n v="11"/>
    <n v="61"/>
    <n v="0"/>
    <n v="0"/>
    <n v="0"/>
  </r>
  <r>
    <n v="24"/>
    <x v="1870"/>
    <s v="UAE"/>
    <n v="2004"/>
    <x v="243"/>
    <n v="2"/>
    <n v="1"/>
    <n v="21"/>
    <n v="12"/>
    <n v="21"/>
    <n v="44.68"/>
    <n v="0"/>
    <n v="0"/>
    <n v="0"/>
    <n v="10.5"/>
    <n v="10.5"/>
    <n v="65.680000000000007"/>
    <n v="0"/>
    <n v="0"/>
    <n v="0"/>
  </r>
  <r>
    <n v="25"/>
    <x v="1871"/>
    <s v="INDIA"/>
    <n v="1987"/>
    <x v="235"/>
    <n v="3"/>
    <n v="1"/>
    <n v="21"/>
    <n v="8"/>
    <n v="10.5"/>
    <n v="65.62"/>
    <n v="0"/>
    <n v="0"/>
    <n v="0"/>
    <n v="5.25"/>
    <n v="7"/>
    <n v="76.12"/>
    <n v="0"/>
    <n v="0"/>
    <n v="0"/>
  </r>
  <r>
    <n v="26"/>
    <x v="1872"/>
    <s v="INDIA"/>
    <n v="2013"/>
    <x v="232"/>
    <n v="5"/>
    <n v="0"/>
    <n v="21"/>
    <n v="16"/>
    <n v="4.2"/>
    <n v="58.33"/>
    <n v="0"/>
    <n v="0"/>
    <n v="2"/>
    <n v="1.6153846153846154"/>
    <n v="4.2"/>
    <n v="62.53"/>
    <n v="0"/>
    <n v="0"/>
    <n v="0"/>
  </r>
  <r>
    <n v="27"/>
    <x v="1873"/>
    <s v="NEPAL"/>
    <n v="2019"/>
    <x v="237"/>
    <n v="4"/>
    <n v="0"/>
    <n v="21"/>
    <n v="18"/>
    <n v="5.25"/>
    <n v="91.3"/>
    <n v="0"/>
    <n v="0"/>
    <n v="2"/>
    <n v="4.2"/>
    <n v="5.25"/>
    <n v="96.55"/>
    <n v="0"/>
    <n v="0"/>
    <n v="0"/>
  </r>
  <r>
    <n v="28"/>
    <x v="1874"/>
    <s v="CAN"/>
    <n v="2009"/>
    <x v="237"/>
    <n v="2"/>
    <n v="0"/>
    <n v="21"/>
    <n v="17"/>
    <n v="10.5"/>
    <n v="55.26"/>
    <n v="0"/>
    <n v="0"/>
    <n v="0"/>
    <n v="4.2"/>
    <n v="10.5"/>
    <n v="65.759999999999991"/>
    <n v="0"/>
    <n v="0"/>
    <n v="0"/>
  </r>
  <r>
    <n v="29"/>
    <x v="1875"/>
    <s v="SL"/>
    <n v="1992"/>
    <x v="224"/>
    <n v="6"/>
    <n v="4"/>
    <n v="21"/>
    <n v="8"/>
    <n v="10.5"/>
    <n v="33.869999999999997"/>
    <n v="0"/>
    <n v="0"/>
    <n v="0"/>
    <n v="1.75"/>
    <n v="3.5"/>
    <n v="44.37"/>
    <n v="0"/>
    <n v="0"/>
    <n v="0"/>
  </r>
  <r>
    <n v="30"/>
    <x v="1876"/>
    <s v="CAN"/>
    <n v="2007"/>
    <x v="243"/>
    <n v="2"/>
    <n v="0"/>
    <n v="21"/>
    <n v="20"/>
    <n v="10.5"/>
    <n v="43.75"/>
    <n v="0"/>
    <n v="0"/>
    <n v="0"/>
    <n v="10.5"/>
    <n v="10.5"/>
    <n v="54.25"/>
    <n v="0"/>
    <n v="0"/>
    <n v="0"/>
  </r>
  <r>
    <n v="31"/>
    <x v="1877"/>
    <s v="WI"/>
    <n v="2019"/>
    <x v="243"/>
    <n v="1"/>
    <n v="0"/>
    <n v="21"/>
    <n v="21"/>
    <n v="21"/>
    <n v="116.66"/>
    <n v="0"/>
    <n v="0"/>
    <n v="0"/>
    <n v="10.5"/>
    <n v="21"/>
    <n v="137.66"/>
    <n v="0"/>
    <n v="0"/>
    <n v="0"/>
  </r>
  <r>
    <n v="32"/>
    <x v="1878"/>
    <s v="NZ"/>
    <n v="1984"/>
    <x v="236"/>
    <n v="5"/>
    <n v="2"/>
    <n v="21"/>
    <n v="13"/>
    <n v="7"/>
    <n v="53.84"/>
    <n v="0"/>
    <n v="0"/>
    <n v="0"/>
    <n v="3.5"/>
    <n v="4.2"/>
    <n v="60.84"/>
    <n v="0"/>
    <n v="0"/>
    <n v="0"/>
  </r>
  <r>
    <n v="33"/>
    <x v="1879"/>
    <s v="SCOT"/>
    <n v="2015"/>
    <x v="208"/>
    <n v="14"/>
    <n v="8"/>
    <n v="21"/>
    <n v="7"/>
    <n v="3.5"/>
    <n v="52.5"/>
    <n v="0"/>
    <n v="0"/>
    <n v="5"/>
    <n v="0.95454545454545459"/>
    <n v="1.5"/>
    <n v="56"/>
    <n v="0"/>
    <n v="0"/>
    <n v="0"/>
  </r>
  <r>
    <n v="34"/>
    <x v="1880"/>
    <s v="ENG"/>
    <n v="1976"/>
    <x v="236"/>
    <n v="4"/>
    <n v="0"/>
    <n v="21"/>
    <n v="9"/>
    <n v="5.25"/>
    <n v="45.65"/>
    <n v="0"/>
    <n v="0"/>
    <n v="1"/>
    <n v="3.5"/>
    <n v="5.25"/>
    <n v="50.9"/>
    <n v="0"/>
    <n v="0"/>
    <n v="0"/>
  </r>
  <r>
    <n v="35"/>
    <x v="1881"/>
    <s v="AUS"/>
    <n v="1988"/>
    <x v="189"/>
    <n v="11"/>
    <n v="7"/>
    <n v="20"/>
    <n v="6"/>
    <n v="5"/>
    <n v="58.82"/>
    <n v="0"/>
    <n v="0"/>
    <n v="1"/>
    <n v="0.51282051282051277"/>
    <n v="1.8181818181818181"/>
    <n v="63.82"/>
    <n v="0"/>
    <n v="0"/>
    <n v="0"/>
  </r>
  <r>
    <n v="36"/>
    <x v="1882"/>
    <s v="SA"/>
    <n v="1992"/>
    <x v="242"/>
    <n v="3"/>
    <n v="1"/>
    <n v="20"/>
    <n v="11"/>
    <n v="10"/>
    <n v="76.92"/>
    <n v="0"/>
    <n v="0"/>
    <n v="0"/>
    <n v="6.666666666666667"/>
    <n v="6.666666666666667"/>
    <n v="86.92"/>
    <n v="0"/>
    <n v="0"/>
    <n v="0"/>
  </r>
  <r>
    <n v="37"/>
    <x v="1883"/>
    <s v="ENG"/>
    <n v="1994"/>
    <x v="235"/>
    <n v="3"/>
    <n v="1"/>
    <n v="20"/>
    <n v="18"/>
    <n v="10"/>
    <n v="64.510000000000005"/>
    <n v="0"/>
    <n v="0"/>
    <n v="1"/>
    <n v="5"/>
    <n v="6.666666666666667"/>
    <n v="74.510000000000005"/>
    <n v="0"/>
    <n v="0"/>
    <n v="0"/>
  </r>
  <r>
    <n v="38"/>
    <x v="1884"/>
    <s v="USA"/>
    <n v="2004"/>
    <x v="243"/>
    <n v="2"/>
    <n v="0"/>
    <n v="20"/>
    <n v="20"/>
    <n v="10"/>
    <n v="105.26"/>
    <n v="0"/>
    <n v="0"/>
    <n v="1"/>
    <n v="10"/>
    <n v="10"/>
    <n v="115.26"/>
    <n v="0"/>
    <n v="0"/>
    <n v="0"/>
  </r>
  <r>
    <n v="39"/>
    <x v="1885"/>
    <s v="NL"/>
    <n v="2010"/>
    <x v="235"/>
    <n v="2"/>
    <n v="0"/>
    <n v="20"/>
    <n v="13"/>
    <n v="10"/>
    <n v="39.21"/>
    <n v="0"/>
    <n v="0"/>
    <n v="0"/>
    <n v="5"/>
    <n v="10"/>
    <n v="49.21"/>
    <n v="0"/>
    <n v="0"/>
    <n v="0"/>
  </r>
  <r>
    <n v="40"/>
    <x v="1886"/>
    <s v="CAN"/>
    <n v="1979"/>
    <x v="242"/>
    <n v="3"/>
    <n v="0"/>
    <n v="20"/>
    <n v="15"/>
    <n v="6.66"/>
    <n v="29.41"/>
    <n v="0"/>
    <n v="0"/>
    <n v="1"/>
    <n v="6.666666666666667"/>
    <n v="6.666666666666667"/>
    <n v="36.07"/>
    <n v="0"/>
    <n v="0"/>
    <n v="0"/>
  </r>
  <r>
    <n v="41"/>
    <x v="1887"/>
    <s v="ZIM"/>
    <n v="2001"/>
    <x v="225"/>
    <n v="4"/>
    <n v="2"/>
    <n v="20"/>
    <n v="10"/>
    <n v="10"/>
    <n v="46.51"/>
    <n v="0"/>
    <n v="0"/>
    <n v="0"/>
    <n v="2.2222222222222223"/>
    <n v="5"/>
    <n v="56.51"/>
    <n v="0"/>
    <n v="0"/>
    <n v="0"/>
  </r>
  <r>
    <n v="42"/>
    <x v="1888"/>
    <s v="BDESH"/>
    <n v="2018"/>
    <x v="242"/>
    <n v="3"/>
    <n v="0"/>
    <n v="20"/>
    <n v="7"/>
    <n v="6.66"/>
    <n v="44.44"/>
    <n v="0"/>
    <n v="0"/>
    <n v="0"/>
    <n v="6.666666666666667"/>
    <n v="6.666666666666667"/>
    <n v="51.099999999999994"/>
    <n v="0"/>
    <n v="0"/>
    <n v="0"/>
  </r>
  <r>
    <n v="43"/>
    <x v="1889"/>
    <s v="SCOT"/>
    <n v="1999"/>
    <x v="242"/>
    <n v="3"/>
    <n v="0"/>
    <n v="20"/>
    <n v="17"/>
    <n v="6.66"/>
    <n v="22.47"/>
    <n v="0"/>
    <n v="0"/>
    <n v="1"/>
    <n v="6.666666666666667"/>
    <n v="6.666666666666667"/>
    <n v="29.13"/>
    <n v="0"/>
    <n v="0"/>
    <n v="0"/>
  </r>
  <r>
    <n v="44"/>
    <x v="1890"/>
    <s v="BMUDA"/>
    <n v="2007"/>
    <x v="242"/>
    <n v="3"/>
    <n v="0"/>
    <n v="20"/>
    <n v="12"/>
    <n v="6.66"/>
    <n v="71.42"/>
    <n v="0"/>
    <n v="0"/>
    <n v="1"/>
    <n v="6.666666666666667"/>
    <n v="6.666666666666667"/>
    <n v="78.08"/>
    <n v="0"/>
    <n v="0"/>
    <n v="0"/>
  </r>
  <r>
    <n v="45"/>
    <x v="1891"/>
    <s v="PAK"/>
    <n v="1987"/>
    <x v="242"/>
    <n v="3"/>
    <n v="0"/>
    <n v="20"/>
    <n v="14"/>
    <n v="6.66"/>
    <n v="15.5"/>
    <n v="0"/>
    <n v="0"/>
    <n v="0"/>
    <n v="6.666666666666667"/>
    <n v="6.666666666666667"/>
    <n v="22.16"/>
    <n v="0"/>
    <n v="0"/>
    <n v="0"/>
  </r>
  <r>
    <n v="46"/>
    <x v="1892"/>
    <s v="CAN"/>
    <n v="2003"/>
    <x v="242"/>
    <n v="3"/>
    <n v="0"/>
    <n v="20"/>
    <n v="13"/>
    <n v="6.66"/>
    <n v="33.33"/>
    <n v="0"/>
    <n v="0"/>
    <n v="1"/>
    <n v="6.666666666666667"/>
    <n v="6.666666666666667"/>
    <n v="39.989999999999995"/>
    <n v="0"/>
    <n v="0"/>
    <n v="0"/>
  </r>
  <r>
    <n v="47"/>
    <x v="1893"/>
    <s v="INDIA"/>
    <n v="1976"/>
    <x v="243"/>
    <n v="2"/>
    <n v="0"/>
    <n v="20"/>
    <n v="14"/>
    <n v="10"/>
    <n v="51.28"/>
    <n v="0"/>
    <n v="0"/>
    <n v="0"/>
    <n v="10"/>
    <n v="10"/>
    <n v="61.28"/>
    <n v="0"/>
    <n v="0"/>
    <n v="0"/>
  </r>
  <r>
    <n v="48"/>
    <x v="1894"/>
    <s v="WI"/>
    <n v="1978"/>
    <x v="246"/>
    <n v="1"/>
    <n v="1"/>
    <n v="20"/>
    <n v="20"/>
    <n v="0"/>
    <n v="46.51"/>
    <n v="0"/>
    <n v="0"/>
    <n v="0"/>
    <n v="20"/>
    <n v="20"/>
    <n v="46.51"/>
    <n v="0"/>
    <n v="0"/>
    <n v="0"/>
  </r>
  <r>
    <n v="49"/>
    <x v="1895"/>
    <s v="UAE"/>
    <n v="2015"/>
    <x v="243"/>
    <n v="2"/>
    <n v="0"/>
    <n v="20"/>
    <n v="10"/>
    <n v="10"/>
    <n v="66.66"/>
    <n v="0"/>
    <n v="0"/>
    <n v="0"/>
    <n v="10"/>
    <n v="10"/>
    <n v="76.66"/>
    <n v="0"/>
    <n v="0"/>
    <n v="0"/>
  </r>
  <r>
    <n v="0"/>
    <x v="1896"/>
    <s v="SL"/>
    <n v="1992"/>
    <x v="197"/>
    <n v="12"/>
    <n v="5"/>
    <n v="20"/>
    <n v="8"/>
    <n v="2.85"/>
    <n v="36.36"/>
    <n v="0"/>
    <n v="0"/>
    <n v="4"/>
    <n v="0.76923076923076927"/>
    <n v="1.6666666666666667"/>
    <n v="39.21"/>
    <n v="0"/>
    <n v="0"/>
    <n v="0"/>
  </r>
  <r>
    <n v="1"/>
    <x v="1897"/>
    <s v="IRE"/>
    <n v="2017"/>
    <x v="232"/>
    <n v="6"/>
    <n v="2"/>
    <n v="20"/>
    <n v="11"/>
    <n v="5"/>
    <n v="62.5"/>
    <n v="0"/>
    <n v="0"/>
    <n v="2"/>
    <n v="1.5384615384615385"/>
    <n v="3.3333333333333335"/>
    <n v="67.5"/>
    <n v="0"/>
    <n v="0"/>
    <n v="0"/>
  </r>
  <r>
    <n v="2"/>
    <x v="1898"/>
    <s v="AUS"/>
    <n v="2019"/>
    <x v="228"/>
    <n v="5"/>
    <n v="3"/>
    <n v="19"/>
    <n v="11"/>
    <n v="9.5"/>
    <n v="126.66"/>
    <n v="0"/>
    <n v="0"/>
    <n v="1"/>
    <n v="1.7272727272727273"/>
    <n v="3.8"/>
    <n v="136.16"/>
    <n v="0"/>
    <n v="0"/>
    <n v="0"/>
  </r>
  <r>
    <n v="27"/>
    <x v="1899"/>
    <s v="ZIM"/>
    <n v="2019"/>
    <x v="113"/>
    <n v="40"/>
    <n v="20"/>
    <n v="48"/>
    <n v="6"/>
    <n v="2.4"/>
    <n v="23.76"/>
    <n v="0"/>
    <n v="0"/>
    <n v="7"/>
    <n v="0.57831325301204817"/>
    <n v="1.2"/>
    <n v="26.16"/>
    <n v="0"/>
    <n v="0"/>
    <n v="0"/>
  </r>
  <r>
    <n v="4"/>
    <x v="1900"/>
    <s v="ENG"/>
    <n v="2013"/>
    <x v="209"/>
    <n v="8"/>
    <n v="1"/>
    <n v="19"/>
    <n v="5"/>
    <n v="2.71"/>
    <n v="48.71"/>
    <n v="0"/>
    <n v="0"/>
    <n v="1"/>
    <n v="0.79166666666666663"/>
    <n v="2.375"/>
    <n v="51.42"/>
    <n v="0"/>
    <n v="0"/>
    <n v="0"/>
  </r>
  <r>
    <n v="5"/>
    <x v="1901"/>
    <s v="NL"/>
    <n v="1996"/>
    <x v="242"/>
    <n v="2"/>
    <n v="1"/>
    <n v="19"/>
    <n v="19"/>
    <n v="19"/>
    <n v="52.77"/>
    <n v="0"/>
    <n v="0"/>
    <n v="0"/>
    <n v="6.333333333333333"/>
    <n v="9.5"/>
    <n v="71.77000000000001"/>
    <n v="0"/>
    <n v="0"/>
    <n v="0"/>
  </r>
  <r>
    <n v="6"/>
    <x v="1902"/>
    <s v="WI"/>
    <n v="1973"/>
    <x v="246"/>
    <n v="1"/>
    <n v="0"/>
    <n v="19"/>
    <n v="19"/>
    <n v="19"/>
    <n v="46.34"/>
    <n v="0"/>
    <n v="0"/>
    <n v="0"/>
    <n v="19"/>
    <n v="19"/>
    <n v="65.34"/>
    <n v="0"/>
    <n v="0"/>
    <n v="0"/>
  </r>
  <r>
    <n v="7"/>
    <x v="1903"/>
    <s v="NEPAL"/>
    <n v="2019"/>
    <x v="246"/>
    <n v="1"/>
    <n v="0"/>
    <n v="19"/>
    <n v="19"/>
    <n v="19"/>
    <n v="95"/>
    <n v="0"/>
    <n v="0"/>
    <n v="0"/>
    <n v="19"/>
    <n v="19"/>
    <n v="114"/>
    <n v="0"/>
    <n v="0"/>
    <n v="0"/>
  </r>
  <r>
    <n v="8"/>
    <x v="1904"/>
    <s v="INDIA"/>
    <n v="2000"/>
    <x v="234"/>
    <n v="3"/>
    <n v="0"/>
    <n v="19"/>
    <n v="8"/>
    <n v="6.33"/>
    <n v="70.37"/>
    <n v="0"/>
    <n v="0"/>
    <n v="0"/>
    <n v="2.375"/>
    <n v="6.333333333333333"/>
    <n v="76.7"/>
    <n v="0"/>
    <n v="0"/>
    <n v="0"/>
  </r>
  <r>
    <n v="9"/>
    <x v="1905"/>
    <s v="ZIM"/>
    <n v="1987"/>
    <x v="246"/>
    <n v="1"/>
    <n v="0"/>
    <n v="19"/>
    <n v="19"/>
    <n v="19"/>
    <n v="86.36"/>
    <n v="0"/>
    <n v="0"/>
    <n v="0"/>
    <n v="19"/>
    <n v="19"/>
    <n v="105.36"/>
    <n v="0"/>
    <n v="0"/>
    <n v="0"/>
  </r>
  <r>
    <n v="10"/>
    <x v="1906"/>
    <s v="WI"/>
    <n v="2017"/>
    <x v="241"/>
    <n v="4"/>
    <n v="1"/>
    <n v="19"/>
    <n v="10"/>
    <n v="6.33"/>
    <n v="73.069999999999993"/>
    <n v="0"/>
    <n v="0"/>
    <n v="0"/>
    <n v="2.7142857142857144"/>
    <n v="4.75"/>
    <n v="79.399999999999991"/>
    <n v="0"/>
    <n v="0"/>
    <n v="0"/>
  </r>
  <r>
    <n v="11"/>
    <x v="1907"/>
    <s v="SL"/>
    <n v="1975"/>
    <x v="242"/>
    <n v="3"/>
    <n v="1"/>
    <n v="19"/>
    <n v="16"/>
    <n v="9.5"/>
    <n v="32.200000000000003"/>
    <n v="0"/>
    <n v="0"/>
    <n v="0"/>
    <n v="6.333333333333333"/>
    <n v="6.333333333333333"/>
    <n v="41.7"/>
    <n v="0"/>
    <n v="0"/>
    <n v="0"/>
  </r>
  <r>
    <n v="12"/>
    <x v="1908"/>
    <s v="CAN"/>
    <n v="2008"/>
    <x v="242"/>
    <n v="2"/>
    <n v="0"/>
    <n v="19"/>
    <n v="16"/>
    <n v="9.5"/>
    <n v="61.29"/>
    <n v="0"/>
    <n v="0"/>
    <n v="0"/>
    <n v="6.333333333333333"/>
    <n v="9.5"/>
    <n v="70.789999999999992"/>
    <n v="0"/>
    <n v="0"/>
    <n v="0"/>
  </r>
  <r>
    <n v="13"/>
    <x v="1405"/>
    <s v="SCOT"/>
    <n v="1999"/>
    <x v="237"/>
    <n v="5"/>
    <n v="0"/>
    <n v="19"/>
    <n v="13"/>
    <n v="3.8"/>
    <n v="22.35"/>
    <n v="0"/>
    <n v="0"/>
    <n v="0"/>
    <n v="3.8"/>
    <n v="3.8"/>
    <n v="26.150000000000002"/>
    <n v="0"/>
    <n v="0"/>
    <n v="0"/>
  </r>
  <r>
    <n v="14"/>
    <x v="1909"/>
    <s v="BDESH"/>
    <n v="2018"/>
    <x v="242"/>
    <n v="1"/>
    <n v="0"/>
    <n v="19"/>
    <n v="19"/>
    <n v="19"/>
    <n v="79.16"/>
    <n v="0"/>
    <n v="0"/>
    <n v="0"/>
    <n v="6.333333333333333"/>
    <n v="19"/>
    <n v="98.16"/>
    <n v="0"/>
    <n v="0"/>
    <n v="0"/>
  </r>
  <r>
    <n v="15"/>
    <x v="1910"/>
    <s v="NAM"/>
    <n v="2019"/>
    <x v="243"/>
    <n v="2"/>
    <n v="1"/>
    <n v="19"/>
    <n v="17"/>
    <n v="19"/>
    <n v="82.6"/>
    <n v="0"/>
    <n v="0"/>
    <n v="0"/>
    <n v="9.5"/>
    <n v="9.5"/>
    <n v="101.6"/>
    <n v="0"/>
    <n v="0"/>
    <n v="0"/>
  </r>
  <r>
    <n v="16"/>
    <x v="1911"/>
    <s v="ENG"/>
    <n v="2005"/>
    <x v="232"/>
    <n v="5"/>
    <n v="3"/>
    <n v="19"/>
    <n v="9"/>
    <n v="9.5"/>
    <n v="67.849999999999994"/>
    <n v="0"/>
    <n v="0"/>
    <n v="1"/>
    <n v="1.4615384615384615"/>
    <n v="3.8"/>
    <n v="77.349999999999994"/>
    <n v="0"/>
    <n v="0"/>
    <n v="0"/>
  </r>
  <r>
    <n v="17"/>
    <x v="1912"/>
    <s v="WI"/>
    <n v="2018"/>
    <x v="234"/>
    <n v="5"/>
    <n v="4"/>
    <n v="19"/>
    <n v="16"/>
    <n v="19"/>
    <n v="70.37"/>
    <n v="0"/>
    <n v="0"/>
    <n v="0"/>
    <n v="2.375"/>
    <n v="3.8"/>
    <n v="89.37"/>
    <n v="0"/>
    <n v="0"/>
    <n v="0"/>
  </r>
  <r>
    <n v="18"/>
    <x v="1913"/>
    <s v="ENG"/>
    <n v="2011"/>
    <x v="243"/>
    <n v="2"/>
    <n v="0"/>
    <n v="18"/>
    <n v="15"/>
    <n v="9"/>
    <n v="112.5"/>
    <n v="0"/>
    <n v="0"/>
    <n v="0"/>
    <n v="9"/>
    <n v="9"/>
    <n v="121.5"/>
    <n v="0"/>
    <n v="0"/>
    <n v="0"/>
  </r>
  <r>
    <n v="19"/>
    <x v="1914"/>
    <s v="INDIA"/>
    <n v="2019"/>
    <x v="242"/>
    <n v="2"/>
    <n v="1"/>
    <n v="18"/>
    <n v="12"/>
    <n v="18"/>
    <n v="81.81"/>
    <n v="0"/>
    <n v="0"/>
    <n v="0"/>
    <n v="6"/>
    <n v="9"/>
    <n v="99.81"/>
    <n v="0"/>
    <n v="0"/>
    <n v="0"/>
  </r>
  <r>
    <n v="20"/>
    <x v="1915"/>
    <s v="WI"/>
    <n v="1981"/>
    <x v="210"/>
    <n v="6"/>
    <n v="4"/>
    <n v="18"/>
    <n v="8"/>
    <n v="9"/>
    <n v="47.36"/>
    <n v="0"/>
    <n v="0"/>
    <n v="0"/>
    <n v="0.94736842105263153"/>
    <n v="3"/>
    <n v="56.36"/>
    <n v="0"/>
    <n v="0"/>
    <n v="0"/>
  </r>
  <r>
    <n v="21"/>
    <x v="1916"/>
    <s v="NZ"/>
    <n v="1975"/>
    <x v="225"/>
    <n v="5"/>
    <n v="2"/>
    <n v="18"/>
    <n v="11"/>
    <n v="6"/>
    <n v="69.23"/>
    <n v="0"/>
    <n v="0"/>
    <n v="1"/>
    <n v="2"/>
    <n v="3.6"/>
    <n v="75.23"/>
    <n v="0"/>
    <n v="0"/>
    <n v="0"/>
  </r>
  <r>
    <n v="22"/>
    <x v="1917"/>
    <s v="BDESH"/>
    <n v="2003"/>
    <x v="246"/>
    <n v="1"/>
    <n v="1"/>
    <n v="18"/>
    <n v="18"/>
    <n v="0"/>
    <n v="64.28"/>
    <n v="0"/>
    <n v="0"/>
    <n v="0"/>
    <n v="18"/>
    <n v="18"/>
    <n v="64.28"/>
    <n v="0"/>
    <n v="0"/>
    <n v="0"/>
  </r>
  <r>
    <n v="23"/>
    <x v="1918"/>
    <s v="ZIM"/>
    <n v="2007"/>
    <x v="242"/>
    <n v="3"/>
    <n v="0"/>
    <n v="18"/>
    <n v="9"/>
    <n v="6"/>
    <n v="42.85"/>
    <n v="0"/>
    <n v="0"/>
    <n v="1"/>
    <n v="6"/>
    <n v="6"/>
    <n v="48.85"/>
    <n v="0"/>
    <n v="0"/>
    <n v="0"/>
  </r>
  <r>
    <n v="24"/>
    <x v="1919"/>
    <s v="OMAN"/>
    <n v="2019"/>
    <x v="243"/>
    <n v="2"/>
    <n v="0"/>
    <n v="18"/>
    <n v="12"/>
    <n v="9"/>
    <n v="38.29"/>
    <n v="0"/>
    <n v="0"/>
    <n v="0"/>
    <n v="9"/>
    <n v="9"/>
    <n v="47.29"/>
    <n v="0"/>
    <n v="0"/>
    <n v="0"/>
  </r>
  <r>
    <n v="25"/>
    <x v="1920"/>
    <s v="WI"/>
    <n v="2005"/>
    <x v="232"/>
    <n v="5"/>
    <n v="2"/>
    <n v="18"/>
    <n v="8"/>
    <n v="6"/>
    <n v="112.5"/>
    <n v="0"/>
    <n v="0"/>
    <n v="0"/>
    <n v="1.3846153846153846"/>
    <n v="3.6"/>
    <n v="118.5"/>
    <n v="0"/>
    <n v="0"/>
    <n v="0"/>
  </r>
  <r>
    <n v="26"/>
    <x v="1921"/>
    <s v="HKG"/>
    <n v="2008"/>
    <x v="243"/>
    <n v="2"/>
    <n v="0"/>
    <n v="18"/>
    <n v="14"/>
    <n v="9"/>
    <n v="112.5"/>
    <n v="0"/>
    <n v="0"/>
    <n v="0"/>
    <n v="9"/>
    <n v="9"/>
    <n v="121.5"/>
    <n v="0"/>
    <n v="0"/>
    <n v="0"/>
  </r>
  <r>
    <n v="27"/>
    <x v="1922"/>
    <s v="PAK"/>
    <n v="1980"/>
    <x v="246"/>
    <n v="1"/>
    <n v="0"/>
    <n v="18"/>
    <n v="18"/>
    <n v="18"/>
    <n v="46.15"/>
    <n v="0"/>
    <n v="0"/>
    <n v="0"/>
    <n v="18"/>
    <n v="18"/>
    <n v="64.150000000000006"/>
    <n v="0"/>
    <n v="0"/>
    <n v="0"/>
  </r>
  <r>
    <n v="28"/>
    <x v="1923"/>
    <s v="INDIA"/>
    <n v="1999"/>
    <x v="242"/>
    <n v="2"/>
    <n v="0"/>
    <n v="18"/>
    <n v="13"/>
    <n v="9"/>
    <n v="94.73"/>
    <n v="0"/>
    <n v="0"/>
    <n v="0"/>
    <n v="6"/>
    <n v="9"/>
    <n v="103.73"/>
    <n v="0"/>
    <n v="0"/>
    <n v="0"/>
  </r>
  <r>
    <n v="29"/>
    <x v="1924"/>
    <s v="UAE"/>
    <n v="2019"/>
    <x v="243"/>
    <n v="2"/>
    <n v="0"/>
    <n v="18"/>
    <n v="11"/>
    <n v="9"/>
    <n v="42.85"/>
    <n v="0"/>
    <n v="0"/>
    <n v="0"/>
    <n v="9"/>
    <n v="9"/>
    <n v="51.85"/>
    <n v="0"/>
    <n v="0"/>
    <n v="0"/>
  </r>
  <r>
    <n v="30"/>
    <x v="1925"/>
    <s v="UAE"/>
    <n v="2004"/>
    <x v="243"/>
    <n v="2"/>
    <n v="0"/>
    <n v="18"/>
    <n v="13"/>
    <n v="9"/>
    <n v="41.86"/>
    <n v="0"/>
    <n v="0"/>
    <n v="0"/>
    <n v="9"/>
    <n v="9"/>
    <n v="50.86"/>
    <n v="0"/>
    <n v="0"/>
    <n v="0"/>
  </r>
  <r>
    <n v="31"/>
    <x v="1926"/>
    <s v="PAK"/>
    <n v="2011"/>
    <x v="243"/>
    <n v="1"/>
    <n v="0"/>
    <n v="18"/>
    <n v="18"/>
    <n v="18"/>
    <n v="150"/>
    <n v="0"/>
    <n v="0"/>
    <n v="0"/>
    <n v="9"/>
    <n v="18"/>
    <n v="168"/>
    <n v="0"/>
    <n v="0"/>
    <n v="0"/>
  </r>
  <r>
    <n v="32"/>
    <x v="1927"/>
    <s v="CAN"/>
    <n v="2011"/>
    <x v="246"/>
    <n v="1"/>
    <n v="0"/>
    <n v="18"/>
    <n v="18"/>
    <n v="18"/>
    <n v="43.9"/>
    <n v="0"/>
    <n v="0"/>
    <n v="0"/>
    <n v="18"/>
    <n v="18"/>
    <n v="61.9"/>
    <n v="0"/>
    <n v="0"/>
    <n v="0"/>
  </r>
  <r>
    <n v="33"/>
    <x v="1928"/>
    <s v="SL"/>
    <n v="1985"/>
    <x v="234"/>
    <n v="3"/>
    <n v="2"/>
    <n v="18"/>
    <n v="12"/>
    <n v="18"/>
    <n v="37.5"/>
    <n v="0"/>
    <n v="0"/>
    <n v="1"/>
    <n v="2.25"/>
    <n v="6"/>
    <n v="55.5"/>
    <n v="0"/>
    <n v="0"/>
    <n v="0"/>
  </r>
  <r>
    <n v="34"/>
    <x v="1929"/>
    <s v="PAK"/>
    <n v="1989"/>
    <x v="214"/>
    <n v="6"/>
    <n v="3"/>
    <n v="18"/>
    <n v="11"/>
    <n v="6"/>
    <n v="60"/>
    <n v="0"/>
    <n v="0"/>
    <n v="2"/>
    <n v="1.125"/>
    <n v="3"/>
    <n v="66"/>
    <n v="0"/>
    <n v="0"/>
    <n v="0"/>
  </r>
  <r>
    <n v="35"/>
    <x v="1930"/>
    <s v="NZ"/>
    <n v="2000"/>
    <x v="200"/>
    <n v="11"/>
    <n v="6"/>
    <n v="17"/>
    <n v="7"/>
    <n v="3.4"/>
    <n v="30.35"/>
    <n v="0"/>
    <n v="0"/>
    <n v="2"/>
    <n v="0.54838709677419351"/>
    <n v="1.5454545454545454"/>
    <n v="33.75"/>
    <n v="0"/>
    <n v="0"/>
    <n v="0"/>
  </r>
  <r>
    <n v="36"/>
    <x v="1931"/>
    <s v="ENG"/>
    <n v="2018"/>
    <x v="243"/>
    <n v="2"/>
    <n v="0"/>
    <n v="17"/>
    <n v="15"/>
    <n v="8.5"/>
    <n v="58.62"/>
    <n v="0"/>
    <n v="0"/>
    <n v="0"/>
    <n v="8.5"/>
    <n v="8.5"/>
    <n v="67.12"/>
    <n v="0"/>
    <n v="0"/>
    <n v="0"/>
  </r>
  <r>
    <n v="37"/>
    <x v="1932"/>
    <s v="SL"/>
    <n v="2001"/>
    <x v="242"/>
    <n v="2"/>
    <n v="1"/>
    <n v="17"/>
    <n v="14"/>
    <n v="17"/>
    <n v="62.96"/>
    <n v="0"/>
    <n v="0"/>
    <n v="0"/>
    <n v="5.666666666666667"/>
    <n v="8.5"/>
    <n v="79.960000000000008"/>
    <n v="0"/>
    <n v="0"/>
    <n v="0"/>
  </r>
  <r>
    <n v="38"/>
    <x v="1933"/>
    <s v="KENYA"/>
    <n v="2011"/>
    <x v="243"/>
    <n v="2"/>
    <n v="1"/>
    <n v="17"/>
    <n v="10"/>
    <n v="17"/>
    <n v="121.42"/>
    <n v="0"/>
    <n v="0"/>
    <n v="0"/>
    <n v="8.5"/>
    <n v="8.5"/>
    <n v="138.42000000000002"/>
    <n v="0"/>
    <n v="0"/>
    <n v="0"/>
  </r>
  <r>
    <n v="39"/>
    <x v="1934"/>
    <s v="ENG"/>
    <n v="2006"/>
    <x v="197"/>
    <n v="6"/>
    <n v="2"/>
    <n v="17"/>
    <n v="7"/>
    <n v="4.25"/>
    <n v="56.66"/>
    <n v="0"/>
    <n v="0"/>
    <n v="1"/>
    <n v="0.65384615384615385"/>
    <n v="2.8333333333333335"/>
    <n v="60.91"/>
    <n v="0"/>
    <n v="0"/>
    <n v="0"/>
  </r>
  <r>
    <n v="40"/>
    <x v="1935"/>
    <s v="HKG"/>
    <n v="2004"/>
    <x v="243"/>
    <n v="2"/>
    <n v="0"/>
    <n v="17"/>
    <n v="16"/>
    <n v="8.5"/>
    <n v="28.81"/>
    <n v="0"/>
    <n v="0"/>
    <n v="0"/>
    <n v="8.5"/>
    <n v="8.5"/>
    <n v="37.31"/>
    <n v="0"/>
    <n v="0"/>
    <n v="0"/>
  </r>
  <r>
    <n v="41"/>
    <x v="1936"/>
    <s v="PAK"/>
    <n v="1976"/>
    <x v="235"/>
    <n v="2"/>
    <n v="0"/>
    <n v="17"/>
    <n v="10"/>
    <n v="8.5"/>
    <n v="37.770000000000003"/>
    <n v="0"/>
    <n v="0"/>
    <n v="0"/>
    <n v="4.25"/>
    <n v="8.5"/>
    <n v="46.27"/>
    <n v="0"/>
    <n v="0"/>
    <n v="0"/>
  </r>
  <r>
    <n v="42"/>
    <x v="1937"/>
    <s v="KENYA"/>
    <n v="1996"/>
    <x v="242"/>
    <n v="2"/>
    <n v="0"/>
    <n v="17"/>
    <n v="16"/>
    <n v="8.5"/>
    <n v="32.69"/>
    <n v="0"/>
    <n v="0"/>
    <n v="0"/>
    <n v="5.666666666666667"/>
    <n v="8.5"/>
    <n v="41.19"/>
    <n v="0"/>
    <n v="0"/>
    <n v="0"/>
  </r>
  <r>
    <n v="43"/>
    <x v="1938"/>
    <s v="SL"/>
    <n v="1982"/>
    <x v="243"/>
    <n v="1"/>
    <n v="0"/>
    <n v="17"/>
    <n v="17"/>
    <n v="17"/>
    <n v="40.47"/>
    <n v="0"/>
    <n v="0"/>
    <n v="0"/>
    <n v="8.5"/>
    <n v="17"/>
    <n v="57.47"/>
    <n v="0"/>
    <n v="0"/>
    <n v="0"/>
  </r>
  <r>
    <n v="44"/>
    <x v="1939"/>
    <s v="WI"/>
    <n v="2001"/>
    <x v="236"/>
    <n v="4"/>
    <n v="2"/>
    <n v="17"/>
    <n v="8"/>
    <n v="8.5"/>
    <n v="40.47"/>
    <n v="0"/>
    <n v="0"/>
    <n v="1"/>
    <n v="2.8333333333333335"/>
    <n v="4.25"/>
    <n v="48.97"/>
    <n v="0"/>
    <n v="0"/>
    <n v="0"/>
  </r>
  <r>
    <n v="45"/>
    <x v="1940"/>
    <s v="NZ"/>
    <n v="1996"/>
    <x v="241"/>
    <n v="4"/>
    <n v="3"/>
    <n v="17"/>
    <n v="8"/>
    <n v="17"/>
    <n v="113.33"/>
    <n v="0"/>
    <n v="0"/>
    <n v="0"/>
    <n v="2.4285714285714284"/>
    <n v="4.25"/>
    <n v="130.32999999999998"/>
    <n v="0"/>
    <n v="0"/>
    <n v="0"/>
  </r>
  <r>
    <n v="46"/>
    <x v="1941"/>
    <s v="SL"/>
    <n v="2019"/>
    <x v="232"/>
    <n v="6"/>
    <n v="3"/>
    <n v="17"/>
    <n v="7"/>
    <n v="5.66"/>
    <n v="37.770000000000003"/>
    <n v="0"/>
    <n v="0"/>
    <n v="0"/>
    <n v="1.3076923076923077"/>
    <n v="2.8333333333333335"/>
    <n v="43.430000000000007"/>
    <n v="0"/>
    <n v="0"/>
    <n v="0"/>
  </r>
  <r>
    <n v="47"/>
    <x v="1942"/>
    <s v="ENG"/>
    <n v="1975"/>
    <x v="230"/>
    <n v="3"/>
    <n v="2"/>
    <n v="17"/>
    <n v="8"/>
    <n v="17"/>
    <n v="70.83"/>
    <n v="0"/>
    <n v="0"/>
    <n v="0"/>
    <n v="1.7"/>
    <n v="5.666666666666667"/>
    <n v="87.83"/>
    <n v="0"/>
    <n v="0"/>
    <n v="0"/>
  </r>
  <r>
    <n v="48"/>
    <x v="1943"/>
    <s v="SL"/>
    <n v="2019"/>
    <x v="243"/>
    <n v="2"/>
    <n v="1"/>
    <n v="17"/>
    <n v="9"/>
    <n v="17"/>
    <n v="44.73"/>
    <n v="0"/>
    <n v="0"/>
    <n v="0"/>
    <n v="8.5"/>
    <n v="8.5"/>
    <n v="61.73"/>
    <n v="0"/>
    <n v="0"/>
    <n v="0"/>
  </r>
  <r>
    <n v="49"/>
    <x v="226"/>
    <s v="BDESH"/>
    <n v="1986"/>
    <x v="243"/>
    <n v="2"/>
    <n v="0"/>
    <n v="17"/>
    <n v="12"/>
    <n v="8.5"/>
    <n v="26.15"/>
    <n v="0"/>
    <n v="0"/>
    <n v="0"/>
    <n v="8.5"/>
    <n v="8.5"/>
    <n v="34.65"/>
    <n v="0"/>
    <n v="0"/>
    <n v="0"/>
  </r>
  <r>
    <n v="0"/>
    <x v="1944"/>
    <s v="ENG"/>
    <n v="2001"/>
    <x v="241"/>
    <n v="4"/>
    <n v="0"/>
    <n v="17"/>
    <n v="12"/>
    <n v="4.25"/>
    <n v="50"/>
    <n v="0"/>
    <n v="0"/>
    <n v="1"/>
    <n v="2.4285714285714284"/>
    <n v="4.25"/>
    <n v="54.25"/>
    <n v="0"/>
    <n v="0"/>
    <n v="0"/>
  </r>
  <r>
    <n v="1"/>
    <x v="1945"/>
    <s v="SA"/>
    <n v="2000"/>
    <x v="246"/>
    <n v="1"/>
    <n v="1"/>
    <n v="16"/>
    <n v="16"/>
    <n v="0"/>
    <n v="61.53"/>
    <n v="0"/>
    <n v="0"/>
    <n v="0"/>
    <n v="16"/>
    <n v="16"/>
    <n v="61.53"/>
    <n v="0"/>
    <n v="0"/>
    <n v="0"/>
  </r>
  <r>
    <n v="2"/>
    <x v="1946"/>
    <s v="NZ"/>
    <n v="1978"/>
    <x v="243"/>
    <n v="2"/>
    <n v="1"/>
    <n v="16"/>
    <n v="12"/>
    <n v="16"/>
    <n v="34.78"/>
    <n v="0"/>
    <n v="0"/>
    <n v="0"/>
    <n v="8"/>
    <n v="8"/>
    <n v="50.78"/>
    <n v="0"/>
    <n v="0"/>
    <n v="0"/>
  </r>
  <r>
    <n v="3"/>
    <x v="1947"/>
    <s v="USA"/>
    <n v="2004"/>
    <x v="246"/>
    <n v="1"/>
    <n v="0"/>
    <n v="16"/>
    <n v="16"/>
    <n v="16"/>
    <n v="42.1"/>
    <n v="0"/>
    <n v="0"/>
    <n v="0"/>
    <n v="16"/>
    <n v="16"/>
    <n v="58.1"/>
    <n v="0"/>
    <n v="0"/>
    <n v="0"/>
  </r>
  <r>
    <n v="4"/>
    <x v="1948"/>
    <s v="UAE"/>
    <n v="2015"/>
    <x v="241"/>
    <n v="4"/>
    <n v="4"/>
    <n v="16"/>
    <n v="10"/>
    <n v="0"/>
    <n v="55.17"/>
    <n v="0"/>
    <n v="0"/>
    <n v="0"/>
    <n v="2.2857142857142856"/>
    <n v="4"/>
    <n v="55.17"/>
    <n v="0"/>
    <n v="0"/>
    <n v="0"/>
  </r>
  <r>
    <n v="5"/>
    <x v="1949"/>
    <s v="CAN"/>
    <n v="2006"/>
    <x v="235"/>
    <n v="3"/>
    <n v="0"/>
    <n v="16"/>
    <n v="9"/>
    <n v="5.33"/>
    <n v="35.549999999999997"/>
    <n v="0"/>
    <n v="0"/>
    <n v="1"/>
    <n v="4"/>
    <n v="5.333333333333333"/>
    <n v="40.879999999999995"/>
    <n v="0"/>
    <n v="0"/>
    <n v="0"/>
  </r>
  <r>
    <n v="6"/>
    <x v="1950"/>
    <s v="BDESH"/>
    <n v="1990"/>
    <x v="237"/>
    <n v="4"/>
    <n v="2"/>
    <n v="16"/>
    <n v="8"/>
    <n v="8"/>
    <n v="25.8"/>
    <n v="0"/>
    <n v="0"/>
    <n v="1"/>
    <n v="3.2"/>
    <n v="4"/>
    <n v="33.799999999999997"/>
    <n v="0"/>
    <n v="0"/>
    <n v="0"/>
  </r>
  <r>
    <n v="7"/>
    <x v="1951"/>
    <s v="ENG"/>
    <n v="2003"/>
    <x v="230"/>
    <n v="4"/>
    <n v="1"/>
    <n v="16"/>
    <n v="10"/>
    <n v="5.33"/>
    <n v="80"/>
    <n v="0"/>
    <n v="0"/>
    <n v="1"/>
    <n v="1.6"/>
    <n v="4"/>
    <n v="85.33"/>
    <n v="0"/>
    <n v="0"/>
    <n v="0"/>
  </r>
  <r>
    <n v="8"/>
    <x v="1952"/>
    <s v="HKG"/>
    <n v="2004"/>
    <x v="246"/>
    <n v="1"/>
    <n v="1"/>
    <n v="16"/>
    <n v="16"/>
    <n v="0"/>
    <n v="33.33"/>
    <n v="0"/>
    <n v="0"/>
    <n v="0"/>
    <n v="16"/>
    <n v="16"/>
    <n v="33.33"/>
    <n v="0"/>
    <n v="0"/>
    <n v="0"/>
  </r>
  <r>
    <n v="9"/>
    <x v="1953"/>
    <s v="NL"/>
    <n v="2011"/>
    <x v="241"/>
    <n v="5"/>
    <n v="2"/>
    <n v="16"/>
    <n v="9"/>
    <n v="5.33"/>
    <n v="59.25"/>
    <n v="0"/>
    <n v="0"/>
    <n v="1"/>
    <n v="2.2857142857142856"/>
    <n v="3.2"/>
    <n v="64.58"/>
    <n v="0"/>
    <n v="0"/>
    <n v="0"/>
  </r>
  <r>
    <n v="10"/>
    <x v="1954"/>
    <s v="AUS"/>
    <n v="1972"/>
    <x v="242"/>
    <n v="1"/>
    <n v="1"/>
    <n v="16"/>
    <n v="16"/>
    <n v="0"/>
    <n v="66.66"/>
    <n v="0"/>
    <n v="0"/>
    <n v="0"/>
    <n v="5.333333333333333"/>
    <n v="16"/>
    <n v="66.66"/>
    <n v="0"/>
    <n v="0"/>
    <n v="0"/>
  </r>
  <r>
    <n v="11"/>
    <x v="1955"/>
    <s v="ZIM"/>
    <n v="2018"/>
    <x v="202"/>
    <n v="15"/>
    <n v="7"/>
    <n v="16"/>
    <n v="7"/>
    <n v="2"/>
    <n v="17.97"/>
    <n v="0"/>
    <n v="0"/>
    <n v="5"/>
    <n v="0.88888888888888884"/>
    <n v="1.0666666666666667"/>
    <n v="19.97"/>
    <n v="0"/>
    <n v="0"/>
    <n v="0"/>
  </r>
  <r>
    <n v="12"/>
    <x v="1956"/>
    <s v="AUS"/>
    <n v="1977"/>
    <x v="243"/>
    <n v="2"/>
    <n v="1"/>
    <n v="16"/>
    <n v="16"/>
    <n v="16"/>
    <n v="42.1"/>
    <n v="0"/>
    <n v="0"/>
    <n v="1"/>
    <n v="8"/>
    <n v="8"/>
    <n v="58.1"/>
    <n v="0"/>
    <n v="0"/>
    <n v="0"/>
  </r>
  <r>
    <n v="13"/>
    <x v="1957"/>
    <s v="KENYA"/>
    <n v="2010"/>
    <x v="235"/>
    <n v="4"/>
    <n v="0"/>
    <n v="16"/>
    <n v="8"/>
    <n v="4"/>
    <n v="23.52"/>
    <n v="0"/>
    <n v="0"/>
    <n v="1"/>
    <n v="4"/>
    <n v="4"/>
    <n v="27.52"/>
    <n v="0"/>
    <n v="0"/>
    <n v="0"/>
  </r>
  <r>
    <n v="14"/>
    <x v="1958"/>
    <s v="NZ"/>
    <n v="1976"/>
    <x v="246"/>
    <n v="1"/>
    <n v="0"/>
    <n v="16"/>
    <n v="16"/>
    <n v="16"/>
    <n v="66.66"/>
    <n v="0"/>
    <n v="0"/>
    <n v="0"/>
    <n v="16"/>
    <n v="16"/>
    <n v="82.66"/>
    <n v="0"/>
    <n v="0"/>
    <n v="0"/>
  </r>
  <r>
    <n v="15"/>
    <x v="1959"/>
    <s v="UAE"/>
    <n v="2014"/>
    <x v="243"/>
    <n v="2"/>
    <n v="0"/>
    <n v="16"/>
    <n v="9"/>
    <n v="8"/>
    <n v="55.17"/>
    <n v="0"/>
    <n v="0"/>
    <n v="0"/>
    <n v="8"/>
    <n v="8"/>
    <n v="63.17"/>
    <n v="0"/>
    <n v="0"/>
    <n v="0"/>
  </r>
  <r>
    <n v="16"/>
    <x v="1960"/>
    <s v="INDIA"/>
    <n v="2019"/>
    <x v="243"/>
    <n v="2"/>
    <n v="0"/>
    <n v="16"/>
    <n v="9"/>
    <n v="8"/>
    <n v="50"/>
    <n v="0"/>
    <n v="0"/>
    <n v="0"/>
    <n v="8"/>
    <n v="8"/>
    <n v="58"/>
    <n v="0"/>
    <n v="0"/>
    <n v="0"/>
  </r>
  <r>
    <n v="17"/>
    <x v="1961"/>
    <s v="SCOT"/>
    <n v="2018"/>
    <x v="228"/>
    <n v="5"/>
    <n v="0"/>
    <n v="16"/>
    <n v="7"/>
    <n v="3.2"/>
    <n v="44.44"/>
    <n v="0"/>
    <n v="0"/>
    <n v="0"/>
    <n v="1.4545454545454546"/>
    <n v="3.2"/>
    <n v="47.64"/>
    <n v="0"/>
    <n v="0"/>
    <n v="0"/>
  </r>
  <r>
    <n v="18"/>
    <x v="1962"/>
    <s v="INDIA"/>
    <n v="1996"/>
    <x v="243"/>
    <n v="2"/>
    <n v="0"/>
    <n v="16"/>
    <n v="9"/>
    <n v="8"/>
    <n v="25.39"/>
    <n v="0"/>
    <n v="0"/>
    <n v="0"/>
    <n v="8"/>
    <n v="8"/>
    <n v="33.39"/>
    <n v="0"/>
    <n v="0"/>
    <n v="0"/>
  </r>
  <r>
    <n v="19"/>
    <x v="1963"/>
    <s v="SA"/>
    <n v="2019"/>
    <x v="225"/>
    <n v="6"/>
    <n v="1"/>
    <n v="16"/>
    <n v="6"/>
    <n v="3.2"/>
    <n v="53.33"/>
    <n v="0"/>
    <n v="0"/>
    <n v="2"/>
    <n v="1.7777777777777777"/>
    <n v="2.6666666666666665"/>
    <n v="56.53"/>
    <n v="0"/>
    <n v="0"/>
    <n v="0"/>
  </r>
  <r>
    <n v="20"/>
    <x v="1964"/>
    <s v="SCOT"/>
    <n v="2019"/>
    <x v="232"/>
    <n v="7"/>
    <n v="3"/>
    <n v="16"/>
    <n v="14"/>
    <n v="4"/>
    <n v="51.61"/>
    <n v="0"/>
    <n v="0"/>
    <n v="3"/>
    <n v="1.2307692307692308"/>
    <n v="2.2857142857142856"/>
    <n v="55.61"/>
    <n v="0"/>
    <n v="0"/>
    <n v="0"/>
  </r>
  <r>
    <n v="21"/>
    <x v="1965"/>
    <s v="ENG"/>
    <n v="1985"/>
    <x v="232"/>
    <n v="6"/>
    <n v="1"/>
    <n v="15"/>
    <n v="8"/>
    <n v="3"/>
    <n v="60"/>
    <n v="0"/>
    <n v="0"/>
    <n v="2"/>
    <n v="1.1538461538461537"/>
    <n v="2.5"/>
    <n v="63"/>
    <n v="0"/>
    <n v="0"/>
    <n v="0"/>
  </r>
  <r>
    <n v="22"/>
    <x v="1966"/>
    <s v="SL"/>
    <n v="1988"/>
    <x v="234"/>
    <n v="3"/>
    <n v="1"/>
    <n v="15"/>
    <n v="9"/>
    <n v="7.5"/>
    <n v="57.69"/>
    <n v="0"/>
    <n v="0"/>
    <n v="0"/>
    <n v="1.875"/>
    <n v="5"/>
    <n v="65.19"/>
    <n v="0"/>
    <n v="0"/>
    <n v="0"/>
  </r>
  <r>
    <n v="23"/>
    <x v="1967"/>
    <s v="WI"/>
    <n v="2017"/>
    <x v="243"/>
    <n v="2"/>
    <n v="1"/>
    <n v="15"/>
    <n v="12"/>
    <n v="15"/>
    <n v="29.41"/>
    <n v="0"/>
    <n v="0"/>
    <n v="0"/>
    <n v="7.5"/>
    <n v="7.5"/>
    <n v="44.41"/>
    <n v="0"/>
    <n v="0"/>
    <n v="0"/>
  </r>
  <r>
    <n v="24"/>
    <x v="1968"/>
    <s v="ENG"/>
    <n v="2014"/>
    <x v="230"/>
    <n v="6"/>
    <n v="4"/>
    <n v="15"/>
    <n v="6"/>
    <n v="7.5"/>
    <n v="45.45"/>
    <n v="0"/>
    <n v="0"/>
    <n v="0"/>
    <n v="1.5"/>
    <n v="2.5"/>
    <n v="52.95"/>
    <n v="0"/>
    <n v="0"/>
    <n v="0"/>
  </r>
  <r>
    <n v="25"/>
    <x v="1969"/>
    <s v="AUS"/>
    <n v="1972"/>
    <x v="246"/>
    <n v="1"/>
    <n v="1"/>
    <n v="15"/>
    <n v="15"/>
    <n v="0"/>
    <n v="53.57"/>
    <n v="0"/>
    <n v="0"/>
    <n v="0"/>
    <n v="15"/>
    <n v="15"/>
    <n v="53.57"/>
    <n v="0"/>
    <n v="0"/>
    <n v="0"/>
  </r>
  <r>
    <n v="26"/>
    <x v="1970"/>
    <s v="ZIM"/>
    <n v="2006"/>
    <x v="228"/>
    <n v="8"/>
    <n v="2"/>
    <n v="15"/>
    <n v="7"/>
    <n v="2.5"/>
    <n v="23.8"/>
    <n v="0"/>
    <n v="0"/>
    <n v="3"/>
    <n v="1.3636363636363635"/>
    <n v="1.875"/>
    <n v="26.3"/>
    <n v="0"/>
    <n v="0"/>
    <n v="0"/>
  </r>
  <r>
    <n v="27"/>
    <x v="1971"/>
    <s v="BMUDA"/>
    <n v="2008"/>
    <x v="246"/>
    <n v="1"/>
    <n v="1"/>
    <n v="15"/>
    <n v="15"/>
    <n v="0"/>
    <n v="57.69"/>
    <n v="0"/>
    <n v="0"/>
    <n v="0"/>
    <n v="15"/>
    <n v="15"/>
    <n v="57.69"/>
    <n v="0"/>
    <n v="0"/>
    <n v="0"/>
  </r>
  <r>
    <n v="28"/>
    <x v="1972"/>
    <s v="PAK"/>
    <n v="2000"/>
    <x v="246"/>
    <n v="1"/>
    <n v="0"/>
    <n v="15"/>
    <n v="15"/>
    <n v="15"/>
    <n v="93.75"/>
    <n v="0"/>
    <n v="0"/>
    <n v="0"/>
    <n v="15"/>
    <n v="15"/>
    <n v="108.75"/>
    <n v="0"/>
    <n v="0"/>
    <n v="0"/>
  </r>
  <r>
    <n v="29"/>
    <x v="1973"/>
    <s v="IRE"/>
    <n v="2008"/>
    <x v="236"/>
    <n v="1"/>
    <n v="0"/>
    <n v="15"/>
    <n v="15"/>
    <n v="15"/>
    <n v="60"/>
    <n v="0"/>
    <n v="0"/>
    <n v="0"/>
    <n v="2.5"/>
    <n v="15"/>
    <n v="75"/>
    <n v="0"/>
    <n v="0"/>
    <n v="0"/>
  </r>
  <r>
    <n v="30"/>
    <x v="1974"/>
    <s v="ENG"/>
    <n v="1975"/>
    <x v="242"/>
    <n v="3"/>
    <n v="0"/>
    <n v="15"/>
    <n v="14"/>
    <n v="5"/>
    <n v="21.73"/>
    <n v="0"/>
    <n v="0"/>
    <n v="1"/>
    <n v="5"/>
    <n v="5"/>
    <n v="26.73"/>
    <n v="0"/>
    <n v="0"/>
    <n v="0"/>
  </r>
  <r>
    <n v="31"/>
    <x v="1975"/>
    <s v="PAK"/>
    <n v="1990"/>
    <x v="243"/>
    <n v="2"/>
    <n v="0"/>
    <n v="15"/>
    <n v="10"/>
    <n v="7.5"/>
    <n v="62.5"/>
    <n v="0"/>
    <n v="0"/>
    <n v="0"/>
    <n v="7.5"/>
    <n v="7.5"/>
    <n v="70"/>
    <n v="0"/>
    <n v="0"/>
    <n v="0"/>
  </r>
  <r>
    <n v="32"/>
    <x v="1976"/>
    <s v="PAK"/>
    <n v="2002"/>
    <x v="228"/>
    <n v="4"/>
    <n v="2"/>
    <n v="15"/>
    <n v="7"/>
    <n v="7.5"/>
    <n v="68.180000000000007"/>
    <n v="0"/>
    <n v="0"/>
    <n v="0"/>
    <n v="1.3636363636363635"/>
    <n v="3.75"/>
    <n v="75.680000000000007"/>
    <n v="0"/>
    <n v="0"/>
    <n v="0"/>
  </r>
  <r>
    <n v="33"/>
    <x v="1977"/>
    <s v="IRE"/>
    <n v="2017"/>
    <x v="235"/>
    <n v="2"/>
    <n v="2"/>
    <n v="15"/>
    <n v="15"/>
    <n v="0"/>
    <n v="136.36000000000001"/>
    <n v="0"/>
    <n v="0"/>
    <n v="0"/>
    <n v="3.75"/>
    <n v="7.5"/>
    <n v="136.36000000000001"/>
    <n v="0"/>
    <n v="0"/>
    <n v="0"/>
  </r>
  <r>
    <n v="34"/>
    <x v="1978"/>
    <s v="SL"/>
    <n v="2017"/>
    <x v="243"/>
    <n v="2"/>
    <n v="0"/>
    <n v="15"/>
    <n v="11"/>
    <n v="7.5"/>
    <n v="51.72"/>
    <n v="0"/>
    <n v="0"/>
    <n v="0"/>
    <n v="7.5"/>
    <n v="7.5"/>
    <n v="59.22"/>
    <n v="0"/>
    <n v="0"/>
    <n v="0"/>
  </r>
  <r>
    <n v="35"/>
    <x v="1979"/>
    <s v="BDESH"/>
    <n v="1990"/>
    <x v="235"/>
    <n v="4"/>
    <n v="0"/>
    <n v="15"/>
    <n v="13"/>
    <n v="3.75"/>
    <n v="27.27"/>
    <n v="0"/>
    <n v="0"/>
    <n v="2"/>
    <n v="3.75"/>
    <n v="3.75"/>
    <n v="31.02"/>
    <n v="0"/>
    <n v="0"/>
    <n v="0"/>
  </r>
  <r>
    <n v="36"/>
    <x v="1980"/>
    <s v="NZ"/>
    <n v="2013"/>
    <x v="235"/>
    <n v="4"/>
    <n v="0"/>
    <n v="15"/>
    <n v="11"/>
    <n v="3.75"/>
    <n v="26.78"/>
    <n v="0"/>
    <n v="0"/>
    <n v="0"/>
    <n v="3.75"/>
    <n v="3.75"/>
    <n v="30.53"/>
    <n v="0"/>
    <n v="0"/>
    <n v="0"/>
  </r>
  <r>
    <n v="37"/>
    <x v="1981"/>
    <s v="BDESH"/>
    <n v="1995"/>
    <x v="243"/>
    <n v="2"/>
    <n v="0"/>
    <n v="15"/>
    <n v="11"/>
    <n v="7.5"/>
    <n v="32.6"/>
    <n v="0"/>
    <n v="0"/>
    <n v="0"/>
    <n v="7.5"/>
    <n v="7.5"/>
    <n v="40.1"/>
    <n v="0"/>
    <n v="0"/>
    <n v="0"/>
  </r>
  <r>
    <n v="38"/>
    <x v="1982"/>
    <s v="ENG"/>
    <n v="1990"/>
    <x v="243"/>
    <n v="2"/>
    <n v="1"/>
    <n v="15"/>
    <n v="10"/>
    <n v="15"/>
    <n v="37.5"/>
    <n v="0"/>
    <n v="0"/>
    <n v="0"/>
    <n v="7.5"/>
    <n v="7.5"/>
    <n v="52.5"/>
    <n v="0"/>
    <n v="0"/>
    <n v="0"/>
  </r>
  <r>
    <n v="39"/>
    <x v="1983"/>
    <s v="NL"/>
    <n v="2008"/>
    <x v="246"/>
    <n v="1"/>
    <n v="1"/>
    <n v="15"/>
    <n v="15"/>
    <n v="0"/>
    <n v="37.5"/>
    <n v="0"/>
    <n v="0"/>
    <n v="0"/>
    <n v="15"/>
    <n v="15"/>
    <n v="37.5"/>
    <n v="0"/>
    <n v="0"/>
    <n v="0"/>
  </r>
  <r>
    <n v="40"/>
    <x v="1984"/>
    <s v="CAN"/>
    <n v="1979"/>
    <x v="242"/>
    <n v="3"/>
    <n v="0"/>
    <n v="15"/>
    <n v="8"/>
    <n v="5"/>
    <n v="19.48"/>
    <n v="0"/>
    <n v="0"/>
    <n v="0"/>
    <n v="5"/>
    <n v="5"/>
    <n v="24.48"/>
    <n v="0"/>
    <n v="0"/>
    <n v="0"/>
  </r>
  <r>
    <n v="41"/>
    <x v="1985"/>
    <s v="ENG"/>
    <n v="1997"/>
    <x v="212"/>
    <n v="10"/>
    <n v="9"/>
    <n v="15"/>
    <n v="5"/>
    <n v="15"/>
    <n v="48.38"/>
    <n v="0"/>
    <n v="0"/>
    <n v="0"/>
    <n v="0.75"/>
    <n v="1.5"/>
    <n v="63.38"/>
    <n v="0"/>
    <n v="0"/>
    <n v="0"/>
  </r>
  <r>
    <n v="42"/>
    <x v="1986"/>
    <s v="INDIA"/>
    <n v="1996"/>
    <x v="235"/>
    <n v="2"/>
    <n v="0"/>
    <n v="15"/>
    <n v="12"/>
    <n v="7.5"/>
    <n v="125"/>
    <n v="0"/>
    <n v="0"/>
    <n v="0"/>
    <n v="3.75"/>
    <n v="7.5"/>
    <n v="132.5"/>
    <n v="0"/>
    <n v="0"/>
    <n v="0"/>
  </r>
  <r>
    <n v="43"/>
    <x v="1987"/>
    <s v="IRE"/>
    <n v="2011"/>
    <x v="225"/>
    <n v="6"/>
    <n v="2"/>
    <n v="15"/>
    <n v="8"/>
    <n v="3.75"/>
    <n v="60"/>
    <n v="0"/>
    <n v="0"/>
    <n v="2"/>
    <n v="1.6666666666666667"/>
    <n v="2.5"/>
    <n v="63.75"/>
    <n v="0"/>
    <n v="0"/>
    <n v="0"/>
  </r>
  <r>
    <n v="44"/>
    <x v="1988"/>
    <s v="ENG"/>
    <n v="1995"/>
    <x v="246"/>
    <n v="1"/>
    <n v="0"/>
    <n v="15"/>
    <n v="15"/>
    <n v="15"/>
    <n v="150"/>
    <n v="0"/>
    <n v="0"/>
    <n v="0"/>
    <n v="15"/>
    <n v="15"/>
    <n v="165"/>
    <n v="0"/>
    <n v="0"/>
    <n v="0"/>
  </r>
  <r>
    <n v="45"/>
    <x v="1989"/>
    <s v="PAK"/>
    <n v="2015"/>
    <x v="246"/>
    <n v="1"/>
    <n v="0"/>
    <n v="15"/>
    <n v="15"/>
    <n v="15"/>
    <n v="100"/>
    <n v="0"/>
    <n v="0"/>
    <n v="0"/>
    <n v="15"/>
    <n v="15"/>
    <n v="115"/>
    <n v="0"/>
    <n v="0"/>
    <n v="0"/>
  </r>
  <r>
    <n v="46"/>
    <x v="1990"/>
    <s v="NL"/>
    <n v="2014"/>
    <x v="224"/>
    <n v="5"/>
    <n v="5"/>
    <n v="14"/>
    <n v="10"/>
    <n v="0"/>
    <n v="51.85"/>
    <n v="0"/>
    <n v="0"/>
    <n v="0"/>
    <n v="1.1666666666666667"/>
    <n v="2.8"/>
    <n v="51.85"/>
    <n v="0"/>
    <n v="0"/>
    <n v="0"/>
  </r>
  <r>
    <n v="47"/>
    <x v="1991"/>
    <s v="UAE"/>
    <n v="2004"/>
    <x v="243"/>
    <n v="2"/>
    <n v="0"/>
    <n v="14"/>
    <n v="14"/>
    <n v="7"/>
    <n v="26.41"/>
    <n v="0"/>
    <n v="0"/>
    <n v="1"/>
    <n v="7"/>
    <n v="7"/>
    <n v="33.409999999999997"/>
    <n v="0"/>
    <n v="0"/>
    <n v="0"/>
  </r>
  <r>
    <n v="48"/>
    <x v="1992"/>
    <s v="PAK"/>
    <n v="1998"/>
    <x v="243"/>
    <n v="2"/>
    <n v="0"/>
    <n v="14"/>
    <n v="14"/>
    <n v="7"/>
    <n v="41.17"/>
    <n v="0"/>
    <n v="0"/>
    <n v="1"/>
    <n v="7"/>
    <n v="7"/>
    <n v="48.17"/>
    <n v="0"/>
    <n v="0"/>
    <n v="0"/>
  </r>
  <r>
    <n v="49"/>
    <x v="1993"/>
    <s v="UAE"/>
    <n v="2008"/>
    <x v="243"/>
    <n v="2"/>
    <n v="0"/>
    <n v="14"/>
    <n v="14"/>
    <n v="7"/>
    <n v="29.16"/>
    <n v="0"/>
    <n v="0"/>
    <n v="1"/>
    <n v="7"/>
    <n v="7"/>
    <n v="36.159999999999997"/>
    <n v="0"/>
    <n v="0"/>
    <n v="0"/>
  </r>
  <r>
    <n v="0"/>
    <x v="1994"/>
    <s v="ENG"/>
    <n v="1980"/>
    <x v="246"/>
    <n v="1"/>
    <n v="0"/>
    <n v="14"/>
    <n v="14"/>
    <n v="14"/>
    <n v="53.84"/>
    <n v="0"/>
    <n v="0"/>
    <n v="0"/>
    <n v="14"/>
    <n v="14"/>
    <n v="67.84"/>
    <n v="0"/>
    <n v="0"/>
    <n v="0"/>
  </r>
  <r>
    <n v="1"/>
    <x v="1995"/>
    <s v="ENG"/>
    <n v="2006"/>
    <x v="246"/>
    <n v="1"/>
    <n v="0"/>
    <n v="14"/>
    <n v="14"/>
    <n v="14"/>
    <n v="200"/>
    <n v="0"/>
    <n v="0"/>
    <n v="0"/>
    <n v="14"/>
    <n v="14"/>
    <n v="214"/>
    <n v="0"/>
    <n v="0"/>
    <n v="0"/>
  </r>
  <r>
    <n v="2"/>
    <x v="1996"/>
    <s v="ENG"/>
    <n v="2018"/>
    <x v="242"/>
    <n v="2"/>
    <n v="0"/>
    <n v="14"/>
    <n v="10"/>
    <n v="7"/>
    <n v="82.35"/>
    <n v="0"/>
    <n v="0"/>
    <n v="0"/>
    <n v="4.666666666666667"/>
    <n v="7"/>
    <n v="89.35"/>
    <n v="0"/>
    <n v="0"/>
    <n v="0"/>
  </r>
  <r>
    <n v="3"/>
    <x v="1997"/>
    <s v="CAN"/>
    <n v="2006"/>
    <x v="243"/>
    <n v="2"/>
    <n v="0"/>
    <n v="14"/>
    <n v="13"/>
    <n v="7"/>
    <n v="40"/>
    <n v="0"/>
    <n v="0"/>
    <n v="0"/>
    <n v="7"/>
    <n v="7"/>
    <n v="47"/>
    <n v="0"/>
    <n v="0"/>
    <n v="0"/>
  </r>
  <r>
    <n v="4"/>
    <x v="1998"/>
    <s v="ZIM"/>
    <n v="1992"/>
    <x v="246"/>
    <n v="1"/>
    <n v="1"/>
    <n v="14"/>
    <n v="14"/>
    <n v="0"/>
    <n v="93.33"/>
    <n v="0"/>
    <n v="0"/>
    <n v="0"/>
    <n v="14"/>
    <n v="14"/>
    <n v="93.33"/>
    <n v="0"/>
    <n v="0"/>
    <n v="0"/>
  </r>
  <r>
    <n v="5"/>
    <x v="1999"/>
    <s v="BMUDA"/>
    <n v="2009"/>
    <x v="230"/>
    <n v="6"/>
    <n v="6"/>
    <n v="14"/>
    <n v="7"/>
    <n v="0"/>
    <n v="45.16"/>
    <n v="0"/>
    <n v="0"/>
    <n v="0"/>
    <n v="1.4"/>
    <n v="2.3333333333333335"/>
    <n v="45.16"/>
    <n v="0"/>
    <n v="0"/>
    <n v="0"/>
  </r>
  <r>
    <n v="6"/>
    <x v="2000"/>
    <s v="SL"/>
    <n v="2017"/>
    <x v="235"/>
    <n v="4"/>
    <n v="1"/>
    <n v="14"/>
    <n v="7"/>
    <n v="4.66"/>
    <n v="53.84"/>
    <n v="0"/>
    <n v="0"/>
    <n v="1"/>
    <n v="3.5"/>
    <n v="3.5"/>
    <n v="58.5"/>
    <n v="0"/>
    <n v="0"/>
    <n v="0"/>
  </r>
  <r>
    <n v="7"/>
    <x v="2001"/>
    <s v="AUS"/>
    <n v="1975"/>
    <x v="225"/>
    <n v="3"/>
    <n v="1"/>
    <n v="14"/>
    <n v="8"/>
    <n v="7"/>
    <n v="38.880000000000003"/>
    <n v="0"/>
    <n v="0"/>
    <n v="1"/>
    <n v="1.5555555555555556"/>
    <n v="4.666666666666667"/>
    <n v="45.88"/>
    <n v="0"/>
    <n v="0"/>
    <n v="0"/>
  </r>
  <r>
    <n v="8"/>
    <x v="2002"/>
    <s v="PAK"/>
    <n v="2000"/>
    <x v="192"/>
    <n v="9"/>
    <n v="7"/>
    <n v="14"/>
    <n v="7"/>
    <n v="7"/>
    <n v="41.17"/>
    <n v="0"/>
    <n v="0"/>
    <n v="1"/>
    <n v="0.60869565217391308"/>
    <n v="1.5555555555555556"/>
    <n v="48.17"/>
    <n v="0"/>
    <n v="0"/>
    <n v="0"/>
  </r>
  <r>
    <n v="9"/>
    <x v="2003"/>
    <s v="PAK"/>
    <n v="1990"/>
    <x v="236"/>
    <n v="3"/>
    <n v="2"/>
    <n v="14"/>
    <n v="7"/>
    <n v="14"/>
    <n v="56"/>
    <n v="0"/>
    <n v="0"/>
    <n v="0"/>
    <n v="2.3333333333333335"/>
    <n v="4.666666666666667"/>
    <n v="70"/>
    <n v="0"/>
    <n v="0"/>
    <n v="0"/>
  </r>
  <r>
    <n v="10"/>
    <x v="2004"/>
    <s v="ZIM"/>
    <n v="2018"/>
    <x v="225"/>
    <n v="6"/>
    <n v="1"/>
    <n v="14"/>
    <n v="10"/>
    <n v="2.8"/>
    <n v="46.66"/>
    <n v="0"/>
    <n v="0"/>
    <n v="2"/>
    <n v="1.5555555555555556"/>
    <n v="2.3333333333333335"/>
    <n v="49.459999999999994"/>
    <n v="0"/>
    <n v="0"/>
    <n v="0"/>
  </r>
  <r>
    <n v="11"/>
    <x v="2005"/>
    <s v="ZIM"/>
    <n v="2010"/>
    <x v="243"/>
    <n v="2"/>
    <n v="0"/>
    <n v="14"/>
    <n v="14"/>
    <n v="7"/>
    <n v="63.63"/>
    <n v="0"/>
    <n v="0"/>
    <n v="1"/>
    <n v="7"/>
    <n v="7"/>
    <n v="70.63"/>
    <n v="0"/>
    <n v="0"/>
    <n v="0"/>
  </r>
  <r>
    <n v="12"/>
    <x v="2006"/>
    <s v="CAN"/>
    <n v="2012"/>
    <x v="235"/>
    <n v="4"/>
    <n v="0"/>
    <n v="14"/>
    <n v="6"/>
    <n v="3.5"/>
    <n v="70"/>
    <n v="0"/>
    <n v="0"/>
    <n v="1"/>
    <n v="3.5"/>
    <n v="3.5"/>
    <n v="73.5"/>
    <n v="0"/>
    <n v="0"/>
    <n v="0"/>
  </r>
  <r>
    <n v="13"/>
    <x v="2007"/>
    <s v="NZ"/>
    <n v="1973"/>
    <x v="246"/>
    <n v="1"/>
    <n v="0"/>
    <n v="14"/>
    <n v="14"/>
    <n v="14"/>
    <n v="46.66"/>
    <n v="0"/>
    <n v="0"/>
    <n v="0"/>
    <n v="14"/>
    <n v="14"/>
    <n v="60.66"/>
    <n v="0"/>
    <n v="0"/>
    <n v="0"/>
  </r>
  <r>
    <n v="14"/>
    <x v="2008"/>
    <s v="NZ"/>
    <n v="2011"/>
    <x v="235"/>
    <n v="2"/>
    <n v="1"/>
    <n v="14"/>
    <n v="11"/>
    <n v="14"/>
    <n v="63.63"/>
    <n v="0"/>
    <n v="0"/>
    <n v="0"/>
    <n v="3.5"/>
    <n v="7"/>
    <n v="77.63"/>
    <n v="0"/>
    <n v="0"/>
    <n v="0"/>
  </r>
  <r>
    <n v="15"/>
    <x v="2009"/>
    <s v="BDESH"/>
    <n v="1990"/>
    <x v="242"/>
    <n v="3"/>
    <n v="0"/>
    <n v="14"/>
    <n v="6"/>
    <n v="4.66"/>
    <n v="31.81"/>
    <n v="0"/>
    <n v="0"/>
    <n v="0"/>
    <n v="4.666666666666667"/>
    <n v="4.666666666666667"/>
    <n v="36.47"/>
    <n v="0"/>
    <n v="0"/>
    <n v="0"/>
  </r>
  <r>
    <n v="16"/>
    <x v="2010"/>
    <s v="PAK"/>
    <n v="1995"/>
    <x v="225"/>
    <n v="3"/>
    <n v="2"/>
    <n v="13"/>
    <n v="9"/>
    <n v="13"/>
    <n v="65"/>
    <n v="0"/>
    <n v="0"/>
    <n v="0"/>
    <n v="1.4444444444444444"/>
    <n v="4.333333333333333"/>
    <n v="78"/>
    <n v="0"/>
    <n v="0"/>
    <n v="0"/>
  </r>
  <r>
    <n v="17"/>
    <x v="2011"/>
    <s v="OMAN"/>
    <n v="2019"/>
    <x v="243"/>
    <n v="1"/>
    <n v="0"/>
    <n v="13"/>
    <n v="13"/>
    <n v="13"/>
    <n v="81.25"/>
    <n v="0"/>
    <n v="0"/>
    <n v="0"/>
    <n v="6.5"/>
    <n v="13"/>
    <n v="94.25"/>
    <n v="0"/>
    <n v="0"/>
    <n v="0"/>
  </r>
  <r>
    <n v="18"/>
    <x v="2012"/>
    <s v="ENG"/>
    <n v="2019"/>
    <x v="226"/>
    <n v="7"/>
    <n v="3"/>
    <n v="13"/>
    <n v="7"/>
    <n v="3.25"/>
    <n v="59.09"/>
    <n v="0"/>
    <n v="0"/>
    <n v="1"/>
    <n v="0.9285714285714286"/>
    <n v="1.8571428571428572"/>
    <n v="62.34"/>
    <n v="0"/>
    <n v="0"/>
    <n v="0"/>
  </r>
  <r>
    <n v="19"/>
    <x v="2013"/>
    <s v="PAK"/>
    <n v="2013"/>
    <x v="235"/>
    <n v="2"/>
    <n v="0"/>
    <n v="13"/>
    <n v="11"/>
    <n v="6.5"/>
    <n v="81.25"/>
    <n v="0"/>
    <n v="0"/>
    <n v="0"/>
    <n v="3.25"/>
    <n v="6.5"/>
    <n v="87.75"/>
    <n v="0"/>
    <n v="0"/>
    <n v="0"/>
  </r>
  <r>
    <n v="20"/>
    <x v="2014"/>
    <s v="WI"/>
    <n v="2009"/>
    <x v="230"/>
    <n v="4"/>
    <n v="2"/>
    <n v="13"/>
    <n v="11"/>
    <n v="6.5"/>
    <n v="56.52"/>
    <n v="0"/>
    <n v="0"/>
    <n v="1"/>
    <n v="1.3"/>
    <n v="3.25"/>
    <n v="63.02"/>
    <n v="0"/>
    <n v="0"/>
    <n v="0"/>
  </r>
  <r>
    <n v="21"/>
    <x v="2015"/>
    <s v="NZ"/>
    <n v="2012"/>
    <x v="243"/>
    <n v="1"/>
    <n v="0"/>
    <n v="13"/>
    <n v="13"/>
    <n v="13"/>
    <n v="130"/>
    <n v="0"/>
    <n v="0"/>
    <n v="0"/>
    <n v="6.5"/>
    <n v="13"/>
    <n v="143"/>
    <n v="0"/>
    <n v="0"/>
    <n v="0"/>
  </r>
  <r>
    <n v="22"/>
    <x v="2016"/>
    <s v="AUS"/>
    <n v="1987"/>
    <x v="243"/>
    <n v="2"/>
    <n v="0"/>
    <n v="13"/>
    <n v="7"/>
    <n v="6.5"/>
    <n v="29.54"/>
    <n v="0"/>
    <n v="0"/>
    <n v="0"/>
    <n v="6.5"/>
    <n v="6.5"/>
    <n v="36.04"/>
    <n v="0"/>
    <n v="0"/>
    <n v="0"/>
  </r>
  <r>
    <n v="23"/>
    <x v="2017"/>
    <s v="INDIA"/>
    <n v="1974"/>
    <x v="246"/>
    <n v="1"/>
    <n v="0"/>
    <n v="13"/>
    <n v="13"/>
    <n v="13"/>
    <n v="72.22"/>
    <n v="0"/>
    <n v="0"/>
    <n v="0"/>
    <n v="13"/>
    <n v="13"/>
    <n v="85.22"/>
    <n v="0"/>
    <n v="0"/>
    <n v="0"/>
  </r>
  <r>
    <n v="24"/>
    <x v="2018"/>
    <s v="ENG"/>
    <n v="1985"/>
    <x v="192"/>
    <n v="8"/>
    <n v="3"/>
    <n v="13"/>
    <n v="4"/>
    <n v="2.6"/>
    <n v="44.82"/>
    <n v="0"/>
    <n v="0"/>
    <n v="3"/>
    <n v="0.56521739130434778"/>
    <n v="1.625"/>
    <n v="47.42"/>
    <n v="0"/>
    <n v="0"/>
    <n v="0"/>
  </r>
  <r>
    <n v="25"/>
    <x v="2019"/>
    <s v="NZ"/>
    <n v="1997"/>
    <x v="228"/>
    <n v="6"/>
    <n v="4"/>
    <n v="13"/>
    <n v="7"/>
    <n v="6.5"/>
    <n v="39.39"/>
    <n v="0"/>
    <n v="0"/>
    <n v="1"/>
    <n v="1.1818181818181819"/>
    <n v="2.1666666666666665"/>
    <n v="45.89"/>
    <n v="0"/>
    <n v="0"/>
    <n v="0"/>
  </r>
  <r>
    <n v="26"/>
    <x v="2020"/>
    <s v="WI"/>
    <n v="2007"/>
    <x v="243"/>
    <n v="2"/>
    <n v="1"/>
    <n v="13"/>
    <n v="13"/>
    <n v="13"/>
    <n v="37.14"/>
    <n v="0"/>
    <n v="0"/>
    <n v="0"/>
    <n v="6.5"/>
    <n v="6.5"/>
    <n v="50.14"/>
    <n v="0"/>
    <n v="0"/>
    <n v="0"/>
  </r>
  <r>
    <n v="27"/>
    <x v="2021"/>
    <s v="INDIA"/>
    <n v="2016"/>
    <x v="242"/>
    <n v="3"/>
    <n v="1"/>
    <n v="13"/>
    <n v="8"/>
    <n v="6.5"/>
    <n v="100"/>
    <n v="0"/>
    <n v="0"/>
    <n v="0"/>
    <n v="4.333333333333333"/>
    <n v="4.333333333333333"/>
    <n v="106.5"/>
    <n v="0"/>
    <n v="0"/>
    <n v="0"/>
  </r>
  <r>
    <n v="28"/>
    <x v="2022"/>
    <s v="NZ"/>
    <n v="1995"/>
    <x v="246"/>
    <n v="1"/>
    <n v="0"/>
    <n v="13"/>
    <n v="13"/>
    <n v="13"/>
    <n v="52"/>
    <n v="0"/>
    <n v="0"/>
    <n v="0"/>
    <n v="13"/>
    <n v="13"/>
    <n v="65"/>
    <n v="0"/>
    <n v="0"/>
    <n v="0"/>
  </r>
  <r>
    <n v="29"/>
    <x v="2023"/>
    <s v="WI"/>
    <n v="2004"/>
    <x v="225"/>
    <n v="4"/>
    <n v="0"/>
    <n v="13"/>
    <n v="6"/>
    <n v="3.25"/>
    <n v="40.619999999999997"/>
    <n v="0"/>
    <n v="0"/>
    <n v="1"/>
    <n v="1.4444444444444444"/>
    <n v="3.25"/>
    <n v="43.87"/>
    <n v="0"/>
    <n v="0"/>
    <n v="0"/>
  </r>
  <r>
    <n v="30"/>
    <x v="2024"/>
    <s v="CAN"/>
    <n v="2003"/>
    <x v="235"/>
    <n v="3"/>
    <n v="3"/>
    <n v="13"/>
    <n v="9"/>
    <n v="0"/>
    <n v="54.16"/>
    <n v="0"/>
    <n v="0"/>
    <n v="0"/>
    <n v="3.25"/>
    <n v="4.333333333333333"/>
    <n v="54.16"/>
    <n v="0"/>
    <n v="0"/>
    <n v="0"/>
  </r>
  <r>
    <n v="31"/>
    <x v="2025"/>
    <s v="AUS"/>
    <n v="2011"/>
    <x v="234"/>
    <n v="2"/>
    <n v="1"/>
    <n v="13"/>
    <n v="7"/>
    <n v="13"/>
    <n v="56.52"/>
    <n v="0"/>
    <n v="0"/>
    <n v="0"/>
    <n v="1.625"/>
    <n v="6.5"/>
    <n v="69.52000000000001"/>
    <n v="0"/>
    <n v="0"/>
    <n v="0"/>
  </r>
  <r>
    <n v="32"/>
    <x v="2026"/>
    <s v="SL"/>
    <n v="1996"/>
    <x v="237"/>
    <n v="4"/>
    <n v="1"/>
    <n v="13"/>
    <n v="8"/>
    <n v="4.33"/>
    <n v="25"/>
    <n v="0"/>
    <n v="0"/>
    <n v="1"/>
    <n v="2.6"/>
    <n v="3.25"/>
    <n v="29.33"/>
    <n v="0"/>
    <n v="0"/>
    <n v="0"/>
  </r>
  <r>
    <n v="33"/>
    <x v="2027"/>
    <s v="NEPAL"/>
    <n v="2019"/>
    <x v="235"/>
    <n v="4"/>
    <n v="0"/>
    <n v="13"/>
    <n v="12"/>
    <n v="3.25"/>
    <n v="27.65"/>
    <n v="0"/>
    <n v="0"/>
    <n v="2"/>
    <n v="3.25"/>
    <n v="3.25"/>
    <n v="30.9"/>
    <n v="0"/>
    <n v="0"/>
    <n v="0"/>
  </r>
  <r>
    <n v="34"/>
    <x v="2028"/>
    <s v="CAN"/>
    <n v="2006"/>
    <x v="246"/>
    <n v="1"/>
    <n v="1"/>
    <n v="13"/>
    <n v="13"/>
    <n v="0"/>
    <n v="108.33"/>
    <n v="0"/>
    <n v="0"/>
    <n v="0"/>
    <n v="13"/>
    <n v="13"/>
    <n v="108.33"/>
    <n v="0"/>
    <n v="0"/>
    <n v="0"/>
  </r>
  <r>
    <n v="35"/>
    <x v="2029"/>
    <s v="WI"/>
    <n v="2019"/>
    <x v="210"/>
    <n v="10"/>
    <n v="5"/>
    <n v="13"/>
    <n v="6"/>
    <n v="2.6"/>
    <n v="24.52"/>
    <n v="0"/>
    <n v="0"/>
    <n v="3"/>
    <n v="0.68421052631578949"/>
    <n v="1.3"/>
    <n v="27.12"/>
    <n v="0"/>
    <n v="0"/>
    <n v="0"/>
  </r>
  <r>
    <n v="36"/>
    <x v="2030"/>
    <s v="PAK"/>
    <n v="2011"/>
    <x v="243"/>
    <n v="2"/>
    <n v="0"/>
    <n v="13"/>
    <n v="8"/>
    <n v="6.5"/>
    <n v="46.42"/>
    <n v="0"/>
    <n v="0"/>
    <n v="0"/>
    <n v="6.5"/>
    <n v="6.5"/>
    <n v="52.92"/>
    <n v="0"/>
    <n v="0"/>
    <n v="0"/>
  </r>
  <r>
    <n v="37"/>
    <x v="2031"/>
    <s v="NAM"/>
    <n v="2019"/>
    <x v="235"/>
    <n v="2"/>
    <n v="1"/>
    <n v="13"/>
    <n v="11"/>
    <n v="13"/>
    <n v="260"/>
    <n v="0"/>
    <n v="0"/>
    <n v="0"/>
    <n v="3.25"/>
    <n v="6.5"/>
    <n v="273"/>
    <n v="0"/>
    <n v="0"/>
    <n v="0"/>
  </r>
  <r>
    <n v="38"/>
    <x v="2032"/>
    <s v="UAE"/>
    <n v="2015"/>
    <x v="243"/>
    <n v="2"/>
    <n v="2"/>
    <n v="13"/>
    <n v="8"/>
    <n v="0"/>
    <n v="28.26"/>
    <n v="0"/>
    <n v="0"/>
    <n v="0"/>
    <n v="6.5"/>
    <n v="6.5"/>
    <n v="28.26"/>
    <n v="0"/>
    <n v="0"/>
    <n v="0"/>
  </r>
  <r>
    <n v="39"/>
    <x v="2033"/>
    <s v="UAE"/>
    <n v="2004"/>
    <x v="243"/>
    <n v="2"/>
    <n v="0"/>
    <n v="12"/>
    <n v="12"/>
    <n v="6"/>
    <n v="63.15"/>
    <n v="0"/>
    <n v="0"/>
    <n v="1"/>
    <n v="6"/>
    <n v="6"/>
    <n v="69.150000000000006"/>
    <n v="0"/>
    <n v="0"/>
    <n v="0"/>
  </r>
  <r>
    <n v="40"/>
    <x v="2034"/>
    <s v="BMUDA"/>
    <n v="2007"/>
    <x v="243"/>
    <n v="2"/>
    <n v="0"/>
    <n v="12"/>
    <n v="7"/>
    <n v="6"/>
    <n v="30.76"/>
    <n v="0"/>
    <n v="0"/>
    <n v="0"/>
    <n v="6"/>
    <n v="6"/>
    <n v="36.760000000000005"/>
    <n v="0"/>
    <n v="0"/>
    <n v="0"/>
  </r>
  <r>
    <n v="41"/>
    <x v="2035"/>
    <s v="ZIM"/>
    <n v="1993"/>
    <x v="246"/>
    <n v="1"/>
    <n v="0"/>
    <n v="12"/>
    <n v="12"/>
    <n v="12"/>
    <n v="36.36"/>
    <n v="0"/>
    <n v="0"/>
    <n v="0"/>
    <n v="12"/>
    <n v="12"/>
    <n v="48.36"/>
    <n v="0"/>
    <n v="0"/>
    <n v="0"/>
  </r>
  <r>
    <n v="42"/>
    <x v="2036"/>
    <s v="PAK"/>
    <n v="2007"/>
    <x v="202"/>
    <n v="10"/>
    <n v="8"/>
    <n v="12"/>
    <n v="6"/>
    <n v="6"/>
    <n v="54.54"/>
    <n v="0"/>
    <n v="0"/>
    <n v="2"/>
    <n v="0.66666666666666663"/>
    <n v="1.2"/>
    <n v="60.54"/>
    <n v="0"/>
    <n v="0"/>
    <n v="0"/>
  </r>
  <r>
    <n v="43"/>
    <x v="2037"/>
    <s v="AUS"/>
    <n v="1977"/>
    <x v="242"/>
    <n v="3"/>
    <n v="1"/>
    <n v="12"/>
    <n v="11"/>
    <n v="6"/>
    <n v="34.28"/>
    <n v="0"/>
    <n v="0"/>
    <n v="1"/>
    <n v="4"/>
    <n v="4"/>
    <n v="40.28"/>
    <n v="0"/>
    <n v="0"/>
    <n v="0"/>
  </r>
  <r>
    <n v="44"/>
    <x v="2038"/>
    <s v="NZ"/>
    <n v="1994"/>
    <x v="224"/>
    <n v="8"/>
    <n v="3"/>
    <n v="12"/>
    <n v="7"/>
    <n v="2.4"/>
    <n v="33.33"/>
    <n v="0"/>
    <n v="0"/>
    <n v="4"/>
    <n v="1"/>
    <n v="1.5"/>
    <n v="35.729999999999997"/>
    <n v="0"/>
    <n v="0"/>
    <n v="0"/>
  </r>
  <r>
    <n v="45"/>
    <x v="2039"/>
    <s v="SL"/>
    <n v="1993"/>
    <x v="235"/>
    <n v="2"/>
    <n v="0"/>
    <n v="12"/>
    <n v="8"/>
    <n v="6"/>
    <n v="50"/>
    <n v="0"/>
    <n v="0"/>
    <n v="0"/>
    <n v="3"/>
    <n v="6"/>
    <n v="56"/>
    <n v="0"/>
    <n v="0"/>
    <n v="0"/>
  </r>
  <r>
    <n v="46"/>
    <x v="2040"/>
    <s v="INDIA"/>
    <n v="2016"/>
    <x v="242"/>
    <n v="2"/>
    <n v="1"/>
    <n v="12"/>
    <n v="9"/>
    <n v="12"/>
    <n v="92.3"/>
    <n v="0"/>
    <n v="0"/>
    <n v="0"/>
    <n v="4"/>
    <n v="6"/>
    <n v="104.3"/>
    <n v="0"/>
    <n v="0"/>
    <n v="0"/>
  </r>
  <r>
    <n v="47"/>
    <x v="2041"/>
    <s v="BDESH"/>
    <n v="2009"/>
    <x v="230"/>
    <n v="5"/>
    <n v="1"/>
    <n v="12"/>
    <n v="5"/>
    <n v="3"/>
    <n v="63.15"/>
    <n v="0"/>
    <n v="0"/>
    <n v="2"/>
    <n v="1.2"/>
    <n v="2.4"/>
    <n v="66.150000000000006"/>
    <n v="0"/>
    <n v="0"/>
    <n v="0"/>
  </r>
  <r>
    <n v="48"/>
    <x v="2042"/>
    <s v="SA"/>
    <n v="2002"/>
    <x v="222"/>
    <n v="5"/>
    <n v="1"/>
    <n v="12"/>
    <n v="4"/>
    <n v="3"/>
    <n v="42.85"/>
    <n v="0"/>
    <n v="0"/>
    <n v="1"/>
    <n v="0.5714285714285714"/>
    <n v="2.4"/>
    <n v="45.85"/>
    <n v="0"/>
    <n v="0"/>
    <n v="0"/>
  </r>
  <r>
    <n v="49"/>
    <x v="2043"/>
    <s v="UAE"/>
    <n v="1996"/>
    <x v="241"/>
    <n v="6"/>
    <n v="4"/>
    <n v="12"/>
    <n v="6"/>
    <n v="6"/>
    <n v="31.57"/>
    <n v="0"/>
    <n v="0"/>
    <n v="0"/>
    <n v="1.7142857142857142"/>
    <n v="2"/>
    <n v="37.57"/>
    <n v="0"/>
    <n v="0"/>
    <n v="0"/>
  </r>
  <r>
    <n v="0"/>
    <x v="2044"/>
    <s v="PAK"/>
    <n v="1995"/>
    <x v="246"/>
    <n v="1"/>
    <n v="0"/>
    <n v="12"/>
    <n v="12"/>
    <n v="12"/>
    <n v="52.17"/>
    <n v="0"/>
    <n v="0"/>
    <n v="0"/>
    <n v="12"/>
    <n v="12"/>
    <n v="64.17"/>
    <n v="0"/>
    <n v="0"/>
    <n v="0"/>
  </r>
  <r>
    <n v="1"/>
    <x v="2045"/>
    <s v="AUS"/>
    <n v="1975"/>
    <x v="246"/>
    <n v="1"/>
    <n v="0"/>
    <n v="12"/>
    <n v="12"/>
    <n v="12"/>
    <n v="48"/>
    <n v="0"/>
    <n v="0"/>
    <n v="0"/>
    <n v="12"/>
    <n v="12"/>
    <n v="60"/>
    <n v="0"/>
    <n v="0"/>
    <n v="0"/>
  </r>
  <r>
    <n v="2"/>
    <x v="2046"/>
    <s v="NZ"/>
    <n v="2012"/>
    <x v="210"/>
    <n v="10"/>
    <n v="7"/>
    <n v="12"/>
    <n v="4"/>
    <n v="4"/>
    <n v="25.53"/>
    <n v="0"/>
    <n v="0"/>
    <n v="3"/>
    <n v="0.63157894736842102"/>
    <n v="1.2"/>
    <n v="29.53"/>
    <n v="0"/>
    <n v="0"/>
    <n v="0"/>
  </r>
  <r>
    <n v="3"/>
    <x v="2047"/>
    <s v="UAE"/>
    <n v="1975"/>
    <x v="246"/>
    <n v="1"/>
    <n v="0"/>
    <n v="12"/>
    <n v="12"/>
    <n v="12"/>
    <n v="29.26"/>
    <n v="0"/>
    <n v="0"/>
    <n v="0"/>
    <n v="12"/>
    <n v="12"/>
    <n v="41.260000000000005"/>
    <n v="0"/>
    <n v="0"/>
    <n v="0"/>
  </r>
  <r>
    <n v="4"/>
    <x v="2048"/>
    <s v="IRE"/>
    <n v="2007"/>
    <x v="235"/>
    <n v="3"/>
    <n v="2"/>
    <n v="12"/>
    <n v="11"/>
    <n v="12"/>
    <n v="133.33000000000001"/>
    <n v="0"/>
    <n v="0"/>
    <n v="1"/>
    <n v="3"/>
    <n v="4"/>
    <n v="145.33000000000001"/>
    <n v="0"/>
    <n v="0"/>
    <n v="0"/>
  </r>
  <r>
    <n v="5"/>
    <x v="2049"/>
    <s v="ZIM"/>
    <n v="2016"/>
    <x v="234"/>
    <n v="7"/>
    <n v="3"/>
    <n v="12"/>
    <n v="5"/>
    <n v="3"/>
    <n v="30"/>
    <n v="0"/>
    <n v="0"/>
    <n v="1"/>
    <n v="1.5"/>
    <n v="1.7142857142857142"/>
    <n v="33"/>
    <n v="0"/>
    <n v="0"/>
    <n v="0"/>
  </r>
  <r>
    <n v="6"/>
    <x v="2050"/>
    <s v="UAE"/>
    <n v="2004"/>
    <x v="243"/>
    <n v="2"/>
    <n v="0"/>
    <n v="12"/>
    <n v="12"/>
    <n v="6"/>
    <n v="38.700000000000003"/>
    <n v="0"/>
    <n v="0"/>
    <n v="1"/>
    <n v="6"/>
    <n v="6"/>
    <n v="44.7"/>
    <n v="0"/>
    <n v="0"/>
    <n v="0"/>
  </r>
  <r>
    <n v="7"/>
    <x v="2051"/>
    <s v="NZ"/>
    <n v="2012"/>
    <x v="237"/>
    <n v="3"/>
    <n v="1"/>
    <n v="12"/>
    <n v="9"/>
    <n v="6"/>
    <n v="109.09"/>
    <n v="0"/>
    <n v="0"/>
    <n v="1"/>
    <n v="2.4"/>
    <n v="4"/>
    <n v="115.09"/>
    <n v="0"/>
    <n v="0"/>
    <n v="0"/>
  </r>
  <r>
    <n v="8"/>
    <x v="2052"/>
    <s v="AFG"/>
    <n v="2010"/>
    <x v="243"/>
    <n v="2"/>
    <n v="0"/>
    <n v="12"/>
    <n v="12"/>
    <n v="6"/>
    <n v="20.68"/>
    <n v="0"/>
    <n v="0"/>
    <n v="1"/>
    <n v="6"/>
    <n v="6"/>
    <n v="26.68"/>
    <n v="0"/>
    <n v="0"/>
    <n v="0"/>
  </r>
  <r>
    <n v="9"/>
    <x v="2053"/>
    <s v="IRE"/>
    <n v="2013"/>
    <x v="243"/>
    <n v="1"/>
    <n v="0"/>
    <n v="12"/>
    <n v="12"/>
    <n v="12"/>
    <n v="66.66"/>
    <n v="0"/>
    <n v="0"/>
    <n v="0"/>
    <n v="6"/>
    <n v="12"/>
    <n v="78.66"/>
    <n v="0"/>
    <n v="0"/>
    <n v="0"/>
  </r>
  <r>
    <n v="10"/>
    <x v="2054"/>
    <s v="NEPAL"/>
    <n v="2019"/>
    <x v="243"/>
    <n v="2"/>
    <n v="0"/>
    <n v="12"/>
    <n v="8"/>
    <n v="6"/>
    <n v="66.66"/>
    <n v="0"/>
    <n v="0"/>
    <n v="0"/>
    <n v="6"/>
    <n v="6"/>
    <n v="72.66"/>
    <n v="0"/>
    <n v="0"/>
    <n v="0"/>
  </r>
  <r>
    <n v="11"/>
    <x v="2055"/>
    <s v="NL"/>
    <n v="2018"/>
    <x v="243"/>
    <n v="2"/>
    <n v="0"/>
    <n v="12"/>
    <n v="12"/>
    <n v="6"/>
    <n v="85.71"/>
    <n v="0"/>
    <n v="0"/>
    <n v="1"/>
    <n v="6"/>
    <n v="6"/>
    <n v="91.71"/>
    <n v="0"/>
    <n v="0"/>
    <n v="0"/>
  </r>
  <r>
    <n v="12"/>
    <x v="2056"/>
    <s v="BDESH"/>
    <n v="2018"/>
    <x v="241"/>
    <n v="3"/>
    <n v="0"/>
    <n v="11"/>
    <n v="7"/>
    <n v="3.66"/>
    <n v="68.75"/>
    <n v="0"/>
    <n v="0"/>
    <n v="0"/>
    <n v="1.5714285714285714"/>
    <n v="3.6666666666666665"/>
    <n v="72.41"/>
    <n v="0"/>
    <n v="0"/>
    <n v="0"/>
  </r>
  <r>
    <n v="13"/>
    <x v="2057"/>
    <s v="BDESH"/>
    <n v="1999"/>
    <x v="246"/>
    <n v="1"/>
    <n v="0"/>
    <n v="11"/>
    <n v="11"/>
    <n v="11"/>
    <n v="57.89"/>
    <n v="0"/>
    <n v="0"/>
    <n v="0"/>
    <n v="11"/>
    <n v="11"/>
    <n v="68.89"/>
    <n v="0"/>
    <n v="0"/>
    <n v="0"/>
  </r>
  <r>
    <n v="14"/>
    <x v="2058"/>
    <s v="SCOT"/>
    <n v="1999"/>
    <x v="242"/>
    <n v="3"/>
    <n v="0"/>
    <n v="11"/>
    <n v="6"/>
    <n v="3.66"/>
    <n v="11.45"/>
    <n v="0"/>
    <n v="0"/>
    <n v="0"/>
    <n v="3.6666666666666665"/>
    <n v="3.6666666666666665"/>
    <n v="15.11"/>
    <n v="0"/>
    <n v="0"/>
    <n v="0"/>
  </r>
  <r>
    <n v="15"/>
    <x v="2059"/>
    <s v="PAK"/>
    <n v="1978"/>
    <x v="243"/>
    <n v="2"/>
    <n v="0"/>
    <n v="11"/>
    <n v="8"/>
    <n v="5.5"/>
    <n v="23.4"/>
    <n v="0"/>
    <n v="0"/>
    <n v="0"/>
    <n v="5.5"/>
    <n v="5.5"/>
    <n v="28.9"/>
    <n v="0"/>
    <n v="0"/>
    <n v="0"/>
  </r>
  <r>
    <n v="16"/>
    <x v="2060"/>
    <s v="WI"/>
    <n v="2015"/>
    <x v="243"/>
    <n v="2"/>
    <n v="0"/>
    <n v="11"/>
    <n v="9"/>
    <n v="5.5"/>
    <n v="47.82"/>
    <n v="0"/>
    <n v="0"/>
    <n v="0"/>
    <n v="5.5"/>
    <n v="5.5"/>
    <n v="53.32"/>
    <n v="0"/>
    <n v="0"/>
    <n v="0"/>
  </r>
  <r>
    <n v="17"/>
    <x v="2061"/>
    <s v="NAM"/>
    <n v="2003"/>
    <x v="236"/>
    <n v="6"/>
    <n v="1"/>
    <n v="11"/>
    <n v="5"/>
    <n v="2.2000000000000002"/>
    <n v="17.739999999999998"/>
    <n v="0"/>
    <n v="0"/>
    <n v="2"/>
    <n v="1.8333333333333333"/>
    <n v="1.8333333333333333"/>
    <n v="19.939999999999998"/>
    <n v="0"/>
    <n v="0"/>
    <n v="0"/>
  </r>
  <r>
    <n v="18"/>
    <x v="2062"/>
    <s v="NAM"/>
    <n v="2003"/>
    <x v="243"/>
    <n v="2"/>
    <n v="0"/>
    <n v="11"/>
    <n v="6"/>
    <n v="5.5"/>
    <n v="55"/>
    <n v="0"/>
    <n v="0"/>
    <n v="0"/>
    <n v="5.5"/>
    <n v="5.5"/>
    <n v="60.5"/>
    <n v="0"/>
    <n v="0"/>
    <n v="0"/>
  </r>
  <r>
    <n v="19"/>
    <x v="2063"/>
    <s v="AUS"/>
    <n v="1979"/>
    <x v="235"/>
    <n v="2"/>
    <n v="0"/>
    <n v="11"/>
    <n v="11"/>
    <n v="5.5"/>
    <n v="36.659999999999997"/>
    <n v="0"/>
    <n v="0"/>
    <n v="1"/>
    <n v="2.75"/>
    <n v="5.5"/>
    <n v="42.16"/>
    <n v="0"/>
    <n v="0"/>
    <n v="0"/>
  </r>
  <r>
    <n v="20"/>
    <x v="2064"/>
    <s v="INDIA"/>
    <n v="1976"/>
    <x v="246"/>
    <n v="1"/>
    <n v="1"/>
    <n v="11"/>
    <n v="11"/>
    <n v="0"/>
    <n v="84.61"/>
    <n v="0"/>
    <n v="0"/>
    <n v="0"/>
    <n v="11"/>
    <n v="11"/>
    <n v="84.61"/>
    <n v="0"/>
    <n v="0"/>
    <n v="0"/>
  </r>
  <r>
    <n v="21"/>
    <x v="2065"/>
    <s v="AUS"/>
    <n v="1994"/>
    <x v="246"/>
    <n v="1"/>
    <n v="1"/>
    <n v="11"/>
    <n v="11"/>
    <n v="0"/>
    <n v="84.61"/>
    <n v="0"/>
    <n v="0"/>
    <n v="0"/>
    <n v="11"/>
    <n v="11"/>
    <n v="84.61"/>
    <n v="0"/>
    <n v="0"/>
    <n v="0"/>
  </r>
  <r>
    <n v="22"/>
    <x v="2066"/>
    <s v="PAK"/>
    <n v="1988"/>
    <x v="242"/>
    <n v="3"/>
    <n v="2"/>
    <n v="11"/>
    <n v="7"/>
    <n v="11"/>
    <n v="47.82"/>
    <n v="0"/>
    <n v="0"/>
    <n v="0"/>
    <n v="3.6666666666666665"/>
    <n v="3.6666666666666665"/>
    <n v="58.82"/>
    <n v="0"/>
    <n v="0"/>
    <n v="0"/>
  </r>
  <r>
    <n v="23"/>
    <x v="2067"/>
    <s v="ENG"/>
    <n v="1981"/>
    <x v="242"/>
    <n v="2"/>
    <n v="0"/>
    <n v="11"/>
    <n v="6"/>
    <n v="5.5"/>
    <n v="45.83"/>
    <n v="0"/>
    <n v="0"/>
    <n v="0"/>
    <n v="3.6666666666666665"/>
    <n v="5.5"/>
    <n v="51.33"/>
    <n v="0"/>
    <n v="0"/>
    <n v="0"/>
  </r>
  <r>
    <n v="24"/>
    <x v="2068"/>
    <s v="USA"/>
    <n v="2019"/>
    <x v="235"/>
    <n v="3"/>
    <n v="0"/>
    <n v="11"/>
    <n v="11"/>
    <n v="3.66"/>
    <n v="28.2"/>
    <n v="0"/>
    <n v="0"/>
    <n v="2"/>
    <n v="2.75"/>
    <n v="3.6666666666666665"/>
    <n v="31.86"/>
    <n v="0"/>
    <n v="0"/>
    <n v="0"/>
  </r>
  <r>
    <n v="25"/>
    <x v="2069"/>
    <s v="SL"/>
    <n v="2018"/>
    <x v="243"/>
    <n v="2"/>
    <n v="1"/>
    <n v="11"/>
    <n v="11"/>
    <n v="11"/>
    <n v="84.61"/>
    <n v="0"/>
    <n v="0"/>
    <n v="1"/>
    <n v="5.5"/>
    <n v="5.5"/>
    <n v="95.61"/>
    <n v="0"/>
    <n v="0"/>
    <n v="0"/>
  </r>
  <r>
    <n v="26"/>
    <x v="2070"/>
    <s v="SL"/>
    <n v="1988"/>
    <x v="243"/>
    <n v="2"/>
    <n v="0"/>
    <n v="11"/>
    <n v="7"/>
    <n v="5.5"/>
    <n v="26.82"/>
    <n v="0"/>
    <n v="0"/>
    <n v="0"/>
    <n v="5.5"/>
    <n v="5.5"/>
    <n v="32.32"/>
    <n v="0"/>
    <n v="0"/>
    <n v="0"/>
  </r>
  <r>
    <n v="27"/>
    <x v="2071"/>
    <s v="NZ"/>
    <n v="2017"/>
    <x v="243"/>
    <n v="1"/>
    <n v="1"/>
    <n v="11"/>
    <n v="11"/>
    <n v="0"/>
    <n v="183.33"/>
    <n v="0"/>
    <n v="0"/>
    <n v="0"/>
    <n v="5.5"/>
    <n v="11"/>
    <n v="183.33"/>
    <n v="0"/>
    <n v="0"/>
    <n v="0"/>
  </r>
  <r>
    <n v="28"/>
    <x v="2072"/>
    <s v="INDIA"/>
    <n v="1998"/>
    <x v="230"/>
    <n v="5"/>
    <n v="3"/>
    <n v="11"/>
    <n v="5"/>
    <n v="5.5"/>
    <n v="55"/>
    <n v="0"/>
    <n v="0"/>
    <n v="1"/>
    <n v="1.1000000000000001"/>
    <n v="2.2000000000000002"/>
    <n v="60.5"/>
    <n v="0"/>
    <n v="0"/>
    <n v="0"/>
  </r>
  <r>
    <n v="29"/>
    <x v="2073"/>
    <s v="AUS"/>
    <n v="1979"/>
    <x v="243"/>
    <n v="1"/>
    <n v="0"/>
    <n v="11"/>
    <n v="11"/>
    <n v="11"/>
    <n v="33.33"/>
    <n v="0"/>
    <n v="0"/>
    <n v="0"/>
    <n v="5.5"/>
    <n v="11"/>
    <n v="44.33"/>
    <n v="0"/>
    <n v="0"/>
    <n v="0"/>
  </r>
  <r>
    <n v="30"/>
    <x v="2074"/>
    <s v="SL"/>
    <n v="2017"/>
    <x v="243"/>
    <n v="2"/>
    <n v="0"/>
    <n v="11"/>
    <n v="8"/>
    <n v="5.5"/>
    <n v="42.3"/>
    <n v="0"/>
    <n v="0"/>
    <n v="0"/>
    <n v="5.5"/>
    <n v="5.5"/>
    <n v="47.8"/>
    <n v="0"/>
    <n v="0"/>
    <n v="0"/>
  </r>
  <r>
    <n v="31"/>
    <x v="2075"/>
    <s v="INDIA"/>
    <n v="1981"/>
    <x v="242"/>
    <n v="2"/>
    <n v="2"/>
    <n v="11"/>
    <n v="8"/>
    <n v="0"/>
    <n v="55"/>
    <n v="0"/>
    <n v="0"/>
    <n v="0"/>
    <n v="3.6666666666666665"/>
    <n v="5.5"/>
    <n v="55"/>
    <n v="0"/>
    <n v="0"/>
    <n v="0"/>
  </r>
  <r>
    <n v="32"/>
    <x v="2076"/>
    <s v="PAK"/>
    <n v="2019"/>
    <x v="243"/>
    <n v="2"/>
    <n v="0"/>
    <n v="11"/>
    <n v="7"/>
    <n v="5.5"/>
    <n v="47.82"/>
    <n v="0"/>
    <n v="0"/>
    <n v="0"/>
    <n v="5.5"/>
    <n v="5.5"/>
    <n v="53.32"/>
    <n v="0"/>
    <n v="0"/>
    <n v="0"/>
  </r>
  <r>
    <n v="33"/>
    <x v="2077"/>
    <s v="INDIA"/>
    <n v="1987"/>
    <x v="228"/>
    <n v="2"/>
    <n v="0"/>
    <n v="11"/>
    <n v="7"/>
    <n v="5.5"/>
    <n v="45.83"/>
    <n v="0"/>
    <n v="0"/>
    <n v="0"/>
    <n v="1"/>
    <n v="5.5"/>
    <n v="51.33"/>
    <n v="0"/>
    <n v="0"/>
    <n v="0"/>
  </r>
  <r>
    <n v="34"/>
    <x v="2078"/>
    <s v="HKG"/>
    <n v="2004"/>
    <x v="243"/>
    <n v="2"/>
    <n v="0"/>
    <n v="11"/>
    <n v="10"/>
    <n v="5.5"/>
    <n v="45.83"/>
    <n v="0"/>
    <n v="0"/>
    <n v="0"/>
    <n v="5.5"/>
    <n v="5.5"/>
    <n v="51.33"/>
    <n v="0"/>
    <n v="0"/>
    <n v="0"/>
  </r>
  <r>
    <n v="35"/>
    <x v="2079"/>
    <s v="ENG"/>
    <n v="1975"/>
    <x v="243"/>
    <n v="1"/>
    <n v="0"/>
    <n v="11"/>
    <n v="11"/>
    <n v="11"/>
    <n v="34.369999999999997"/>
    <n v="0"/>
    <n v="0"/>
    <n v="0"/>
    <n v="5.5"/>
    <n v="11"/>
    <n v="45.37"/>
    <n v="0"/>
    <n v="0"/>
    <n v="0"/>
  </r>
  <r>
    <n v="36"/>
    <x v="2080"/>
    <s v="AUS"/>
    <n v="1972"/>
    <x v="243"/>
    <n v="2"/>
    <n v="1"/>
    <n v="11"/>
    <n v="11"/>
    <n v="11"/>
    <n v="68.75"/>
    <n v="0"/>
    <n v="0"/>
    <n v="1"/>
    <n v="5.5"/>
    <n v="5.5"/>
    <n v="79.75"/>
    <n v="0"/>
    <n v="0"/>
    <n v="0"/>
  </r>
  <r>
    <n v="37"/>
    <x v="2081"/>
    <s v="SCOT"/>
    <n v="1999"/>
    <x v="243"/>
    <n v="2"/>
    <n v="0"/>
    <n v="11"/>
    <n v="10"/>
    <n v="5.5"/>
    <n v="31.42"/>
    <n v="0"/>
    <n v="0"/>
    <n v="0"/>
    <n v="5.5"/>
    <n v="5.5"/>
    <n v="36.92"/>
    <n v="0"/>
    <n v="0"/>
    <n v="0"/>
  </r>
  <r>
    <n v="38"/>
    <x v="2082"/>
    <s v="UAE"/>
    <n v="2008"/>
    <x v="243"/>
    <n v="2"/>
    <n v="2"/>
    <n v="11"/>
    <n v="6"/>
    <n v="0"/>
    <n v="55"/>
    <n v="0"/>
    <n v="0"/>
    <n v="0"/>
    <n v="5.5"/>
    <n v="5.5"/>
    <n v="55"/>
    <n v="0"/>
    <n v="0"/>
    <n v="0"/>
  </r>
  <r>
    <n v="39"/>
    <x v="2083"/>
    <s v="ENG"/>
    <n v="2008"/>
    <x v="237"/>
    <n v="5"/>
    <n v="1"/>
    <n v="10"/>
    <n v="6"/>
    <n v="2.5"/>
    <n v="29.41"/>
    <n v="0"/>
    <n v="0"/>
    <n v="1"/>
    <n v="2"/>
    <n v="2"/>
    <n v="31.91"/>
    <n v="0"/>
    <n v="0"/>
    <n v="0"/>
  </r>
  <r>
    <n v="40"/>
    <x v="2084"/>
    <s v="SL"/>
    <n v="2018"/>
    <x v="225"/>
    <n v="7"/>
    <n v="4"/>
    <n v="10"/>
    <n v="4"/>
    <n v="3.33"/>
    <n v="22.22"/>
    <n v="0"/>
    <n v="0"/>
    <n v="1"/>
    <n v="1.1111111111111112"/>
    <n v="1.4285714285714286"/>
    <n v="25.549999999999997"/>
    <n v="0"/>
    <n v="0"/>
    <n v="0"/>
  </r>
  <r>
    <n v="41"/>
    <x v="2085"/>
    <s v="PAK"/>
    <n v="1976"/>
    <x v="241"/>
    <n v="3"/>
    <n v="1"/>
    <n v="10"/>
    <n v="6"/>
    <n v="5"/>
    <n v="58.82"/>
    <n v="0"/>
    <n v="0"/>
    <n v="1"/>
    <n v="1.4285714285714286"/>
    <n v="3.3333333333333335"/>
    <n v="63.82"/>
    <n v="0"/>
    <n v="0"/>
    <n v="0"/>
  </r>
  <r>
    <n v="42"/>
    <x v="2086"/>
    <s v="NZ"/>
    <n v="2017"/>
    <x v="214"/>
    <n v="7"/>
    <n v="5"/>
    <n v="10"/>
    <n v="4"/>
    <n v="5"/>
    <n v="28.57"/>
    <n v="0"/>
    <n v="0"/>
    <n v="1"/>
    <n v="0.625"/>
    <n v="1.4285714285714286"/>
    <n v="33.57"/>
    <n v="0"/>
    <n v="0"/>
    <n v="0"/>
  </r>
  <r>
    <n v="43"/>
    <x v="2087"/>
    <s v="WI"/>
    <n v="2002"/>
    <x v="242"/>
    <n v="2"/>
    <n v="1"/>
    <n v="10"/>
    <n v="9"/>
    <n v="10"/>
    <n v="50"/>
    <n v="0"/>
    <n v="0"/>
    <n v="0"/>
    <n v="3.3333333333333335"/>
    <n v="5"/>
    <n v="60"/>
    <n v="0"/>
    <n v="0"/>
    <n v="0"/>
  </r>
  <r>
    <n v="44"/>
    <x v="2088"/>
    <s v="WI"/>
    <n v="2017"/>
    <x v="228"/>
    <n v="3"/>
    <n v="1"/>
    <n v="10"/>
    <n v="5"/>
    <n v="5"/>
    <n v="37.03"/>
    <n v="0"/>
    <n v="0"/>
    <n v="0"/>
    <n v="0.90909090909090906"/>
    <n v="3.3333333333333335"/>
    <n v="42.03"/>
    <n v="0"/>
    <n v="0"/>
    <n v="0"/>
  </r>
  <r>
    <n v="45"/>
    <x v="2089"/>
    <s v="SL"/>
    <n v="1979"/>
    <x v="243"/>
    <n v="1"/>
    <n v="0"/>
    <n v="10"/>
    <n v="10"/>
    <n v="10"/>
    <n v="28.57"/>
    <n v="0"/>
    <n v="0"/>
    <n v="0"/>
    <n v="5"/>
    <n v="10"/>
    <n v="38.57"/>
    <n v="0"/>
    <n v="0"/>
    <n v="0"/>
  </r>
  <r>
    <n v="46"/>
    <x v="2090"/>
    <s v="NL"/>
    <n v="2003"/>
    <x v="236"/>
    <n v="5"/>
    <n v="1"/>
    <n v="10"/>
    <n v="7"/>
    <n v="2.5"/>
    <n v="23.25"/>
    <n v="0"/>
    <n v="0"/>
    <n v="3"/>
    <n v="1.6666666666666667"/>
    <n v="2"/>
    <n v="25.75"/>
    <n v="0"/>
    <n v="0"/>
    <n v="0"/>
  </r>
  <r>
    <n v="47"/>
    <x v="2091"/>
    <s v="AUS"/>
    <n v="2009"/>
    <x v="243"/>
    <n v="2"/>
    <n v="2"/>
    <n v="10"/>
    <n v="10"/>
    <n v="0"/>
    <n v="90.9"/>
    <n v="0"/>
    <n v="0"/>
    <n v="0"/>
    <n v="5"/>
    <n v="5"/>
    <n v="90.9"/>
    <n v="0"/>
    <n v="0"/>
    <n v="0"/>
  </r>
  <r>
    <n v="48"/>
    <x v="2092"/>
    <s v="INDIA"/>
    <n v="2006"/>
    <x v="243"/>
    <n v="2"/>
    <n v="0"/>
    <n v="10"/>
    <n v="10"/>
    <n v="5"/>
    <n v="43.47"/>
    <n v="0"/>
    <n v="0"/>
    <n v="1"/>
    <n v="5"/>
    <n v="5"/>
    <n v="48.47"/>
    <n v="0"/>
    <n v="0"/>
    <n v="0"/>
  </r>
  <r>
    <n v="49"/>
    <x v="2093"/>
    <s v="PAK"/>
    <n v="2000"/>
    <x v="230"/>
    <n v="5"/>
    <n v="4"/>
    <n v="10"/>
    <n v="5"/>
    <n v="10"/>
    <n v="40"/>
    <n v="0"/>
    <n v="0"/>
    <n v="0"/>
    <n v="1"/>
    <n v="2"/>
    <n v="50"/>
    <n v="0"/>
    <n v="0"/>
    <n v="0"/>
  </r>
  <r>
    <n v="0"/>
    <x v="2094"/>
    <s v="INDIA"/>
    <n v="2003"/>
    <x v="246"/>
    <n v="1"/>
    <n v="0"/>
    <n v="10"/>
    <n v="10"/>
    <n v="10"/>
    <n v="45.45"/>
    <n v="0"/>
    <n v="0"/>
    <n v="0"/>
    <n v="10"/>
    <n v="10"/>
    <n v="55.45"/>
    <n v="0"/>
    <n v="0"/>
    <n v="0"/>
  </r>
  <r>
    <n v="1"/>
    <x v="2095"/>
    <s v="SCOT"/>
    <n v="2006"/>
    <x v="243"/>
    <n v="2"/>
    <n v="0"/>
    <n v="10"/>
    <n v="8"/>
    <n v="5"/>
    <n v="27.77"/>
    <n v="0"/>
    <n v="0"/>
    <n v="0"/>
    <n v="5"/>
    <n v="5"/>
    <n v="32.769999999999996"/>
    <n v="0"/>
    <n v="0"/>
    <n v="0"/>
  </r>
  <r>
    <n v="2"/>
    <x v="2096"/>
    <s v="CAN"/>
    <n v="1979"/>
    <x v="243"/>
    <n v="2"/>
    <n v="0"/>
    <n v="10"/>
    <n v="8"/>
    <n v="5"/>
    <n v="24.39"/>
    <n v="0"/>
    <n v="0"/>
    <n v="0"/>
    <n v="5"/>
    <n v="5"/>
    <n v="29.39"/>
    <n v="0"/>
    <n v="0"/>
    <n v="0"/>
  </r>
  <r>
    <n v="3"/>
    <x v="2097"/>
    <s v="WI"/>
    <n v="2011"/>
    <x v="225"/>
    <n v="6"/>
    <n v="5"/>
    <n v="10"/>
    <n v="4"/>
    <n v="10"/>
    <n v="34.479999999999997"/>
    <n v="0"/>
    <n v="0"/>
    <n v="0"/>
    <n v="1.1111111111111112"/>
    <n v="1.6666666666666667"/>
    <n v="44.48"/>
    <n v="0"/>
    <n v="0"/>
    <n v="0"/>
  </r>
  <r>
    <n v="4"/>
    <x v="2098"/>
    <s v="SCOT"/>
    <n v="1999"/>
    <x v="242"/>
    <n v="3"/>
    <n v="0"/>
    <n v="10"/>
    <n v="10"/>
    <n v="3.33"/>
    <n v="23.25"/>
    <n v="0"/>
    <n v="0"/>
    <n v="2"/>
    <n v="3.3333333333333335"/>
    <n v="3.3333333333333335"/>
    <n v="26.58"/>
    <n v="0"/>
    <n v="0"/>
    <n v="0"/>
  </r>
  <r>
    <n v="5"/>
    <x v="2099"/>
    <s v="PAK"/>
    <n v="2005"/>
    <x v="196"/>
    <n v="11"/>
    <n v="5"/>
    <n v="10"/>
    <n v="2"/>
    <n v="1.66"/>
    <n v="34.479999999999997"/>
    <n v="0"/>
    <n v="0"/>
    <n v="0"/>
    <n v="0.3125"/>
    <n v="0.90909090909090906"/>
    <n v="36.139999999999993"/>
    <n v="0"/>
    <n v="0"/>
    <n v="0"/>
  </r>
  <r>
    <n v="6"/>
    <x v="2100"/>
    <s v="BDESH"/>
    <n v="1998"/>
    <x v="246"/>
    <n v="1"/>
    <n v="0"/>
    <n v="10"/>
    <n v="10"/>
    <n v="10"/>
    <n v="166.66"/>
    <n v="0"/>
    <n v="0"/>
    <n v="0"/>
    <n v="10"/>
    <n v="10"/>
    <n v="176.66"/>
    <n v="0"/>
    <n v="0"/>
    <n v="0"/>
  </r>
  <r>
    <n v="7"/>
    <x v="2101"/>
    <s v="SCOT"/>
    <n v="2016"/>
    <x v="243"/>
    <n v="1"/>
    <n v="0"/>
    <n v="10"/>
    <n v="10"/>
    <n v="10"/>
    <n v="166.66"/>
    <n v="0"/>
    <n v="0"/>
    <n v="0"/>
    <n v="5"/>
    <n v="10"/>
    <n v="176.66"/>
    <n v="0"/>
    <n v="0"/>
    <n v="0"/>
  </r>
  <r>
    <n v="8"/>
    <x v="2102"/>
    <s v="INDIA"/>
    <n v="1981"/>
    <x v="243"/>
    <n v="2"/>
    <n v="0"/>
    <n v="10"/>
    <n v="6"/>
    <n v="5"/>
    <n v="28.57"/>
    <n v="0"/>
    <n v="0"/>
    <n v="0"/>
    <n v="5"/>
    <n v="5"/>
    <n v="33.57"/>
    <n v="0"/>
    <n v="0"/>
    <n v="0"/>
  </r>
  <r>
    <n v="9"/>
    <x v="2103"/>
    <s v="CAN"/>
    <n v="1979"/>
    <x v="243"/>
    <n v="2"/>
    <n v="0"/>
    <n v="10"/>
    <n v="10"/>
    <n v="5"/>
    <n v="22.22"/>
    <n v="0"/>
    <n v="0"/>
    <n v="1"/>
    <n v="5"/>
    <n v="5"/>
    <n v="27.22"/>
    <n v="0"/>
    <n v="0"/>
    <n v="0"/>
  </r>
  <r>
    <n v="10"/>
    <x v="2104"/>
    <s v="WI"/>
    <n v="2009"/>
    <x v="237"/>
    <n v="4"/>
    <n v="2"/>
    <n v="10"/>
    <n v="5"/>
    <n v="5"/>
    <n v="62.5"/>
    <n v="0"/>
    <n v="0"/>
    <n v="0"/>
    <n v="2"/>
    <n v="2.5"/>
    <n v="67.5"/>
    <n v="0"/>
    <n v="0"/>
    <n v="0"/>
  </r>
  <r>
    <n v="11"/>
    <x v="2105"/>
    <s v="NZ"/>
    <n v="2003"/>
    <x v="242"/>
    <n v="1"/>
    <n v="0"/>
    <n v="10"/>
    <n v="10"/>
    <n v="10"/>
    <n v="166.66"/>
    <n v="0"/>
    <n v="0"/>
    <n v="0"/>
    <n v="3.3333333333333335"/>
    <n v="10"/>
    <n v="176.66"/>
    <n v="0"/>
    <n v="0"/>
    <n v="0"/>
  </r>
  <r>
    <n v="12"/>
    <x v="2106"/>
    <s v="NZ"/>
    <n v="2000"/>
    <x v="242"/>
    <n v="2"/>
    <n v="1"/>
    <n v="10"/>
    <n v="6"/>
    <n v="10"/>
    <n v="58.82"/>
    <n v="0"/>
    <n v="0"/>
    <n v="0"/>
    <n v="3.3333333333333335"/>
    <n v="5"/>
    <n v="68.819999999999993"/>
    <n v="0"/>
    <n v="0"/>
    <n v="0"/>
  </r>
  <r>
    <n v="13"/>
    <x v="2107"/>
    <s v="AUS"/>
    <n v="1987"/>
    <x v="243"/>
    <n v="2"/>
    <n v="2"/>
    <n v="10"/>
    <n v="8"/>
    <n v="0"/>
    <n v="71.42"/>
    <n v="0"/>
    <n v="0"/>
    <n v="0"/>
    <n v="5"/>
    <n v="5"/>
    <n v="71.42"/>
    <n v="0"/>
    <n v="0"/>
    <n v="0"/>
  </r>
  <r>
    <n v="14"/>
    <x v="2108"/>
    <s v="INDIA"/>
    <n v="2019"/>
    <x v="228"/>
    <n v="3"/>
    <n v="1"/>
    <n v="9"/>
    <n v="5"/>
    <n v="4.5"/>
    <n v="52.94"/>
    <n v="0"/>
    <n v="0"/>
    <n v="0"/>
    <n v="0.81818181818181823"/>
    <n v="3"/>
    <n v="57.44"/>
    <n v="0"/>
    <n v="0"/>
    <n v="0"/>
  </r>
  <r>
    <n v="15"/>
    <x v="2109"/>
    <s v="AUS"/>
    <n v="1985"/>
    <x v="234"/>
    <n v="4"/>
    <n v="1"/>
    <n v="9"/>
    <n v="6"/>
    <n v="3"/>
    <n v="42.85"/>
    <n v="0"/>
    <n v="0"/>
    <n v="2"/>
    <n v="1.125"/>
    <n v="2.25"/>
    <n v="45.85"/>
    <n v="0"/>
    <n v="0"/>
    <n v="0"/>
  </r>
  <r>
    <n v="16"/>
    <x v="2110"/>
    <s v="AUS"/>
    <n v="2016"/>
    <x v="226"/>
    <n v="4"/>
    <n v="1"/>
    <n v="9"/>
    <n v="4"/>
    <n v="3"/>
    <n v="40.9"/>
    <n v="0"/>
    <n v="0"/>
    <n v="1"/>
    <n v="0.6428571428571429"/>
    <n v="2.25"/>
    <n v="43.9"/>
    <n v="0"/>
    <n v="0"/>
    <n v="0"/>
  </r>
  <r>
    <n v="17"/>
    <x v="2111"/>
    <s v="NZ"/>
    <n v="1999"/>
    <x v="235"/>
    <n v="2"/>
    <n v="1"/>
    <n v="9"/>
    <n v="7"/>
    <n v="9"/>
    <n v="112.5"/>
    <n v="0"/>
    <n v="0"/>
    <n v="0"/>
    <n v="2.25"/>
    <n v="4.5"/>
    <n v="121.5"/>
    <n v="0"/>
    <n v="0"/>
    <n v="0"/>
  </r>
  <r>
    <n v="18"/>
    <x v="2112"/>
    <s v="SCOT"/>
    <n v="2018"/>
    <x v="243"/>
    <n v="2"/>
    <n v="1"/>
    <n v="9"/>
    <n v="8"/>
    <n v="9"/>
    <n v="69.23"/>
    <n v="0"/>
    <n v="0"/>
    <n v="0"/>
    <n v="4.5"/>
    <n v="4.5"/>
    <n v="78.23"/>
    <n v="0"/>
    <n v="0"/>
    <n v="0"/>
  </r>
  <r>
    <n v="19"/>
    <x v="2113"/>
    <s v="SCOT"/>
    <n v="2009"/>
    <x v="243"/>
    <n v="1"/>
    <n v="1"/>
    <n v="9"/>
    <n v="9"/>
    <n v="0"/>
    <n v="64.28"/>
    <n v="0"/>
    <n v="0"/>
    <n v="0"/>
    <n v="4.5"/>
    <n v="9"/>
    <n v="64.28"/>
    <n v="0"/>
    <n v="0"/>
    <n v="0"/>
  </r>
  <r>
    <n v="20"/>
    <x v="2114"/>
    <s v="INDIA"/>
    <n v="1997"/>
    <x v="235"/>
    <n v="2"/>
    <n v="2"/>
    <n v="9"/>
    <n v="8"/>
    <n v="0"/>
    <n v="90"/>
    <n v="0"/>
    <n v="0"/>
    <n v="0"/>
    <n v="2.25"/>
    <n v="4.5"/>
    <n v="90"/>
    <n v="0"/>
    <n v="0"/>
    <n v="0"/>
  </r>
  <r>
    <n v="21"/>
    <x v="2115"/>
    <s v="SL"/>
    <n v="1985"/>
    <x v="235"/>
    <n v="2"/>
    <n v="1"/>
    <n v="9"/>
    <n v="7"/>
    <n v="9"/>
    <n v="50"/>
    <n v="0"/>
    <n v="0"/>
    <n v="0"/>
    <n v="2.25"/>
    <n v="4.5"/>
    <n v="59"/>
    <n v="0"/>
    <n v="0"/>
    <n v="0"/>
  </r>
  <r>
    <n v="22"/>
    <x v="2116"/>
    <s v="SL"/>
    <n v="1982"/>
    <x v="236"/>
    <n v="4"/>
    <n v="2"/>
    <n v="9"/>
    <n v="6"/>
    <n v="4.5"/>
    <n v="27.27"/>
    <n v="0"/>
    <n v="0"/>
    <n v="1"/>
    <n v="1.5"/>
    <n v="2.25"/>
    <n v="31.77"/>
    <n v="0"/>
    <n v="0"/>
    <n v="0"/>
  </r>
  <r>
    <n v="23"/>
    <x v="2117"/>
    <s v="INDIA"/>
    <n v="1982"/>
    <x v="211"/>
    <n v="5"/>
    <n v="2"/>
    <n v="9"/>
    <n v="5"/>
    <n v="3"/>
    <n v="45"/>
    <n v="0"/>
    <n v="0"/>
    <n v="2"/>
    <n v="0.6"/>
    <n v="1.8"/>
    <n v="48"/>
    <n v="0"/>
    <n v="0"/>
    <n v="0"/>
  </r>
  <r>
    <n v="24"/>
    <x v="2118"/>
    <s v="NZ"/>
    <n v="1999"/>
    <x v="237"/>
    <n v="2"/>
    <n v="2"/>
    <n v="9"/>
    <n v="7"/>
    <n v="0"/>
    <n v="40.9"/>
    <n v="0"/>
    <n v="0"/>
    <n v="0"/>
    <n v="1.8"/>
    <n v="4.5"/>
    <n v="40.9"/>
    <n v="0"/>
    <n v="0"/>
    <n v="0"/>
  </r>
  <r>
    <n v="25"/>
    <x v="2119"/>
    <s v="INDIA"/>
    <n v="2019"/>
    <x v="246"/>
    <n v="1"/>
    <n v="0"/>
    <n v="9"/>
    <n v="9"/>
    <n v="9"/>
    <n v="150"/>
    <n v="0"/>
    <n v="0"/>
    <n v="0"/>
    <n v="9"/>
    <n v="9"/>
    <n v="159"/>
    <n v="0"/>
    <n v="0"/>
    <n v="0"/>
  </r>
  <r>
    <n v="26"/>
    <x v="2120"/>
    <s v="UAE"/>
    <n v="2004"/>
    <x v="243"/>
    <n v="2"/>
    <n v="0"/>
    <n v="9"/>
    <n v="9"/>
    <n v="4.5"/>
    <n v="50"/>
    <n v="0"/>
    <n v="0"/>
    <n v="1"/>
    <n v="4.5"/>
    <n v="4.5"/>
    <n v="54.5"/>
    <n v="0"/>
    <n v="0"/>
    <n v="0"/>
  </r>
  <r>
    <n v="27"/>
    <x v="2121"/>
    <s v="PAK"/>
    <n v="2003"/>
    <x v="246"/>
    <n v="1"/>
    <n v="0"/>
    <n v="9"/>
    <n v="9"/>
    <n v="9"/>
    <n v="23.68"/>
    <n v="0"/>
    <n v="0"/>
    <n v="0"/>
    <n v="9"/>
    <n v="9"/>
    <n v="32.68"/>
    <n v="0"/>
    <n v="0"/>
    <n v="0"/>
  </r>
  <r>
    <n v="28"/>
    <x v="2122"/>
    <s v="NEPAL"/>
    <n v="2018"/>
    <x v="246"/>
    <n v="1"/>
    <n v="1"/>
    <n v="9"/>
    <n v="9"/>
    <n v="0"/>
    <n v="20.45"/>
    <n v="0"/>
    <n v="0"/>
    <n v="0"/>
    <n v="9"/>
    <n v="9"/>
    <n v="20.45"/>
    <n v="0"/>
    <n v="0"/>
    <n v="0"/>
  </r>
  <r>
    <n v="29"/>
    <x v="2123"/>
    <s v="NZ"/>
    <n v="1992"/>
    <x v="246"/>
    <n v="1"/>
    <n v="0"/>
    <n v="9"/>
    <n v="9"/>
    <n v="9"/>
    <n v="50"/>
    <n v="0"/>
    <n v="0"/>
    <n v="0"/>
    <n v="9"/>
    <n v="9"/>
    <n v="59"/>
    <n v="0"/>
    <n v="0"/>
    <n v="0"/>
  </r>
  <r>
    <n v="30"/>
    <x v="2124"/>
    <s v="ZIM"/>
    <n v="1999"/>
    <x v="210"/>
    <n v="8"/>
    <n v="4"/>
    <n v="9"/>
    <n v="5"/>
    <n v="2.25"/>
    <n v="56.25"/>
    <n v="0"/>
    <n v="0"/>
    <n v="3"/>
    <n v="0.47368421052631576"/>
    <n v="1.125"/>
    <n v="58.5"/>
    <n v="0"/>
    <n v="0"/>
    <n v="0"/>
  </r>
  <r>
    <n v="31"/>
    <x v="2125"/>
    <s v="USA"/>
    <n v="2004"/>
    <x v="243"/>
    <n v="2"/>
    <n v="1"/>
    <n v="9"/>
    <n v="9"/>
    <n v="9"/>
    <n v="45"/>
    <n v="0"/>
    <n v="0"/>
    <n v="0"/>
    <n v="4.5"/>
    <n v="4.5"/>
    <n v="54"/>
    <n v="0"/>
    <n v="0"/>
    <n v="0"/>
  </r>
  <r>
    <n v="32"/>
    <x v="2126"/>
    <s v="AFG"/>
    <n v="2017"/>
    <x v="246"/>
    <n v="1"/>
    <n v="0"/>
    <n v="9"/>
    <n v="9"/>
    <n v="9"/>
    <n v="27.27"/>
    <n v="0"/>
    <n v="0"/>
    <n v="0"/>
    <n v="9"/>
    <n v="9"/>
    <n v="36.269999999999996"/>
    <n v="0"/>
    <n v="0"/>
    <n v="0"/>
  </r>
  <r>
    <n v="33"/>
    <x v="2127"/>
    <s v="IRE"/>
    <n v="2019"/>
    <x v="235"/>
    <n v="2"/>
    <n v="0"/>
    <n v="9"/>
    <n v="9"/>
    <n v="4.5"/>
    <n v="112.5"/>
    <n v="0"/>
    <n v="0"/>
    <n v="1"/>
    <n v="2.25"/>
    <n v="4.5"/>
    <n v="117"/>
    <n v="0"/>
    <n v="0"/>
    <n v="0"/>
  </r>
  <r>
    <n v="34"/>
    <x v="2128"/>
    <s v="ENG"/>
    <n v="1994"/>
    <x v="230"/>
    <n v="5"/>
    <n v="2"/>
    <n v="9"/>
    <n v="4"/>
    <n v="3"/>
    <n v="81.81"/>
    <n v="0"/>
    <n v="0"/>
    <n v="1"/>
    <n v="0.9"/>
    <n v="1.8"/>
    <n v="84.81"/>
    <n v="0"/>
    <n v="0"/>
    <n v="0"/>
  </r>
  <r>
    <n v="35"/>
    <x v="2129"/>
    <s v="BDESH"/>
    <n v="2003"/>
    <x v="246"/>
    <n v="1"/>
    <n v="0"/>
    <n v="9"/>
    <n v="9"/>
    <n v="9"/>
    <n v="37.5"/>
    <n v="0"/>
    <n v="0"/>
    <n v="0"/>
    <n v="9"/>
    <n v="9"/>
    <n v="46.5"/>
    <n v="0"/>
    <n v="0"/>
    <n v="0"/>
  </r>
  <r>
    <n v="36"/>
    <x v="2130"/>
    <s v="UAE"/>
    <n v="1975"/>
    <x v="242"/>
    <n v="3"/>
    <n v="2"/>
    <n v="9"/>
    <n v="8"/>
    <n v="9"/>
    <n v="20"/>
    <n v="0"/>
    <n v="0"/>
    <n v="1"/>
    <n v="3"/>
    <n v="3"/>
    <n v="29"/>
    <n v="0"/>
    <n v="0"/>
    <n v="0"/>
  </r>
  <r>
    <n v="37"/>
    <x v="2131"/>
    <s v="AFG"/>
    <n v="2019"/>
    <x v="235"/>
    <n v="3"/>
    <n v="2"/>
    <n v="9"/>
    <n v="8"/>
    <n v="9"/>
    <n v="42.85"/>
    <n v="0"/>
    <n v="0"/>
    <n v="0"/>
    <n v="2.25"/>
    <n v="3"/>
    <n v="51.85"/>
    <n v="0"/>
    <n v="0"/>
    <n v="0"/>
  </r>
  <r>
    <n v="38"/>
    <x v="2132"/>
    <s v="UAE"/>
    <n v="2019"/>
    <x v="228"/>
    <n v="6"/>
    <n v="4"/>
    <n v="9"/>
    <n v="4"/>
    <n v="4.5"/>
    <n v="29.03"/>
    <n v="0"/>
    <n v="0"/>
    <n v="0"/>
    <n v="0.81818181818181823"/>
    <n v="1.5"/>
    <n v="33.53"/>
    <n v="0"/>
    <n v="0"/>
    <n v="0"/>
  </r>
  <r>
    <n v="39"/>
    <x v="2133"/>
    <s v="INDIA"/>
    <n v="1987"/>
    <x v="235"/>
    <n v="4"/>
    <n v="1"/>
    <n v="9"/>
    <n v="8"/>
    <n v="3"/>
    <n v="29.03"/>
    <n v="0"/>
    <n v="0"/>
    <n v="2"/>
    <n v="2.25"/>
    <n v="2.25"/>
    <n v="32.03"/>
    <n v="0"/>
    <n v="0"/>
    <n v="0"/>
  </r>
  <r>
    <n v="40"/>
    <x v="2134"/>
    <s v="USA"/>
    <n v="2004"/>
    <x v="243"/>
    <n v="2"/>
    <n v="0"/>
    <n v="9"/>
    <n v="8"/>
    <n v="4.5"/>
    <n v="15.78"/>
    <n v="0"/>
    <n v="0"/>
    <n v="0"/>
    <n v="4.5"/>
    <n v="4.5"/>
    <n v="20.28"/>
    <n v="0"/>
    <n v="0"/>
    <n v="0"/>
  </r>
  <r>
    <n v="41"/>
    <x v="2135"/>
    <s v="ENG"/>
    <n v="1975"/>
    <x v="225"/>
    <n v="4"/>
    <n v="2"/>
    <n v="9"/>
    <n v="5"/>
    <n v="4.5"/>
    <n v="21.95"/>
    <n v="0"/>
    <n v="0"/>
    <n v="0"/>
    <n v="1"/>
    <n v="2.25"/>
    <n v="26.45"/>
    <n v="0"/>
    <n v="0"/>
    <n v="0"/>
  </r>
  <r>
    <n v="42"/>
    <x v="2136"/>
    <s v="ENG"/>
    <n v="2018"/>
    <x v="235"/>
    <n v="1"/>
    <n v="1"/>
    <n v="9"/>
    <n v="9"/>
    <n v="0"/>
    <n v="128.57"/>
    <n v="0"/>
    <n v="0"/>
    <n v="0"/>
    <n v="2.25"/>
    <n v="9"/>
    <n v="128.57"/>
    <n v="0"/>
    <n v="0"/>
    <n v="0"/>
  </r>
  <r>
    <n v="43"/>
    <x v="2137"/>
    <s v="NZ"/>
    <n v="2000"/>
    <x v="242"/>
    <n v="2"/>
    <n v="1"/>
    <n v="9"/>
    <n v="6"/>
    <n v="9"/>
    <n v="60"/>
    <n v="0"/>
    <n v="0"/>
    <n v="0"/>
    <n v="3"/>
    <n v="4.5"/>
    <n v="69"/>
    <n v="0"/>
    <n v="0"/>
    <n v="0"/>
  </r>
  <r>
    <n v="44"/>
    <x v="2138"/>
    <s v="ENG"/>
    <n v="2002"/>
    <x v="242"/>
    <n v="2"/>
    <n v="1"/>
    <n v="9"/>
    <n v="6"/>
    <n v="9"/>
    <n v="81.81"/>
    <n v="0"/>
    <n v="0"/>
    <n v="0"/>
    <n v="3"/>
    <n v="4.5"/>
    <n v="90.81"/>
    <n v="0"/>
    <n v="0"/>
    <n v="0"/>
  </r>
  <r>
    <n v="45"/>
    <x v="2139"/>
    <s v="SA"/>
    <n v="2009"/>
    <x v="243"/>
    <n v="2"/>
    <n v="0"/>
    <n v="9"/>
    <n v="5"/>
    <n v="4.5"/>
    <n v="60"/>
    <n v="0"/>
    <n v="0"/>
    <n v="0"/>
    <n v="4.5"/>
    <n v="4.5"/>
    <n v="64.5"/>
    <n v="0"/>
    <n v="0"/>
    <n v="0"/>
  </r>
  <r>
    <n v="46"/>
    <x v="2140"/>
    <s v="CAN"/>
    <n v="2011"/>
    <x v="243"/>
    <n v="2"/>
    <n v="1"/>
    <n v="9"/>
    <n v="7"/>
    <n v="9"/>
    <n v="29.03"/>
    <n v="0"/>
    <n v="0"/>
    <n v="0"/>
    <n v="4.5"/>
    <n v="4.5"/>
    <n v="38.03"/>
    <n v="0"/>
    <n v="0"/>
    <n v="0"/>
  </r>
  <r>
    <n v="47"/>
    <x v="2141"/>
    <s v="INDIA"/>
    <n v="2014"/>
    <x v="225"/>
    <n v="3"/>
    <n v="2"/>
    <n v="8"/>
    <n v="6"/>
    <n v="8"/>
    <n v="53.33"/>
    <n v="0"/>
    <n v="0"/>
    <n v="1"/>
    <n v="0.88888888888888884"/>
    <n v="2.6666666666666665"/>
    <n v="61.33"/>
    <n v="0"/>
    <n v="0"/>
    <n v="0"/>
  </r>
  <r>
    <n v="49"/>
    <x v="2142"/>
    <s v="WI"/>
    <n v="1978"/>
    <x v="246"/>
    <n v="1"/>
    <n v="0"/>
    <n v="8"/>
    <n v="8"/>
    <n v="8"/>
    <n v="61.53"/>
    <n v="0"/>
    <n v="0"/>
    <n v="0"/>
    <n v="8"/>
    <n v="8"/>
    <n v="69.53"/>
    <n v="0"/>
    <n v="0"/>
    <n v="0"/>
  </r>
  <r>
    <n v="0"/>
    <x v="2143"/>
    <s v="WI"/>
    <n v="1994"/>
    <x v="235"/>
    <n v="3"/>
    <n v="2"/>
    <n v="8"/>
    <n v="8"/>
    <n v="8"/>
    <n v="33.33"/>
    <n v="0"/>
    <n v="0"/>
    <n v="1"/>
    <n v="2"/>
    <n v="2.6666666666666665"/>
    <n v="41.33"/>
    <n v="0"/>
    <n v="0"/>
    <n v="0"/>
  </r>
  <r>
    <n v="1"/>
    <x v="2144"/>
    <s v="SA"/>
    <n v="2018"/>
    <x v="243"/>
    <n v="2"/>
    <n v="1"/>
    <n v="8"/>
    <n v="5"/>
    <n v="8"/>
    <n v="133.33000000000001"/>
    <n v="0"/>
    <n v="0"/>
    <n v="0"/>
    <n v="4"/>
    <n v="4"/>
    <n v="141.33000000000001"/>
    <n v="0"/>
    <n v="0"/>
    <n v="0"/>
  </r>
  <r>
    <n v="2"/>
    <x v="2145"/>
    <s v="SA"/>
    <n v="2013"/>
    <x v="243"/>
    <n v="2"/>
    <n v="0"/>
    <n v="8"/>
    <n v="7"/>
    <n v="4"/>
    <n v="33.33"/>
    <n v="0"/>
    <n v="0"/>
    <n v="0"/>
    <n v="4"/>
    <n v="4"/>
    <n v="37.33"/>
    <n v="0"/>
    <n v="0"/>
    <n v="0"/>
  </r>
  <r>
    <n v="3"/>
    <x v="2146"/>
    <s v="CAN"/>
    <n v="2014"/>
    <x v="232"/>
    <n v="8"/>
    <n v="5"/>
    <n v="8"/>
    <n v="3"/>
    <n v="2.66"/>
    <n v="14.54"/>
    <n v="0"/>
    <n v="0"/>
    <n v="2"/>
    <n v="0.61538461538461542"/>
    <n v="1"/>
    <n v="17.2"/>
    <n v="0"/>
    <n v="0"/>
    <n v="0"/>
  </r>
  <r>
    <n v="4"/>
    <x v="2147"/>
    <s v="WI"/>
    <n v="1995"/>
    <x v="236"/>
    <n v="2"/>
    <n v="1"/>
    <n v="8"/>
    <n v="8"/>
    <n v="8"/>
    <n v="25"/>
    <n v="0"/>
    <n v="0"/>
    <n v="0"/>
    <n v="1.3333333333333333"/>
    <n v="4"/>
    <n v="33"/>
    <n v="0"/>
    <n v="0"/>
    <n v="0"/>
  </r>
  <r>
    <n v="5"/>
    <x v="2148"/>
    <s v="INDIA"/>
    <n v="1996"/>
    <x v="246"/>
    <n v="1"/>
    <n v="0"/>
    <n v="8"/>
    <n v="8"/>
    <n v="8"/>
    <n v="100"/>
    <n v="0"/>
    <n v="0"/>
    <n v="0"/>
    <n v="8"/>
    <n v="8"/>
    <n v="108"/>
    <n v="0"/>
    <n v="0"/>
    <n v="0"/>
  </r>
  <r>
    <n v="6"/>
    <x v="2149"/>
    <s v="SL"/>
    <n v="1989"/>
    <x v="246"/>
    <n v="1"/>
    <n v="0"/>
    <n v="8"/>
    <n v="8"/>
    <n v="8"/>
    <n v="133.33000000000001"/>
    <n v="0"/>
    <n v="0"/>
    <n v="0"/>
    <n v="8"/>
    <n v="8"/>
    <n v="141.33000000000001"/>
    <n v="0"/>
    <n v="0"/>
    <n v="0"/>
  </r>
  <r>
    <n v="7"/>
    <x v="2150"/>
    <s v="SL"/>
    <n v="1995"/>
    <x v="235"/>
    <n v="2"/>
    <n v="2"/>
    <n v="8"/>
    <n v="7"/>
    <n v="0"/>
    <n v="88.88"/>
    <n v="0"/>
    <n v="0"/>
    <n v="0"/>
    <n v="2"/>
    <n v="4"/>
    <n v="88.88"/>
    <n v="0"/>
    <n v="0"/>
    <n v="0"/>
  </r>
  <r>
    <n v="8"/>
    <x v="2151"/>
    <s v="BDESH"/>
    <n v="1990"/>
    <x v="225"/>
    <n v="3"/>
    <n v="2"/>
    <n v="8"/>
    <n v="4"/>
    <n v="8"/>
    <n v="50"/>
    <n v="0"/>
    <n v="0"/>
    <n v="0"/>
    <n v="0.88888888888888884"/>
    <n v="2.6666666666666665"/>
    <n v="58"/>
    <n v="0"/>
    <n v="0"/>
    <n v="0"/>
  </r>
  <r>
    <n v="9"/>
    <x v="2152"/>
    <s v="BDESH"/>
    <n v="1986"/>
    <x v="243"/>
    <n v="1"/>
    <n v="0"/>
    <n v="8"/>
    <n v="8"/>
    <n v="8"/>
    <n v="33.33"/>
    <n v="0"/>
    <n v="0"/>
    <n v="0"/>
    <n v="4"/>
    <n v="8"/>
    <n v="41.33"/>
    <n v="0"/>
    <n v="0"/>
    <n v="0"/>
  </r>
  <r>
    <n v="10"/>
    <x v="2153"/>
    <s v="INDIA"/>
    <n v="1992"/>
    <x v="202"/>
    <n v="7"/>
    <n v="3"/>
    <n v="8"/>
    <n v="4"/>
    <n v="2"/>
    <n v="27.58"/>
    <n v="0"/>
    <n v="0"/>
    <n v="2"/>
    <n v="0.44444444444444442"/>
    <n v="1.1428571428571428"/>
    <n v="29.58"/>
    <n v="0"/>
    <n v="0"/>
    <n v="0"/>
  </r>
  <r>
    <n v="11"/>
    <x v="2154"/>
    <s v="HKG"/>
    <n v="2008"/>
    <x v="243"/>
    <n v="2"/>
    <n v="0"/>
    <n v="8"/>
    <n v="4"/>
    <n v="4"/>
    <n v="28.57"/>
    <n v="0"/>
    <n v="0"/>
    <n v="0"/>
    <n v="4"/>
    <n v="4"/>
    <n v="32.57"/>
    <n v="0"/>
    <n v="0"/>
    <n v="0"/>
  </r>
  <r>
    <n v="12"/>
    <x v="2155"/>
    <s v="ZIM"/>
    <n v="1996"/>
    <x v="234"/>
    <n v="3"/>
    <n v="2"/>
    <n v="8"/>
    <n v="5"/>
    <n v="8"/>
    <n v="40"/>
    <n v="0"/>
    <n v="0"/>
    <n v="0"/>
    <n v="1"/>
    <n v="2.6666666666666665"/>
    <n v="48"/>
    <n v="0"/>
    <n v="0"/>
    <n v="0"/>
  </r>
  <r>
    <n v="13"/>
    <x v="2156"/>
    <s v="ENG"/>
    <n v="1988"/>
    <x v="242"/>
    <n v="3"/>
    <n v="0"/>
    <n v="8"/>
    <n v="6"/>
    <n v="2.66"/>
    <n v="25"/>
    <n v="0"/>
    <n v="0"/>
    <n v="1"/>
    <n v="2.6666666666666665"/>
    <n v="2.6666666666666665"/>
    <n v="27.66"/>
    <n v="0"/>
    <n v="0"/>
    <n v="0"/>
  </r>
  <r>
    <n v="14"/>
    <x v="2157"/>
    <s v="NZ"/>
    <n v="2008"/>
    <x v="212"/>
    <n v="7"/>
    <n v="2"/>
    <n v="8"/>
    <n v="3"/>
    <n v="1.6"/>
    <n v="29.62"/>
    <n v="0"/>
    <n v="0"/>
    <n v="2"/>
    <n v="0.4"/>
    <n v="1.1428571428571428"/>
    <n v="31.220000000000002"/>
    <n v="0"/>
    <n v="0"/>
    <n v="0"/>
  </r>
  <r>
    <n v="15"/>
    <x v="2158"/>
    <s v="ZIM"/>
    <n v="1997"/>
    <x v="241"/>
    <n v="5"/>
    <n v="3"/>
    <n v="8"/>
    <n v="5"/>
    <n v="4"/>
    <n v="24.24"/>
    <n v="0"/>
    <n v="0"/>
    <n v="1"/>
    <n v="1.1428571428571428"/>
    <n v="1.6"/>
    <n v="28.24"/>
    <n v="0"/>
    <n v="0"/>
    <n v="0"/>
  </r>
  <r>
    <n v="16"/>
    <x v="2159"/>
    <s v="AUS"/>
    <n v="2018"/>
    <x v="243"/>
    <n v="2"/>
    <n v="0"/>
    <n v="8"/>
    <n v="6"/>
    <n v="4"/>
    <n v="50"/>
    <n v="0"/>
    <n v="0"/>
    <n v="0"/>
    <n v="4"/>
    <n v="4"/>
    <n v="54"/>
    <n v="0"/>
    <n v="0"/>
    <n v="0"/>
  </r>
  <r>
    <n v="17"/>
    <x v="2160"/>
    <s v="SA"/>
    <n v="2019"/>
    <x v="235"/>
    <n v="1"/>
    <n v="0"/>
    <n v="8"/>
    <n v="8"/>
    <n v="8"/>
    <n v="44.44"/>
    <n v="0"/>
    <n v="0"/>
    <n v="0"/>
    <n v="2"/>
    <n v="8"/>
    <n v="52.44"/>
    <n v="0"/>
    <n v="0"/>
    <n v="0"/>
  </r>
  <r>
    <n v="18"/>
    <x v="2161"/>
    <s v="SL"/>
    <n v="2007"/>
    <x v="210"/>
    <n v="7"/>
    <n v="2"/>
    <n v="8"/>
    <n v="4"/>
    <n v="1.6"/>
    <n v="44.44"/>
    <n v="0"/>
    <n v="0"/>
    <n v="4"/>
    <n v="0.42105263157894735"/>
    <n v="1.1428571428571428"/>
    <n v="46.04"/>
    <n v="0"/>
    <n v="0"/>
    <n v="0"/>
  </r>
  <r>
    <n v="19"/>
    <x v="2162"/>
    <s v="PAK"/>
    <n v="2016"/>
    <x v="226"/>
    <n v="7"/>
    <n v="4"/>
    <n v="8"/>
    <n v="6"/>
    <n v="2.66"/>
    <n v="21.62"/>
    <n v="0"/>
    <n v="0"/>
    <n v="2"/>
    <n v="0.5714285714285714"/>
    <n v="1.1428571428571428"/>
    <n v="24.28"/>
    <n v="0"/>
    <n v="0"/>
    <n v="0"/>
  </r>
  <r>
    <n v="20"/>
    <x v="2163"/>
    <s v="INDIA"/>
    <n v="1998"/>
    <x v="243"/>
    <n v="2"/>
    <n v="0"/>
    <n v="8"/>
    <n v="8"/>
    <n v="4"/>
    <n v="57.14"/>
    <n v="0"/>
    <n v="0"/>
    <n v="1"/>
    <n v="4"/>
    <n v="4"/>
    <n v="61.14"/>
    <n v="0"/>
    <n v="0"/>
    <n v="0"/>
  </r>
  <r>
    <n v="21"/>
    <x v="2164"/>
    <s v="USA"/>
    <n v="2004"/>
    <x v="243"/>
    <n v="2"/>
    <n v="0"/>
    <n v="8"/>
    <n v="6"/>
    <n v="4"/>
    <n v="47.05"/>
    <n v="0"/>
    <n v="0"/>
    <n v="0"/>
    <n v="4"/>
    <n v="4"/>
    <n v="51.05"/>
    <n v="0"/>
    <n v="0"/>
    <n v="0"/>
  </r>
  <r>
    <n v="22"/>
    <x v="2165"/>
    <s v="INDIA"/>
    <n v="1998"/>
    <x v="230"/>
    <n v="2"/>
    <n v="0"/>
    <n v="8"/>
    <n v="8"/>
    <n v="4"/>
    <n v="72.72"/>
    <n v="0"/>
    <n v="0"/>
    <n v="1"/>
    <n v="0.8"/>
    <n v="4"/>
    <n v="76.72"/>
    <n v="0"/>
    <n v="0"/>
    <n v="0"/>
  </r>
  <r>
    <n v="23"/>
    <x v="2166"/>
    <s v="INDIA"/>
    <n v="2006"/>
    <x v="243"/>
    <n v="1"/>
    <n v="0"/>
    <n v="8"/>
    <n v="8"/>
    <n v="8"/>
    <n v="61.53"/>
    <n v="0"/>
    <n v="0"/>
    <n v="0"/>
    <n v="4"/>
    <n v="8"/>
    <n v="69.53"/>
    <n v="0"/>
    <n v="0"/>
    <n v="0"/>
  </r>
  <r>
    <n v="24"/>
    <x v="2167"/>
    <s v="UAE"/>
    <n v="1994"/>
    <x v="243"/>
    <n v="2"/>
    <n v="1"/>
    <n v="8"/>
    <n v="6"/>
    <n v="8"/>
    <n v="57.14"/>
    <n v="0"/>
    <n v="0"/>
    <n v="0"/>
    <n v="4"/>
    <n v="4"/>
    <n v="65.14"/>
    <n v="0"/>
    <n v="0"/>
    <n v="0"/>
  </r>
  <r>
    <n v="25"/>
    <x v="2168"/>
    <s v="ENG"/>
    <n v="1976"/>
    <x v="246"/>
    <n v="1"/>
    <n v="0"/>
    <n v="8"/>
    <n v="8"/>
    <n v="8"/>
    <n v="66.66"/>
    <n v="0"/>
    <n v="0"/>
    <n v="0"/>
    <n v="8"/>
    <n v="8"/>
    <n v="74.66"/>
    <n v="0"/>
    <n v="0"/>
    <n v="0"/>
  </r>
  <r>
    <n v="26"/>
    <x v="2169"/>
    <s v="SL"/>
    <n v="1985"/>
    <x v="246"/>
    <n v="1"/>
    <n v="0"/>
    <n v="8"/>
    <n v="8"/>
    <n v="8"/>
    <n v="47.05"/>
    <n v="0"/>
    <n v="0"/>
    <n v="0"/>
    <n v="8"/>
    <n v="8"/>
    <n v="55.05"/>
    <n v="0"/>
    <n v="0"/>
    <n v="0"/>
  </r>
  <r>
    <n v="27"/>
    <x v="2170"/>
    <s v="SA"/>
    <n v="2000"/>
    <x v="241"/>
    <n v="2"/>
    <n v="1"/>
    <n v="8"/>
    <n v="7"/>
    <n v="8"/>
    <n v="72.72"/>
    <n v="0"/>
    <n v="0"/>
    <n v="0"/>
    <n v="1.1428571428571428"/>
    <n v="4"/>
    <n v="80.72"/>
    <n v="0"/>
    <n v="0"/>
    <n v="0"/>
  </r>
  <r>
    <n v="28"/>
    <x v="2171"/>
    <s v="USA"/>
    <n v="2019"/>
    <x v="235"/>
    <n v="2"/>
    <n v="2"/>
    <n v="7"/>
    <n v="6"/>
    <n v="0"/>
    <n v="233.33"/>
    <n v="0"/>
    <n v="0"/>
    <n v="0"/>
    <n v="1.75"/>
    <n v="3.5"/>
    <n v="233.33"/>
    <n v="0"/>
    <n v="0"/>
    <n v="0"/>
  </r>
  <r>
    <n v="29"/>
    <x v="2172"/>
    <s v="KENYA"/>
    <n v="1997"/>
    <x v="225"/>
    <n v="3"/>
    <n v="3"/>
    <n v="7"/>
    <n v="6"/>
    <n v="0"/>
    <n v="25"/>
    <n v="0"/>
    <n v="0"/>
    <n v="0"/>
    <n v="0.77777777777777779"/>
    <n v="2.3333333333333335"/>
    <n v="25"/>
    <n v="0"/>
    <n v="0"/>
    <n v="0"/>
  </r>
  <r>
    <n v="30"/>
    <x v="2173"/>
    <s v="IRE"/>
    <n v="2019"/>
    <x v="235"/>
    <n v="1"/>
    <n v="1"/>
    <n v="7"/>
    <n v="7"/>
    <n v="0"/>
    <n v="70"/>
    <n v="0"/>
    <n v="0"/>
    <n v="0"/>
    <n v="1.75"/>
    <n v="7"/>
    <n v="70"/>
    <n v="0"/>
    <n v="0"/>
    <n v="0"/>
  </r>
  <r>
    <n v="31"/>
    <x v="2174"/>
    <s v="ZIM"/>
    <n v="1992"/>
    <x v="236"/>
    <n v="2"/>
    <n v="1"/>
    <n v="7"/>
    <n v="5"/>
    <n v="7"/>
    <n v="35"/>
    <n v="0"/>
    <n v="0"/>
    <n v="0"/>
    <n v="1.1666666666666667"/>
    <n v="3.5"/>
    <n v="42"/>
    <n v="0"/>
    <n v="0"/>
    <n v="0"/>
  </r>
  <r>
    <n v="32"/>
    <x v="2175"/>
    <s v="PAK"/>
    <n v="2001"/>
    <x v="243"/>
    <n v="1"/>
    <n v="0"/>
    <n v="7"/>
    <n v="7"/>
    <n v="7"/>
    <n v="87.5"/>
    <n v="0"/>
    <n v="0"/>
    <n v="0"/>
    <n v="3.5"/>
    <n v="7"/>
    <n v="94.5"/>
    <n v="0"/>
    <n v="0"/>
    <n v="0"/>
  </r>
  <r>
    <n v="33"/>
    <x v="2176"/>
    <s v="SL"/>
    <n v="2006"/>
    <x v="235"/>
    <n v="2"/>
    <n v="0"/>
    <n v="7"/>
    <n v="7"/>
    <n v="3.5"/>
    <n v="77.77"/>
    <n v="0"/>
    <n v="0"/>
    <n v="1"/>
    <n v="1.75"/>
    <n v="3.5"/>
    <n v="81.27"/>
    <n v="0"/>
    <n v="0"/>
    <n v="0"/>
  </r>
  <r>
    <n v="34"/>
    <x v="2177"/>
    <s v="KENYA"/>
    <n v="2013"/>
    <x v="243"/>
    <n v="2"/>
    <n v="0"/>
    <n v="7"/>
    <n v="6"/>
    <n v="3.5"/>
    <n v="15.55"/>
    <n v="0"/>
    <n v="0"/>
    <n v="0"/>
    <n v="3.5"/>
    <n v="3.5"/>
    <n v="19.05"/>
    <n v="0"/>
    <n v="0"/>
    <n v="0"/>
  </r>
  <r>
    <n v="35"/>
    <x v="2178"/>
    <s v="CAN"/>
    <n v="2014"/>
    <x v="237"/>
    <n v="4"/>
    <n v="2"/>
    <n v="7"/>
    <n v="4"/>
    <n v="3.5"/>
    <n v="25"/>
    <n v="0"/>
    <n v="0"/>
    <n v="0"/>
    <n v="1.4"/>
    <n v="1.75"/>
    <n v="28.5"/>
    <n v="0"/>
    <n v="0"/>
    <n v="0"/>
  </r>
  <r>
    <n v="36"/>
    <x v="2179"/>
    <s v="ZIM"/>
    <n v="1983"/>
    <x v="243"/>
    <n v="1"/>
    <n v="1"/>
    <n v="7"/>
    <n v="7"/>
    <n v="0"/>
    <n v="36.840000000000003"/>
    <n v="0"/>
    <n v="0"/>
    <n v="0"/>
    <n v="3.5"/>
    <n v="7"/>
    <n v="36.840000000000003"/>
    <n v="0"/>
    <n v="0"/>
    <n v="0"/>
  </r>
  <r>
    <n v="37"/>
    <x v="2180"/>
    <s v="AUS"/>
    <n v="1979"/>
    <x v="234"/>
    <n v="4"/>
    <n v="4"/>
    <n v="7"/>
    <n v="3"/>
    <n v="0"/>
    <n v="36.840000000000003"/>
    <n v="0"/>
    <n v="0"/>
    <n v="0"/>
    <n v="0.875"/>
    <n v="1.75"/>
    <n v="36.840000000000003"/>
    <n v="0"/>
    <n v="0"/>
    <n v="0"/>
  </r>
  <r>
    <n v="38"/>
    <x v="2181"/>
    <s v="AFG"/>
    <n v="2015"/>
    <x v="237"/>
    <n v="3"/>
    <n v="1"/>
    <n v="7"/>
    <n v="6"/>
    <n v="3.5"/>
    <n v="25.92"/>
    <n v="0"/>
    <n v="0"/>
    <n v="1"/>
    <n v="1.4"/>
    <n v="2.3333333333333335"/>
    <n v="29.42"/>
    <n v="0"/>
    <n v="0"/>
    <n v="0"/>
  </r>
  <r>
    <n v="39"/>
    <x v="2182"/>
    <s v="SA"/>
    <n v="1995"/>
    <x v="243"/>
    <n v="2"/>
    <n v="0"/>
    <n v="7"/>
    <n v="6"/>
    <n v="3.5"/>
    <n v="87.5"/>
    <n v="0"/>
    <n v="0"/>
    <n v="0"/>
    <n v="3.5"/>
    <n v="3.5"/>
    <n v="91"/>
    <n v="0"/>
    <n v="0"/>
    <n v="0"/>
  </r>
  <r>
    <n v="40"/>
    <x v="2183"/>
    <s v="BDESH"/>
    <n v="1990"/>
    <x v="243"/>
    <n v="1"/>
    <n v="1"/>
    <n v="7"/>
    <n v="7"/>
    <n v="0"/>
    <n v="43.75"/>
    <n v="0"/>
    <n v="0"/>
    <n v="0"/>
    <n v="3.5"/>
    <n v="7"/>
    <n v="43.75"/>
    <n v="0"/>
    <n v="0"/>
    <n v="0"/>
  </r>
  <r>
    <n v="41"/>
    <x v="2184"/>
    <s v="SL"/>
    <n v="2003"/>
    <x v="241"/>
    <n v="2"/>
    <n v="1"/>
    <n v="7"/>
    <n v="4"/>
    <n v="7"/>
    <n v="58.33"/>
    <n v="0"/>
    <n v="0"/>
    <n v="0"/>
    <n v="1"/>
    <n v="3.5"/>
    <n v="65.33"/>
    <n v="0"/>
    <n v="0"/>
    <n v="0"/>
  </r>
  <r>
    <n v="42"/>
    <x v="2185"/>
    <s v="PAK"/>
    <n v="1978"/>
    <x v="242"/>
    <n v="1"/>
    <n v="0"/>
    <n v="7"/>
    <n v="7"/>
    <n v="7"/>
    <n v="22.58"/>
    <n v="0"/>
    <n v="0"/>
    <n v="0"/>
    <n v="2.3333333333333335"/>
    <n v="7"/>
    <n v="29.58"/>
    <n v="0"/>
    <n v="0"/>
    <n v="0"/>
  </r>
  <r>
    <n v="43"/>
    <x v="2186"/>
    <s v="SL"/>
    <n v="2018"/>
    <x v="246"/>
    <n v="1"/>
    <n v="0"/>
    <n v="7"/>
    <n v="7"/>
    <n v="7"/>
    <n v="116.66"/>
    <n v="0"/>
    <n v="0"/>
    <n v="0"/>
    <n v="7"/>
    <n v="7"/>
    <n v="123.66"/>
    <n v="0"/>
    <n v="0"/>
    <n v="0"/>
  </r>
  <r>
    <n v="44"/>
    <x v="2187"/>
    <s v="AUS"/>
    <n v="2009"/>
    <x v="235"/>
    <n v="1"/>
    <n v="0"/>
    <n v="7"/>
    <n v="7"/>
    <n v="7"/>
    <n v="116.66"/>
    <n v="0"/>
    <n v="0"/>
    <n v="0"/>
    <n v="1.75"/>
    <n v="7"/>
    <n v="123.66"/>
    <n v="0"/>
    <n v="0"/>
    <n v="0"/>
  </r>
  <r>
    <n v="45"/>
    <x v="2188"/>
    <s v="INDIA"/>
    <n v="1998"/>
    <x v="242"/>
    <n v="1"/>
    <n v="1"/>
    <n v="7"/>
    <n v="7"/>
    <n v="0"/>
    <n v="140"/>
    <n v="0"/>
    <n v="0"/>
    <n v="0"/>
    <n v="2.3333333333333335"/>
    <n v="7"/>
    <n v="140"/>
    <n v="0"/>
    <n v="0"/>
    <n v="0"/>
  </r>
  <r>
    <n v="46"/>
    <x v="2189"/>
    <s v="WI"/>
    <n v="1991"/>
    <x v="225"/>
    <n v="6"/>
    <n v="2"/>
    <n v="7"/>
    <n v="2"/>
    <n v="1.75"/>
    <n v="46.66"/>
    <n v="0"/>
    <n v="0"/>
    <n v="2"/>
    <n v="0.77777777777777779"/>
    <n v="1.1666666666666667"/>
    <n v="48.41"/>
    <n v="0"/>
    <n v="0"/>
    <n v="0"/>
  </r>
  <r>
    <n v="47"/>
    <x v="2190"/>
    <s v="AUS"/>
    <n v="1979"/>
    <x v="246"/>
    <n v="1"/>
    <n v="0"/>
    <n v="7"/>
    <n v="7"/>
    <n v="7"/>
    <n v="43.75"/>
    <n v="0"/>
    <n v="0"/>
    <n v="0"/>
    <n v="7"/>
    <n v="7"/>
    <n v="50.75"/>
    <n v="0"/>
    <n v="0"/>
    <n v="0"/>
  </r>
  <r>
    <n v="48"/>
    <x v="2191"/>
    <s v="BDESH"/>
    <n v="2018"/>
    <x v="237"/>
    <n v="1"/>
    <n v="0"/>
    <n v="7"/>
    <n v="7"/>
    <n v="7"/>
    <n v="53.84"/>
    <n v="0"/>
    <n v="0"/>
    <n v="0"/>
    <n v="1.4"/>
    <n v="7"/>
    <n v="60.84"/>
    <n v="0"/>
    <n v="0"/>
    <n v="0"/>
  </r>
  <r>
    <n v="49"/>
    <x v="2192"/>
    <s v="SL"/>
    <n v="2010"/>
    <x v="242"/>
    <n v="1"/>
    <n v="1"/>
    <n v="7"/>
    <n v="7"/>
    <n v="0"/>
    <n v="36.840000000000003"/>
    <n v="0"/>
    <n v="0"/>
    <n v="0"/>
    <n v="2.3333333333333335"/>
    <n v="7"/>
    <n v="36.840000000000003"/>
    <n v="0"/>
    <n v="0"/>
    <n v="0"/>
  </r>
  <r>
    <n v="0"/>
    <x v="2193"/>
    <s v="WI"/>
    <n v="2019"/>
    <x v="243"/>
    <n v="1"/>
    <n v="0"/>
    <n v="7"/>
    <n v="7"/>
    <n v="7"/>
    <n v="58.33"/>
    <n v="0"/>
    <n v="0"/>
    <n v="0"/>
    <n v="3.5"/>
    <n v="7"/>
    <n v="65.33"/>
    <n v="0"/>
    <n v="0"/>
    <n v="0"/>
  </r>
  <r>
    <n v="1"/>
    <x v="2194"/>
    <s v="ENG"/>
    <n v="1994"/>
    <x v="235"/>
    <n v="2"/>
    <n v="1"/>
    <n v="7"/>
    <n v="5"/>
    <n v="7"/>
    <n v="58.33"/>
    <n v="0"/>
    <n v="0"/>
    <n v="0"/>
    <n v="1.75"/>
    <n v="3.5"/>
    <n v="65.33"/>
    <n v="0"/>
    <n v="0"/>
    <n v="0"/>
  </r>
  <r>
    <n v="2"/>
    <x v="2195"/>
    <s v="NAM"/>
    <n v="2019"/>
    <x v="237"/>
    <n v="3"/>
    <n v="2"/>
    <n v="7"/>
    <n v="6"/>
    <n v="7"/>
    <n v="33.33"/>
    <n v="0"/>
    <n v="0"/>
    <n v="0"/>
    <n v="1.4"/>
    <n v="2.3333333333333335"/>
    <n v="40.33"/>
    <n v="0"/>
    <n v="0"/>
    <n v="0"/>
  </r>
  <r>
    <n v="3"/>
    <x v="2196"/>
    <s v="ENG"/>
    <n v="1971"/>
    <x v="246"/>
    <n v="1"/>
    <n v="0"/>
    <n v="7"/>
    <n v="7"/>
    <n v="7"/>
    <n v="36.840000000000003"/>
    <n v="0"/>
    <n v="0"/>
    <n v="0"/>
    <n v="7"/>
    <n v="7"/>
    <n v="43.84"/>
    <n v="0"/>
    <n v="0"/>
    <n v="0"/>
  </r>
  <r>
    <n v="4"/>
    <x v="2197"/>
    <s v="UAE"/>
    <n v="2008"/>
    <x v="246"/>
    <n v="1"/>
    <n v="0"/>
    <n v="7"/>
    <n v="7"/>
    <n v="7"/>
    <n v="53.84"/>
    <n v="0"/>
    <n v="0"/>
    <n v="0"/>
    <n v="7"/>
    <n v="7"/>
    <n v="60.84"/>
    <n v="0"/>
    <n v="0"/>
    <n v="0"/>
  </r>
  <r>
    <n v="5"/>
    <x v="2198"/>
    <s v="NL"/>
    <n v="2009"/>
    <x v="242"/>
    <n v="3"/>
    <n v="0"/>
    <n v="7"/>
    <n v="7"/>
    <n v="2.33"/>
    <n v="14"/>
    <n v="0"/>
    <n v="0"/>
    <n v="2"/>
    <n v="2.3333333333333335"/>
    <n v="2.3333333333333335"/>
    <n v="16.329999999999998"/>
    <n v="0"/>
    <n v="0"/>
    <n v="0"/>
  </r>
  <r>
    <n v="6"/>
    <x v="2199"/>
    <s v="ENG"/>
    <n v="2016"/>
    <x v="230"/>
    <n v="5"/>
    <n v="4"/>
    <n v="7"/>
    <n v="6"/>
    <n v="7"/>
    <n v="17.5"/>
    <n v="0"/>
    <n v="0"/>
    <n v="0"/>
    <n v="0.7"/>
    <n v="1.4"/>
    <n v="24.5"/>
    <n v="0"/>
    <n v="0"/>
    <n v="0"/>
  </r>
  <r>
    <n v="7"/>
    <x v="2200"/>
    <s v="NL"/>
    <n v="2002"/>
    <x v="242"/>
    <n v="3"/>
    <n v="2"/>
    <n v="7"/>
    <n v="5"/>
    <n v="7"/>
    <n v="25.92"/>
    <n v="0"/>
    <n v="0"/>
    <n v="1"/>
    <n v="2.3333333333333335"/>
    <n v="2.3333333333333335"/>
    <n v="32.92"/>
    <n v="0"/>
    <n v="0"/>
    <n v="0"/>
  </r>
  <r>
    <n v="8"/>
    <x v="2201"/>
    <s v="SCOT"/>
    <n v="2019"/>
    <x v="237"/>
    <n v="4"/>
    <n v="2"/>
    <n v="7"/>
    <n v="3"/>
    <n v="3.5"/>
    <n v="41.17"/>
    <n v="0"/>
    <n v="0"/>
    <n v="0"/>
    <n v="1.4"/>
    <n v="1.75"/>
    <n v="44.67"/>
    <n v="0"/>
    <n v="0"/>
    <n v="0"/>
  </r>
  <r>
    <n v="9"/>
    <x v="2202"/>
    <s v="INDIA"/>
    <n v="2002"/>
    <x v="242"/>
    <n v="2"/>
    <n v="2"/>
    <n v="7"/>
    <n v="5"/>
    <n v="0"/>
    <n v="63.63"/>
    <n v="0"/>
    <n v="0"/>
    <n v="0"/>
    <n v="2.3333333333333335"/>
    <n v="3.5"/>
    <n v="63.63"/>
    <n v="0"/>
    <n v="0"/>
    <n v="0"/>
  </r>
  <r>
    <n v="10"/>
    <x v="2203"/>
    <s v="SL"/>
    <n v="2008"/>
    <x v="234"/>
    <n v="4"/>
    <n v="4"/>
    <n v="6"/>
    <n v="5"/>
    <n v="0"/>
    <n v="66.66"/>
    <n v="0"/>
    <n v="0"/>
    <n v="0"/>
    <n v="0.75"/>
    <n v="1.5"/>
    <n v="66.66"/>
    <n v="0"/>
    <n v="0"/>
    <n v="0"/>
  </r>
  <r>
    <n v="11"/>
    <x v="2204"/>
    <s v="INDIA"/>
    <n v="1994"/>
    <x v="243"/>
    <n v="1"/>
    <n v="0"/>
    <n v="6"/>
    <n v="6"/>
    <n v="6"/>
    <n v="46.15"/>
    <n v="0"/>
    <n v="0"/>
    <n v="0"/>
    <n v="3"/>
    <n v="6"/>
    <n v="52.15"/>
    <n v="0"/>
    <n v="0"/>
    <n v="0"/>
  </r>
  <r>
    <n v="12"/>
    <x v="2205"/>
    <s v="AUS"/>
    <n v="1982"/>
    <x v="237"/>
    <n v="3"/>
    <n v="2"/>
    <n v="6"/>
    <n v="3"/>
    <n v="6"/>
    <n v="46.15"/>
    <n v="0"/>
    <n v="0"/>
    <n v="1"/>
    <n v="1.2"/>
    <n v="2"/>
    <n v="52.15"/>
    <n v="0"/>
    <n v="0"/>
    <n v="0"/>
  </r>
  <r>
    <n v="13"/>
    <x v="2206"/>
    <s v="AUS"/>
    <n v="1990"/>
    <x v="224"/>
    <n v="3"/>
    <n v="1"/>
    <n v="6"/>
    <n v="4"/>
    <n v="3"/>
    <n v="31.57"/>
    <n v="0"/>
    <n v="0"/>
    <n v="1"/>
    <n v="0.5"/>
    <n v="2"/>
    <n v="34.57"/>
    <n v="0"/>
    <n v="0"/>
    <n v="0"/>
  </r>
  <r>
    <n v="14"/>
    <x v="2207"/>
    <s v="INDIA"/>
    <n v="1995"/>
    <x v="242"/>
    <n v="2"/>
    <n v="1"/>
    <n v="6"/>
    <n v="3"/>
    <n v="6"/>
    <n v="20"/>
    <n v="0"/>
    <n v="0"/>
    <n v="0"/>
    <n v="2"/>
    <n v="3"/>
    <n v="26"/>
    <n v="0"/>
    <n v="0"/>
    <n v="0"/>
  </r>
  <r>
    <n v="15"/>
    <x v="2208"/>
    <s v="ZIM"/>
    <n v="2013"/>
    <x v="243"/>
    <n v="2"/>
    <n v="1"/>
    <n v="6"/>
    <n v="6"/>
    <n v="6"/>
    <n v="75"/>
    <n v="0"/>
    <n v="0"/>
    <n v="1"/>
    <n v="3"/>
    <n v="3"/>
    <n v="81"/>
    <n v="0"/>
    <n v="0"/>
    <n v="0"/>
  </r>
  <r>
    <n v="16"/>
    <x v="2209"/>
    <s v="UAE"/>
    <n v="2019"/>
    <x v="242"/>
    <n v="2"/>
    <n v="0"/>
    <n v="6"/>
    <n v="4"/>
    <n v="3"/>
    <n v="42.85"/>
    <n v="0"/>
    <n v="0"/>
    <n v="0"/>
    <n v="2"/>
    <n v="3"/>
    <n v="45.85"/>
    <n v="0"/>
    <n v="0"/>
    <n v="0"/>
  </r>
  <r>
    <n v="17"/>
    <x v="2210"/>
    <s v="NL"/>
    <n v="2011"/>
    <x v="246"/>
    <n v="1"/>
    <n v="0"/>
    <n v="6"/>
    <n v="6"/>
    <n v="6"/>
    <n v="85.71"/>
    <n v="0"/>
    <n v="0"/>
    <n v="0"/>
    <n v="6"/>
    <n v="6"/>
    <n v="91.71"/>
    <n v="0"/>
    <n v="0"/>
    <n v="0"/>
  </r>
  <r>
    <n v="18"/>
    <x v="2211"/>
    <s v="WI"/>
    <n v="2019"/>
    <x v="246"/>
    <n v="1"/>
    <n v="0"/>
    <n v="6"/>
    <n v="6"/>
    <n v="6"/>
    <n v="75"/>
    <n v="0"/>
    <n v="0"/>
    <n v="0"/>
    <n v="6"/>
    <n v="6"/>
    <n v="81"/>
    <n v="0"/>
    <n v="0"/>
    <n v="0"/>
  </r>
  <r>
    <n v="19"/>
    <x v="2212"/>
    <s v="SA"/>
    <n v="1994"/>
    <x v="236"/>
    <n v="2"/>
    <n v="2"/>
    <n v="6"/>
    <n v="6"/>
    <n v="0"/>
    <n v="24"/>
    <n v="0"/>
    <n v="0"/>
    <n v="0"/>
    <n v="1"/>
    <n v="3"/>
    <n v="24"/>
    <n v="0"/>
    <n v="0"/>
    <n v="0"/>
  </r>
  <r>
    <n v="20"/>
    <x v="2213"/>
    <s v="BDESH"/>
    <n v="2002"/>
    <x v="242"/>
    <n v="3"/>
    <n v="1"/>
    <n v="6"/>
    <n v="5"/>
    <n v="3"/>
    <n v="35.29"/>
    <n v="0"/>
    <n v="0"/>
    <n v="1"/>
    <n v="2"/>
    <n v="2"/>
    <n v="38.29"/>
    <n v="0"/>
    <n v="0"/>
    <n v="0"/>
  </r>
  <r>
    <n v="21"/>
    <x v="2214"/>
    <s v="ENG"/>
    <n v="2001"/>
    <x v="243"/>
    <n v="2"/>
    <n v="0"/>
    <n v="6"/>
    <n v="6"/>
    <n v="3"/>
    <n v="46.15"/>
    <n v="0"/>
    <n v="0"/>
    <n v="1"/>
    <n v="3"/>
    <n v="3"/>
    <n v="49.15"/>
    <n v="0"/>
    <n v="0"/>
    <n v="0"/>
  </r>
  <r>
    <n v="22"/>
    <x v="2215"/>
    <s v="UAE"/>
    <n v="1975"/>
    <x v="242"/>
    <n v="3"/>
    <n v="0"/>
    <n v="6"/>
    <n v="6"/>
    <n v="2"/>
    <n v="10.71"/>
    <n v="0"/>
    <n v="0"/>
    <n v="2"/>
    <n v="2"/>
    <n v="2"/>
    <n v="12.71"/>
    <n v="0"/>
    <n v="0"/>
    <n v="0"/>
  </r>
  <r>
    <n v="23"/>
    <x v="2216"/>
    <s v="INDIA"/>
    <n v="2001"/>
    <x v="214"/>
    <n v="5"/>
    <n v="1"/>
    <n v="6"/>
    <n v="3"/>
    <n v="1.5"/>
    <n v="31.57"/>
    <n v="0"/>
    <n v="0"/>
    <n v="1"/>
    <n v="0.375"/>
    <n v="1.2"/>
    <n v="33.07"/>
    <n v="0"/>
    <n v="0"/>
    <n v="0"/>
  </r>
  <r>
    <n v="24"/>
    <x v="2217"/>
    <s v="ENG"/>
    <n v="1981"/>
    <x v="208"/>
    <n v="10"/>
    <n v="5"/>
    <n v="6"/>
    <n v="2"/>
    <n v="1.2"/>
    <n v="27.27"/>
    <n v="0"/>
    <n v="0"/>
    <n v="3"/>
    <n v="0.27272727272727271"/>
    <n v="0.6"/>
    <n v="28.47"/>
    <n v="0"/>
    <n v="0"/>
    <n v="0"/>
  </r>
  <r>
    <n v="25"/>
    <x v="2218"/>
    <s v="CAN"/>
    <n v="1979"/>
    <x v="243"/>
    <n v="2"/>
    <n v="1"/>
    <n v="6"/>
    <n v="5"/>
    <n v="6"/>
    <n v="42.85"/>
    <n v="0"/>
    <n v="0"/>
    <n v="0"/>
    <n v="3"/>
    <n v="3"/>
    <n v="48.85"/>
    <n v="0"/>
    <n v="0"/>
    <n v="0"/>
  </r>
  <r>
    <n v="26"/>
    <x v="2219"/>
    <s v="INDIA"/>
    <n v="1976"/>
    <x v="246"/>
    <n v="1"/>
    <n v="0"/>
    <n v="6"/>
    <n v="6"/>
    <n v="6"/>
    <n v="46.15"/>
    <n v="0"/>
    <n v="0"/>
    <n v="0"/>
    <n v="6"/>
    <n v="6"/>
    <n v="52.15"/>
    <n v="0"/>
    <n v="0"/>
    <n v="0"/>
  </r>
  <r>
    <n v="27"/>
    <x v="2220"/>
    <s v="AUS"/>
    <n v="2009"/>
    <x v="243"/>
    <n v="2"/>
    <n v="0"/>
    <n v="6"/>
    <n v="5"/>
    <n v="3"/>
    <n v="31.57"/>
    <n v="0"/>
    <n v="0"/>
    <n v="0"/>
    <n v="3"/>
    <n v="3"/>
    <n v="34.57"/>
    <n v="0"/>
    <n v="0"/>
    <n v="0"/>
  </r>
  <r>
    <n v="28"/>
    <x v="2221"/>
    <s v="KENYA"/>
    <n v="2011"/>
    <x v="243"/>
    <n v="2"/>
    <n v="1"/>
    <n v="6"/>
    <n v="5"/>
    <n v="6"/>
    <n v="100"/>
    <n v="0"/>
    <n v="0"/>
    <n v="0"/>
    <n v="3"/>
    <n v="3"/>
    <n v="106"/>
    <n v="0"/>
    <n v="0"/>
    <n v="0"/>
  </r>
  <r>
    <n v="29"/>
    <x v="2222"/>
    <s v="INDIA"/>
    <n v="1985"/>
    <x v="234"/>
    <n v="2"/>
    <n v="0"/>
    <n v="6"/>
    <n v="6"/>
    <n v="3"/>
    <n v="54.54"/>
    <n v="0"/>
    <n v="0"/>
    <n v="1"/>
    <n v="0.75"/>
    <n v="3"/>
    <n v="57.54"/>
    <n v="0"/>
    <n v="0"/>
    <n v="0"/>
  </r>
  <r>
    <n v="30"/>
    <x v="2223"/>
    <s v="SA"/>
    <n v="1994"/>
    <x v="243"/>
    <n v="2"/>
    <n v="0"/>
    <n v="6"/>
    <n v="6"/>
    <n v="3"/>
    <n v="54.54"/>
    <n v="0"/>
    <n v="0"/>
    <n v="1"/>
    <n v="3"/>
    <n v="3"/>
    <n v="57.54"/>
    <n v="0"/>
    <n v="0"/>
    <n v="0"/>
  </r>
  <r>
    <n v="31"/>
    <x v="2224"/>
    <s v="WI"/>
    <n v="2019"/>
    <x v="242"/>
    <n v="1"/>
    <n v="0"/>
    <n v="6"/>
    <n v="6"/>
    <n v="6"/>
    <n v="66.66"/>
    <n v="0"/>
    <n v="0"/>
    <n v="0"/>
    <n v="2"/>
    <n v="6"/>
    <n v="72.66"/>
    <n v="0"/>
    <n v="0"/>
    <n v="0"/>
  </r>
  <r>
    <n v="32"/>
    <x v="2225"/>
    <s v="PAK"/>
    <n v="2019"/>
    <x v="219"/>
    <n v="4"/>
    <n v="1"/>
    <n v="6"/>
    <n v="6"/>
    <n v="2"/>
    <n v="85.71"/>
    <n v="0"/>
    <n v="0"/>
    <n v="2"/>
    <n v="0.35294117647058826"/>
    <n v="1.5"/>
    <n v="87.71"/>
    <n v="0"/>
    <n v="0"/>
    <n v="0"/>
  </r>
  <r>
    <n v="33"/>
    <x v="2226"/>
    <s v="NZ"/>
    <n v="1983"/>
    <x v="242"/>
    <n v="1"/>
    <n v="1"/>
    <n v="6"/>
    <n v="6"/>
    <n v="0"/>
    <n v="60"/>
    <n v="0"/>
    <n v="0"/>
    <n v="0"/>
    <n v="2"/>
    <n v="6"/>
    <n v="60"/>
    <n v="0"/>
    <n v="0"/>
    <n v="0"/>
  </r>
  <r>
    <n v="34"/>
    <x v="2227"/>
    <s v="AUS"/>
    <n v="2016"/>
    <x v="242"/>
    <n v="1"/>
    <n v="1"/>
    <n v="6"/>
    <n v="6"/>
    <n v="0"/>
    <n v="150"/>
    <n v="0"/>
    <n v="0"/>
    <n v="0"/>
    <n v="2"/>
    <n v="6"/>
    <n v="150"/>
    <n v="0"/>
    <n v="0"/>
    <n v="0"/>
  </r>
  <r>
    <n v="35"/>
    <x v="2228"/>
    <s v="USA"/>
    <n v="2004"/>
    <x v="243"/>
    <n v="2"/>
    <n v="0"/>
    <n v="5"/>
    <n v="4"/>
    <n v="2.5"/>
    <n v="45.45"/>
    <n v="0"/>
    <n v="0"/>
    <n v="0"/>
    <n v="2.5"/>
    <n v="2.5"/>
    <n v="47.95"/>
    <n v="0"/>
    <n v="0"/>
    <n v="0"/>
  </r>
  <r>
    <n v="36"/>
    <x v="2229"/>
    <s v="WI"/>
    <n v="2009"/>
    <x v="246"/>
    <n v="1"/>
    <n v="0"/>
    <n v="5"/>
    <n v="5"/>
    <n v="5"/>
    <n v="55.55"/>
    <n v="0"/>
    <n v="0"/>
    <n v="0"/>
    <n v="5"/>
    <n v="5"/>
    <n v="60.55"/>
    <n v="0"/>
    <n v="0"/>
    <n v="0"/>
  </r>
  <r>
    <n v="37"/>
    <x v="2230"/>
    <s v="UAE"/>
    <n v="2008"/>
    <x v="246"/>
    <n v="1"/>
    <n v="0"/>
    <n v="5"/>
    <n v="5"/>
    <n v="5"/>
    <n v="38.46"/>
    <n v="0"/>
    <n v="0"/>
    <n v="0"/>
    <n v="5"/>
    <n v="5"/>
    <n v="43.46"/>
    <n v="0"/>
    <n v="0"/>
    <n v="0"/>
  </r>
  <r>
    <n v="38"/>
    <x v="2231"/>
    <s v="ENG"/>
    <n v="1973"/>
    <x v="242"/>
    <n v="2"/>
    <n v="0"/>
    <n v="5"/>
    <n v="4"/>
    <n v="2.5"/>
    <n v="27.77"/>
    <n v="0"/>
    <n v="0"/>
    <n v="0"/>
    <n v="1.6666666666666667"/>
    <n v="2.5"/>
    <n v="30.27"/>
    <n v="0"/>
    <n v="0"/>
    <n v="0"/>
  </r>
  <r>
    <n v="39"/>
    <x v="2232"/>
    <s v="PAK"/>
    <n v="1983"/>
    <x v="234"/>
    <n v="2"/>
    <n v="0"/>
    <n v="5"/>
    <n v="5"/>
    <n v="2.5"/>
    <n v="100"/>
    <n v="0"/>
    <n v="0"/>
    <n v="1"/>
    <n v="0.625"/>
    <n v="2.5"/>
    <n v="102.5"/>
    <n v="0"/>
    <n v="0"/>
    <n v="0"/>
  </r>
  <r>
    <n v="40"/>
    <x v="2233"/>
    <s v="BDESH"/>
    <n v="2015"/>
    <x v="242"/>
    <n v="1"/>
    <n v="0"/>
    <n v="5"/>
    <n v="5"/>
    <n v="5"/>
    <n v="55.55"/>
    <n v="0"/>
    <n v="0"/>
    <n v="0"/>
    <n v="1.6666666666666667"/>
    <n v="5"/>
    <n v="60.55"/>
    <n v="0"/>
    <n v="0"/>
    <n v="0"/>
  </r>
  <r>
    <n v="41"/>
    <x v="2234"/>
    <s v="HKG"/>
    <n v="2004"/>
    <x v="243"/>
    <n v="2"/>
    <n v="0"/>
    <n v="5"/>
    <n v="3"/>
    <n v="2.5"/>
    <n v="62.5"/>
    <n v="0"/>
    <n v="0"/>
    <n v="0"/>
    <n v="2.5"/>
    <n v="2.5"/>
    <n v="65"/>
    <n v="0"/>
    <n v="0"/>
    <n v="0"/>
  </r>
  <r>
    <n v="42"/>
    <x v="2235"/>
    <s v="UAE"/>
    <n v="1975"/>
    <x v="243"/>
    <n v="2"/>
    <n v="0"/>
    <n v="5"/>
    <n v="5"/>
    <n v="2.5"/>
    <n v="50"/>
    <n v="0"/>
    <n v="0"/>
    <n v="1"/>
    <n v="2.5"/>
    <n v="2.5"/>
    <n v="52.5"/>
    <n v="0"/>
    <n v="0"/>
    <n v="0"/>
  </r>
  <r>
    <n v="43"/>
    <x v="2236"/>
    <s v="PAK"/>
    <n v="2008"/>
    <x v="246"/>
    <n v="1"/>
    <n v="0"/>
    <n v="5"/>
    <n v="5"/>
    <n v="5"/>
    <n v="50"/>
    <n v="0"/>
    <n v="0"/>
    <n v="0"/>
    <n v="5"/>
    <n v="5"/>
    <n v="55"/>
    <n v="0"/>
    <n v="0"/>
    <n v="0"/>
  </r>
  <r>
    <n v="44"/>
    <x v="2237"/>
    <s v="PAK"/>
    <n v="1990"/>
    <x v="246"/>
    <n v="1"/>
    <n v="0"/>
    <n v="5"/>
    <n v="5"/>
    <n v="5"/>
    <n v="38.46"/>
    <n v="0"/>
    <n v="0"/>
    <n v="0"/>
    <n v="5"/>
    <n v="5"/>
    <n v="43.46"/>
    <n v="0"/>
    <n v="0"/>
    <n v="0"/>
  </r>
  <r>
    <n v="45"/>
    <x v="2238"/>
    <s v="AFG"/>
    <n v="2017"/>
    <x v="246"/>
    <n v="1"/>
    <n v="0"/>
    <n v="5"/>
    <n v="5"/>
    <n v="5"/>
    <n v="27.77"/>
    <n v="0"/>
    <n v="0"/>
    <n v="0"/>
    <n v="5"/>
    <n v="5"/>
    <n v="32.769999999999996"/>
    <n v="0"/>
    <n v="0"/>
    <n v="0"/>
  </r>
  <r>
    <n v="46"/>
    <x v="2239"/>
    <s v="PAK"/>
    <n v="2008"/>
    <x v="246"/>
    <n v="1"/>
    <n v="0"/>
    <n v="5"/>
    <n v="5"/>
    <n v="5"/>
    <n v="125"/>
    <n v="0"/>
    <n v="0"/>
    <n v="0"/>
    <n v="5"/>
    <n v="5"/>
    <n v="130"/>
    <n v="0"/>
    <n v="0"/>
    <n v="0"/>
  </r>
  <r>
    <n v="47"/>
    <x v="2240"/>
    <s v="BDESH"/>
    <n v="1999"/>
    <x v="243"/>
    <n v="2"/>
    <n v="1"/>
    <n v="5"/>
    <n v="4"/>
    <n v="5"/>
    <n v="100"/>
    <n v="0"/>
    <n v="0"/>
    <n v="0"/>
    <n v="2.5"/>
    <n v="2.5"/>
    <n v="105"/>
    <n v="0"/>
    <n v="0"/>
    <n v="0"/>
  </r>
  <r>
    <n v="48"/>
    <x v="2241"/>
    <s v="UAE"/>
    <n v="1975"/>
    <x v="243"/>
    <n v="2"/>
    <n v="0"/>
    <n v="5"/>
    <n v="3"/>
    <n v="2.5"/>
    <n v="33.33"/>
    <n v="0"/>
    <n v="0"/>
    <n v="0"/>
    <n v="2.5"/>
    <n v="2.5"/>
    <n v="35.83"/>
    <n v="0"/>
    <n v="0"/>
    <n v="0"/>
  </r>
  <r>
    <n v="49"/>
    <x v="2242"/>
    <s v="NEPAL"/>
    <n v="2019"/>
    <x v="242"/>
    <n v="2"/>
    <n v="2"/>
    <n v="5"/>
    <n v="3"/>
    <n v="0"/>
    <n v="25"/>
    <n v="0"/>
    <n v="0"/>
    <n v="0"/>
    <n v="1.6666666666666667"/>
    <n v="2.5"/>
    <n v="25"/>
    <n v="0"/>
    <n v="0"/>
    <n v="0"/>
  </r>
  <r>
    <n v="0"/>
    <x v="2243"/>
    <s v="WI"/>
    <n v="2001"/>
    <x v="235"/>
    <n v="3"/>
    <n v="0"/>
    <n v="5"/>
    <n v="2"/>
    <n v="1.66"/>
    <n v="38.46"/>
    <n v="0"/>
    <n v="0"/>
    <n v="0"/>
    <n v="1.25"/>
    <n v="1.6666666666666667"/>
    <n v="40.119999999999997"/>
    <n v="0"/>
    <n v="0"/>
    <n v="0"/>
  </r>
  <r>
    <n v="1"/>
    <x v="2244"/>
    <s v="PAK"/>
    <n v="1990"/>
    <x v="243"/>
    <n v="1"/>
    <n v="0"/>
    <n v="5"/>
    <n v="5"/>
    <n v="5"/>
    <n v="55.55"/>
    <n v="0"/>
    <n v="0"/>
    <n v="0"/>
    <n v="2.5"/>
    <n v="5"/>
    <n v="60.55"/>
    <n v="0"/>
    <n v="0"/>
    <n v="0"/>
  </r>
  <r>
    <n v="2"/>
    <x v="2245"/>
    <s v="INDIA"/>
    <n v="1987"/>
    <x v="214"/>
    <n v="4"/>
    <n v="2"/>
    <n v="5"/>
    <n v="2"/>
    <n v="2.5"/>
    <n v="20.83"/>
    <n v="0"/>
    <n v="0"/>
    <n v="0"/>
    <n v="0.3125"/>
    <n v="1.25"/>
    <n v="23.33"/>
    <n v="0"/>
    <n v="0"/>
    <n v="0"/>
  </r>
  <r>
    <n v="3"/>
    <x v="2246"/>
    <s v="NAM"/>
    <n v="2003"/>
    <x v="237"/>
    <n v="4"/>
    <n v="0"/>
    <n v="5"/>
    <n v="5"/>
    <n v="1.25"/>
    <n v="55.55"/>
    <n v="0"/>
    <n v="0"/>
    <n v="3"/>
    <n v="1"/>
    <n v="1.25"/>
    <n v="56.8"/>
    <n v="0"/>
    <n v="0"/>
    <n v="0"/>
  </r>
  <r>
    <n v="4"/>
    <x v="2247"/>
    <s v="BDESH"/>
    <n v="2003"/>
    <x v="236"/>
    <n v="5"/>
    <n v="3"/>
    <n v="5"/>
    <n v="4"/>
    <n v="2.5"/>
    <n v="33.33"/>
    <n v="0"/>
    <n v="0"/>
    <n v="2"/>
    <n v="0.83333333333333337"/>
    <n v="1"/>
    <n v="35.83"/>
    <n v="0"/>
    <n v="0"/>
    <n v="0"/>
  </r>
  <r>
    <n v="5"/>
    <x v="2248"/>
    <s v="BDESH"/>
    <n v="2016"/>
    <x v="243"/>
    <n v="2"/>
    <n v="0"/>
    <n v="5"/>
    <n v="3"/>
    <n v="2.5"/>
    <n v="31.25"/>
    <n v="0"/>
    <n v="0"/>
    <n v="0"/>
    <n v="2.5"/>
    <n v="2.5"/>
    <n v="33.75"/>
    <n v="0"/>
    <n v="0"/>
    <n v="0"/>
  </r>
  <r>
    <n v="6"/>
    <x v="2249"/>
    <s v="SA"/>
    <n v="2000"/>
    <x v="235"/>
    <n v="2"/>
    <n v="1"/>
    <n v="5"/>
    <n v="5"/>
    <n v="5"/>
    <n v="35.71"/>
    <n v="0"/>
    <n v="0"/>
    <n v="0"/>
    <n v="1.25"/>
    <n v="2.5"/>
    <n v="40.71"/>
    <n v="0"/>
    <n v="0"/>
    <n v="0"/>
  </r>
  <r>
    <n v="7"/>
    <x v="2250"/>
    <s v="IRE"/>
    <n v="2007"/>
    <x v="243"/>
    <n v="2"/>
    <n v="0"/>
    <n v="5"/>
    <n v="5"/>
    <n v="2.5"/>
    <n v="41.66"/>
    <n v="0"/>
    <n v="0"/>
    <n v="1"/>
    <n v="2.5"/>
    <n v="2.5"/>
    <n v="44.16"/>
    <n v="0"/>
    <n v="0"/>
    <n v="0"/>
  </r>
  <r>
    <n v="8"/>
    <x v="2251"/>
    <s v="BDESH"/>
    <n v="2015"/>
    <x v="226"/>
    <n v="7"/>
    <n v="5"/>
    <n v="4"/>
    <n v="2"/>
    <n v="2"/>
    <n v="20"/>
    <n v="0"/>
    <n v="0"/>
    <n v="2"/>
    <n v="0.2857142857142857"/>
    <n v="0.5714285714285714"/>
    <n v="22"/>
    <n v="0"/>
    <n v="0"/>
    <n v="0"/>
  </r>
  <r>
    <n v="9"/>
    <x v="2252"/>
    <s v="NEPAL"/>
    <n v="2018"/>
    <x v="246"/>
    <n v="1"/>
    <n v="1"/>
    <n v="4"/>
    <n v="4"/>
    <n v="0"/>
    <n v="44.44"/>
    <n v="0"/>
    <n v="0"/>
    <n v="0"/>
    <n v="4"/>
    <n v="4"/>
    <n v="44.44"/>
    <n v="0"/>
    <n v="0"/>
    <n v="0"/>
  </r>
  <r>
    <n v="10"/>
    <x v="2253"/>
    <s v="WI"/>
    <n v="2001"/>
    <x v="237"/>
    <n v="2"/>
    <n v="0"/>
    <n v="4"/>
    <n v="4"/>
    <n v="2"/>
    <n v="28.57"/>
    <n v="0"/>
    <n v="0"/>
    <n v="1"/>
    <n v="0.8"/>
    <n v="2"/>
    <n v="30.57"/>
    <n v="0"/>
    <n v="0"/>
    <n v="0"/>
  </r>
  <r>
    <n v="11"/>
    <x v="2254"/>
    <s v="IRE"/>
    <n v="2008"/>
    <x v="246"/>
    <n v="1"/>
    <n v="0"/>
    <n v="4"/>
    <n v="4"/>
    <n v="4"/>
    <n v="133.33000000000001"/>
    <n v="0"/>
    <n v="0"/>
    <n v="0"/>
    <n v="4"/>
    <n v="4"/>
    <n v="137.33000000000001"/>
    <n v="0"/>
    <n v="0"/>
    <n v="0"/>
  </r>
  <r>
    <n v="12"/>
    <x v="2255"/>
    <s v="AUS"/>
    <n v="2013"/>
    <x v="242"/>
    <n v="1"/>
    <n v="1"/>
    <n v="4"/>
    <n v="4"/>
    <n v="0"/>
    <n v="200"/>
    <n v="0"/>
    <n v="0"/>
    <n v="0"/>
    <n v="1.3333333333333333"/>
    <n v="4"/>
    <n v="200"/>
    <n v="0"/>
    <n v="0"/>
    <n v="0"/>
  </r>
  <r>
    <n v="13"/>
    <x v="2256"/>
    <s v="ENG"/>
    <n v="2000"/>
    <x v="246"/>
    <n v="1"/>
    <n v="0"/>
    <n v="4"/>
    <n v="4"/>
    <n v="4"/>
    <n v="23.52"/>
    <n v="0"/>
    <n v="0"/>
    <n v="0"/>
    <n v="4"/>
    <n v="4"/>
    <n v="27.52"/>
    <n v="0"/>
    <n v="0"/>
    <n v="0"/>
  </r>
  <r>
    <n v="14"/>
    <x v="2257"/>
    <s v="SL"/>
    <n v="2017"/>
    <x v="225"/>
    <n v="5"/>
    <n v="3"/>
    <n v="4"/>
    <n v="3"/>
    <n v="2"/>
    <n v="14.81"/>
    <n v="0"/>
    <n v="0"/>
    <n v="0"/>
    <n v="0.44444444444444442"/>
    <n v="0.8"/>
    <n v="16.810000000000002"/>
    <n v="0"/>
    <n v="0"/>
    <n v="0"/>
  </r>
  <r>
    <n v="15"/>
    <x v="2258"/>
    <s v="INDIA"/>
    <n v="1997"/>
    <x v="246"/>
    <n v="1"/>
    <n v="0"/>
    <n v="4"/>
    <n v="4"/>
    <n v="4"/>
    <n v="50"/>
    <n v="0"/>
    <n v="0"/>
    <n v="0"/>
    <n v="4"/>
    <n v="4"/>
    <n v="54"/>
    <n v="0"/>
    <n v="0"/>
    <n v="0"/>
  </r>
  <r>
    <n v="16"/>
    <x v="2259"/>
    <s v="PNG"/>
    <n v="2017"/>
    <x v="235"/>
    <n v="1"/>
    <n v="1"/>
    <n v="4"/>
    <n v="4"/>
    <n v="0"/>
    <n v="66.66"/>
    <n v="0"/>
    <n v="0"/>
    <n v="0"/>
    <n v="1"/>
    <n v="4"/>
    <n v="66.66"/>
    <n v="0"/>
    <n v="0"/>
    <n v="0"/>
  </r>
  <r>
    <n v="17"/>
    <x v="2260"/>
    <s v="NAM"/>
    <n v="2019"/>
    <x v="235"/>
    <n v="2"/>
    <n v="1"/>
    <n v="4"/>
    <n v="3"/>
    <n v="4"/>
    <n v="21.05"/>
    <n v="0"/>
    <n v="0"/>
    <n v="0"/>
    <n v="1"/>
    <n v="2"/>
    <n v="25.05"/>
    <n v="0"/>
    <n v="0"/>
    <n v="0"/>
  </r>
  <r>
    <n v="18"/>
    <x v="2261"/>
    <s v="INDIA"/>
    <n v="1990"/>
    <x v="246"/>
    <n v="1"/>
    <n v="0"/>
    <n v="4"/>
    <n v="4"/>
    <n v="4"/>
    <n v="40"/>
    <n v="0"/>
    <n v="0"/>
    <n v="0"/>
    <n v="4"/>
    <n v="4"/>
    <n v="44"/>
    <n v="0"/>
    <n v="0"/>
    <n v="0"/>
  </r>
  <r>
    <n v="19"/>
    <x v="2262"/>
    <s v="AUS"/>
    <n v="2017"/>
    <x v="246"/>
    <n v="1"/>
    <n v="0"/>
    <n v="4"/>
    <n v="4"/>
    <n v="4"/>
    <n v="36.36"/>
    <n v="0"/>
    <n v="0"/>
    <n v="0"/>
    <n v="4"/>
    <n v="4"/>
    <n v="40.36"/>
    <n v="0"/>
    <n v="0"/>
    <n v="0"/>
  </r>
  <r>
    <n v="20"/>
    <x v="2263"/>
    <s v="BDESH"/>
    <n v="1999"/>
    <x v="242"/>
    <n v="3"/>
    <n v="0"/>
    <n v="4"/>
    <n v="3"/>
    <n v="1.33"/>
    <n v="18.18"/>
    <n v="0"/>
    <n v="0"/>
    <n v="1"/>
    <n v="1.3333333333333333"/>
    <n v="1.3333333333333333"/>
    <n v="19.509999999999998"/>
    <n v="0"/>
    <n v="0"/>
    <n v="0"/>
  </r>
  <r>
    <n v="21"/>
    <x v="2264"/>
    <s v="AUS"/>
    <n v="2006"/>
    <x v="241"/>
    <n v="1"/>
    <n v="1"/>
    <n v="4"/>
    <n v="4"/>
    <n v="0"/>
    <n v="100"/>
    <n v="0"/>
    <n v="0"/>
    <n v="0"/>
    <n v="0.5714285714285714"/>
    <n v="4"/>
    <n v="100"/>
    <n v="0"/>
    <n v="0"/>
    <n v="0"/>
  </r>
  <r>
    <n v="22"/>
    <x v="2265"/>
    <s v="BMUDA"/>
    <n v="2007"/>
    <x v="246"/>
    <n v="1"/>
    <n v="0"/>
    <n v="4"/>
    <n v="4"/>
    <n v="4"/>
    <n v="14.28"/>
    <n v="0"/>
    <n v="0"/>
    <n v="0"/>
    <n v="4"/>
    <n v="4"/>
    <n v="18.28"/>
    <n v="0"/>
    <n v="0"/>
    <n v="0"/>
  </r>
  <r>
    <n v="23"/>
    <x v="2266"/>
    <s v="PAK"/>
    <n v="1984"/>
    <x v="235"/>
    <n v="3"/>
    <n v="3"/>
    <n v="4"/>
    <n v="2"/>
    <n v="0"/>
    <n v="25"/>
    <n v="0"/>
    <n v="0"/>
    <n v="0"/>
    <n v="1"/>
    <n v="1.3333333333333333"/>
    <n v="25"/>
    <n v="0"/>
    <n v="0"/>
    <n v="0"/>
  </r>
  <r>
    <n v="24"/>
    <x v="2267"/>
    <s v="INDIA"/>
    <n v="1999"/>
    <x v="243"/>
    <n v="2"/>
    <n v="1"/>
    <n v="4"/>
    <n v="4"/>
    <n v="4"/>
    <n v="36.36"/>
    <n v="0"/>
    <n v="0"/>
    <n v="1"/>
    <n v="2"/>
    <n v="2"/>
    <n v="40.36"/>
    <n v="0"/>
    <n v="0"/>
    <n v="0"/>
  </r>
  <r>
    <n v="25"/>
    <x v="2268"/>
    <s v="ENG"/>
    <n v="1985"/>
    <x v="246"/>
    <n v="1"/>
    <n v="0"/>
    <n v="4"/>
    <n v="4"/>
    <n v="4"/>
    <n v="44.44"/>
    <n v="0"/>
    <n v="0"/>
    <n v="0"/>
    <n v="4"/>
    <n v="4"/>
    <n v="48.44"/>
    <n v="0"/>
    <n v="0"/>
    <n v="0"/>
  </r>
  <r>
    <n v="26"/>
    <x v="2269"/>
    <s v="ZIM"/>
    <n v="2018"/>
    <x v="242"/>
    <n v="2"/>
    <n v="0"/>
    <n v="4"/>
    <n v="4"/>
    <n v="2"/>
    <n v="40"/>
    <n v="0"/>
    <n v="0"/>
    <n v="1"/>
    <n v="1.3333333333333333"/>
    <n v="2"/>
    <n v="42"/>
    <n v="0"/>
    <n v="0"/>
    <n v="0"/>
  </r>
  <r>
    <n v="27"/>
    <x v="2270"/>
    <s v="INDIA"/>
    <n v="2003"/>
    <x v="235"/>
    <n v="3"/>
    <n v="1"/>
    <n v="4"/>
    <n v="4"/>
    <n v="2"/>
    <n v="28.57"/>
    <n v="0"/>
    <n v="0"/>
    <n v="2"/>
    <n v="1"/>
    <n v="1.3333333333333333"/>
    <n v="30.57"/>
    <n v="0"/>
    <n v="0"/>
    <n v="0"/>
  </r>
  <r>
    <n v="28"/>
    <x v="2271"/>
    <s v="BDESH"/>
    <n v="1986"/>
    <x v="243"/>
    <n v="2"/>
    <n v="0"/>
    <n v="4"/>
    <n v="4"/>
    <n v="2"/>
    <n v="57.14"/>
    <n v="0"/>
    <n v="0"/>
    <n v="1"/>
    <n v="2"/>
    <n v="2"/>
    <n v="59.14"/>
    <n v="0"/>
    <n v="0"/>
    <n v="0"/>
  </r>
  <r>
    <n v="29"/>
    <x v="2272"/>
    <s v="CAN"/>
    <n v="2003"/>
    <x v="235"/>
    <n v="3"/>
    <n v="2"/>
    <n v="4"/>
    <n v="4"/>
    <n v="4"/>
    <n v="30.76"/>
    <n v="0"/>
    <n v="0"/>
    <n v="1"/>
    <n v="1"/>
    <n v="1.3333333333333333"/>
    <n v="34.760000000000005"/>
    <n v="0"/>
    <n v="0"/>
    <n v="0"/>
  </r>
  <r>
    <n v="30"/>
    <x v="2273"/>
    <s v="CAN"/>
    <n v="2007"/>
    <x v="246"/>
    <n v="1"/>
    <n v="0"/>
    <n v="4"/>
    <n v="4"/>
    <n v="4"/>
    <n v="33.33"/>
    <n v="0"/>
    <n v="0"/>
    <n v="0"/>
    <n v="4"/>
    <n v="4"/>
    <n v="37.33"/>
    <n v="0"/>
    <n v="0"/>
    <n v="0"/>
  </r>
  <r>
    <n v="31"/>
    <x v="2274"/>
    <s v="AUS"/>
    <n v="2019"/>
    <x v="241"/>
    <n v="5"/>
    <n v="2"/>
    <n v="4"/>
    <n v="2"/>
    <n v="1.33"/>
    <n v="14.28"/>
    <n v="0"/>
    <n v="0"/>
    <n v="1"/>
    <n v="0.5714285714285714"/>
    <n v="0.8"/>
    <n v="15.61"/>
    <n v="0"/>
    <n v="0"/>
    <n v="0"/>
  </r>
  <r>
    <n v="32"/>
    <x v="2275"/>
    <s v="USA"/>
    <n v="2004"/>
    <x v="243"/>
    <n v="2"/>
    <n v="0"/>
    <n v="4"/>
    <n v="4"/>
    <n v="2"/>
    <n v="36.36"/>
    <n v="0"/>
    <n v="0"/>
    <n v="1"/>
    <n v="2"/>
    <n v="2"/>
    <n v="38.36"/>
    <n v="0"/>
    <n v="0"/>
    <n v="0"/>
  </r>
  <r>
    <n v="33"/>
    <x v="2276"/>
    <s v="SA"/>
    <n v="1995"/>
    <x v="246"/>
    <n v="1"/>
    <n v="0"/>
    <n v="4"/>
    <n v="4"/>
    <n v="4"/>
    <n v="28.57"/>
    <n v="0"/>
    <n v="0"/>
    <n v="0"/>
    <n v="4"/>
    <n v="4"/>
    <n v="32.57"/>
    <n v="0"/>
    <n v="0"/>
    <n v="0"/>
  </r>
  <r>
    <n v="34"/>
    <x v="2277"/>
    <s v="INDIA"/>
    <n v="1976"/>
    <x v="246"/>
    <n v="1"/>
    <n v="0"/>
    <n v="4"/>
    <n v="4"/>
    <n v="4"/>
    <n v="28.57"/>
    <n v="0"/>
    <n v="0"/>
    <n v="0"/>
    <n v="4"/>
    <n v="4"/>
    <n v="32.57"/>
    <n v="0"/>
    <n v="0"/>
    <n v="0"/>
  </r>
  <r>
    <n v="35"/>
    <x v="2278"/>
    <s v="UAE"/>
    <n v="1975"/>
    <x v="246"/>
    <n v="1"/>
    <n v="0"/>
    <n v="4"/>
    <n v="4"/>
    <n v="4"/>
    <n v="36.36"/>
    <n v="0"/>
    <n v="0"/>
    <n v="0"/>
    <n v="4"/>
    <n v="4"/>
    <n v="40.36"/>
    <n v="0"/>
    <n v="0"/>
    <n v="0"/>
  </r>
  <r>
    <n v="36"/>
    <x v="2279"/>
    <s v="HKG"/>
    <n v="2018"/>
    <x v="236"/>
    <n v="4"/>
    <n v="4"/>
    <n v="4"/>
    <n v="2"/>
    <n v="0"/>
    <n v="36.36"/>
    <n v="0"/>
    <n v="0"/>
    <n v="0"/>
    <n v="0.66666666666666663"/>
    <n v="1"/>
    <n v="36.36"/>
    <n v="0"/>
    <n v="0"/>
    <n v="0"/>
  </r>
  <r>
    <n v="37"/>
    <x v="2280"/>
    <s v="NL"/>
    <n v="2011"/>
    <x v="246"/>
    <n v="1"/>
    <n v="0"/>
    <n v="4"/>
    <n v="4"/>
    <n v="4"/>
    <n v="18.18"/>
    <n v="0"/>
    <n v="0"/>
    <n v="0"/>
    <n v="4"/>
    <n v="4"/>
    <n v="22.18"/>
    <n v="0"/>
    <n v="0"/>
    <n v="0"/>
  </r>
  <r>
    <n v="38"/>
    <x v="2281"/>
    <s v="AUS"/>
    <n v="1986"/>
    <x v="243"/>
    <n v="2"/>
    <n v="1"/>
    <n v="4"/>
    <n v="4"/>
    <n v="4"/>
    <n v="80"/>
    <n v="0"/>
    <n v="0"/>
    <n v="0"/>
    <n v="2"/>
    <n v="2"/>
    <n v="84"/>
    <n v="0"/>
    <n v="0"/>
    <n v="0"/>
  </r>
  <r>
    <n v="39"/>
    <x v="2282"/>
    <s v="NL"/>
    <n v="2013"/>
    <x v="235"/>
    <n v="2"/>
    <n v="0"/>
    <n v="4"/>
    <n v="2"/>
    <n v="2"/>
    <n v="66.66"/>
    <n v="0"/>
    <n v="0"/>
    <n v="0"/>
    <n v="1"/>
    <n v="2"/>
    <n v="68.66"/>
    <n v="0"/>
    <n v="0"/>
    <n v="0"/>
  </r>
  <r>
    <n v="40"/>
    <x v="2283"/>
    <s v="NEPAL"/>
    <n v="2018"/>
    <x v="246"/>
    <n v="1"/>
    <n v="0"/>
    <n v="4"/>
    <n v="4"/>
    <n v="4"/>
    <n v="26.66"/>
    <n v="0"/>
    <n v="0"/>
    <n v="0"/>
    <n v="4"/>
    <n v="4"/>
    <n v="30.66"/>
    <n v="0"/>
    <n v="0"/>
    <n v="0"/>
  </r>
  <r>
    <n v="41"/>
    <x v="2284"/>
    <s v="ENG"/>
    <n v="1994"/>
    <x v="235"/>
    <n v="2"/>
    <n v="0"/>
    <n v="4"/>
    <n v="4"/>
    <n v="2"/>
    <n v="17.39"/>
    <n v="0"/>
    <n v="0"/>
    <n v="1"/>
    <n v="1"/>
    <n v="2"/>
    <n v="19.39"/>
    <n v="0"/>
    <n v="0"/>
    <n v="0"/>
  </r>
  <r>
    <n v="42"/>
    <x v="2285"/>
    <s v="SL"/>
    <n v="2010"/>
    <x v="230"/>
    <n v="3"/>
    <n v="2"/>
    <n v="4"/>
    <n v="2"/>
    <n v="4"/>
    <n v="44.44"/>
    <n v="0"/>
    <n v="0"/>
    <n v="0"/>
    <n v="0.4"/>
    <n v="1.3333333333333333"/>
    <n v="48.44"/>
    <n v="0"/>
    <n v="0"/>
    <n v="0"/>
  </r>
  <r>
    <n v="43"/>
    <x v="2286"/>
    <s v="SL"/>
    <n v="1993"/>
    <x v="242"/>
    <n v="2"/>
    <n v="0"/>
    <n v="4"/>
    <n v="3"/>
    <n v="2"/>
    <n v="66.66"/>
    <n v="0"/>
    <n v="0"/>
    <n v="0"/>
    <n v="1.3333333333333333"/>
    <n v="2"/>
    <n v="68.66"/>
    <n v="0"/>
    <n v="0"/>
    <n v="0"/>
  </r>
  <r>
    <n v="44"/>
    <x v="2287"/>
    <s v="AUS"/>
    <n v="1998"/>
    <x v="228"/>
    <n v="5"/>
    <n v="2"/>
    <n v="4"/>
    <n v="2"/>
    <n v="1.33"/>
    <n v="30.76"/>
    <n v="0"/>
    <n v="0"/>
    <n v="2"/>
    <n v="0.36363636363636365"/>
    <n v="0.8"/>
    <n v="32.090000000000003"/>
    <n v="0"/>
    <n v="0"/>
    <n v="0"/>
  </r>
  <r>
    <n v="45"/>
    <x v="2288"/>
    <s v="SA"/>
    <n v="2008"/>
    <x v="232"/>
    <n v="3"/>
    <n v="2"/>
    <n v="4"/>
    <n v="3"/>
    <n v="4"/>
    <n v="80"/>
    <n v="0"/>
    <n v="0"/>
    <n v="1"/>
    <n v="0.30769230769230771"/>
    <n v="1.3333333333333333"/>
    <n v="84"/>
    <n v="0"/>
    <n v="0"/>
    <n v="0"/>
  </r>
  <r>
    <n v="46"/>
    <x v="2289"/>
    <s v="AUS"/>
    <n v="2014"/>
    <x v="246"/>
    <n v="1"/>
    <n v="0"/>
    <n v="3"/>
    <n v="3"/>
    <n v="3"/>
    <n v="42.85"/>
    <n v="0"/>
    <n v="0"/>
    <n v="0"/>
    <n v="3"/>
    <n v="3"/>
    <n v="45.85"/>
    <n v="0"/>
    <n v="0"/>
    <n v="0"/>
  </r>
  <r>
    <n v="47"/>
    <x v="2290"/>
    <s v="AFG"/>
    <n v="2010"/>
    <x v="243"/>
    <n v="1"/>
    <n v="0"/>
    <n v="3"/>
    <n v="3"/>
    <n v="3"/>
    <n v="18.75"/>
    <n v="0"/>
    <n v="0"/>
    <n v="0"/>
    <n v="1.5"/>
    <n v="3"/>
    <n v="21.75"/>
    <n v="0"/>
    <n v="0"/>
    <n v="0"/>
  </r>
  <r>
    <n v="48"/>
    <x v="2291"/>
    <s v="USA"/>
    <n v="2019"/>
    <x v="246"/>
    <n v="1"/>
    <n v="0"/>
    <n v="3"/>
    <n v="3"/>
    <n v="3"/>
    <n v="27.27"/>
    <n v="0"/>
    <n v="0"/>
    <n v="0"/>
    <n v="3"/>
    <n v="3"/>
    <n v="30.27"/>
    <n v="0"/>
    <n v="0"/>
    <n v="0"/>
  </r>
  <r>
    <n v="49"/>
    <x v="2292"/>
    <s v="PNG"/>
    <n v="2014"/>
    <x v="243"/>
    <n v="1"/>
    <n v="1"/>
    <n v="3"/>
    <n v="3"/>
    <n v="0"/>
    <n v="100"/>
    <n v="0"/>
    <n v="0"/>
    <n v="0"/>
    <n v="1.5"/>
    <n v="3"/>
    <n v="100"/>
    <n v="0"/>
    <n v="0"/>
    <n v="0"/>
  </r>
  <r>
    <n v="0"/>
    <x v="2293"/>
    <s v="CAN"/>
    <n v="2011"/>
    <x v="246"/>
    <n v="1"/>
    <n v="1"/>
    <n v="3"/>
    <n v="3"/>
    <n v="0"/>
    <n v="75"/>
    <n v="0"/>
    <n v="0"/>
    <n v="0"/>
    <n v="3"/>
    <n v="3"/>
    <n v="75"/>
    <n v="0"/>
    <n v="0"/>
    <n v="0"/>
  </r>
  <r>
    <n v="1"/>
    <x v="2294"/>
    <s v="SL"/>
    <n v="1999"/>
    <x v="243"/>
    <n v="2"/>
    <n v="1"/>
    <n v="3"/>
    <n v="2"/>
    <n v="3"/>
    <n v="27.27"/>
    <n v="0"/>
    <n v="0"/>
    <n v="0"/>
    <n v="1.5"/>
    <n v="1.5"/>
    <n v="30.27"/>
    <n v="0"/>
    <n v="0"/>
    <n v="0"/>
  </r>
  <r>
    <n v="2"/>
    <x v="2295"/>
    <s v="SCOT"/>
    <n v="1999"/>
    <x v="237"/>
    <n v="4"/>
    <n v="3"/>
    <n v="3"/>
    <n v="2"/>
    <n v="3"/>
    <n v="21.42"/>
    <n v="0"/>
    <n v="0"/>
    <n v="1"/>
    <n v="0.6"/>
    <n v="0.75"/>
    <n v="24.42"/>
    <n v="0"/>
    <n v="0"/>
    <n v="0"/>
  </r>
  <r>
    <n v="3"/>
    <x v="2296"/>
    <s v="SL"/>
    <n v="2003"/>
    <x v="242"/>
    <n v="2"/>
    <n v="1"/>
    <n v="3"/>
    <n v="2"/>
    <n v="3"/>
    <n v="30"/>
    <n v="0"/>
    <n v="0"/>
    <n v="0"/>
    <n v="1"/>
    <n v="1.5"/>
    <n v="33"/>
    <n v="0"/>
    <n v="0"/>
    <n v="0"/>
  </r>
  <r>
    <n v="4"/>
    <x v="2297"/>
    <s v="NZ"/>
    <n v="2005"/>
    <x v="243"/>
    <n v="2"/>
    <n v="2"/>
    <n v="3"/>
    <n v="2"/>
    <n v="0"/>
    <n v="50"/>
    <n v="0"/>
    <n v="0"/>
    <n v="0"/>
    <n v="1.5"/>
    <n v="1.5"/>
    <n v="50"/>
    <n v="0"/>
    <n v="0"/>
    <n v="0"/>
  </r>
  <r>
    <n v="5"/>
    <x v="2298"/>
    <s v="NZ"/>
    <n v="1985"/>
    <x v="246"/>
    <n v="1"/>
    <n v="0"/>
    <n v="3"/>
    <n v="3"/>
    <n v="3"/>
    <n v="10.34"/>
    <n v="0"/>
    <n v="0"/>
    <n v="0"/>
    <n v="3"/>
    <n v="3"/>
    <n v="13.34"/>
    <n v="0"/>
    <n v="0"/>
    <n v="0"/>
  </r>
  <r>
    <n v="6"/>
    <x v="2299"/>
    <s v="SL"/>
    <n v="1975"/>
    <x v="243"/>
    <n v="2"/>
    <n v="0"/>
    <n v="3"/>
    <n v="2"/>
    <n v="1.5"/>
    <n v="15"/>
    <n v="0"/>
    <n v="0"/>
    <n v="0"/>
    <n v="1.5"/>
    <n v="1.5"/>
    <n v="16.5"/>
    <n v="0"/>
    <n v="0"/>
    <n v="0"/>
  </r>
  <r>
    <n v="7"/>
    <x v="2300"/>
    <s v="PAK"/>
    <n v="1997"/>
    <x v="243"/>
    <n v="1"/>
    <n v="1"/>
    <n v="3"/>
    <n v="3"/>
    <n v="0"/>
    <n v="150"/>
    <n v="0"/>
    <n v="0"/>
    <n v="0"/>
    <n v="1.5"/>
    <n v="3"/>
    <n v="150"/>
    <n v="0"/>
    <n v="0"/>
    <n v="0"/>
  </r>
  <r>
    <n v="8"/>
    <x v="249"/>
    <s v="UAE"/>
    <n v="2019"/>
    <x v="242"/>
    <n v="2"/>
    <n v="1"/>
    <n v="3"/>
    <n v="2"/>
    <n v="3"/>
    <n v="30"/>
    <n v="0"/>
    <n v="0"/>
    <n v="0"/>
    <n v="1"/>
    <n v="1.5"/>
    <n v="33"/>
    <n v="0"/>
    <n v="0"/>
    <n v="0"/>
  </r>
  <r>
    <n v="9"/>
    <x v="2301"/>
    <s v="HKG"/>
    <n v="2008"/>
    <x v="243"/>
    <n v="2"/>
    <n v="0"/>
    <n v="3"/>
    <n v="3"/>
    <n v="1.5"/>
    <n v="15"/>
    <n v="0"/>
    <n v="0"/>
    <n v="1"/>
    <n v="1.5"/>
    <n v="1.5"/>
    <n v="16.5"/>
    <n v="0"/>
    <n v="0"/>
    <n v="0"/>
  </r>
  <r>
    <n v="10"/>
    <x v="2302"/>
    <s v="BDESH"/>
    <n v="1999"/>
    <x v="246"/>
    <n v="1"/>
    <n v="0"/>
    <n v="3"/>
    <n v="3"/>
    <n v="3"/>
    <n v="37.5"/>
    <n v="0"/>
    <n v="0"/>
    <n v="0"/>
    <n v="3"/>
    <n v="3"/>
    <n v="40.5"/>
    <n v="0"/>
    <n v="0"/>
    <n v="0"/>
  </r>
  <r>
    <n v="11"/>
    <x v="2303"/>
    <s v="BDESH"/>
    <n v="2002"/>
    <x v="246"/>
    <n v="1"/>
    <n v="0"/>
    <n v="3"/>
    <n v="3"/>
    <n v="3"/>
    <n v="16.66"/>
    <n v="0"/>
    <n v="0"/>
    <n v="0"/>
    <n v="3"/>
    <n v="3"/>
    <n v="19.66"/>
    <n v="0"/>
    <n v="0"/>
    <n v="0"/>
  </r>
  <r>
    <n v="12"/>
    <x v="2304"/>
    <s v="SL"/>
    <n v="1995"/>
    <x v="246"/>
    <n v="1"/>
    <n v="1"/>
    <n v="3"/>
    <n v="3"/>
    <n v="0"/>
    <n v="150"/>
    <n v="0"/>
    <n v="0"/>
    <n v="0"/>
    <n v="3"/>
    <n v="3"/>
    <n v="150"/>
    <n v="0"/>
    <n v="0"/>
    <n v="0"/>
  </r>
  <r>
    <n v="13"/>
    <x v="2305"/>
    <s v="ZIM"/>
    <n v="2017"/>
    <x v="243"/>
    <n v="2"/>
    <n v="1"/>
    <n v="3"/>
    <n v="2"/>
    <n v="3"/>
    <n v="42.85"/>
    <n v="0"/>
    <n v="0"/>
    <n v="0"/>
    <n v="1.5"/>
    <n v="1.5"/>
    <n v="45.85"/>
    <n v="0"/>
    <n v="0"/>
    <n v="0"/>
  </r>
  <r>
    <n v="14"/>
    <x v="2306"/>
    <s v="NZ"/>
    <n v="1994"/>
    <x v="246"/>
    <n v="1"/>
    <n v="0"/>
    <n v="3"/>
    <n v="3"/>
    <n v="3"/>
    <n v="17.64"/>
    <n v="0"/>
    <n v="0"/>
    <n v="0"/>
    <n v="3"/>
    <n v="3"/>
    <n v="20.64"/>
    <n v="0"/>
    <n v="0"/>
    <n v="0"/>
  </r>
  <r>
    <n v="15"/>
    <x v="2307"/>
    <s v="INDIA"/>
    <n v="1982"/>
    <x v="235"/>
    <n v="1"/>
    <n v="0"/>
    <n v="3"/>
    <n v="3"/>
    <n v="3"/>
    <n v="15.78"/>
    <n v="0"/>
    <n v="0"/>
    <n v="0"/>
    <n v="0.75"/>
    <n v="3"/>
    <n v="18.78"/>
    <n v="0"/>
    <n v="0"/>
    <n v="0"/>
  </r>
  <r>
    <n v="16"/>
    <x v="2308"/>
    <s v="NZ"/>
    <n v="2009"/>
    <x v="230"/>
    <n v="2"/>
    <n v="2"/>
    <n v="3"/>
    <n v="3"/>
    <n v="0"/>
    <n v="27.27"/>
    <n v="0"/>
    <n v="0"/>
    <n v="0"/>
    <n v="0.3"/>
    <n v="1.5"/>
    <n v="27.27"/>
    <n v="0"/>
    <n v="0"/>
    <n v="0"/>
  </r>
  <r>
    <n v="17"/>
    <x v="2309"/>
    <s v="INDIA"/>
    <n v="2010"/>
    <x v="246"/>
    <n v="1"/>
    <n v="1"/>
    <n v="3"/>
    <n v="3"/>
    <n v="0"/>
    <n v="100"/>
    <n v="0"/>
    <n v="0"/>
    <n v="0"/>
    <n v="3"/>
    <n v="3"/>
    <n v="100"/>
    <n v="0"/>
    <n v="0"/>
    <n v="0"/>
  </r>
  <r>
    <n v="18"/>
    <x v="2310"/>
    <s v="CAN"/>
    <n v="1979"/>
    <x v="242"/>
    <n v="3"/>
    <n v="0"/>
    <n v="3"/>
    <n v="2"/>
    <n v="1"/>
    <n v="13.04"/>
    <n v="0"/>
    <n v="0"/>
    <n v="1"/>
    <n v="1"/>
    <n v="1"/>
    <n v="14.04"/>
    <n v="0"/>
    <n v="0"/>
    <n v="0"/>
  </r>
  <r>
    <n v="19"/>
    <x v="2311"/>
    <s v="SCOT"/>
    <n v="2009"/>
    <x v="235"/>
    <n v="2"/>
    <n v="0"/>
    <n v="3"/>
    <n v="3"/>
    <n v="1.5"/>
    <n v="16.66"/>
    <n v="0"/>
    <n v="0"/>
    <n v="1"/>
    <n v="0.75"/>
    <n v="1.5"/>
    <n v="18.16"/>
    <n v="0"/>
    <n v="0"/>
    <n v="0"/>
  </r>
  <r>
    <n v="20"/>
    <x v="2312"/>
    <s v="AUS"/>
    <n v="1979"/>
    <x v="243"/>
    <n v="1"/>
    <n v="0"/>
    <n v="3"/>
    <n v="3"/>
    <n v="3"/>
    <n v="33.33"/>
    <n v="0"/>
    <n v="0"/>
    <n v="0"/>
    <n v="1.5"/>
    <n v="3"/>
    <n v="36.33"/>
    <n v="0"/>
    <n v="0"/>
    <n v="0"/>
  </r>
  <r>
    <n v="21"/>
    <x v="2313"/>
    <s v="ZIM"/>
    <n v="1993"/>
    <x v="242"/>
    <n v="1"/>
    <n v="1"/>
    <n v="3"/>
    <n v="3"/>
    <n v="0"/>
    <n v="50"/>
    <n v="0"/>
    <n v="0"/>
    <n v="0"/>
    <n v="1"/>
    <n v="3"/>
    <n v="50"/>
    <n v="0"/>
    <n v="0"/>
    <n v="0"/>
  </r>
  <r>
    <n v="22"/>
    <x v="2314"/>
    <s v="NZ"/>
    <n v="1973"/>
    <x v="243"/>
    <n v="1"/>
    <n v="0"/>
    <n v="3"/>
    <n v="3"/>
    <n v="3"/>
    <n v="27.27"/>
    <n v="0"/>
    <n v="0"/>
    <n v="0"/>
    <n v="1.5"/>
    <n v="3"/>
    <n v="30.27"/>
    <n v="0"/>
    <n v="0"/>
    <n v="0"/>
  </r>
  <r>
    <n v="23"/>
    <x v="2315"/>
    <s v="NEPAL"/>
    <n v="2018"/>
    <x v="246"/>
    <n v="1"/>
    <n v="0"/>
    <n v="3"/>
    <n v="3"/>
    <n v="3"/>
    <n v="15"/>
    <n v="0"/>
    <n v="0"/>
    <n v="0"/>
    <n v="3"/>
    <n v="3"/>
    <n v="18"/>
    <n v="0"/>
    <n v="0"/>
    <n v="0"/>
  </r>
  <r>
    <n v="24"/>
    <x v="2316"/>
    <s v="CAN"/>
    <n v="2007"/>
    <x v="246"/>
    <n v="1"/>
    <n v="0"/>
    <n v="3"/>
    <n v="3"/>
    <n v="3"/>
    <n v="10.71"/>
    <n v="0"/>
    <n v="0"/>
    <n v="0"/>
    <n v="3"/>
    <n v="3"/>
    <n v="13.71"/>
    <n v="0"/>
    <n v="0"/>
    <n v="0"/>
  </r>
  <r>
    <n v="25"/>
    <x v="2317"/>
    <s v="WI"/>
    <n v="2001"/>
    <x v="237"/>
    <n v="1"/>
    <n v="1"/>
    <n v="3"/>
    <n v="3"/>
    <n v="0"/>
    <n v="23.07"/>
    <n v="0"/>
    <n v="0"/>
    <n v="0"/>
    <n v="0.6"/>
    <n v="3"/>
    <n v="23.07"/>
    <n v="0"/>
    <n v="0"/>
    <n v="0"/>
  </r>
  <r>
    <n v="26"/>
    <x v="2318"/>
    <s v="UAE"/>
    <n v="2015"/>
    <x v="246"/>
    <n v="1"/>
    <n v="0"/>
    <n v="3"/>
    <n v="3"/>
    <n v="3"/>
    <n v="42.85"/>
    <n v="0"/>
    <n v="0"/>
    <n v="0"/>
    <n v="3"/>
    <n v="3"/>
    <n v="45.85"/>
    <n v="0"/>
    <n v="0"/>
    <n v="0"/>
  </r>
  <r>
    <n v="27"/>
    <x v="2319"/>
    <s v="CAN"/>
    <n v="1979"/>
    <x v="242"/>
    <n v="2"/>
    <n v="2"/>
    <n v="3"/>
    <n v="3"/>
    <n v="0"/>
    <n v="17.64"/>
    <n v="0"/>
    <n v="0"/>
    <n v="0"/>
    <n v="1"/>
    <n v="1.5"/>
    <n v="17.64"/>
    <n v="0"/>
    <n v="0"/>
    <n v="0"/>
  </r>
  <r>
    <n v="28"/>
    <x v="2320"/>
    <s v="SA"/>
    <n v="1992"/>
    <x v="243"/>
    <n v="2"/>
    <n v="1"/>
    <n v="3"/>
    <n v="3"/>
    <n v="3"/>
    <n v="27.27"/>
    <n v="0"/>
    <n v="0"/>
    <n v="1"/>
    <n v="1.5"/>
    <n v="1.5"/>
    <n v="30.27"/>
    <n v="0"/>
    <n v="0"/>
    <n v="0"/>
  </r>
  <r>
    <n v="29"/>
    <x v="2321"/>
    <s v="AFG"/>
    <n v="2019"/>
    <x v="235"/>
    <n v="2"/>
    <n v="1"/>
    <n v="3"/>
    <n v="3"/>
    <n v="3"/>
    <n v="15.78"/>
    <n v="0"/>
    <n v="0"/>
    <n v="1"/>
    <n v="0.75"/>
    <n v="1.5"/>
    <n v="18.78"/>
    <n v="0"/>
    <n v="0"/>
    <n v="0"/>
  </r>
  <r>
    <n v="30"/>
    <x v="2322"/>
    <s v="PAK"/>
    <n v="1987"/>
    <x v="243"/>
    <n v="2"/>
    <n v="1"/>
    <n v="3"/>
    <n v="3"/>
    <n v="3"/>
    <n v="23.07"/>
    <n v="0"/>
    <n v="0"/>
    <n v="1"/>
    <n v="1.5"/>
    <n v="1.5"/>
    <n v="26.07"/>
    <n v="0"/>
    <n v="0"/>
    <n v="0"/>
  </r>
  <r>
    <n v="31"/>
    <x v="2323"/>
    <s v="CAN"/>
    <n v="2009"/>
    <x v="246"/>
    <n v="1"/>
    <n v="1"/>
    <n v="3"/>
    <n v="3"/>
    <n v="0"/>
    <n v="23.07"/>
    <n v="0"/>
    <n v="0"/>
    <n v="0"/>
    <n v="3"/>
    <n v="3"/>
    <n v="23.07"/>
    <n v="0"/>
    <n v="0"/>
    <n v="0"/>
  </r>
  <r>
    <n v="32"/>
    <x v="2324"/>
    <s v="AFG"/>
    <n v="2012"/>
    <x v="246"/>
    <n v="1"/>
    <n v="1"/>
    <n v="3"/>
    <n v="3"/>
    <n v="0"/>
    <n v="13.63"/>
    <n v="0"/>
    <n v="0"/>
    <n v="0"/>
    <n v="3"/>
    <n v="3"/>
    <n v="13.63"/>
    <n v="0"/>
    <n v="0"/>
    <n v="0"/>
  </r>
  <r>
    <n v="33"/>
    <x v="2325"/>
    <s v="ENG"/>
    <n v="1985"/>
    <x v="242"/>
    <n v="1"/>
    <n v="1"/>
    <n v="2"/>
    <n v="2"/>
    <n v="0"/>
    <n v="66.66"/>
    <n v="0"/>
    <n v="0"/>
    <n v="0"/>
    <n v="0.66666666666666663"/>
    <n v="2"/>
    <n v="66.66"/>
    <n v="0"/>
    <n v="0"/>
    <n v="0"/>
  </r>
  <r>
    <n v="34"/>
    <x v="2326"/>
    <s v="AFG"/>
    <n v="2009"/>
    <x v="246"/>
    <n v="1"/>
    <n v="0"/>
    <n v="2"/>
    <n v="2"/>
    <n v="2"/>
    <n v="20"/>
    <n v="0"/>
    <n v="0"/>
    <n v="0"/>
    <n v="2"/>
    <n v="2"/>
    <n v="22"/>
    <n v="0"/>
    <n v="0"/>
    <n v="0"/>
  </r>
  <r>
    <n v="35"/>
    <x v="2327"/>
    <s v="BDESH"/>
    <n v="1998"/>
    <x v="243"/>
    <n v="2"/>
    <n v="0"/>
    <n v="2"/>
    <n v="2"/>
    <n v="1"/>
    <n v="18.18"/>
    <n v="0"/>
    <n v="0"/>
    <n v="1"/>
    <n v="1"/>
    <n v="1"/>
    <n v="19.18"/>
    <n v="0"/>
    <n v="0"/>
    <n v="0"/>
  </r>
  <r>
    <n v="36"/>
    <x v="2328"/>
    <s v="AUS"/>
    <n v="2017"/>
    <x v="243"/>
    <n v="2"/>
    <n v="0"/>
    <n v="2"/>
    <n v="1"/>
    <n v="1"/>
    <n v="8.69"/>
    <n v="0"/>
    <n v="0"/>
    <n v="0"/>
    <n v="1"/>
    <n v="1"/>
    <n v="9.69"/>
    <n v="0"/>
    <n v="0"/>
    <n v="0"/>
  </r>
  <r>
    <n v="37"/>
    <x v="2329"/>
    <s v="AUS"/>
    <n v="2006"/>
    <x v="237"/>
    <n v="1"/>
    <n v="1"/>
    <n v="2"/>
    <n v="2"/>
    <n v="0"/>
    <n v="66.66"/>
    <n v="0"/>
    <n v="0"/>
    <n v="0"/>
    <n v="0.4"/>
    <n v="2"/>
    <n v="66.66"/>
    <n v="0"/>
    <n v="0"/>
    <n v="0"/>
  </r>
  <r>
    <n v="38"/>
    <x v="2330"/>
    <s v="AUS"/>
    <n v="2006"/>
    <x v="235"/>
    <n v="1"/>
    <n v="0"/>
    <n v="2"/>
    <n v="2"/>
    <n v="2"/>
    <n v="25"/>
    <n v="0"/>
    <n v="0"/>
    <n v="0"/>
    <n v="0.5"/>
    <n v="2"/>
    <n v="27"/>
    <n v="0"/>
    <n v="0"/>
    <n v="0"/>
  </r>
  <r>
    <n v="39"/>
    <x v="2331"/>
    <s v="AUS"/>
    <n v="1975"/>
    <x v="246"/>
    <n v="1"/>
    <n v="0"/>
    <n v="2"/>
    <n v="2"/>
    <n v="2"/>
    <n v="14.28"/>
    <n v="0"/>
    <n v="0"/>
    <n v="0"/>
    <n v="2"/>
    <n v="2"/>
    <n v="16.28"/>
    <n v="0"/>
    <n v="0"/>
    <n v="0"/>
  </r>
  <r>
    <n v="40"/>
    <x v="2332"/>
    <s v="BDESH"/>
    <n v="2012"/>
    <x v="235"/>
    <n v="4"/>
    <n v="2"/>
    <n v="2"/>
    <n v="1"/>
    <n v="1"/>
    <n v="18.18"/>
    <n v="0"/>
    <n v="0"/>
    <n v="1"/>
    <n v="0.5"/>
    <n v="0.5"/>
    <n v="19.18"/>
    <n v="0"/>
    <n v="0"/>
    <n v="0"/>
  </r>
  <r>
    <n v="41"/>
    <x v="2333"/>
    <s v="UAE"/>
    <n v="2019"/>
    <x v="243"/>
    <n v="2"/>
    <n v="0"/>
    <n v="2"/>
    <n v="2"/>
    <n v="1"/>
    <n v="20"/>
    <n v="0"/>
    <n v="0"/>
    <n v="1"/>
    <n v="1"/>
    <n v="1"/>
    <n v="21"/>
    <n v="0"/>
    <n v="0"/>
    <n v="0"/>
  </r>
  <r>
    <n v="42"/>
    <x v="2334"/>
    <s v="IRE"/>
    <n v="2007"/>
    <x v="237"/>
    <n v="4"/>
    <n v="0"/>
    <n v="2"/>
    <n v="2"/>
    <n v="0.5"/>
    <n v="14.28"/>
    <n v="0"/>
    <n v="0"/>
    <n v="3"/>
    <n v="0.4"/>
    <n v="0.5"/>
    <n v="14.78"/>
    <n v="0"/>
    <n v="0"/>
    <n v="0"/>
  </r>
  <r>
    <n v="43"/>
    <x v="2335"/>
    <s v="SL"/>
    <n v="1994"/>
    <x v="246"/>
    <n v="1"/>
    <n v="0"/>
    <n v="2"/>
    <n v="2"/>
    <n v="2"/>
    <n v="20"/>
    <n v="0"/>
    <n v="0"/>
    <n v="0"/>
    <n v="2"/>
    <n v="2"/>
    <n v="22"/>
    <n v="0"/>
    <n v="0"/>
    <n v="0"/>
  </r>
  <r>
    <n v="44"/>
    <x v="2336"/>
    <s v="PNG"/>
    <n v="2019"/>
    <x v="246"/>
    <n v="1"/>
    <n v="0"/>
    <n v="2"/>
    <n v="2"/>
    <n v="2"/>
    <n v="25"/>
    <n v="0"/>
    <n v="0"/>
    <n v="0"/>
    <n v="2"/>
    <n v="2"/>
    <n v="27"/>
    <n v="0"/>
    <n v="0"/>
    <n v="0"/>
  </r>
  <r>
    <n v="45"/>
    <x v="2337"/>
    <s v="SA"/>
    <n v="2019"/>
    <x v="235"/>
    <n v="1"/>
    <n v="1"/>
    <n v="2"/>
    <n v="2"/>
    <n v="0"/>
    <n v="25"/>
    <n v="0"/>
    <n v="0"/>
    <n v="0"/>
    <n v="0.5"/>
    <n v="2"/>
    <n v="25"/>
    <n v="0"/>
    <n v="0"/>
    <n v="0"/>
  </r>
  <r>
    <n v="46"/>
    <x v="2338"/>
    <s v="BMUDA"/>
    <n v="2008"/>
    <x v="242"/>
    <n v="2"/>
    <n v="1"/>
    <n v="2"/>
    <n v="2"/>
    <n v="2"/>
    <n v="28.57"/>
    <n v="0"/>
    <n v="0"/>
    <n v="1"/>
    <n v="0.66666666666666663"/>
    <n v="1"/>
    <n v="30.57"/>
    <n v="0"/>
    <n v="0"/>
    <n v="0"/>
  </r>
  <r>
    <n v="47"/>
    <x v="2339"/>
    <s v="PAK"/>
    <n v="2019"/>
    <x v="246"/>
    <n v="1"/>
    <n v="0"/>
    <n v="2"/>
    <n v="2"/>
    <n v="2"/>
    <n v="14.28"/>
    <n v="0"/>
    <n v="0"/>
    <n v="0"/>
    <n v="2"/>
    <n v="2"/>
    <n v="16.28"/>
    <n v="0"/>
    <n v="0"/>
    <n v="0"/>
  </r>
  <r>
    <n v="48"/>
    <x v="2340"/>
    <s v="AFG"/>
    <n v="2019"/>
    <x v="246"/>
    <n v="1"/>
    <n v="0"/>
    <n v="2"/>
    <n v="2"/>
    <n v="2"/>
    <n v="22.22"/>
    <n v="0"/>
    <n v="0"/>
    <n v="0"/>
    <n v="2"/>
    <n v="2"/>
    <n v="24.22"/>
    <n v="0"/>
    <n v="0"/>
    <n v="0"/>
  </r>
  <r>
    <n v="49"/>
    <x v="2341"/>
    <s v="UAE"/>
    <n v="2014"/>
    <x v="246"/>
    <n v="1"/>
    <n v="0"/>
    <n v="2"/>
    <n v="2"/>
    <n v="2"/>
    <n v="40"/>
    <n v="0"/>
    <n v="0"/>
    <n v="0"/>
    <n v="2"/>
    <n v="2"/>
    <n v="42"/>
    <n v="0"/>
    <n v="0"/>
    <n v="0"/>
  </r>
  <r>
    <n v="0"/>
    <x v="2342"/>
    <s v="PAK"/>
    <n v="2003"/>
    <x v="235"/>
    <n v="2"/>
    <n v="1"/>
    <n v="2"/>
    <n v="2"/>
    <n v="2"/>
    <n v="28.57"/>
    <n v="0"/>
    <n v="0"/>
    <n v="1"/>
    <n v="0.5"/>
    <n v="1"/>
    <n v="30.57"/>
    <n v="0"/>
    <n v="0"/>
    <n v="0"/>
  </r>
  <r>
    <n v="1"/>
    <x v="2343"/>
    <s v="CAN"/>
    <n v="2013"/>
    <x v="243"/>
    <n v="1"/>
    <n v="0"/>
    <n v="2"/>
    <n v="2"/>
    <n v="2"/>
    <n v="100"/>
    <n v="0"/>
    <n v="0"/>
    <n v="0"/>
    <n v="1"/>
    <n v="2"/>
    <n v="102"/>
    <n v="0"/>
    <n v="0"/>
    <n v="0"/>
  </r>
  <r>
    <n v="2"/>
    <x v="2344"/>
    <s v="PAK"/>
    <n v="2001"/>
    <x v="246"/>
    <n v="1"/>
    <n v="1"/>
    <n v="2"/>
    <n v="2"/>
    <n v="0"/>
    <n v="100"/>
    <n v="0"/>
    <n v="0"/>
    <n v="0"/>
    <n v="2"/>
    <n v="2"/>
    <n v="100"/>
    <n v="0"/>
    <n v="0"/>
    <n v="0"/>
  </r>
  <r>
    <n v="3"/>
    <x v="2345"/>
    <s v="ENG"/>
    <n v="2004"/>
    <x v="228"/>
    <n v="2"/>
    <n v="0"/>
    <n v="2"/>
    <n v="1"/>
    <n v="1"/>
    <n v="18.18"/>
    <n v="0"/>
    <n v="0"/>
    <n v="0"/>
    <n v="0.18181818181818182"/>
    <n v="1"/>
    <n v="19.18"/>
    <n v="0"/>
    <n v="0"/>
    <n v="0"/>
  </r>
  <r>
    <n v="4"/>
    <x v="2346"/>
    <s v="PAK"/>
    <n v="1984"/>
    <x v="246"/>
    <n v="1"/>
    <n v="0"/>
    <n v="2"/>
    <n v="2"/>
    <n v="2"/>
    <n v="100"/>
    <n v="0"/>
    <n v="0"/>
    <n v="0"/>
    <n v="2"/>
    <n v="2"/>
    <n v="102"/>
    <n v="0"/>
    <n v="0"/>
    <n v="0"/>
  </r>
  <r>
    <n v="5"/>
    <x v="2347"/>
    <s v="ENG"/>
    <n v="2011"/>
    <x v="243"/>
    <n v="2"/>
    <n v="0"/>
    <n v="2"/>
    <n v="1"/>
    <n v="1"/>
    <n v="12.5"/>
    <n v="0"/>
    <n v="0"/>
    <n v="0"/>
    <n v="1"/>
    <n v="1"/>
    <n v="13.5"/>
    <n v="0"/>
    <n v="0"/>
    <n v="0"/>
  </r>
  <r>
    <n v="6"/>
    <x v="2348"/>
    <s v="BMUDA"/>
    <n v="2006"/>
    <x v="243"/>
    <n v="2"/>
    <n v="0"/>
    <n v="2"/>
    <n v="1"/>
    <n v="1"/>
    <n v="18.18"/>
    <n v="0"/>
    <n v="0"/>
    <n v="0"/>
    <n v="1"/>
    <n v="1"/>
    <n v="19.18"/>
    <n v="0"/>
    <n v="0"/>
    <n v="0"/>
  </r>
  <r>
    <n v="7"/>
    <x v="2349"/>
    <s v="BDESH"/>
    <n v="1998"/>
    <x v="242"/>
    <n v="1"/>
    <n v="1"/>
    <n v="2"/>
    <n v="2"/>
    <n v="0"/>
    <n v="50"/>
    <n v="0"/>
    <n v="0"/>
    <n v="0"/>
    <n v="0.66666666666666663"/>
    <n v="2"/>
    <n v="50"/>
    <n v="0"/>
    <n v="0"/>
    <n v="0"/>
  </r>
  <r>
    <n v="8"/>
    <x v="2350"/>
    <s v="INDIA"/>
    <n v="1991"/>
    <x v="242"/>
    <n v="1"/>
    <n v="1"/>
    <n v="2"/>
    <n v="2"/>
    <n v="0"/>
    <n v="100"/>
    <n v="0"/>
    <n v="0"/>
    <n v="0"/>
    <n v="0.66666666666666663"/>
    <n v="2"/>
    <n v="100"/>
    <n v="0"/>
    <n v="0"/>
    <n v="0"/>
  </r>
  <r>
    <n v="9"/>
    <x v="2351"/>
    <s v="PAK"/>
    <n v="1995"/>
    <x v="243"/>
    <n v="1"/>
    <n v="0"/>
    <n v="2"/>
    <n v="2"/>
    <n v="2"/>
    <n v="66.66"/>
    <n v="0"/>
    <n v="0"/>
    <n v="0"/>
    <n v="1"/>
    <n v="2"/>
    <n v="68.66"/>
    <n v="0"/>
    <n v="0"/>
    <n v="0"/>
  </r>
  <r>
    <n v="10"/>
    <x v="2352"/>
    <s v="USA"/>
    <n v="2004"/>
    <x v="246"/>
    <n v="1"/>
    <n v="1"/>
    <n v="2"/>
    <n v="2"/>
    <n v="0"/>
    <n v="10.52"/>
    <n v="0"/>
    <n v="0"/>
    <n v="0"/>
    <n v="2"/>
    <n v="2"/>
    <n v="10.52"/>
    <n v="0"/>
    <n v="0"/>
    <n v="0"/>
  </r>
  <r>
    <n v="11"/>
    <x v="2353"/>
    <s v="NZ"/>
    <n v="1976"/>
    <x v="242"/>
    <n v="2"/>
    <n v="1"/>
    <n v="2"/>
    <n v="1"/>
    <n v="2"/>
    <n v="40"/>
    <n v="0"/>
    <n v="0"/>
    <n v="0"/>
    <n v="0.66666666666666663"/>
    <n v="1"/>
    <n v="42"/>
    <n v="0"/>
    <n v="0"/>
    <n v="0"/>
  </r>
  <r>
    <n v="12"/>
    <x v="2354"/>
    <s v="CAN"/>
    <n v="2013"/>
    <x v="246"/>
    <n v="1"/>
    <n v="0"/>
    <n v="2"/>
    <n v="2"/>
    <n v="2"/>
    <n v="22.22"/>
    <n v="0"/>
    <n v="0"/>
    <n v="0"/>
    <n v="2"/>
    <n v="2"/>
    <n v="24.22"/>
    <n v="0"/>
    <n v="0"/>
    <n v="0"/>
  </r>
  <r>
    <n v="13"/>
    <x v="2355"/>
    <s v="WI"/>
    <n v="1983"/>
    <x v="242"/>
    <n v="1"/>
    <n v="1"/>
    <n v="2"/>
    <n v="2"/>
    <n v="0"/>
    <n v="66.66"/>
    <n v="0"/>
    <n v="0"/>
    <n v="0"/>
    <n v="0.66666666666666663"/>
    <n v="2"/>
    <n v="66.66"/>
    <n v="0"/>
    <n v="0"/>
    <n v="0"/>
  </r>
  <r>
    <n v="14"/>
    <x v="2356"/>
    <s v="WI"/>
    <n v="2007"/>
    <x v="246"/>
    <n v="1"/>
    <n v="0"/>
    <n v="2"/>
    <n v="2"/>
    <n v="2"/>
    <n v="100"/>
    <n v="0"/>
    <n v="0"/>
    <n v="0"/>
    <n v="2"/>
    <n v="2"/>
    <n v="102"/>
    <n v="0"/>
    <n v="0"/>
    <n v="0"/>
  </r>
  <r>
    <n v="15"/>
    <x v="2357"/>
    <s v="UAE"/>
    <n v="2004"/>
    <x v="246"/>
    <n v="1"/>
    <n v="1"/>
    <n v="2"/>
    <n v="2"/>
    <n v="0"/>
    <n v="10"/>
    <n v="0"/>
    <n v="0"/>
    <n v="0"/>
    <n v="2"/>
    <n v="2"/>
    <n v="10"/>
    <n v="0"/>
    <n v="0"/>
    <n v="0"/>
  </r>
  <r>
    <n v="16"/>
    <x v="2358"/>
    <s v="IRE"/>
    <n v="2013"/>
    <x v="246"/>
    <n v="1"/>
    <n v="0"/>
    <n v="2"/>
    <n v="2"/>
    <n v="2"/>
    <n v="25"/>
    <n v="0"/>
    <n v="0"/>
    <n v="0"/>
    <n v="2"/>
    <n v="2"/>
    <n v="27"/>
    <n v="0"/>
    <n v="0"/>
    <n v="0"/>
  </r>
  <r>
    <n v="17"/>
    <x v="2359"/>
    <s v="IRE"/>
    <n v="2008"/>
    <x v="242"/>
    <n v="2"/>
    <n v="0"/>
    <n v="2"/>
    <n v="2"/>
    <n v="1"/>
    <n v="9.52"/>
    <n v="0"/>
    <n v="0"/>
    <n v="1"/>
    <n v="0.66666666666666663"/>
    <n v="1"/>
    <n v="10.52"/>
    <n v="0"/>
    <n v="0"/>
    <n v="0"/>
  </r>
  <r>
    <n v="18"/>
    <x v="2360"/>
    <s v="WI"/>
    <n v="1997"/>
    <x v="243"/>
    <n v="1"/>
    <n v="0"/>
    <n v="2"/>
    <n v="2"/>
    <n v="2"/>
    <n v="28.57"/>
    <n v="0"/>
    <n v="0"/>
    <n v="0"/>
    <n v="1"/>
    <n v="2"/>
    <n v="30.57"/>
    <n v="0"/>
    <n v="0"/>
    <n v="0"/>
  </r>
  <r>
    <n v="19"/>
    <x v="2361"/>
    <s v="SA"/>
    <n v="2007"/>
    <x v="235"/>
    <n v="1"/>
    <n v="1"/>
    <n v="2"/>
    <n v="2"/>
    <n v="0"/>
    <n v="66.66"/>
    <n v="0"/>
    <n v="0"/>
    <n v="0"/>
    <n v="0.5"/>
    <n v="2"/>
    <n v="66.66"/>
    <n v="0"/>
    <n v="0"/>
    <n v="0"/>
  </r>
  <r>
    <n v="20"/>
    <x v="2362"/>
    <s v="SL"/>
    <n v="1994"/>
    <x v="246"/>
    <n v="1"/>
    <n v="0"/>
    <n v="2"/>
    <n v="2"/>
    <n v="2"/>
    <n v="50"/>
    <n v="0"/>
    <n v="0"/>
    <n v="0"/>
    <n v="2"/>
    <n v="2"/>
    <n v="52"/>
    <n v="0"/>
    <n v="0"/>
    <n v="0"/>
  </r>
  <r>
    <n v="21"/>
    <x v="2363"/>
    <s v="SL"/>
    <n v="1983"/>
    <x v="246"/>
    <n v="1"/>
    <n v="0"/>
    <n v="2"/>
    <n v="2"/>
    <n v="2"/>
    <n v="18.18"/>
    <n v="0"/>
    <n v="0"/>
    <n v="0"/>
    <n v="2"/>
    <n v="2"/>
    <n v="20.18"/>
    <n v="0"/>
    <n v="0"/>
    <n v="0"/>
  </r>
  <r>
    <n v="22"/>
    <x v="2364"/>
    <s v="AUS"/>
    <n v="1980"/>
    <x v="246"/>
    <n v="1"/>
    <n v="0"/>
    <n v="2"/>
    <n v="2"/>
    <n v="2"/>
    <n v="33.33"/>
    <n v="0"/>
    <n v="0"/>
    <n v="0"/>
    <n v="2"/>
    <n v="2"/>
    <n v="35.33"/>
    <n v="0"/>
    <n v="0"/>
    <n v="0"/>
  </r>
  <r>
    <n v="23"/>
    <x v="2365"/>
    <s v="SL"/>
    <n v="1993"/>
    <x v="235"/>
    <n v="1"/>
    <n v="0"/>
    <n v="2"/>
    <n v="2"/>
    <n v="2"/>
    <n v="20"/>
    <n v="0"/>
    <n v="0"/>
    <n v="0"/>
    <n v="0.5"/>
    <n v="2"/>
    <n v="22"/>
    <n v="0"/>
    <n v="0"/>
    <n v="0"/>
  </r>
  <r>
    <n v="24"/>
    <x v="2366"/>
    <s v="UAE"/>
    <n v="2004"/>
    <x v="246"/>
    <n v="1"/>
    <n v="0"/>
    <n v="1"/>
    <n v="1"/>
    <n v="1"/>
    <n v="7.69"/>
    <n v="0"/>
    <n v="0"/>
    <n v="0"/>
    <n v="1"/>
    <n v="1"/>
    <n v="8.6900000000000013"/>
    <n v="0"/>
    <n v="0"/>
    <n v="0"/>
  </r>
  <r>
    <n v="25"/>
    <x v="2367"/>
    <s v="BDESH"/>
    <n v="2018"/>
    <x v="243"/>
    <n v="1"/>
    <n v="0"/>
    <n v="1"/>
    <n v="1"/>
    <n v="1"/>
    <n v="9.09"/>
    <n v="0"/>
    <n v="0"/>
    <n v="0"/>
    <n v="0.5"/>
    <n v="1"/>
    <n v="10.09"/>
    <n v="0"/>
    <n v="0"/>
    <n v="0"/>
  </r>
  <r>
    <n v="26"/>
    <x v="2368"/>
    <s v="UAE"/>
    <n v="2008"/>
    <x v="246"/>
    <n v="1"/>
    <n v="0"/>
    <n v="1"/>
    <n v="1"/>
    <n v="1"/>
    <n v="33.33"/>
    <n v="0"/>
    <n v="0"/>
    <n v="0"/>
    <n v="1"/>
    <n v="1"/>
    <n v="34.33"/>
    <n v="0"/>
    <n v="0"/>
    <n v="0"/>
  </r>
  <r>
    <n v="27"/>
    <x v="2369"/>
    <s v="BDESH"/>
    <n v="1999"/>
    <x v="246"/>
    <n v="1"/>
    <n v="1"/>
    <n v="1"/>
    <n v="1"/>
    <n v="0"/>
    <n v="0"/>
    <n v="0"/>
    <n v="0"/>
    <n v="0"/>
    <n v="1"/>
    <n v="1"/>
    <n v="0"/>
    <n v="0"/>
    <n v="0"/>
    <n v="0"/>
  </r>
  <r>
    <n v="28"/>
    <x v="2370"/>
    <s v="NL"/>
    <n v="1996"/>
    <x v="237"/>
    <n v="1"/>
    <n v="1"/>
    <n v="1"/>
    <n v="1"/>
    <n v="0"/>
    <n v="25"/>
    <n v="0"/>
    <n v="0"/>
    <n v="0"/>
    <n v="0.2"/>
    <n v="1"/>
    <n v="25"/>
    <n v="0"/>
    <n v="0"/>
    <n v="0"/>
  </r>
  <r>
    <n v="29"/>
    <x v="2371"/>
    <s v="SL"/>
    <n v="2016"/>
    <x v="246"/>
    <n v="1"/>
    <n v="1"/>
    <n v="1"/>
    <n v="1"/>
    <n v="0"/>
    <n v="33.33"/>
    <n v="0"/>
    <n v="0"/>
    <n v="0"/>
    <n v="1"/>
    <n v="1"/>
    <n v="33.33"/>
    <n v="0"/>
    <n v="0"/>
    <n v="0"/>
  </r>
  <r>
    <n v="30"/>
    <x v="2372"/>
    <s v="OMAN"/>
    <n v="2019"/>
    <x v="235"/>
    <n v="2"/>
    <n v="1"/>
    <n v="1"/>
    <n v="1"/>
    <n v="1"/>
    <n v="14.28"/>
    <n v="0"/>
    <n v="0"/>
    <n v="1"/>
    <n v="0.25"/>
    <n v="0.5"/>
    <n v="15.28"/>
    <n v="0"/>
    <n v="0"/>
    <n v="0"/>
  </r>
  <r>
    <n v="31"/>
    <x v="2373"/>
    <s v="ENG"/>
    <n v="1978"/>
    <x v="243"/>
    <n v="1"/>
    <n v="1"/>
    <n v="1"/>
    <n v="1"/>
    <n v="0"/>
    <n v="100"/>
    <n v="0"/>
    <n v="0"/>
    <n v="0"/>
    <n v="0.5"/>
    <n v="1"/>
    <n v="100"/>
    <n v="0"/>
    <n v="0"/>
    <n v="0"/>
  </r>
  <r>
    <n v="32"/>
    <x v="2374"/>
    <s v="ENG"/>
    <n v="1971"/>
    <x v="246"/>
    <n v="1"/>
    <n v="0"/>
    <n v="1"/>
    <n v="1"/>
    <n v="1"/>
    <n v="20"/>
    <n v="0"/>
    <n v="0"/>
    <n v="0"/>
    <n v="1"/>
    <n v="1"/>
    <n v="21"/>
    <n v="0"/>
    <n v="0"/>
    <n v="0"/>
  </r>
  <r>
    <n v="33"/>
    <x v="2375"/>
    <s v="SL"/>
    <n v="1995"/>
    <x v="246"/>
    <n v="1"/>
    <n v="0"/>
    <n v="1"/>
    <n v="1"/>
    <n v="1"/>
    <n v="100"/>
    <n v="0"/>
    <n v="0"/>
    <n v="0"/>
    <n v="1"/>
    <n v="1"/>
    <n v="101"/>
    <n v="0"/>
    <n v="0"/>
    <n v="0"/>
  </r>
  <r>
    <n v="34"/>
    <x v="2376"/>
    <s v="AUS"/>
    <n v="1997"/>
    <x v="246"/>
    <n v="1"/>
    <n v="0"/>
    <n v="1"/>
    <n v="1"/>
    <n v="1"/>
    <n v="16.66"/>
    <n v="0"/>
    <n v="0"/>
    <n v="0"/>
    <n v="1"/>
    <n v="1"/>
    <n v="17.66"/>
    <n v="0"/>
    <n v="0"/>
    <n v="0"/>
  </r>
  <r>
    <n v="35"/>
    <x v="2377"/>
    <s v="AFG"/>
    <n v="2017"/>
    <x v="237"/>
    <n v="2"/>
    <n v="2"/>
    <n v="1"/>
    <n v="1"/>
    <n v="0"/>
    <n v="16.66"/>
    <n v="0"/>
    <n v="0"/>
    <n v="0"/>
    <n v="0.2"/>
    <n v="0.5"/>
    <n v="16.66"/>
    <n v="0"/>
    <n v="0"/>
    <n v="0"/>
  </r>
  <r>
    <n v="36"/>
    <x v="2378"/>
    <s v="INDIA"/>
    <n v="1986"/>
    <x v="236"/>
    <n v="1"/>
    <n v="0"/>
    <n v="1"/>
    <n v="1"/>
    <n v="1"/>
    <n v="33.33"/>
    <n v="0"/>
    <n v="0"/>
    <n v="0"/>
    <n v="0.16666666666666666"/>
    <n v="1"/>
    <n v="34.33"/>
    <n v="0"/>
    <n v="0"/>
    <n v="0"/>
  </r>
  <r>
    <n v="37"/>
    <x v="2379"/>
    <s v="KENYA"/>
    <n v="2013"/>
    <x v="246"/>
    <n v="1"/>
    <n v="0"/>
    <n v="1"/>
    <n v="1"/>
    <n v="1"/>
    <n v="4.34"/>
    <n v="0"/>
    <n v="0"/>
    <n v="0"/>
    <n v="1"/>
    <n v="1"/>
    <n v="5.34"/>
    <n v="0"/>
    <n v="0"/>
    <n v="0"/>
  </r>
  <r>
    <n v="38"/>
    <x v="2380"/>
    <s v="PAK"/>
    <n v="1992"/>
    <x v="235"/>
    <n v="1"/>
    <n v="1"/>
    <n v="1"/>
    <n v="1"/>
    <n v="0"/>
    <n v="33.33"/>
    <n v="0"/>
    <n v="0"/>
    <n v="0"/>
    <n v="0.25"/>
    <n v="1"/>
    <n v="33.33"/>
    <n v="0"/>
    <n v="0"/>
    <n v="0"/>
  </r>
  <r>
    <n v="39"/>
    <x v="2381"/>
    <s v="SL"/>
    <n v="1979"/>
    <x v="243"/>
    <n v="1"/>
    <n v="0"/>
    <n v="1"/>
    <n v="1"/>
    <n v="1"/>
    <n v="33.33"/>
    <n v="0"/>
    <n v="0"/>
    <n v="0"/>
    <n v="0.5"/>
    <n v="1"/>
    <n v="34.33"/>
    <n v="0"/>
    <n v="0"/>
    <n v="0"/>
  </r>
  <r>
    <n v="40"/>
    <x v="2382"/>
    <s v="ENG"/>
    <n v="2005"/>
    <x v="234"/>
    <n v="1"/>
    <n v="0"/>
    <n v="1"/>
    <n v="1"/>
    <n v="1"/>
    <n v="50"/>
    <n v="0"/>
    <n v="0"/>
    <n v="0"/>
    <n v="0.125"/>
    <n v="1"/>
    <n v="51"/>
    <n v="0"/>
    <n v="0"/>
    <n v="0"/>
  </r>
  <r>
    <n v="41"/>
    <x v="2383"/>
    <s v="INDIA"/>
    <n v="2018"/>
    <x v="242"/>
    <n v="2"/>
    <n v="0"/>
    <n v="1"/>
    <n v="1"/>
    <n v="0.5"/>
    <n v="33.33"/>
    <n v="0"/>
    <n v="0"/>
    <n v="1"/>
    <n v="0.33333333333333331"/>
    <n v="0.5"/>
    <n v="33.83"/>
    <n v="0"/>
    <n v="0"/>
    <n v="0"/>
  </r>
  <r>
    <n v="42"/>
    <x v="2384"/>
    <s v="AUS"/>
    <n v="2009"/>
    <x v="237"/>
    <n v="1"/>
    <n v="1"/>
    <n v="1"/>
    <n v="1"/>
    <n v="0"/>
    <n v="11.11"/>
    <n v="0"/>
    <n v="0"/>
    <n v="0"/>
    <n v="0.2"/>
    <n v="1"/>
    <n v="11.11"/>
    <n v="0"/>
    <n v="0"/>
    <n v="0"/>
  </r>
  <r>
    <n v="43"/>
    <x v="2385"/>
    <s v="AUS"/>
    <n v="2000"/>
    <x v="242"/>
    <n v="2"/>
    <n v="1"/>
    <n v="1"/>
    <n v="1"/>
    <n v="1"/>
    <n v="33.33"/>
    <n v="0"/>
    <n v="0"/>
    <n v="0"/>
    <n v="0.33333333333333331"/>
    <n v="0.5"/>
    <n v="34.33"/>
    <n v="0"/>
    <n v="0"/>
    <n v="0"/>
  </r>
  <r>
    <n v="44"/>
    <x v="2386"/>
    <s v="PAK"/>
    <n v="1995"/>
    <x v="246"/>
    <n v="1"/>
    <n v="0"/>
    <n v="1"/>
    <n v="1"/>
    <n v="1"/>
    <n v="16.66"/>
    <n v="0"/>
    <n v="0"/>
    <n v="0"/>
    <n v="1"/>
    <n v="1"/>
    <n v="17.66"/>
    <n v="0"/>
    <n v="0"/>
    <n v="0"/>
  </r>
  <r>
    <n v="45"/>
    <x v="2387"/>
    <s v="IRE"/>
    <n v="2014"/>
    <x v="246"/>
    <n v="1"/>
    <n v="1"/>
    <n v="1"/>
    <n v="1"/>
    <n v="0"/>
    <n v="100"/>
    <n v="0"/>
    <n v="0"/>
    <n v="0"/>
    <n v="1"/>
    <n v="1"/>
    <n v="100"/>
    <n v="0"/>
    <n v="0"/>
    <n v="0"/>
  </r>
  <r>
    <n v="46"/>
    <x v="2388"/>
    <s v="AUS"/>
    <n v="2016"/>
    <x v="243"/>
    <n v="2"/>
    <n v="0"/>
    <n v="1"/>
    <n v="1"/>
    <n v="0.5"/>
    <n v="25"/>
    <n v="0"/>
    <n v="0"/>
    <n v="1"/>
    <n v="0.5"/>
    <n v="0.5"/>
    <n v="25.5"/>
    <n v="0"/>
    <n v="0"/>
    <n v="0"/>
  </r>
  <r>
    <n v="47"/>
    <x v="2389"/>
    <s v="NL"/>
    <n v="2010"/>
    <x v="228"/>
    <n v="3"/>
    <n v="0"/>
    <n v="1"/>
    <n v="1"/>
    <n v="0.33"/>
    <n v="5.88"/>
    <n v="0"/>
    <n v="0"/>
    <n v="2"/>
    <n v="9.0909090909090912E-2"/>
    <n v="0.33333333333333331"/>
    <n v="6.21"/>
    <n v="0"/>
    <n v="0"/>
    <n v="0"/>
  </r>
  <r>
    <n v="48"/>
    <x v="2390"/>
    <s v="BDESH"/>
    <n v="2003"/>
    <x v="243"/>
    <n v="2"/>
    <n v="0"/>
    <n v="1"/>
    <n v="1"/>
    <n v="0.5"/>
    <n v="5"/>
    <n v="0"/>
    <n v="0"/>
    <n v="1"/>
    <n v="0.5"/>
    <n v="0.5"/>
    <n v="5.5"/>
    <n v="0"/>
    <n v="0"/>
    <n v="0"/>
  </r>
  <r>
    <n v="49"/>
    <x v="2391"/>
    <s v="SA"/>
    <n v="1999"/>
    <x v="243"/>
    <n v="1"/>
    <n v="1"/>
    <n v="1"/>
    <n v="1"/>
    <n v="0"/>
    <n v="100"/>
    <n v="0"/>
    <n v="0"/>
    <n v="0"/>
    <n v="0.5"/>
    <n v="1"/>
    <n v="100"/>
    <n v="0"/>
    <n v="0"/>
    <n v="0"/>
  </r>
  <r>
    <n v="0"/>
    <x v="2392"/>
    <s v="CAN"/>
    <n v="2007"/>
    <x v="246"/>
    <n v="1"/>
    <n v="0"/>
    <n v="1"/>
    <n v="1"/>
    <n v="1"/>
    <n v="9.09"/>
    <n v="0"/>
    <n v="0"/>
    <n v="0"/>
    <n v="1"/>
    <n v="1"/>
    <n v="10.09"/>
    <n v="0"/>
    <n v="0"/>
    <n v="0"/>
  </r>
  <r>
    <n v="1"/>
    <x v="2393"/>
    <s v="ZIM"/>
    <n v="2004"/>
    <x v="242"/>
    <n v="2"/>
    <n v="0"/>
    <n v="1"/>
    <n v="1"/>
    <n v="0.5"/>
    <n v="9.09"/>
    <n v="0"/>
    <n v="0"/>
    <n v="1"/>
    <n v="0.33333333333333331"/>
    <n v="0.5"/>
    <n v="9.59"/>
    <n v="0"/>
    <n v="0"/>
    <n v="0"/>
  </r>
  <r>
    <n v="2"/>
    <x v="2394"/>
    <s v="AUS"/>
    <n v="2009"/>
    <x v="246"/>
    <n v="1"/>
    <n v="0"/>
    <n v="1"/>
    <n v="1"/>
    <n v="1"/>
    <n v="50"/>
    <n v="0"/>
    <n v="0"/>
    <n v="0"/>
    <n v="1"/>
    <n v="1"/>
    <n v="51"/>
    <n v="0"/>
    <n v="0"/>
    <n v="0"/>
  </r>
  <r>
    <n v="3"/>
    <x v="2395"/>
    <s v="PAK"/>
    <n v="1973"/>
    <x v="246"/>
    <n v="1"/>
    <n v="0"/>
    <n v="1"/>
    <n v="1"/>
    <n v="1"/>
    <n v="12.5"/>
    <n v="0"/>
    <n v="0"/>
    <n v="0"/>
    <n v="1"/>
    <n v="1"/>
    <n v="13.5"/>
    <n v="0"/>
    <n v="0"/>
    <n v="0"/>
  </r>
  <r>
    <n v="4"/>
    <x v="2396"/>
    <s v="INDIA"/>
    <n v="2010"/>
    <x v="246"/>
    <n v="1"/>
    <n v="0"/>
    <n v="1"/>
    <n v="1"/>
    <n v="1"/>
    <n v="14.28"/>
    <n v="0"/>
    <n v="0"/>
    <n v="0"/>
    <n v="1"/>
    <n v="1"/>
    <n v="15.28"/>
    <n v="0"/>
    <n v="0"/>
    <n v="0"/>
  </r>
  <r>
    <n v="5"/>
    <x v="2397"/>
    <s v="ENG"/>
    <n v="2009"/>
    <x v="235"/>
    <n v="1"/>
    <n v="0"/>
    <n v="1"/>
    <n v="1"/>
    <n v="1"/>
    <n v="50"/>
    <n v="0"/>
    <n v="0"/>
    <n v="0"/>
    <n v="0.25"/>
    <n v="1"/>
    <n v="51"/>
    <n v="0"/>
    <n v="0"/>
    <n v="0"/>
  </r>
  <r>
    <n v="6"/>
    <x v="2398"/>
    <s v="KENYA"/>
    <n v="2006"/>
    <x v="243"/>
    <n v="2"/>
    <n v="1"/>
    <n v="1"/>
    <n v="1"/>
    <n v="1"/>
    <n v="25"/>
    <n v="0"/>
    <n v="0"/>
    <n v="1"/>
    <n v="0.5"/>
    <n v="0.5"/>
    <n v="26"/>
    <n v="0"/>
    <n v="0"/>
    <n v="0"/>
  </r>
  <r>
    <n v="7"/>
    <x v="2399"/>
    <s v="UAE"/>
    <n v="2015"/>
    <x v="246"/>
    <n v="1"/>
    <n v="0"/>
    <n v="1"/>
    <n v="1"/>
    <n v="1"/>
    <n v="16.66"/>
    <n v="0"/>
    <n v="0"/>
    <n v="0"/>
    <n v="1"/>
    <n v="1"/>
    <n v="17.66"/>
    <n v="0"/>
    <n v="0"/>
    <n v="0"/>
  </r>
  <r>
    <n v="8"/>
    <x v="2400"/>
    <s v="WI"/>
    <n v="2005"/>
    <x v="246"/>
    <n v="1"/>
    <n v="0"/>
    <n v="1"/>
    <n v="1"/>
    <n v="1"/>
    <n v="11.11"/>
    <n v="0"/>
    <n v="0"/>
    <n v="0"/>
    <n v="1"/>
    <n v="1"/>
    <n v="12.11"/>
    <n v="0"/>
    <n v="0"/>
    <n v="0"/>
  </r>
  <r>
    <n v="9"/>
    <x v="2401"/>
    <s v="NZ"/>
    <n v="1990"/>
    <x v="243"/>
    <n v="1"/>
    <n v="1"/>
    <n v="1"/>
    <n v="1"/>
    <n v="0"/>
    <n v="50"/>
    <n v="0"/>
    <n v="0"/>
    <n v="0"/>
    <n v="0.5"/>
    <n v="1"/>
    <n v="50"/>
    <n v="0"/>
    <n v="0"/>
    <n v="0"/>
  </r>
  <r>
    <n v="10"/>
    <x v="2402"/>
    <s v="USA"/>
    <n v="2004"/>
    <x v="243"/>
    <n v="2"/>
    <n v="0"/>
    <n v="1"/>
    <n v="1"/>
    <n v="0.5"/>
    <n v="14.28"/>
    <n v="0"/>
    <n v="0"/>
    <n v="1"/>
    <n v="0.5"/>
    <n v="0.5"/>
    <n v="14.78"/>
    <n v="0"/>
    <n v="0"/>
    <n v="0"/>
  </r>
  <r>
    <n v="11"/>
    <x v="2078"/>
    <s v="INDIA"/>
    <n v="2012"/>
    <x v="235"/>
    <n v="1"/>
    <n v="0"/>
    <n v="1"/>
    <n v="1"/>
    <n v="1"/>
    <n v="50"/>
    <n v="0"/>
    <n v="0"/>
    <n v="0"/>
    <n v="0.25"/>
    <n v="1"/>
    <n v="51"/>
    <n v="0"/>
    <n v="0"/>
    <n v="0"/>
  </r>
  <r>
    <n v="12"/>
    <x v="2403"/>
    <s v="SL"/>
    <n v="1995"/>
    <x v="246"/>
    <n v="1"/>
    <n v="1"/>
    <n v="1"/>
    <n v="1"/>
    <n v="0"/>
    <n v="100"/>
    <n v="0"/>
    <n v="0"/>
    <n v="0"/>
    <n v="1"/>
    <n v="1"/>
    <n v="100"/>
    <n v="0"/>
    <n v="0"/>
    <n v="0"/>
  </r>
  <r>
    <n v="13"/>
    <x v="2404"/>
    <s v="AUS"/>
    <n v="1997"/>
    <x v="242"/>
    <n v="1"/>
    <n v="0"/>
    <n v="1"/>
    <n v="1"/>
    <n v="1"/>
    <n v="14.28"/>
    <n v="0"/>
    <n v="0"/>
    <n v="0"/>
    <n v="0.33333333333333331"/>
    <n v="1"/>
    <n v="15.28"/>
    <n v="0"/>
    <n v="0"/>
    <n v="0"/>
  </r>
  <r>
    <n v="14"/>
    <x v="2405"/>
    <s v="BDESH"/>
    <n v="2016"/>
    <x v="246"/>
    <n v="1"/>
    <n v="1"/>
    <n v="1"/>
    <n v="1"/>
    <n v="0"/>
    <n v="11.11"/>
    <n v="0"/>
    <n v="0"/>
    <n v="0"/>
    <n v="1"/>
    <n v="1"/>
    <n v="11.11"/>
    <n v="0"/>
    <n v="0"/>
    <n v="0"/>
  </r>
  <r>
    <n v="15"/>
    <x v="2406"/>
    <s v="ENG"/>
    <n v="1993"/>
    <x v="246"/>
    <n v="1"/>
    <n v="0"/>
    <n v="1"/>
    <n v="1"/>
    <n v="1"/>
    <n v="12.5"/>
    <n v="0"/>
    <n v="0"/>
    <n v="0"/>
    <n v="1"/>
    <n v="1"/>
    <n v="13.5"/>
    <n v="0"/>
    <n v="0"/>
    <n v="0"/>
  </r>
  <r>
    <n v="16"/>
    <x v="2407"/>
    <s v="ENG"/>
    <n v="1986"/>
    <x v="243"/>
    <n v="1"/>
    <n v="1"/>
    <n v="1"/>
    <n v="1"/>
    <n v="0"/>
    <n v="16.66"/>
    <n v="0"/>
    <n v="0"/>
    <n v="0"/>
    <n v="0.5"/>
    <n v="1"/>
    <n v="16.66"/>
    <n v="0"/>
    <n v="0"/>
    <n v="0"/>
  </r>
  <r>
    <n v="17"/>
    <x v="2408"/>
    <s v="ENG"/>
    <n v="1987"/>
    <x v="242"/>
    <n v="3"/>
    <n v="2"/>
    <n v="1"/>
    <n v="1"/>
    <n v="1"/>
    <n v="14.28"/>
    <n v="0"/>
    <n v="0"/>
    <n v="1"/>
    <n v="0.33333333333333331"/>
    <n v="0.33333333333333331"/>
    <n v="15.28"/>
    <n v="0"/>
    <n v="0"/>
    <n v="0"/>
  </r>
  <r>
    <n v="18"/>
    <x v="2409"/>
    <s v="INDIA"/>
    <n v="2010"/>
    <x v="235"/>
    <n v="1"/>
    <n v="1"/>
    <n v="1"/>
    <n v="1"/>
    <n v="0"/>
    <n v="50"/>
    <n v="0"/>
    <n v="0"/>
    <n v="0"/>
    <n v="0.25"/>
    <n v="1"/>
    <n v="50"/>
    <n v="0"/>
    <n v="0"/>
    <n v="0"/>
  </r>
  <r>
    <n v="19"/>
    <x v="2410"/>
    <s v="SL"/>
    <n v="1993"/>
    <x v="236"/>
    <n v="3"/>
    <n v="3"/>
    <n v="1"/>
    <n v="1"/>
    <n v="0"/>
    <n v="9.09"/>
    <n v="0"/>
    <n v="0"/>
    <n v="0"/>
    <n v="0.16666666666666666"/>
    <n v="0.33333333333333331"/>
    <n v="9.09"/>
    <n v="0"/>
    <n v="0"/>
    <n v="0"/>
  </r>
  <r>
    <n v="20"/>
    <x v="2411"/>
    <s v="NL"/>
    <n v="2011"/>
    <x v="235"/>
    <n v="3"/>
    <n v="1"/>
    <n v="1"/>
    <n v="1"/>
    <n v="0.5"/>
    <n v="16.66"/>
    <n v="0"/>
    <n v="0"/>
    <n v="2"/>
    <n v="0.25"/>
    <n v="0.33333333333333331"/>
    <n v="17.16"/>
    <n v="0"/>
    <n v="0"/>
    <n v="0"/>
  </r>
  <r>
    <n v="21"/>
    <x v="2412"/>
    <s v="INDIA"/>
    <n v="2016"/>
    <x v="246"/>
    <n v="1"/>
    <n v="1"/>
    <n v="1"/>
    <n v="1"/>
    <n v="0"/>
    <n v="100"/>
    <n v="0"/>
    <n v="0"/>
    <n v="0"/>
    <n v="1"/>
    <n v="1"/>
    <n v="100"/>
    <n v="0"/>
    <n v="0"/>
    <n v="0"/>
  </r>
  <r>
    <n v="22"/>
    <x v="2413"/>
    <s v="INDIA"/>
    <n v="1987"/>
    <x v="241"/>
    <n v="2"/>
    <n v="2"/>
    <n v="1"/>
    <n v="1"/>
    <n v="0"/>
    <n v="6.25"/>
    <n v="0"/>
    <n v="0"/>
    <n v="0"/>
    <n v="0.14285714285714285"/>
    <n v="0.5"/>
    <n v="6.25"/>
    <n v="0"/>
    <n v="0"/>
    <n v="0"/>
  </r>
  <r>
    <n v="23"/>
    <x v="2414"/>
    <s v="INDIA"/>
    <n v="1981"/>
    <x v="236"/>
    <n v="4"/>
    <n v="2"/>
    <n v="1"/>
    <n v="1"/>
    <n v="0.5"/>
    <n v="8.33"/>
    <n v="0"/>
    <n v="0"/>
    <n v="1"/>
    <n v="0.16666666666666666"/>
    <n v="0.25"/>
    <n v="8.83"/>
    <n v="0"/>
    <n v="0"/>
    <n v="0"/>
  </r>
  <r>
    <n v="24"/>
    <x v="2415"/>
    <s v="UAE"/>
    <n v="1975"/>
    <x v="243"/>
    <n v="2"/>
    <n v="0"/>
    <n v="1"/>
    <n v="1"/>
    <n v="0.5"/>
    <n v="14.28"/>
    <n v="0"/>
    <n v="0"/>
    <n v="1"/>
    <n v="0.5"/>
    <n v="0.5"/>
    <n v="14.78"/>
    <n v="0"/>
    <n v="0"/>
    <n v="0"/>
  </r>
  <r>
    <n v="25"/>
    <x v="2416"/>
    <s v="UAE"/>
    <n v="2008"/>
    <x v="246"/>
    <n v="1"/>
    <n v="0"/>
    <n v="0"/>
    <n v="0"/>
    <n v="0"/>
    <n v="0"/>
    <n v="0"/>
    <n v="0"/>
    <n v="1"/>
    <n v="0"/>
    <n v="0"/>
    <n v="0"/>
    <n v="0"/>
    <n v="0"/>
    <n v="0"/>
  </r>
  <r>
    <n v="26"/>
    <x v="2417"/>
    <s v="AUS"/>
    <n v="1995"/>
    <x v="242"/>
    <n v="1"/>
    <n v="0"/>
    <n v="0"/>
    <n v="0"/>
    <n v="0"/>
    <n v="0"/>
    <n v="0"/>
    <n v="0"/>
    <n v="1"/>
    <n v="0"/>
    <n v="0"/>
    <n v="0"/>
    <n v="0"/>
    <n v="0"/>
    <n v="0"/>
  </r>
  <r>
    <n v="27"/>
    <x v="2418"/>
    <s v="BDESH"/>
    <n v="2002"/>
    <x v="246"/>
    <n v="1"/>
    <n v="1"/>
    <n v="0"/>
    <n v="0"/>
    <n v="0"/>
    <n v="0"/>
    <n v="0"/>
    <n v="0"/>
    <n v="0"/>
    <n v="0"/>
    <n v="0"/>
    <n v="0"/>
    <n v="0"/>
    <n v="0"/>
    <n v="0"/>
  </r>
  <r>
    <n v="28"/>
    <x v="2419"/>
    <s v="CAN"/>
    <n v="1979"/>
    <x v="246"/>
    <n v="1"/>
    <n v="0"/>
    <n v="0"/>
    <n v="0"/>
    <n v="0"/>
    <n v="0"/>
    <n v="0"/>
    <n v="0"/>
    <n v="1"/>
    <n v="0"/>
    <n v="0"/>
    <n v="0"/>
    <n v="0"/>
    <n v="0"/>
    <n v="0"/>
  </r>
  <r>
    <n v="29"/>
    <x v="2420"/>
    <s v="SL"/>
    <n v="1998"/>
    <x v="242"/>
    <n v="1"/>
    <n v="0"/>
    <n v="0"/>
    <n v="0"/>
    <n v="0"/>
    <n v="0"/>
    <n v="0"/>
    <n v="0"/>
    <n v="1"/>
    <n v="0"/>
    <n v="0"/>
    <n v="0"/>
    <n v="0"/>
    <n v="0"/>
    <n v="0"/>
  </r>
  <r>
    <n v="30"/>
    <x v="2421"/>
    <s v="ENG"/>
    <n v="1995"/>
    <x v="243"/>
    <n v="1"/>
    <n v="0"/>
    <n v="0"/>
    <n v="0"/>
    <n v="0"/>
    <n v="0"/>
    <n v="0"/>
    <n v="0"/>
    <n v="1"/>
    <n v="0"/>
    <n v="0"/>
    <n v="0"/>
    <n v="0"/>
    <n v="0"/>
    <n v="0"/>
  </r>
  <r>
    <n v="31"/>
    <x v="2422"/>
    <s v="INDIA"/>
    <n v="2004"/>
    <x v="243"/>
    <n v="1"/>
    <n v="1"/>
    <n v="0"/>
    <n v="0"/>
    <n v="0"/>
    <n v="0"/>
    <n v="0"/>
    <n v="0"/>
    <n v="0"/>
    <n v="0"/>
    <n v="0"/>
    <n v="0"/>
    <n v="0"/>
    <n v="0"/>
    <n v="0"/>
  </r>
  <r>
    <n v="32"/>
    <x v="2423"/>
    <s v="USA"/>
    <n v="2004"/>
    <x v="246"/>
    <n v="1"/>
    <n v="0"/>
    <n v="0"/>
    <n v="0"/>
    <n v="0"/>
    <n v="0"/>
    <n v="0"/>
    <n v="0"/>
    <n v="1"/>
    <n v="0"/>
    <n v="0"/>
    <n v="0"/>
    <n v="0"/>
    <n v="0"/>
    <n v="0"/>
  </r>
  <r>
    <n v="33"/>
    <x v="2424"/>
    <s v="NZ"/>
    <n v="1978"/>
    <x v="246"/>
    <n v="1"/>
    <n v="1"/>
    <n v="0"/>
    <n v="0"/>
    <n v="0"/>
    <n v="0"/>
    <n v="0"/>
    <n v="0"/>
    <n v="0"/>
    <n v="0"/>
    <n v="0"/>
    <n v="0"/>
    <n v="0"/>
    <n v="0"/>
    <n v="0"/>
  </r>
  <r>
    <n v="34"/>
    <x v="2425"/>
    <s v="CAN"/>
    <n v="1979"/>
    <x v="243"/>
    <n v="2"/>
    <n v="0"/>
    <n v="0"/>
    <n v="0"/>
    <n v="0"/>
    <n v="0"/>
    <n v="0"/>
    <n v="0"/>
    <n v="2"/>
    <n v="0"/>
    <n v="0"/>
    <n v="0"/>
    <n v="0"/>
    <n v="0"/>
    <n v="0"/>
  </r>
  <r>
    <n v="35"/>
    <x v="2426"/>
    <s v="SCOT"/>
    <n v="2013"/>
    <x v="242"/>
    <n v="1"/>
    <n v="0"/>
    <n v="0"/>
    <n v="0"/>
    <n v="0"/>
    <n v="0"/>
    <n v="0"/>
    <n v="0"/>
    <n v="1"/>
    <n v="0"/>
    <n v="0"/>
    <n v="0"/>
    <n v="0"/>
    <n v="0"/>
    <n v="0"/>
  </r>
  <r>
    <n v="36"/>
    <x v="2427"/>
    <s v="HKG"/>
    <n v="2016"/>
    <x v="246"/>
    <n v="1"/>
    <n v="0"/>
    <n v="0"/>
    <n v="0"/>
    <n v="0"/>
    <n v="0"/>
    <n v="0"/>
    <n v="0"/>
    <n v="1"/>
    <n v="0"/>
    <n v="0"/>
    <n v="0"/>
    <n v="0"/>
    <n v="0"/>
    <n v="0"/>
  </r>
  <r>
    <n v="37"/>
    <x v="2428"/>
    <s v="UAE"/>
    <n v="2015"/>
    <x v="237"/>
    <n v="3"/>
    <n v="0"/>
    <n v="0"/>
    <n v="0"/>
    <n v="0"/>
    <n v="0"/>
    <n v="0"/>
    <n v="0"/>
    <n v="3"/>
    <n v="0"/>
    <n v="0"/>
    <n v="0"/>
    <n v="0"/>
    <n v="0"/>
    <n v="0"/>
  </r>
  <r>
    <n v="38"/>
    <x v="2429"/>
    <s v="BDESH"/>
    <n v="2018"/>
    <x v="243"/>
    <n v="2"/>
    <n v="0"/>
    <n v="0"/>
    <n v="0"/>
    <n v="0"/>
    <n v="0"/>
    <n v="0"/>
    <n v="0"/>
    <n v="2"/>
    <n v="0"/>
    <n v="0"/>
    <n v="0"/>
    <n v="0"/>
    <n v="0"/>
    <n v="0"/>
  </r>
  <r>
    <n v="39"/>
    <x v="2430"/>
    <s v="SCOT"/>
    <n v="2010"/>
    <x v="246"/>
    <n v="1"/>
    <n v="0"/>
    <n v="0"/>
    <n v="0"/>
    <n v="0"/>
    <n v="0"/>
    <n v="0"/>
    <n v="0"/>
    <n v="1"/>
    <n v="0"/>
    <n v="0"/>
    <n v="0"/>
    <n v="0"/>
    <n v="0"/>
    <n v="0"/>
  </r>
  <r>
    <n v="40"/>
    <x v="2431"/>
    <s v="WI"/>
    <n v="1975"/>
    <x v="242"/>
    <n v="1"/>
    <n v="1"/>
    <n v="0"/>
    <n v="0"/>
    <n v="0"/>
    <n v="0"/>
    <n v="0"/>
    <n v="0"/>
    <n v="0"/>
    <n v="0"/>
    <n v="0"/>
    <n v="0"/>
    <n v="0"/>
    <n v="0"/>
    <n v="0"/>
  </r>
  <r>
    <n v="41"/>
    <x v="2432"/>
    <s v="ENG"/>
    <n v="1985"/>
    <x v="243"/>
    <n v="1"/>
    <n v="0"/>
    <n v="0"/>
    <n v="0"/>
    <n v="0"/>
    <n v="0"/>
    <n v="0"/>
    <n v="0"/>
    <n v="1"/>
    <n v="0"/>
    <n v="0"/>
    <n v="0"/>
    <n v="0"/>
    <n v="0"/>
    <n v="0"/>
  </r>
  <r>
    <n v="42"/>
    <x v="2433"/>
    <s v="NL"/>
    <n v="2002"/>
    <x v="246"/>
    <n v="1"/>
    <n v="0"/>
    <n v="0"/>
    <n v="0"/>
    <n v="0"/>
    <n v="0"/>
    <n v="0"/>
    <n v="0"/>
    <n v="1"/>
    <n v="0"/>
    <n v="0"/>
    <n v="0"/>
    <n v="0"/>
    <n v="0"/>
    <n v="0"/>
  </r>
  <r>
    <n v="43"/>
    <x v="2434"/>
    <s v="SCOT"/>
    <n v="2019"/>
    <x v="236"/>
    <n v="2"/>
    <n v="0"/>
    <n v="0"/>
    <n v="0"/>
    <n v="0"/>
    <n v="0"/>
    <n v="0"/>
    <n v="0"/>
    <n v="2"/>
    <n v="0"/>
    <n v="0"/>
    <n v="0"/>
    <n v="0"/>
    <n v="0"/>
    <n v="0"/>
  </r>
  <r>
    <n v="44"/>
    <x v="2435"/>
    <s v="NZ"/>
    <n v="2002"/>
    <x v="243"/>
    <n v="1"/>
    <n v="0"/>
    <n v="0"/>
    <n v="0"/>
    <n v="0"/>
    <n v="0"/>
    <n v="0"/>
    <n v="0"/>
    <n v="1"/>
    <n v="0"/>
    <n v="0"/>
    <n v="0"/>
    <n v="0"/>
    <n v="0"/>
    <n v="0"/>
  </r>
  <r>
    <n v="45"/>
    <x v="2436"/>
    <s v="BDESH"/>
    <n v="1988"/>
    <x v="243"/>
    <n v="2"/>
    <n v="0"/>
    <n v="0"/>
    <n v="0"/>
    <n v="0"/>
    <n v="0"/>
    <n v="0"/>
    <n v="0"/>
    <n v="2"/>
    <n v="0"/>
    <n v="0"/>
    <n v="0"/>
    <n v="0"/>
    <n v="0"/>
    <n v="0"/>
  </r>
  <r>
    <n v="46"/>
    <x v="2437"/>
    <s v="AUS"/>
    <n v="2009"/>
    <x v="246"/>
    <n v="1"/>
    <n v="0"/>
    <n v="0"/>
    <n v="0"/>
    <n v="0"/>
    <n v="0"/>
    <n v="0"/>
    <n v="0"/>
    <n v="1"/>
    <n v="0"/>
    <n v="0"/>
    <n v="0"/>
    <n v="0"/>
    <n v="0"/>
    <n v="0"/>
  </r>
  <r>
    <n v="47"/>
    <x v="2438"/>
    <s v="HKG"/>
    <n v="2016"/>
    <x v="246"/>
    <n v="1"/>
    <n v="1"/>
    <n v="0"/>
    <n v="0"/>
    <n v="0"/>
    <n v="0"/>
    <n v="0"/>
    <n v="0"/>
    <n v="0"/>
    <n v="0"/>
    <n v="0"/>
    <n v="0"/>
    <n v="0"/>
    <n v="0"/>
    <n v="0"/>
  </r>
  <r>
    <n v="48"/>
    <x v="2439"/>
    <s v="OMAN"/>
    <n v="2019"/>
    <x v="242"/>
    <n v="1"/>
    <n v="0"/>
    <n v="0"/>
    <n v="0"/>
    <n v="0"/>
    <n v="0"/>
    <n v="0"/>
    <n v="0"/>
    <n v="1"/>
    <n v="0"/>
    <n v="0"/>
    <n v="0"/>
    <n v="0"/>
    <n v="0"/>
    <n v="0"/>
  </r>
  <r>
    <n v="49"/>
    <x v="2440"/>
    <s v="SL"/>
    <n v="2015"/>
    <x v="246"/>
    <n v="1"/>
    <n v="0"/>
    <n v="0"/>
    <n v="0"/>
    <n v="0"/>
    <n v="0"/>
    <n v="0"/>
    <n v="0"/>
    <n v="1"/>
    <n v="0"/>
    <n v="0"/>
    <n v="0"/>
    <n v="0"/>
    <n v="0"/>
    <n v="0"/>
  </r>
  <r>
    <n v="0"/>
    <x v="2441"/>
    <s v="SA"/>
    <n v="2006"/>
    <x v="242"/>
    <n v="2"/>
    <n v="1"/>
    <n v="0"/>
    <n v="0"/>
    <n v="0"/>
    <n v="0"/>
    <n v="0"/>
    <n v="0"/>
    <n v="1"/>
    <n v="0"/>
    <n v="0"/>
    <n v="0"/>
    <n v="0"/>
    <n v="0"/>
    <n v="0"/>
  </r>
  <r>
    <n v="1"/>
    <x v="2442"/>
    <s v="ENG"/>
    <n v="2006"/>
    <x v="246"/>
    <n v="1"/>
    <n v="0"/>
    <n v="0"/>
    <n v="0"/>
    <n v="0"/>
    <n v="0"/>
    <n v="0"/>
    <n v="0"/>
    <n v="1"/>
    <n v="0"/>
    <n v="0"/>
    <n v="0"/>
    <n v="0"/>
    <n v="0"/>
    <n v="0"/>
  </r>
  <r>
    <n v="2"/>
    <x v="2443"/>
    <s v="WI"/>
    <n v="2018"/>
    <x v="243"/>
    <n v="1"/>
    <n v="1"/>
    <n v="0"/>
    <n v="0"/>
    <n v="0"/>
    <n v="0"/>
    <n v="0"/>
    <n v="0"/>
    <n v="0"/>
    <n v="0"/>
    <n v="0"/>
    <n v="0"/>
    <n v="0"/>
    <n v="0"/>
    <n v="0"/>
  </r>
  <r>
    <n v="3"/>
    <x v="2444"/>
    <s v="NZ"/>
    <n v="2015"/>
    <x v="246"/>
    <n v="1"/>
    <n v="1"/>
    <n v="0"/>
    <n v="0"/>
    <n v="0"/>
    <n v="0"/>
    <n v="0"/>
    <n v="0"/>
    <n v="0"/>
    <n v="0"/>
    <n v="0"/>
    <n v="0"/>
    <n v="0"/>
    <n v="0"/>
    <n v="0"/>
  </r>
  <r>
    <n v="4"/>
    <x v="2445"/>
    <s v="UAE"/>
    <n v="2019"/>
    <x v="243"/>
    <n v="1"/>
    <n v="0"/>
    <n v="0"/>
    <n v="0"/>
    <n v="0"/>
    <n v="0"/>
    <n v="0"/>
    <n v="0"/>
    <n v="1"/>
    <n v="0"/>
    <n v="0"/>
    <n v="0"/>
    <n v="0"/>
    <n v="0"/>
    <n v="0"/>
  </r>
  <r>
    <n v="5"/>
    <x v="2446"/>
    <s v="NZ"/>
    <n v="1990"/>
    <x v="237"/>
    <n v="1"/>
    <n v="1"/>
    <n v="0"/>
    <n v="0"/>
    <n v="0"/>
    <n v="0"/>
    <n v="0"/>
    <n v="0"/>
    <n v="0"/>
    <n v="0"/>
    <n v="0"/>
    <n v="0"/>
    <n v="0"/>
    <n v="0"/>
    <n v="0"/>
  </r>
  <r>
    <n v="6"/>
    <x v="2447"/>
    <s v="PAK"/>
    <n v="2005"/>
    <x v="242"/>
    <n v="1"/>
    <n v="1"/>
    <n v="0"/>
    <n v="0"/>
    <n v="0"/>
    <n v="0"/>
    <n v="0"/>
    <n v="0"/>
    <n v="0"/>
    <n v="0"/>
    <n v="0"/>
    <n v="0"/>
    <n v="0"/>
    <n v="0"/>
    <n v="0"/>
  </r>
  <r>
    <n v="7"/>
    <x v="2448"/>
    <s v="PAK"/>
    <n v="2014"/>
    <x v="242"/>
    <n v="1"/>
    <n v="0"/>
    <n v="0"/>
    <n v="0"/>
    <n v="0"/>
    <n v="0"/>
    <n v="0"/>
    <n v="0"/>
    <n v="1"/>
    <n v="0"/>
    <n v="0"/>
    <n v="0"/>
    <n v="0"/>
    <n v="0"/>
    <n v="0"/>
  </r>
  <r>
    <n v="8"/>
    <x v="2449"/>
    <s v="WI"/>
    <n v="2008"/>
    <x v="241"/>
    <n v="1"/>
    <n v="1"/>
    <n v="0"/>
    <n v="0"/>
    <n v="0"/>
    <n v="0"/>
    <n v="0"/>
    <n v="0"/>
    <n v="0"/>
    <n v="0"/>
    <n v="0"/>
    <n v="0"/>
    <n v="0"/>
    <n v="0"/>
    <n v="0"/>
  </r>
  <r>
    <n v="9"/>
    <x v="2450"/>
    <s v="PAK"/>
    <n v="1978"/>
    <x v="246"/>
    <n v="1"/>
    <n v="1"/>
    <n v="0"/>
    <n v="0"/>
    <n v="0"/>
    <n v="0"/>
    <n v="0"/>
    <n v="0"/>
    <n v="0"/>
    <n v="0"/>
    <n v="0"/>
    <n v="0"/>
    <n v="0"/>
    <n v="0"/>
    <n v="0"/>
  </r>
  <r>
    <n v="10"/>
    <x v="2451"/>
    <s v="PAK"/>
    <n v="2007"/>
    <x v="246"/>
    <n v="1"/>
    <n v="0"/>
    <n v="0"/>
    <n v="0"/>
    <n v="0"/>
    <n v="0"/>
    <n v="0"/>
    <n v="0"/>
    <n v="1"/>
    <n v="0"/>
    <n v="0"/>
    <n v="0"/>
    <n v="0"/>
    <n v="0"/>
    <n v="0"/>
  </r>
  <r>
    <n v="11"/>
    <x v="2452"/>
    <s v="PAK"/>
    <n v="1975"/>
    <x v="242"/>
    <n v="1"/>
    <n v="1"/>
    <n v="0"/>
    <n v="0"/>
    <n v="0"/>
    <n v="0"/>
    <n v="0"/>
    <n v="0"/>
    <n v="0"/>
    <n v="0"/>
    <n v="0"/>
    <n v="0"/>
    <n v="0"/>
    <n v="0"/>
    <n v="0"/>
  </r>
  <r>
    <n v="12"/>
    <x v="2453"/>
    <s v="HKG"/>
    <n v="2004"/>
    <x v="246"/>
    <n v="1"/>
    <n v="0"/>
    <n v="0"/>
    <n v="0"/>
    <n v="0"/>
    <n v="0"/>
    <n v="0"/>
    <n v="0"/>
    <n v="1"/>
    <n v="0"/>
    <n v="0"/>
    <n v="0"/>
    <n v="0"/>
    <n v="0"/>
    <n v="0"/>
  </r>
  <r>
    <n v="13"/>
    <x v="2454"/>
    <s v="INDIA"/>
    <n v="2009"/>
    <x v="242"/>
    <n v="1"/>
    <n v="1"/>
    <n v="0"/>
    <n v="0"/>
    <n v="0"/>
    <n v="0"/>
    <n v="0"/>
    <n v="0"/>
    <n v="0"/>
    <n v="0"/>
    <n v="0"/>
    <n v="0"/>
    <n v="0"/>
    <n v="0"/>
    <n v="0"/>
  </r>
  <r>
    <n v="14"/>
    <x v="2455"/>
    <s v="ZIM"/>
    <n v="2011"/>
    <x v="246"/>
    <n v="1"/>
    <n v="1"/>
    <n v="0"/>
    <n v="0"/>
    <n v="0"/>
    <n v="0"/>
    <n v="0"/>
    <n v="0"/>
    <n v="0"/>
    <n v="0"/>
    <n v="0"/>
    <n v="0"/>
    <n v="0"/>
    <n v="0"/>
    <n v="0"/>
  </r>
  <r>
    <n v="15"/>
    <x v="2456"/>
    <s v="SCOT"/>
    <n v="2019"/>
    <x v="246"/>
    <n v="1"/>
    <n v="1"/>
    <n v="0"/>
    <n v="0"/>
    <n v="0"/>
    <n v="0"/>
    <n v="0"/>
    <n v="0"/>
    <n v="0"/>
    <n v="0"/>
    <n v="0"/>
    <n v="0"/>
    <n v="0"/>
    <n v="0"/>
    <n v="0"/>
  </r>
  <r>
    <n v="16"/>
    <x v="2457"/>
    <s v="NZ"/>
    <n v="1992"/>
    <x v="246"/>
    <n v="1"/>
    <n v="0"/>
    <n v="0"/>
    <n v="0"/>
    <n v="0"/>
    <n v="0"/>
    <n v="0"/>
    <n v="0"/>
    <n v="1"/>
    <n v="0"/>
    <n v="0"/>
    <n v="0"/>
    <n v="0"/>
    <n v="0"/>
    <n v="0"/>
  </r>
  <r>
    <n v="17"/>
    <x v="2458"/>
    <s v="NZ"/>
    <n v="1976"/>
    <x v="246"/>
    <n v="1"/>
    <n v="0"/>
    <n v="0"/>
    <n v="0"/>
    <n v="0"/>
    <n v="0"/>
    <n v="0"/>
    <n v="0"/>
    <n v="1"/>
    <n v="0"/>
    <n v="0"/>
    <n v="0"/>
    <n v="0"/>
    <n v="0"/>
    <n v="0"/>
  </r>
  <r>
    <n v="18"/>
    <x v="2459"/>
    <s v="WI"/>
    <n v="2009"/>
    <x v="246"/>
    <n v="1"/>
    <n v="0"/>
    <n v="0"/>
    <n v="0"/>
    <n v="0"/>
    <n v="0"/>
    <n v="0"/>
    <n v="0"/>
    <n v="1"/>
    <n v="0"/>
    <n v="0"/>
    <n v="0"/>
    <n v="0"/>
    <n v="0"/>
    <n v="0"/>
  </r>
  <r>
    <n v="19"/>
    <x v="2460"/>
    <s v="WI"/>
    <n v="1978"/>
    <x v="246"/>
    <n v="1"/>
    <n v="0"/>
    <n v="0"/>
    <n v="0"/>
    <n v="0"/>
    <n v="0"/>
    <n v="0"/>
    <n v="0"/>
    <n v="1"/>
    <n v="0"/>
    <n v="0"/>
    <n v="0"/>
    <n v="0"/>
    <n v="0"/>
    <n v="0"/>
  </r>
  <r>
    <n v="20"/>
    <x v="2461"/>
    <s v="SA"/>
    <n v="2005"/>
    <x v="246"/>
    <n v="1"/>
    <n v="0"/>
    <n v="0"/>
    <n v="0"/>
    <n v="0"/>
    <n v="0"/>
    <n v="0"/>
    <n v="0"/>
    <n v="1"/>
    <n v="0"/>
    <n v="0"/>
    <n v="0"/>
    <n v="0"/>
    <n v="0"/>
    <n v="0"/>
  </r>
  <r>
    <n v="21"/>
    <x v="2462"/>
    <s v="ENG"/>
    <n v="1988"/>
    <x v="236"/>
    <n v="3"/>
    <n v="2"/>
    <n v="0"/>
    <n v="0"/>
    <n v="0"/>
    <n v="0"/>
    <n v="0"/>
    <n v="0"/>
    <n v="1"/>
    <n v="0"/>
    <n v="0"/>
    <n v="0"/>
    <n v="0"/>
    <n v="0"/>
    <n v="0"/>
  </r>
  <r>
    <n v="22"/>
    <x v="2463"/>
    <s v="BDESH"/>
    <n v="2002"/>
    <x v="246"/>
    <n v="1"/>
    <n v="0"/>
    <n v="0"/>
    <n v="0"/>
    <n v="0"/>
    <n v="0"/>
    <n v="0"/>
    <n v="0"/>
    <n v="1"/>
    <n v="0"/>
    <n v="0"/>
    <n v="0"/>
    <n v="0"/>
    <n v="0"/>
    <n v="0"/>
  </r>
  <r>
    <n v="23"/>
    <x v="2464"/>
    <s v="SL"/>
    <n v="2019"/>
    <x v="225"/>
    <n v="3"/>
    <n v="2"/>
    <n v="0"/>
    <n v="0"/>
    <n v="0"/>
    <n v="0"/>
    <n v="0"/>
    <n v="0"/>
    <n v="1"/>
    <n v="0"/>
    <n v="0"/>
    <n v="0"/>
    <n v="0"/>
    <n v="0"/>
    <n v="0"/>
  </r>
  <r>
    <n v="24"/>
    <x v="2465"/>
    <s v="CAN"/>
    <n v="2012"/>
    <x v="246"/>
    <n v="1"/>
    <n v="0"/>
    <n v="0"/>
    <n v="0"/>
    <n v="0"/>
    <n v="0"/>
    <n v="0"/>
    <n v="0"/>
    <n v="1"/>
    <n v="0"/>
    <n v="0"/>
    <n v="0"/>
    <n v="0"/>
    <n v="0"/>
    <n v="0"/>
  </r>
  <r>
    <n v="25"/>
    <x v="2466"/>
    <s v="SL"/>
    <n v="1993"/>
    <x v="243"/>
    <n v="1"/>
    <n v="0"/>
    <n v="0"/>
    <n v="0"/>
    <n v="0"/>
    <n v="0"/>
    <n v="0"/>
    <n v="0"/>
    <n v="1"/>
    <n v="0"/>
    <n v="0"/>
    <n v="0"/>
    <n v="0"/>
    <n v="0"/>
    <n v="0"/>
  </r>
  <r>
    <n v="26"/>
    <x v="2467"/>
    <s v="PAK"/>
    <n v="2014"/>
    <x v="246"/>
    <n v="1"/>
    <n v="0"/>
    <n v="0"/>
    <n v="0"/>
    <n v="0"/>
    <n v="0"/>
    <n v="0"/>
    <n v="0"/>
    <n v="1"/>
    <n v="0"/>
    <n v="0"/>
    <n v="0"/>
    <n v="0"/>
    <n v="0"/>
    <n v="0"/>
  </r>
  <r>
    <n v="27"/>
    <x v="2468"/>
    <s v="UAE"/>
    <n v="2004"/>
    <x v="246"/>
    <n v="1"/>
    <n v="0"/>
    <n v="0"/>
    <n v="0"/>
    <n v="0"/>
    <n v="0"/>
    <n v="0"/>
    <n v="0"/>
    <n v="1"/>
    <n v="0"/>
    <n v="0"/>
    <n v="0"/>
    <n v="0"/>
    <n v="0"/>
    <n v="0"/>
  </r>
  <r>
    <n v="28"/>
    <x v="2469"/>
    <s v="BDESH"/>
    <n v="2013"/>
    <x v="242"/>
    <n v="1"/>
    <n v="1"/>
    <n v="0"/>
    <n v="0"/>
    <n v="0"/>
    <n v="0"/>
    <n v="0"/>
    <n v="0"/>
    <n v="0"/>
    <n v="0"/>
    <n v="0"/>
    <n v="0"/>
    <n v="0"/>
    <n v="0"/>
    <n v="0"/>
  </r>
  <r>
    <n v="29"/>
    <x v="2470"/>
    <s v="NL"/>
    <n v="2019"/>
    <x v="246"/>
    <n v="1"/>
    <n v="0"/>
    <n v="0"/>
    <n v="0"/>
    <n v="0"/>
    <n v="0"/>
    <n v="0"/>
    <n v="0"/>
    <n v="1"/>
    <n v="0"/>
    <n v="0"/>
    <n v="0"/>
    <n v="0"/>
    <n v="0"/>
    <n v="0"/>
  </r>
  <r>
    <n v="30"/>
    <x v="2471"/>
    <s v="PAK"/>
    <n v="1996"/>
    <x v="242"/>
    <n v="3"/>
    <n v="0"/>
    <n v="0"/>
    <n v="0"/>
    <n v="0"/>
    <n v="0"/>
    <n v="0"/>
    <n v="0"/>
    <n v="3"/>
    <n v="0"/>
    <n v="0"/>
    <n v="0"/>
    <n v="0"/>
    <n v="0"/>
    <n v="0"/>
  </r>
  <r>
    <n v="31"/>
    <x v="2472"/>
    <s v="PAK"/>
    <n v="1987"/>
    <x v="246"/>
    <n v="1"/>
    <n v="0"/>
    <n v="0"/>
    <n v="0"/>
    <n v="0"/>
    <n v="0"/>
    <n v="0"/>
    <n v="0"/>
    <n v="1"/>
    <n v="0"/>
    <n v="0"/>
    <n v="0"/>
    <n v="0"/>
    <n v="0"/>
    <n v="0"/>
  </r>
  <r>
    <n v="32"/>
    <x v="2473"/>
    <s v="SA"/>
    <n v="2019"/>
    <x v="219"/>
    <n v="3"/>
    <n v="2"/>
    <n v="0"/>
    <n v="0"/>
    <n v="0"/>
    <n v="0"/>
    <n v="0"/>
    <n v="0"/>
    <n v="1"/>
    <n v="0"/>
    <n v="0"/>
    <n v="0"/>
    <n v="0"/>
    <n v="0"/>
    <n v="0"/>
  </r>
  <r>
    <n v="33"/>
    <x v="2474"/>
    <s v="HKG"/>
    <n v="2018"/>
    <x v="246"/>
    <n v="1"/>
    <n v="0"/>
    <n v="0"/>
    <n v="0"/>
    <n v="0"/>
    <n v="0"/>
    <n v="0"/>
    <n v="0"/>
    <n v="1"/>
    <n v="0"/>
    <n v="0"/>
    <n v="0"/>
    <n v="0"/>
    <n v="0"/>
    <n v="0"/>
  </r>
  <r>
    <n v="34"/>
    <x v="2475"/>
    <s v="WI"/>
    <n v="1973"/>
    <x v="246"/>
    <n v="1"/>
    <n v="0"/>
    <n v="0"/>
    <n v="0"/>
    <n v="0"/>
    <n v="0"/>
    <n v="0"/>
    <n v="0"/>
    <n v="1"/>
    <n v="0"/>
    <n v="0"/>
    <n v="0"/>
    <n v="0"/>
    <n v="0"/>
    <n v="0"/>
  </r>
  <r>
    <n v="35"/>
    <x v="2476"/>
    <s v="PAK"/>
    <n v="1992"/>
    <x v="246"/>
    <n v="1"/>
    <n v="0"/>
    <n v="0"/>
    <n v="0"/>
    <n v="0"/>
    <n v="0"/>
    <n v="0"/>
    <n v="0"/>
    <n v="1"/>
    <n v="0"/>
    <n v="0"/>
    <n v="0"/>
    <n v="0"/>
    <n v="0"/>
    <n v="0"/>
  </r>
  <r>
    <n v="36"/>
    <x v="2477"/>
    <s v="INDIA"/>
    <n v="1988"/>
    <x v="246"/>
    <n v="1"/>
    <n v="1"/>
    <n v="0"/>
    <n v="0"/>
    <n v="0"/>
    <n v="0"/>
    <n v="0"/>
    <n v="0"/>
    <n v="0"/>
    <n v="0"/>
    <n v="0"/>
    <n v="0"/>
    <n v="0"/>
    <n v="0"/>
    <n v="0"/>
  </r>
  <r>
    <n v="37"/>
    <x v="2478"/>
    <s v="NAM"/>
    <n v="2003"/>
    <x v="243"/>
    <n v="2"/>
    <n v="0"/>
    <n v="0"/>
    <n v="0"/>
    <n v="0"/>
    <n v="0"/>
    <n v="0"/>
    <n v="0"/>
    <n v="2"/>
    <n v="0"/>
    <n v="0"/>
    <n v="0"/>
    <n v="0"/>
    <n v="0"/>
    <n v="0"/>
  </r>
  <r>
    <n v="38"/>
    <x v="2479"/>
    <s v="SA"/>
    <n v="2003"/>
    <x v="242"/>
    <n v="2"/>
    <n v="0"/>
    <n v="0"/>
    <n v="0"/>
    <n v="0"/>
    <n v="0"/>
    <n v="0"/>
    <n v="0"/>
    <n v="2"/>
    <n v="0"/>
    <n v="0"/>
    <n v="0"/>
    <n v="0"/>
    <n v="0"/>
    <n v="0"/>
  </r>
  <r>
    <n v="39"/>
    <x v="2480"/>
    <s v="BDESH"/>
    <n v="1998"/>
    <x v="246"/>
    <n v="1"/>
    <n v="0"/>
    <n v="0"/>
    <n v="0"/>
    <n v="0"/>
    <n v="0"/>
    <n v="0"/>
    <n v="0"/>
    <n v="1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6ECDF8-1283-4D46-A35E-CB49150883B4}" name="Batting_Analysis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>
  <location ref="A3:D92" firstHeaderRow="0" firstDataRow="1" firstDataCol="1" rowPageCount="1" colPageCount="1"/>
  <pivotFields count="20">
    <pivotField showAll="0"/>
    <pivotField axis="axisRow" showAll="0" measureFilter="1" sortType="descending">
      <items count="2482">
        <item x="88"/>
        <item x="125"/>
        <item x="2422"/>
        <item x="1580"/>
        <item x="808"/>
        <item x="167"/>
        <item x="90"/>
        <item x="122"/>
        <item x="753"/>
        <item x="1802"/>
        <item x="1153"/>
        <item x="2097"/>
        <item x="1015"/>
        <item x="1613"/>
        <item x="1542"/>
        <item x="1295"/>
        <item x="1289"/>
        <item x="2456"/>
        <item x="833"/>
        <item x="2160"/>
        <item x="1823"/>
        <item x="134"/>
        <item x="1296"/>
        <item x="1658"/>
        <item x="2316"/>
        <item x="102"/>
        <item x="872"/>
        <item x="479"/>
        <item x="1987"/>
        <item x="1247"/>
        <item x="1501"/>
        <item x="2001"/>
        <item x="617"/>
        <item x="317"/>
        <item x="1297"/>
        <item x="568"/>
        <item x="2010"/>
        <item x="110"/>
        <item x="1270"/>
        <item x="2011"/>
        <item x="890"/>
        <item x="1277"/>
        <item x="726"/>
        <item x="2335"/>
        <item x="521"/>
        <item x="686"/>
        <item x="4"/>
        <item x="1872"/>
        <item x="1478"/>
        <item x="599"/>
        <item x="253"/>
        <item x="2366"/>
        <item x="1510"/>
        <item x="2290"/>
        <item x="673"/>
        <item x="1085"/>
        <item x="964"/>
        <item x="2367"/>
        <item x="2056"/>
        <item x="1080"/>
        <item x="1042"/>
        <item x="511"/>
        <item x="584"/>
        <item x="1363"/>
        <item x="1409"/>
        <item x="1243"/>
        <item x="61"/>
        <item x="138"/>
        <item x="287"/>
        <item x="425"/>
        <item x="449"/>
        <item x="2155"/>
        <item x="2356"/>
        <item x="722"/>
        <item x="830"/>
        <item x="40"/>
        <item x="874"/>
        <item x="103"/>
        <item x="1312"/>
        <item x="853"/>
        <item x="258"/>
        <item x="1774"/>
        <item x="1958"/>
        <item x="1890"/>
        <item x="1451"/>
        <item x="747"/>
        <item x="160"/>
        <item x="723"/>
        <item x="1853"/>
        <item x="1097"/>
        <item x="530"/>
        <item x="1009"/>
        <item x="1892"/>
        <item x="1250"/>
        <item x="837"/>
        <item x="244"/>
        <item x="1352"/>
        <item x="1862"/>
        <item x="550"/>
        <item x="1331"/>
        <item x="2124"/>
        <item x="2180"/>
        <item x="214"/>
        <item x="2461"/>
        <item x="1911"/>
        <item x="2365"/>
        <item x="2442"/>
        <item x="1541"/>
        <item x="98"/>
        <item x="651"/>
        <item x="2057"/>
        <item x="848"/>
        <item x="2326"/>
        <item x="95"/>
        <item x="1990"/>
        <item x="446"/>
        <item x="1151"/>
        <item x="2228"/>
        <item x="1797"/>
        <item x="844"/>
        <item x="452"/>
        <item x="947"/>
        <item x="20"/>
        <item x="377"/>
        <item x="539"/>
        <item x="1761"/>
        <item x="71"/>
        <item x="2046"/>
        <item x="1858"/>
        <item x="784"/>
        <item x="1060"/>
        <item x="143"/>
        <item x="82"/>
        <item x="1304"/>
        <item x="2138"/>
        <item x="1150"/>
        <item x="1495"/>
        <item x="1531"/>
        <item x="516"/>
        <item x="2222"/>
        <item x="1536"/>
        <item x="1824"/>
        <item x="659"/>
        <item x="2107"/>
        <item x="1436"/>
        <item x="391"/>
        <item x="957"/>
        <item x="1248"/>
        <item x="1264"/>
        <item x="270"/>
        <item x="360"/>
        <item x="701"/>
        <item x="1388"/>
        <item x="2251"/>
        <item x="2368"/>
        <item x="514"/>
        <item x="1870"/>
        <item x="2291"/>
        <item x="332"/>
        <item x="827"/>
        <item x="388"/>
        <item x="2039"/>
        <item x="1051"/>
        <item x="1948"/>
        <item x="2454"/>
        <item x="1344"/>
        <item x="69"/>
        <item x="2270"/>
        <item x="478"/>
        <item x="2404"/>
        <item x="2416"/>
        <item x="712"/>
        <item x="455"/>
        <item x="2369"/>
        <item x="1846"/>
        <item x="1736"/>
        <item x="914"/>
        <item x="587"/>
        <item x="887"/>
        <item x="2026"/>
        <item x="55"/>
        <item x="1832"/>
        <item x="413"/>
        <item x="600"/>
        <item x="1057"/>
        <item x="372"/>
        <item x="1305"/>
        <item x="2327"/>
        <item x="1682"/>
        <item x="442"/>
        <item x="756"/>
        <item x="1618"/>
        <item x="2418"/>
        <item x="635"/>
        <item x="529"/>
        <item x="954"/>
        <item x="2214"/>
        <item x="173"/>
        <item x="1883"/>
        <item x="578"/>
        <item x="1375"/>
        <item x="2362"/>
        <item x="1988"/>
        <item x="1109"/>
        <item x="945"/>
        <item x="921"/>
        <item x="664"/>
        <item x="942"/>
        <item x="195"/>
        <item x="1994"/>
        <item x="799"/>
        <item x="387"/>
        <item x="1612"/>
        <item x="1070"/>
        <item x="846"/>
        <item x="466"/>
        <item x="982"/>
        <item x="1687"/>
        <item x="1702"/>
        <item x="363"/>
        <item x="935"/>
        <item x="1568"/>
        <item x="1091"/>
        <item x="1772"/>
        <item x="1511"/>
        <item x="1177"/>
        <item x="1011"/>
        <item x="1232"/>
        <item x="2059"/>
        <item x="661"/>
        <item x="1217"/>
        <item x="1715"/>
        <item x="1728"/>
        <item x="956"/>
        <item x="2013"/>
        <item x="243"/>
        <item x="251"/>
        <item x="1991"/>
        <item x="731"/>
        <item x="1407"/>
        <item x="715"/>
        <item x="748"/>
        <item x="1992"/>
        <item x="2085"/>
        <item x="315"/>
        <item x="1849"/>
        <item x="2033"/>
        <item x="453"/>
        <item x="73"/>
        <item x="1709"/>
        <item x="581"/>
        <item x="1710"/>
        <item x="429"/>
        <item x="2094"/>
        <item x="1919"/>
        <item x="1603"/>
        <item x="818"/>
        <item x="831"/>
        <item x="2444"/>
        <item x="911"/>
        <item x="1178"/>
        <item x="1594"/>
        <item x="56"/>
        <item x="1267"/>
        <item x="421"/>
        <item x="1460"/>
        <item x="1619"/>
        <item x="1871"/>
        <item x="1693"/>
        <item x="2091"/>
        <item x="573"/>
        <item x="2384"/>
        <item x="536"/>
        <item x="1535"/>
        <item x="1955"/>
        <item x="2075"/>
        <item x="2027"/>
        <item x="2274"/>
        <item x="987"/>
        <item x="764"/>
        <item x="1490"/>
        <item x="2414"/>
        <item x="312"/>
        <item x="157"/>
        <item x="1651"/>
        <item x="1392"/>
        <item x="1164"/>
        <item x="1502"/>
        <item x="84"/>
        <item x="2411"/>
        <item x="1795"/>
        <item x="247"/>
        <item x="1"/>
        <item x="460"/>
        <item x="1142"/>
        <item x="329"/>
        <item x="1045"/>
        <item x="1126"/>
        <item x="1067"/>
        <item x="183"/>
        <item x="2272"/>
        <item x="306"/>
        <item x="770"/>
        <item x="44"/>
        <item x="1252"/>
        <item x="1288"/>
        <item x="1522"/>
        <item x="1310"/>
        <item x="736"/>
        <item x="2337"/>
        <item x="1752"/>
        <item x="1064"/>
        <item x="1731"/>
        <item x="1799"/>
        <item x="623"/>
        <item x="1586"/>
        <item x="2204"/>
        <item x="1634"/>
        <item x="2372"/>
        <item x="1299"/>
        <item x="1798"/>
        <item x="176"/>
        <item x="557"/>
        <item x="1203"/>
        <item x="1516"/>
        <item x="721"/>
        <item x="560"/>
        <item x="169"/>
        <item x="1224"/>
        <item x="394"/>
        <item x="1757"/>
        <item x="1787"/>
        <item x="1159"/>
        <item x="543"/>
        <item x="1886"/>
        <item x="376"/>
        <item x="2195"/>
        <item x="1489"/>
        <item x="406"/>
        <item x="2098"/>
        <item x="999"/>
        <item x="1714"/>
        <item x="1810"/>
        <item x="1134"/>
        <item x="2424"/>
        <item x="916"/>
        <item x="1732"/>
        <item x="1953"/>
        <item x="1223"/>
        <item x="880"/>
        <item x="1560"/>
        <item x="993"/>
        <item x="2330"/>
        <item x="767"/>
        <item x="1868"/>
        <item x="87"/>
        <item x="1737"/>
        <item x="2143"/>
        <item x="2064"/>
        <item x="1545"/>
        <item x="1462"/>
        <item x="1964"/>
        <item x="1316"/>
        <item x="1769"/>
        <item x="1974"/>
        <item x="1186"/>
        <item x="522"/>
        <item x="1337"/>
        <item x="1740"/>
        <item x="371"/>
        <item x="1698"/>
        <item x="229"/>
        <item x="969"/>
        <item x="456"/>
        <item x="1910"/>
        <item x="417"/>
        <item x="1055"/>
        <item x="628"/>
        <item x="439"/>
        <item x="1374"/>
        <item x="2096"/>
        <item x="1543"/>
        <item x="2164"/>
        <item x="835"/>
        <item x="1110"/>
        <item x="1897"/>
        <item x="1671"/>
        <item x="2464"/>
        <item x="1530"/>
        <item x="670"/>
        <item x="1899"/>
        <item x="1961"/>
        <item x="276"/>
        <item x="1941"/>
        <item x="2218"/>
        <item x="602"/>
        <item x="1317"/>
        <item x="1031"/>
        <item x="1158"/>
        <item x="197"/>
        <item x="619"/>
        <item x="2111"/>
        <item x="1455"/>
        <item x="2212"/>
        <item x="1806"/>
        <item x="1915"/>
        <item x="789"/>
        <item x="2317"/>
        <item x="1944"/>
        <item x="18"/>
        <item x="1605"/>
        <item x="1206"/>
        <item x="47"/>
        <item x="147"/>
        <item x="2265"/>
        <item x="633"/>
        <item x="768"/>
        <item x="2375"/>
        <item x="1396"/>
        <item x="356"/>
        <item x="240"/>
        <item x="2144"/>
        <item x="2118"/>
        <item x="513"/>
        <item x="1006"/>
        <item x="877"/>
        <item x="817"/>
        <item x="483"/>
        <item x="1053"/>
        <item x="963"/>
        <item x="485"/>
        <item x="782"/>
        <item x="1662"/>
        <item x="655"/>
        <item x="2320"/>
        <item x="441"/>
        <item x="1559"/>
        <item x="318"/>
        <item x="2301"/>
        <item x="1233"/>
        <item x="1664"/>
        <item x="199"/>
        <item x="165"/>
        <item x="813"/>
        <item x="1205"/>
        <item x="180"/>
        <item x="1086"/>
        <item x="737"/>
        <item x="330"/>
        <item x="1869"/>
        <item x="2479"/>
        <item x="886"/>
        <item x="777"/>
        <item x="370"/>
        <item x="666"/>
        <item x="245"/>
        <item x="1010"/>
        <item x="1147"/>
        <item x="1860"/>
        <item x="820"/>
        <item x="1056"/>
        <item x="2292"/>
        <item x="566"/>
        <item x="152"/>
        <item x="1214"/>
        <item x="809"/>
        <item x="348"/>
        <item x="1137"/>
        <item x="1163"/>
        <item x="616"/>
        <item x="1539"/>
        <item x="70"/>
        <item x="2157"/>
        <item x="795"/>
        <item x="1386"/>
        <item x="2305"/>
        <item x="1198"/>
        <item x="864"/>
        <item x="1553"/>
        <item x="435"/>
        <item x="288"/>
        <item x="1003"/>
        <item x="1023"/>
        <item x="2087"/>
        <item x="1271"/>
        <item x="1540"/>
        <item x="1222"/>
        <item x="2296"/>
        <item x="2258"/>
        <item x="438"/>
        <item x="740"/>
        <item x="2024"/>
        <item x="1125"/>
        <item x="1087"/>
        <item x="803"/>
        <item x="2449"/>
        <item x="227"/>
        <item x="1486"/>
        <item x="1117"/>
        <item x="301"/>
        <item x="2243"/>
        <item x="1562"/>
        <item x="1551"/>
        <item x="2006"/>
        <item x="1231"/>
        <item x="1075"/>
        <item x="164"/>
        <item x="507"/>
        <item x="168"/>
        <item x="622"/>
        <item x="1596"/>
        <item x="794"/>
        <item x="1878"/>
        <item x="5"/>
        <item x="965"/>
        <item x="1043"/>
        <item x="2036"/>
        <item x="556"/>
        <item x="1971"/>
        <item x="614"/>
        <item x="1556"/>
        <item x="1339"/>
        <item x="2223"/>
        <item x="135"/>
        <item x="959"/>
        <item x="78"/>
        <item x="892"/>
        <item x="1255"/>
        <item x="325"/>
        <item x="2209"/>
        <item x="1090"/>
        <item x="1546"/>
        <item x="1453"/>
        <item x="2128"/>
        <item x="1016"/>
        <item x="395"/>
        <item x="2364"/>
        <item x="716"/>
        <item x="985"/>
        <item x="1174"/>
        <item x="1143"/>
        <item x="1397"/>
        <item x="154"/>
        <item x="1771"/>
        <item x="271"/>
        <item x="609"/>
        <item x="750"/>
        <item x="2329"/>
        <item x="140"/>
        <item x="1558"/>
        <item x="130"/>
        <item x="1837"/>
        <item x="2306"/>
        <item x="500"/>
        <item x="2241"/>
        <item x="620"/>
        <item x="518"/>
        <item x="1643"/>
        <item x="2249"/>
        <item x="1681"/>
        <item x="815"/>
        <item x="2227"/>
        <item x="343"/>
        <item x="1333"/>
        <item x="1816"/>
        <item x="732"/>
        <item x="1082"/>
        <item x="1121"/>
        <item x="432"/>
        <item x="941"/>
        <item x="2423"/>
        <item x="1914"/>
        <item x="34"/>
        <item x="519"/>
        <item x="206"/>
        <item x="1191"/>
        <item x="786"/>
        <item x="1529"/>
        <item x="487"/>
        <item x="2089"/>
        <item x="524"/>
        <item x="2034"/>
        <item x="774"/>
        <item x="178"/>
        <item x="450"/>
        <item x="2177"/>
        <item x="26"/>
        <item x="989"/>
        <item x="1982"/>
        <item x="2169"/>
        <item x="696"/>
        <item x="653"/>
        <item x="783"/>
        <item x="586"/>
        <item x="702"/>
        <item x="335"/>
        <item x="1461"/>
        <item x="1197"/>
        <item x="2394"/>
        <item x="1292"/>
        <item x="496"/>
        <item x="118"/>
        <item x="759"/>
        <item x="683"/>
        <item x="2117"/>
        <item x="910"/>
        <item x="1649"/>
        <item x="1636"/>
        <item x="926"/>
        <item x="131"/>
        <item x="2353"/>
        <item x="1466"/>
        <item x="657"/>
        <item x="2465"/>
        <item x="345"/>
        <item x="871"/>
        <item x="1207"/>
        <item x="704"/>
        <item x="1788"/>
        <item x="114"/>
        <item x="1779"/>
        <item x="368"/>
        <item x="2168"/>
        <item x="1389"/>
        <item x="1470"/>
        <item x="311"/>
        <item x="2186"/>
        <item x="821"/>
        <item x="1093"/>
        <item x="416"/>
        <item x="1887"/>
        <item x="825"/>
        <item x="922"/>
        <item x="1864"/>
        <item x="444"/>
        <item x="366"/>
        <item x="727"/>
        <item x="2348"/>
        <item x="259"/>
        <item x="1855"/>
        <item x="302"/>
        <item x="1561"/>
        <item x="1035"/>
        <item x="593"/>
        <item x="1998"/>
        <item x="2189"/>
        <item x="975"/>
        <item x="1103"/>
        <item x="1384"/>
        <item x="68"/>
        <item x="1508"/>
        <item x="1794"/>
        <item x="1760"/>
        <item x="1399"/>
        <item x="1311"/>
        <item x="1781"/>
        <item x="1229"/>
        <item x="1758"/>
        <item x="1492"/>
        <item x="2197"/>
        <item x="1420"/>
        <item x="1257"/>
        <item x="2053"/>
        <item x="74"/>
        <item x="1901"/>
        <item x="2332"/>
        <item x="1469"/>
        <item x="1978"/>
        <item x="894"/>
        <item x="2041"/>
        <item x="1465"/>
        <item x="930"/>
        <item x="1583"/>
        <item x="1234"/>
        <item x="358"/>
        <item x="2158"/>
        <item x="260"/>
        <item x="17"/>
        <item x="1918"/>
        <item x="675"/>
        <item x="1298"/>
        <item x="1581"/>
        <item x="929"/>
        <item x="2428"/>
        <item x="2333"/>
        <item x="2120"/>
        <item x="1027"/>
        <item x="2213"/>
        <item x="2121"/>
        <item x="1610"/>
        <item x="761"/>
        <item x="232"/>
        <item x="2377"/>
        <item x="667"/>
        <item x="1216"/>
        <item x="2255"/>
        <item x="397"/>
        <item x="1582"/>
        <item x="1720"/>
        <item x="2175"/>
        <item x="2429"/>
        <item x="1135"/>
        <item x="548"/>
        <item x="1382"/>
        <item x="1762"/>
        <item x="2079"/>
        <item x="1176"/>
        <item x="1188"/>
        <item x="1957"/>
        <item x="1493"/>
        <item x="934"/>
        <item x="1414"/>
        <item x="1504"/>
        <item x="1390"/>
        <item x="362"/>
        <item x="1995"/>
        <item x="1213"/>
        <item x="1696"/>
        <item x="475"/>
        <item x="33"/>
        <item x="1353"/>
        <item x="31"/>
        <item x="1084"/>
        <item x="1111"/>
        <item x="1686"/>
        <item x="2397"/>
        <item x="1494"/>
        <item x="2077"/>
        <item x="2246"/>
        <item x="1227"/>
        <item x="2016"/>
        <item x="1645"/>
        <item x="2373"/>
        <item x="52"/>
        <item x="91"/>
        <item x="951"/>
        <item x="2187"/>
        <item x="1160"/>
        <item x="1345"/>
        <item x="1022"/>
        <item x="1480"/>
        <item x="689"/>
        <item x="476"/>
        <item x="1294"/>
        <item x="1616"/>
        <item x="1240"/>
        <item x="994"/>
        <item x="1741"/>
        <item x="1108"/>
        <item x="41"/>
        <item x="2104"/>
        <item x="277"/>
        <item x="1069"/>
        <item x="2206"/>
        <item x="884"/>
        <item x="148"/>
        <item x="1653"/>
        <item x="1718"/>
        <item x="2312"/>
        <item x="2080"/>
        <item x="1472"/>
        <item x="1973"/>
        <item x="1725"/>
        <item x="2007"/>
        <item x="638"/>
        <item x="866"/>
        <item x="709"/>
        <item x="1280"/>
        <item x="1569"/>
        <item x="1330"/>
        <item x="569"/>
        <item x="1670"/>
        <item x="822"/>
        <item x="2151"/>
        <item x="1523"/>
        <item x="605"/>
        <item x="1930"/>
        <item x="1326"/>
        <item x="45"/>
        <item x="1753"/>
        <item x="1050"/>
        <item x="1256"/>
        <item x="1621"/>
        <item x="895"/>
        <item x="146"/>
        <item x="2387"/>
        <item x="534"/>
        <item x="2359"/>
        <item x="324"/>
        <item x="1166"/>
        <item x="2441"/>
        <item x="2017"/>
        <item x="2035"/>
        <item x="1183"/>
        <item x="2267"/>
        <item x="1564"/>
        <item x="1263"/>
        <item x="338"/>
        <item x="400"/>
        <item x="1073"/>
        <item x="274"/>
        <item x="144"/>
        <item x="1821"/>
        <item x="2115"/>
        <item x="1104"/>
        <item x="448"/>
        <item x="300"/>
        <item x="1602"/>
        <item x="267"/>
        <item x="2137"/>
        <item x="562"/>
        <item x="109"/>
        <item x="888"/>
        <item x="898"/>
        <item x="1187"/>
        <item x="634"/>
        <item x="24"/>
        <item x="1597"/>
        <item x="1385"/>
        <item x="648"/>
        <item x="2116"/>
        <item x="469"/>
        <item x="996"/>
        <item x="779"/>
        <item x="570"/>
        <item x="94"/>
        <item x="2475"/>
        <item x="2281"/>
        <item x="955"/>
        <item x="333"/>
        <item x="2379"/>
        <item x="2021"/>
        <item x="2261"/>
        <item x="111"/>
        <item x="2067"/>
        <item x="2145"/>
        <item x="1695"/>
        <item x="1306"/>
        <item x="861"/>
        <item x="175"/>
        <item x="2235"/>
        <item x="1445"/>
        <item x="631"/>
        <item x="257"/>
        <item x="790"/>
        <item x="2066"/>
        <item x="283"/>
        <item x="2152"/>
        <item x="1848"/>
        <item x="1211"/>
        <item x="1355"/>
        <item x="2434"/>
        <item x="1180"/>
        <item x="692"/>
        <item x="1785"/>
        <item x="595"/>
        <item x="2215"/>
        <item x="273"/>
        <item x="1014"/>
        <item x="2436"/>
        <item x="2216"/>
        <item x="596"/>
        <item x="1199"/>
        <item x="882"/>
        <item x="1196"/>
        <item x="367"/>
        <item x="998"/>
        <item x="1854"/>
        <item x="717"/>
        <item x="1980"/>
        <item x="410"/>
        <item x="120"/>
        <item x="512"/>
        <item x="1968"/>
        <item x="565"/>
        <item x="43"/>
        <item x="77"/>
        <item x="734"/>
        <item x="208"/>
        <item x="337"/>
        <item x="1916"/>
        <item x="1429"/>
        <item x="237"/>
        <item x="841"/>
        <item x="428"/>
        <item x="2086"/>
        <item x="1274"/>
        <item x="2"/>
        <item x="1738"/>
        <item x="353"/>
        <item x="1036"/>
        <item x="972"/>
        <item x="2031"/>
        <item x="760"/>
        <item x="250"/>
        <item x="1609"/>
        <item x="2125"/>
        <item x="1749"/>
        <item x="925"/>
        <item x="1997"/>
        <item x="308"/>
        <item x="2170"/>
        <item x="1907"/>
        <item x="2019"/>
        <item x="1475"/>
        <item x="2339"/>
        <item x="2328"/>
        <item x="1259"/>
        <item x="1394"/>
        <item x="1002"/>
        <item x="1879"/>
        <item x="399"/>
        <item x="685"/>
        <item x="2005"/>
        <item x="2340"/>
        <item x="2037"/>
        <item x="1711"/>
        <item x="674"/>
        <item x="2194"/>
        <item x="669"/>
        <item x="426"/>
        <item x="2308"/>
        <item x="1417"/>
        <item x="757"/>
        <item x="1323"/>
        <item x="1373"/>
        <item x="462"/>
        <item x="773"/>
        <item x="1047"/>
        <item x="415"/>
        <item x="158"/>
        <item x="2300"/>
        <item x="950"/>
        <item x="7"/>
        <item x="344"/>
        <item x="903"/>
        <item x="1889"/>
        <item x="1935"/>
        <item x="506"/>
        <item x="1552"/>
        <item x="220"/>
        <item x="262"/>
        <item x="1770"/>
        <item x="127"/>
        <item x="1484"/>
        <item x="218"/>
        <item x="228"/>
        <item x="1094"/>
        <item x="106"/>
        <item x="2043"/>
        <item x="1936"/>
        <item x="81"/>
        <item x="856"/>
        <item x="1993"/>
        <item x="1650"/>
        <item x="2380"/>
        <item x="60"/>
        <item x="613"/>
        <item x="1591"/>
        <item x="1251"/>
        <item x="1972"/>
        <item x="2341"/>
        <item x="582"/>
        <item x="1932"/>
        <item x="1433"/>
        <item x="2438"/>
        <item x="303"/>
        <item x="1937"/>
        <item x="1763"/>
        <item x="19"/>
        <item x="2205"/>
        <item x="2181"/>
        <item x="1062"/>
        <item x="2417"/>
        <item x="1161"/>
        <item x="2060"/>
        <item x="474"/>
        <item x="2173"/>
        <item x="320"/>
        <item x="472"/>
        <item x="858"/>
        <item x="1851"/>
        <item x="832"/>
        <item x="1515"/>
        <item x="1550"/>
        <item x="1856"/>
        <item x="493"/>
        <item x="1977"/>
        <item x="1589"/>
        <item x="1876"/>
        <item x="1007"/>
        <item x="707"/>
        <item x="1963"/>
        <item x="2412"/>
        <item x="1076"/>
        <item x="1476"/>
        <item x="2073"/>
        <item x="1021"/>
        <item x="339"/>
        <item x="944"/>
        <item x="1423"/>
        <item x="349"/>
        <item x="1154"/>
        <item x="2135"/>
        <item x="863"/>
        <item x="2263"/>
        <item x="2183"/>
        <item x="1950"/>
        <item x="828"/>
        <item x="1351"/>
        <item x="2232"/>
        <item x="1917"/>
        <item x="805"/>
        <item x="2068"/>
        <item x="1419"/>
        <item x="393"/>
        <item x="75"/>
        <item x="254"/>
        <item x="2044"/>
        <item x="1587"/>
        <item x="2127"/>
        <item x="1458"/>
        <item x="272"/>
        <item x="2012"/>
        <item x="86"/>
        <item x="2150"/>
        <item x="1026"/>
        <item x="1765"/>
        <item x="867"/>
        <item x="1776"/>
        <item x="1464"/>
        <item x="1743"/>
        <item x="305"/>
        <item x="1734"/>
        <item x="1401"/>
        <item x="275"/>
        <item x="212"/>
        <item x="2421"/>
        <item x="1532"/>
        <item x="526"/>
        <item x="1013"/>
        <item x="6"/>
        <item x="798"/>
        <item x="385"/>
        <item x="1019"/>
        <item x="346"/>
        <item x="523"/>
        <item x="859"/>
        <item x="490"/>
        <item x="1548"/>
        <item x="2408"/>
        <item x="2081"/>
        <item x="187"/>
        <item x="607"/>
        <item x="1947"/>
        <item x="918"/>
        <item x="1570"/>
        <item x="30"/>
        <item x="1608"/>
        <item x="862"/>
        <item x="1729"/>
        <item x="1473"/>
        <item x="266"/>
        <item x="1817"/>
        <item x="2090"/>
        <item x="2025"/>
        <item x="1044"/>
        <item x="15"/>
        <item x="1347"/>
        <item x="608"/>
        <item x="1300"/>
        <item x="1577"/>
        <item x="1920"/>
        <item x="403"/>
        <item x="1498"/>
        <item x="2190"/>
        <item x="554"/>
        <item x="788"/>
        <item x="1039"/>
        <item x="976"/>
        <item x="1623"/>
        <item x="1237"/>
        <item x="13"/>
        <item x="597"/>
        <item x="454"/>
        <item x="375"/>
        <item x="246"/>
        <item x="2388"/>
        <item x="868"/>
        <item x="2310"/>
        <item x="836"/>
        <item x="1100"/>
        <item x="1194"/>
        <item x="691"/>
        <item x="1622"/>
        <item x="571"/>
        <item x="179"/>
        <item x="1171"/>
        <item x="2319"/>
        <item x="2358"/>
        <item x="1350"/>
        <item x="1847"/>
        <item x="298"/>
        <item x="1700"/>
        <item x="1692"/>
        <item x="2178"/>
        <item x="1697"/>
        <item x="2325"/>
        <item x="1898"/>
        <item x="676"/>
        <item x="899"/>
        <item x="151"/>
        <item x="307"/>
        <item x="876"/>
        <item x="650"/>
        <item x="2446"/>
        <item x="2406"/>
        <item x="1835"/>
        <item x="1969"/>
        <item x="1675"/>
        <item x="264"/>
        <item x="328"/>
        <item x="488"/>
        <item x="983"/>
        <item x="1766"/>
        <item x="1626"/>
        <item x="1534"/>
        <item x="1275"/>
        <item x="1661"/>
        <item x="1029"/>
        <item x="2233"/>
        <item x="1563"/>
        <item x="249"/>
        <item x="1427"/>
        <item x="2342"/>
        <item x="239"/>
        <item x="1290"/>
        <item x="1518"/>
        <item x="1900"/>
        <item x="824"/>
        <item x="1228"/>
        <item x="420"/>
        <item x="2294"/>
        <item x="612"/>
        <item x="1225"/>
        <item x="2427"/>
        <item x="873"/>
        <item x="1195"/>
        <item x="1307"/>
        <item x="2343"/>
        <item x="1877"/>
        <item x="604"/>
        <item x="2196"/>
        <item x="159"/>
        <item x="1040"/>
        <item x="1927"/>
        <item x="1089"/>
        <item x="744"/>
        <item x="1105"/>
        <item x="1820"/>
        <item x="2398"/>
        <item x="225"/>
        <item x="1284"/>
        <item x="2093"/>
        <item x="1320"/>
        <item x="885"/>
        <item x="2439"/>
        <item x="238"/>
        <item x="1777"/>
        <item x="1865"/>
        <item x="1873"/>
        <item x="2126"/>
        <item x="626"/>
        <item x="2344"/>
        <item x="829"/>
        <item x="816"/>
        <item x="2338"/>
        <item x="29"/>
        <item x="96"/>
        <item x="1939"/>
        <item x="1440"/>
        <item x="1491"/>
        <item x="1189"/>
        <item x="256"/>
        <item x="563"/>
        <item x="1114"/>
        <item x="594"/>
        <item x="1376"/>
        <item x="1567"/>
        <item x="1402"/>
        <item x="1446"/>
        <item x="2174"/>
        <item x="2154"/>
        <item x="1102"/>
        <item x="423"/>
        <item x="369"/>
        <item x="2234"/>
        <item x="1071"/>
        <item x="1637"/>
        <item x="1136"/>
        <item x="1611"/>
        <item x="1018"/>
        <item x="552"/>
        <item x="897"/>
        <item x="1801"/>
        <item x="1896"/>
        <item x="1370"/>
        <item x="891"/>
        <item x="1322"/>
        <item x="11"/>
        <item x="252"/>
        <item x="181"/>
        <item x="1956"/>
        <item x="2403"/>
        <item x="849"/>
        <item x="1773"/>
        <item x="755"/>
        <item x="2108"/>
        <item x="1588"/>
        <item x="419"/>
        <item x="1276"/>
        <item x="293"/>
        <item x="800"/>
        <item x="591"/>
        <item x="177"/>
        <item x="920"/>
        <item x="1034"/>
        <item x="2371"/>
        <item x="532"/>
        <item x="1966"/>
        <item x="1215"/>
        <item x="241"/>
        <item x="383"/>
        <item x="1912"/>
        <item x="2445"/>
        <item x="50"/>
        <item x="2410"/>
        <item x="1688"/>
        <item x="172"/>
        <item x="917"/>
        <item x="1120"/>
        <item x="936"/>
        <item x="652"/>
        <item x="8"/>
        <item x="1648"/>
        <item x="1701"/>
        <item x="1132"/>
        <item x="913"/>
        <item x="1544"/>
        <item x="471"/>
        <item x="1167"/>
        <item x="190"/>
        <item x="1584"/>
        <item x="289"/>
        <item x="630"/>
        <item x="2245"/>
        <item x="1468"/>
        <item x="221"/>
        <item x="1996"/>
        <item x="2407"/>
        <item x="2402"/>
        <item x="174"/>
        <item x="2000"/>
        <item x="776"/>
        <item x="463"/>
        <item x="801"/>
        <item x="1113"/>
        <item x="1456"/>
        <item x="1332"/>
        <item x="2185"/>
        <item x="467"/>
        <item x="2061"/>
        <item x="2297"/>
        <item x="1338"/>
        <item x="1282"/>
        <item x="2008"/>
        <item x="491"/>
        <item x="588"/>
        <item x="1383"/>
        <item x="896"/>
        <item x="121"/>
        <item x="2221"/>
        <item x="1083"/>
        <item x="2242"/>
        <item x="2269"/>
        <item x="1691"/>
        <item x="546"/>
        <item x="807"/>
        <item x="201"/>
        <item x="2431"/>
        <item x="1258"/>
        <item x="1923"/>
        <item x="1156"/>
        <item x="286"/>
        <item x="22"/>
        <item x="2014"/>
        <item x="2252"/>
        <item x="1655"/>
        <item x="2133"/>
        <item x="1249"/>
        <item x="1983"/>
        <item x="1722"/>
        <item x="198"/>
        <item x="115"/>
        <item x="1683"/>
        <item x="1755"/>
        <item x="1049"/>
        <item x="2042"/>
        <item x="2217"/>
        <item x="209"/>
        <item x="1595"/>
        <item x="1145"/>
        <item x="1716"/>
        <item x="860"/>
        <item x="2392"/>
        <item x="1099"/>
        <item x="1098"/>
        <item x="326"/>
        <item x="2192"/>
        <item x="1424"/>
        <item x="1155"/>
        <item x="1488"/>
        <item x="2477"/>
        <item x="735"/>
        <item x="1751"/>
        <item x="2288"/>
        <item x="2084"/>
        <item x="83"/>
        <item x="1185"/>
        <item x="381"/>
        <item x="778"/>
        <item x="810"/>
        <item x="627"/>
        <item x="2156"/>
        <item x="1905"/>
        <item x="313"/>
        <item x="1482"/>
        <item x="687"/>
        <item x="946"/>
        <item x="100"/>
        <item x="427"/>
        <item x="1261"/>
        <item x="1524"/>
        <item x="1343"/>
        <item x="2302"/>
        <item x="2386"/>
        <item x="211"/>
        <item x="458"/>
        <item x="1362"/>
        <item x="1525"/>
        <item x="745"/>
        <item x="544"/>
        <item x="2236"/>
        <item x="1975"/>
        <item x="1266"/>
        <item x="380"/>
        <item x="2237"/>
        <item x="437"/>
        <item x="505"/>
        <item x="2346"/>
        <item x="1875"/>
        <item x="988"/>
        <item x="2303"/>
        <item x="1088"/>
        <item x="2457"/>
        <item x="1481"/>
        <item x="2374"/>
        <item x="1342"/>
        <item x="2304"/>
        <item x="585"/>
        <item x="1149"/>
        <item x="2015"/>
        <item x="1122"/>
        <item x="79"/>
        <item x="641"/>
        <item x="331"/>
        <item x="502"/>
        <item x="995"/>
        <item x="845"/>
        <item x="632"/>
        <item x="2363"/>
        <item x="2105"/>
        <item x="1059"/>
        <item x="129"/>
        <item x="49"/>
        <item x="42"/>
        <item x="694"/>
        <item x="1629"/>
        <item x="643"/>
        <item x="819"/>
        <item x="58"/>
        <item x="1364"/>
        <item x="398"/>
        <item x="1685"/>
        <item x="51"/>
        <item x="739"/>
        <item x="1204"/>
        <item x="1144"/>
        <item x="1244"/>
        <item x="561"/>
        <item x="2159"/>
        <item x="1576"/>
        <item x="236"/>
        <item x="695"/>
        <item x="838"/>
        <item x="1624"/>
        <item x="1368"/>
        <item x="751"/>
        <item x="1361"/>
        <item x="940"/>
        <item x="2253"/>
        <item x="642"/>
        <item x="690"/>
        <item x="62"/>
        <item x="2109"/>
        <item x="46"/>
        <item x="1193"/>
        <item x="883"/>
        <item x="1620"/>
        <item x="185"/>
        <item x="27"/>
        <item x="2123"/>
        <item x="574"/>
        <item x="1934"/>
        <item x="390"/>
        <item x="1020"/>
        <item x="1838"/>
        <item x="1208"/>
        <item x="2220"/>
        <item x="2311"/>
        <item x="280"/>
        <item x="365"/>
        <item x="389"/>
        <item x="1405"/>
        <item x="2058"/>
        <item x="1400"/>
        <item x="558"/>
        <item x="647"/>
        <item x="802"/>
        <item x="2203"/>
        <item x="2184"/>
        <item x="2088"/>
        <item x="21"/>
        <item x="2264"/>
        <item x="752"/>
        <item x="1641"/>
        <item x="1845"/>
        <item x="850"/>
        <item x="1818"/>
        <item x="265"/>
        <item x="962"/>
        <item x="1360"/>
        <item x="1745"/>
        <item x="1885"/>
        <item x="1565"/>
        <item x="1463"/>
        <item x="1742"/>
        <item x="149"/>
        <item x="658"/>
        <item x="347"/>
        <item x="1190"/>
        <item x="230"/>
        <item x="2002"/>
        <item x="477"/>
        <item x="291"/>
        <item x="1717"/>
        <item x="1666"/>
        <item x="967"/>
        <item x="113"/>
        <item x="1778"/>
        <item x="1052"/>
        <item x="1517"/>
        <item x="1733"/>
        <item x="1260"/>
        <item x="2389"/>
        <item x="2447"/>
        <item x="610"/>
        <item x="213"/>
        <item x="1640"/>
        <item x="684"/>
        <item x="2266"/>
        <item x="520"/>
        <item x="492"/>
        <item x="842"/>
        <item x="2129"/>
        <item x="1866"/>
        <item x="772"/>
        <item x="93"/>
        <item x="1527"/>
        <item x="2448"/>
        <item x="1273"/>
        <item x="576"/>
        <item x="48"/>
        <item x="1976"/>
        <item x="1281"/>
        <item x="1112"/>
        <item x="1790"/>
        <item x="210"/>
        <item x="341"/>
        <item x="948"/>
        <item x="567"/>
        <item x="2390"/>
        <item x="2349"/>
        <item x="572"/>
        <item x="1803"/>
        <item x="1268"/>
        <item x="1676"/>
        <item x="1046"/>
        <item x="1079"/>
        <item x="2103"/>
        <item x="373"/>
        <item x="231"/>
        <item x="1449"/>
        <item x="1173"/>
        <item x="1831"/>
        <item x="1286"/>
        <item x="1884"/>
        <item x="137"/>
        <item x="2355"/>
        <item x="700"/>
        <item x="952"/>
        <item x="1644"/>
        <item x="2420"/>
        <item x="615"/>
        <item x="1074"/>
        <item x="85"/>
        <item x="1038"/>
        <item x="37"/>
        <item x="1378"/>
        <item x="1804"/>
        <item x="191"/>
        <item x="2361"/>
        <item x="255"/>
        <item x="1127"/>
        <item x="2208"/>
        <item x="2376"/>
        <item x="589"/>
        <item x="242"/>
        <item x="489"/>
        <item x="1791"/>
        <item x="1412"/>
        <item x="1921"/>
        <item x="119"/>
        <item x="720"/>
        <item x="889"/>
        <item x="939"/>
        <item x="1349"/>
        <item x="268"/>
        <item x="1101"/>
        <item x="1028"/>
        <item x="1759"/>
        <item x="1061"/>
        <item x="1503"/>
        <item x="234"/>
        <item x="193"/>
        <item x="482"/>
        <item x="1226"/>
        <item x="1574"/>
        <item x="1366"/>
        <item x="1704"/>
        <item x="2323"/>
        <item x="304"/>
        <item x="769"/>
        <item x="499"/>
        <item x="97"/>
        <item x="2230"/>
        <item x="2432"/>
        <item x="182"/>
        <item x="1949"/>
        <item x="322"/>
        <item x="1652"/>
        <item x="1428"/>
        <item x="1667"/>
        <item x="2455"/>
        <item x="2460"/>
        <item x="1537"/>
        <item x="484"/>
        <item x="1842"/>
        <item x="1767"/>
        <item x="2466"/>
        <item x="854"/>
        <item x="2114"/>
        <item x="1601"/>
        <item x="1068"/>
        <item x="2198"/>
        <item x="1430"/>
        <item x="2003"/>
        <item x="2351"/>
        <item x="2450"/>
        <item x="1839"/>
        <item x="321"/>
        <item x="2050"/>
        <item x="771"/>
        <item x="611"/>
        <item x="2451"/>
        <item x="1669"/>
        <item x="2238"/>
        <item x="202"/>
        <item x="1888"/>
        <item x="762"/>
        <item x="2452"/>
        <item x="2395"/>
        <item x="1822"/>
        <item x="1340"/>
        <item x="2453"/>
        <item x="217"/>
        <item x="724"/>
        <item x="296"/>
        <item x="2352"/>
        <item x="2239"/>
        <item x="1192"/>
        <item x="843"/>
        <item x="564"/>
        <item x="2131"/>
        <item x="350"/>
        <item x="1072"/>
        <item x="1699"/>
        <item x="2191"/>
        <item x="1175"/>
        <item x="269"/>
        <item x="1477"/>
        <item x="2153"/>
        <item x="112"/>
        <item x="1547"/>
        <item x="2240"/>
        <item x="386"/>
        <item x="2018"/>
        <item x="1377"/>
        <item x="2069"/>
        <item x="128"/>
        <item x="504"/>
        <item x="89"/>
        <item x="2095"/>
        <item x="204"/>
        <item x="1302"/>
        <item x="357"/>
        <item x="355"/>
        <item x="2426"/>
        <item x="857"/>
        <item x="547"/>
        <item x="2072"/>
        <item x="1369"/>
        <item x="1499"/>
        <item x="2458"/>
        <item x="1246"/>
        <item x="583"/>
        <item x="806"/>
        <item x="933"/>
        <item x="222"/>
        <item x="2052"/>
        <item x="2171"/>
        <item x="2295"/>
        <item x="928"/>
        <item x="447"/>
        <item x="893"/>
        <item x="57"/>
        <item x="2413"/>
        <item x="408"/>
        <item x="2459"/>
        <item x="1979"/>
        <item x="1422"/>
        <item x="36"/>
        <item x="2396"/>
        <item x="2462"/>
        <item x="865"/>
        <item x="1882"/>
        <item x="2029"/>
        <item x="170"/>
        <item x="1329"/>
        <item x="2443"/>
        <item x="1092"/>
        <item x="1416"/>
        <item x="1393"/>
        <item x="1439"/>
        <item x="2136"/>
        <item x="2148"/>
        <item x="900"/>
        <item x="2219"/>
        <item x="636"/>
        <item x="1942"/>
        <item x="904"/>
        <item x="2054"/>
        <item x="537"/>
        <item x="579"/>
        <item x="2287"/>
        <item x="1118"/>
        <item x="104"/>
        <item x="2146"/>
        <item x="2065"/>
        <item x="1628"/>
        <item x="1549"/>
        <item x="1148"/>
        <item x="780"/>
        <item x="480"/>
        <item x="396"/>
        <item x="1764"/>
        <item x="494"/>
        <item x="1744"/>
        <item x="555"/>
        <item x="2309"/>
        <item x="1726"/>
        <item x="1318"/>
        <item x="1635"/>
        <item x="1278"/>
        <item x="1575"/>
        <item x="1985"/>
        <item x="162"/>
        <item x="2299"/>
        <item x="1448"/>
        <item x="2161"/>
        <item x="1037"/>
        <item x="943"/>
        <item x="1805"/>
        <item x="1454"/>
        <item x="310"/>
        <item x="2334"/>
        <item x="2130"/>
        <item x="2063"/>
        <item x="1179"/>
        <item x="1893"/>
        <item x="1943"/>
        <item x="2440"/>
        <item x="2268"/>
        <item x="2360"/>
        <item x="2370"/>
        <item x="785"/>
        <item x="706"/>
        <item x="2256"/>
        <item x="445"/>
        <item x="958"/>
        <item x="1665"/>
        <item x="443"/>
        <item x="811"/>
        <item x="1599"/>
        <item x="1319"/>
        <item x="2048"/>
        <item x="374"/>
        <item x="2276"/>
        <item x="1965"/>
        <item x="592"/>
        <item x="1694"/>
        <item x="2188"/>
        <item x="354"/>
        <item x="464"/>
        <item x="603"/>
        <item x="2257"/>
        <item x="2074"/>
        <item x="1048"/>
        <item x="1746"/>
        <item x="1220"/>
        <item x="319"/>
        <item x="1673"/>
        <item x="1663"/>
        <item x="1590"/>
        <item x="1435"/>
        <item x="881"/>
        <item x="637"/>
        <item x="35"/>
        <item x="949"/>
        <item x="2254"/>
        <item x="1639"/>
        <item x="2047"/>
        <item x="1986"/>
        <item x="525"/>
        <item x="1756"/>
        <item x="2391"/>
        <item x="184"/>
        <item x="1285"/>
        <item x="299"/>
        <item x="1684"/>
        <item x="1739"/>
        <item x="1379"/>
        <item x="1356"/>
        <item x="1182"/>
        <item x="10"/>
        <item x="2132"/>
        <item x="878"/>
        <item x="517"/>
        <item x="528"/>
        <item x="1081"/>
        <item x="2147"/>
        <item x="2040"/>
        <item x="64"/>
        <item x="852"/>
        <item x="2430"/>
        <item x="639"/>
        <item x="2336"/>
        <item x="2231"/>
        <item x="461"/>
        <item x="498"/>
        <item x="1210"/>
        <item x="553"/>
        <item x="2004"/>
        <item x="2354"/>
        <item x="509"/>
        <item x="629"/>
        <item x="2078"/>
        <item x="2224"/>
        <item x="1334"/>
        <item x="2277"/>
        <item x="1387"/>
        <item x="1115"/>
        <item x="1315"/>
        <item x="2478"/>
        <item x="2142"/>
        <item x="2293"/>
        <item x="501"/>
        <item x="285"/>
        <item x="1008"/>
        <item x="2193"/>
        <item x="59"/>
        <item x="1880"/>
        <item x="1303"/>
        <item x="1843"/>
        <item x="2463"/>
        <item x="2162"/>
        <item x="65"/>
        <item x="2101"/>
        <item x="384"/>
        <item x="1954"/>
        <item x="126"/>
        <item x="497"/>
        <item x="1656"/>
        <item x="1528"/>
        <item x="226"/>
        <item x="905"/>
        <item x="378"/>
        <item x="405"/>
        <item x="2134"/>
        <item x="2467"/>
        <item x="915"/>
        <item x="1024"/>
        <item x="1265"/>
        <item x="758"/>
        <item x="869"/>
        <item x="145"/>
        <item x="1690"/>
        <item x="766"/>
        <item x="1800"/>
        <item x="719"/>
        <item x="660"/>
        <item x="196"/>
        <item x="1202"/>
        <item x="1933"/>
        <item x="1513"/>
        <item x="364"/>
        <item x="1441"/>
        <item x="1604"/>
        <item x="1341"/>
        <item x="171"/>
        <item x="1406"/>
        <item x="1750"/>
        <item x="730"/>
        <item x="1200"/>
        <item x="1730"/>
        <item x="2314"/>
        <item x="1269"/>
        <item x="2200"/>
        <item x="1066"/>
        <item x="2425"/>
        <item x="677"/>
        <item x="2435"/>
        <item x="1442"/>
        <item x="1519"/>
        <item x="14"/>
        <item x="80"/>
        <item x="1902"/>
        <item x="1928"/>
        <item x="1170"/>
        <item x="1606"/>
        <item x="1657"/>
        <item x="870"/>
        <item x="541"/>
        <item x="470"/>
        <item x="2468"/>
        <item x="1891"/>
        <item x="1107"/>
        <item x="1815"/>
        <item x="1437"/>
        <item x="1512"/>
        <item x="1571"/>
        <item x="1940"/>
        <item x="2345"/>
        <item x="1724"/>
        <item x="549"/>
        <item x="433"/>
        <item x="527"/>
        <item x="1792"/>
        <item x="223"/>
        <item x="1123"/>
        <item x="1130"/>
        <item x="1811"/>
        <item x="2226"/>
        <item x="2199"/>
        <item x="1124"/>
        <item x="1418"/>
        <item x="1218"/>
        <item x="1313"/>
        <item x="1520"/>
        <item x="2250"/>
        <item x="1162"/>
        <item x="649"/>
        <item x="150"/>
        <item x="2022"/>
        <item x="1951"/>
        <item x="279"/>
        <item x="2165"/>
        <item x="1309"/>
        <item x="407"/>
        <item x="1139"/>
        <item x="1471"/>
        <item x="465"/>
        <item x="1054"/>
        <item x="1713"/>
        <item x="793"/>
        <item x="284"/>
        <item x="1483"/>
        <item x="1712"/>
        <item x="1235"/>
        <item x="2023"/>
        <item x="1447"/>
        <item x="2469"/>
        <item x="508"/>
        <item x="1707"/>
        <item x="207"/>
        <item x="879"/>
        <item x="2038"/>
        <item x="1000"/>
        <item x="902"/>
        <item x="754"/>
        <item x="2286"/>
        <item x="1967"/>
        <item x="1336"/>
        <item x="2020"/>
        <item x="640"/>
        <item x="1723"/>
        <item x="729"/>
        <item x="531"/>
        <item x="1025"/>
        <item x="2400"/>
        <item x="334"/>
        <item x="63"/>
        <item x="281"/>
        <item x="402"/>
        <item x="216"/>
        <item x="1012"/>
        <item x="1063"/>
        <item x="2378"/>
        <item x="1497"/>
        <item x="1970"/>
        <item x="473"/>
        <item x="292"/>
        <item x="361"/>
        <item x="192"/>
        <item x="124"/>
        <item x="814"/>
        <item x="1938"/>
        <item x="2229"/>
        <item x="2298"/>
        <item x="551"/>
        <item x="1293"/>
        <item x="28"/>
        <item x="542"/>
        <item x="1365"/>
        <item x="1793"/>
        <item x="411"/>
        <item x="2172"/>
        <item x="1946"/>
        <item x="540"/>
        <item x="379"/>
        <item x="763"/>
        <item x="1748"/>
        <item x="2275"/>
        <item x="1129"/>
        <item x="1514"/>
        <item x="1283"/>
        <item x="1945"/>
        <item x="1241"/>
        <item x="1359"/>
        <item x="2419"/>
        <item x="697"/>
        <item x="53"/>
        <item x="705"/>
        <item x="414"/>
        <item x="12"/>
        <item x="2119"/>
        <item x="1242"/>
        <item x="1819"/>
        <item x="1903"/>
        <item x="839"/>
        <item x="2383"/>
        <item x="1874"/>
        <item x="1638"/>
        <item x="624"/>
        <item x="503"/>
        <item x="295"/>
        <item x="746"/>
        <item x="662"/>
        <item x="515"/>
        <item x="855"/>
        <item x="812"/>
        <item x="1106"/>
        <item x="2028"/>
        <item x="1894"/>
        <item x="2055"/>
        <item x="1962"/>
        <item x="1572"/>
        <item x="1348"/>
        <item x="2278"/>
        <item x="1598"/>
        <item x="2409"/>
        <item x="1521"/>
        <item x="2283"/>
        <item x="1395"/>
        <item x="1672"/>
        <item x="459"/>
        <item x="2289"/>
        <item x="1708"/>
        <item x="1398"/>
        <item x="2381"/>
        <item x="336"/>
        <item x="2076"/>
        <item x="1253"/>
        <item x="977"/>
        <item x="248"/>
        <item x="693"/>
        <item x="1004"/>
        <item x="39"/>
        <item x="1443"/>
        <item x="2315"/>
        <item x="1679"/>
        <item x="1128"/>
        <item x="1981"/>
        <item x="2244"/>
        <item x="1825"/>
        <item x="278"/>
        <item x="1689"/>
        <item x="163"/>
        <item x="1922"/>
        <item x="1041"/>
        <item x="468"/>
        <item x="54"/>
        <item x="1614"/>
        <item x="2357"/>
        <item x="1367"/>
        <item x="1908"/>
        <item x="219"/>
        <item x="2271"/>
        <item x="1254"/>
        <item x="796"/>
        <item x="1327"/>
        <item x="2470"/>
        <item x="1487"/>
        <item x="710"/>
        <item x="646"/>
        <item x="1585"/>
        <item x="203"/>
        <item x="923"/>
        <item x="1826"/>
        <item x="984"/>
        <item x="997"/>
        <item x="457"/>
        <item x="1952"/>
        <item x="1840"/>
        <item x="431"/>
        <item x="166"/>
        <item x="25"/>
        <item x="1852"/>
        <item x="1033"/>
        <item x="991"/>
        <item x="2071"/>
        <item x="2347"/>
        <item x="133"/>
        <item x="2385"/>
        <item x="682"/>
        <item x="1452"/>
        <item x="2262"/>
        <item x="3"/>
        <item x="2182"/>
        <item x="741"/>
        <item x="1703"/>
        <item x="699"/>
        <item x="1077"/>
        <item x="23"/>
        <item x="2062"/>
        <item x="1324"/>
        <item x="1834"/>
        <item x="404"/>
        <item x="535"/>
        <item x="1913"/>
        <item x="1426"/>
        <item x="224"/>
        <item x="1291"/>
        <item x="2201"/>
        <item x="2099"/>
        <item x="968"/>
        <item x="2471"/>
        <item x="738"/>
        <item x="1631"/>
        <item x="656"/>
        <item x="1867"/>
        <item x="1169"/>
        <item x="1335"/>
        <item x="1459"/>
        <item x="1625"/>
        <item x="1680"/>
        <item x="263"/>
        <item x="1168"/>
        <item x="1827"/>
        <item x="1095"/>
        <item x="1346"/>
        <item x="713"/>
        <item x="132"/>
        <item x="2273"/>
        <item x="1245"/>
        <item x="342"/>
        <item x="1467"/>
        <item x="2472"/>
        <item x="92"/>
        <item x="834"/>
        <item x="1201"/>
        <item x="1432"/>
        <item x="1438"/>
        <item x="2100"/>
        <item x="451"/>
        <item x="1844"/>
        <item x="971"/>
        <item x="136"/>
        <item x="261"/>
        <item x="424"/>
        <item x="908"/>
        <item x="1960"/>
        <item x="1404"/>
        <item x="979"/>
        <item x="1321"/>
        <item x="153"/>
        <item x="1747"/>
        <item x="2474"/>
        <item x="961"/>
        <item x="340"/>
        <item x="1141"/>
        <item x="980"/>
        <item x="2112"/>
        <item x="2113"/>
        <item x="1425"/>
        <item x="1184"/>
        <item x="1857"/>
        <item x="787"/>
        <item x="1506"/>
        <item x="1212"/>
        <item x="1642"/>
        <item x="2401"/>
        <item x="1617"/>
        <item x="1830"/>
        <item x="1165"/>
        <item x="142"/>
        <item x="1509"/>
        <item x="1357"/>
        <item x="598"/>
        <item x="1592"/>
        <item x="1032"/>
        <item x="1999"/>
        <item x="1754"/>
        <item x="189"/>
        <item x="937"/>
        <item x="1808"/>
        <item x="2284"/>
        <item x="1573"/>
        <item x="2110"/>
        <item x="1931"/>
        <item x="875"/>
        <item x="495"/>
        <item x="117"/>
        <item x="2437"/>
        <item x="314"/>
        <item x="382"/>
        <item x="359"/>
        <item x="791"/>
        <item x="1705"/>
        <item x="663"/>
        <item x="703"/>
        <item x="2070"/>
        <item x="797"/>
        <item x="1457"/>
        <item x="1659"/>
        <item x="2211"/>
        <item x="297"/>
        <item x="1421"/>
        <item x="186"/>
        <item x="978"/>
        <item x="481"/>
        <item x="2167"/>
        <item x="1500"/>
        <item x="1828"/>
        <item x="580"/>
        <item x="1262"/>
        <item x="1078"/>
        <item x="99"/>
        <item x="1881"/>
        <item x="123"/>
        <item x="2122"/>
        <item x="1627"/>
        <item x="2382"/>
        <item x="1411"/>
        <item x="2350"/>
        <item x="672"/>
        <item x="316"/>
        <item x="1841"/>
        <item x="840"/>
        <item x="1735"/>
        <item x="32"/>
        <item x="1408"/>
        <item x="1403"/>
        <item x="618"/>
        <item x="981"/>
        <item x="16"/>
        <item x="912"/>
        <item x="665"/>
        <item x="67"/>
        <item x="188"/>
        <item x="1633"/>
        <item x="1116"/>
        <item x="1372"/>
        <item x="1647"/>
        <item x="851"/>
        <item x="625"/>
        <item x="711"/>
        <item x="1209"/>
        <item x="1668"/>
        <item x="743"/>
        <item x="2163"/>
        <item x="1566"/>
        <item x="1555"/>
        <item x="1474"/>
        <item x="1017"/>
        <item x="1833"/>
        <item x="108"/>
        <item x="906"/>
        <item x="2405"/>
        <item x="1924"/>
        <item x="1814"/>
        <item x="1909"/>
        <item x="1308"/>
        <item x="1850"/>
        <item x="200"/>
        <item x="155"/>
        <item x="2307"/>
        <item x="714"/>
        <item x="823"/>
        <item x="1836"/>
        <item x="1005"/>
        <item x="974"/>
        <item x="1829"/>
        <item x="1925"/>
        <item x="1314"/>
        <item x="1030"/>
        <item x="575"/>
        <item x="1721"/>
        <item x="1904"/>
        <item x="953"/>
        <item x="352"/>
        <item x="973"/>
        <item x="2049"/>
        <item x="924"/>
        <item x="2473"/>
        <item x="215"/>
        <item x="688"/>
        <item x="2282"/>
        <item x="2202"/>
        <item x="1133"/>
        <item x="1238"/>
        <item x="1239"/>
        <item x="938"/>
        <item x="1450"/>
        <item x="2247"/>
        <item x="590"/>
        <item x="66"/>
        <item x="2248"/>
        <item x="2279"/>
        <item x="1926"/>
        <item x="2476"/>
        <item x="792"/>
        <item x="671"/>
        <item x="1809"/>
        <item x="1984"/>
        <item x="1632"/>
        <item x="1780"/>
        <item x="601"/>
        <item x="1001"/>
        <item x="1593"/>
        <item x="1654"/>
        <item x="679"/>
        <item x="992"/>
        <item x="1768"/>
        <item x="1358"/>
        <item x="418"/>
        <item x="645"/>
        <item x="1138"/>
        <item x="2102"/>
        <item x="1783"/>
        <item x="1391"/>
        <item x="1807"/>
        <item x="678"/>
        <item x="1415"/>
        <item x="1782"/>
        <item x="409"/>
        <item x="1784"/>
        <item x="2045"/>
        <item x="1219"/>
        <item x="901"/>
        <item x="1131"/>
        <item x="1533"/>
        <item x="990"/>
        <item x="775"/>
        <item x="1507"/>
        <item x="1371"/>
        <item x="1181"/>
        <item x="2149"/>
        <item x="1727"/>
        <item x="392"/>
        <item x="1607"/>
        <item x="907"/>
        <item x="72"/>
        <item x="909"/>
        <item x="323"/>
        <item x="327"/>
        <item x="294"/>
        <item x="1485"/>
        <item x="621"/>
        <item x="966"/>
        <item x="1786"/>
        <item x="486"/>
        <item x="1413"/>
        <item x="2083"/>
        <item x="1354"/>
        <item x="1146"/>
        <item x="1119"/>
        <item x="1677"/>
        <item x="2051"/>
        <item x="1678"/>
        <item x="430"/>
        <item x="290"/>
        <item x="1719"/>
        <item x="559"/>
        <item x="1505"/>
        <item x="141"/>
        <item x="698"/>
        <item x="2207"/>
        <item x="2313"/>
        <item x="510"/>
        <item x="401"/>
        <item x="1895"/>
        <item x="139"/>
        <item x="826"/>
        <item x="733"/>
        <item x="1863"/>
        <item x="668"/>
        <item x="970"/>
        <item x="2318"/>
        <item x="2030"/>
        <item x="2225"/>
        <item x="282"/>
        <item x="1272"/>
        <item x="2285"/>
        <item x="1496"/>
        <item x="931"/>
        <item x="0"/>
        <item x="1287"/>
        <item x="1906"/>
        <item x="1431"/>
        <item x="960"/>
        <item x="1859"/>
        <item x="76"/>
        <item x="919"/>
        <item x="1959"/>
        <item x="235"/>
        <item x="1172"/>
        <item x="1444"/>
        <item x="2280"/>
        <item x="1301"/>
        <item x="1325"/>
        <item x="2139"/>
        <item x="1279"/>
        <item x="2433"/>
        <item x="1065"/>
        <item x="205"/>
        <item x="804"/>
        <item x="1096"/>
        <item x="2141"/>
        <item x="1600"/>
        <item x="2179"/>
        <item x="2166"/>
        <item x="233"/>
        <item x="765"/>
        <item x="161"/>
        <item x="412"/>
        <item x="2092"/>
        <item x="545"/>
        <item x="2393"/>
        <item x="1221"/>
        <item x="2106"/>
        <item x="538"/>
        <item x="1861"/>
        <item x="725"/>
        <item x="742"/>
        <item x="1230"/>
        <item x="1434"/>
        <item x="440"/>
        <item x="654"/>
        <item x="1812"/>
        <item x="351"/>
        <item x="434"/>
        <item x="1380"/>
        <item x="2176"/>
        <item x="1479"/>
        <item x="436"/>
        <item x="986"/>
        <item x="644"/>
        <item x="101"/>
        <item x="2331"/>
        <item x="932"/>
        <item x="718"/>
        <item x="847"/>
        <item x="708"/>
        <item x="1789"/>
        <item x="1615"/>
        <item x="2210"/>
        <item x="1526"/>
        <item x="1630"/>
        <item x="606"/>
        <item x="1236"/>
        <item x="680"/>
        <item x="2259"/>
        <item x="116"/>
        <item x="107"/>
        <item x="533"/>
        <item x="1557"/>
        <item x="1775"/>
        <item x="194"/>
        <item x="1058"/>
        <item x="577"/>
        <item x="1410"/>
        <item x="2399"/>
        <item x="927"/>
        <item x="2321"/>
        <item x="422"/>
        <item x="1381"/>
        <item x="38"/>
        <item x="1140"/>
        <item x="309"/>
        <item x="1328"/>
        <item x="156"/>
        <item x="1646"/>
        <item x="2415"/>
        <item x="105"/>
        <item x="2260"/>
        <item x="681"/>
        <item x="1989"/>
        <item x="1578"/>
        <item x="9"/>
        <item x="2032"/>
        <item x="2322"/>
        <item x="728"/>
        <item x="2140"/>
        <item x="2009"/>
        <item x="2082"/>
        <item x="781"/>
        <item x="1538"/>
        <item x="1813"/>
        <item x="2480"/>
        <item x="1796"/>
        <item x="2324"/>
        <item x="1152"/>
        <item x="749"/>
        <item x="1674"/>
        <item x="1554"/>
        <item x="1157"/>
        <item x="1660"/>
        <item x="1706"/>
        <item x="1929"/>
        <item x="157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Page" dataField="1" showAll="0">
      <items count="248">
        <item x="246"/>
        <item x="243"/>
        <item x="242"/>
        <item x="235"/>
        <item x="237"/>
        <item x="236"/>
        <item x="241"/>
        <item x="234"/>
        <item x="225"/>
        <item x="230"/>
        <item x="228"/>
        <item x="224"/>
        <item x="232"/>
        <item x="226"/>
        <item x="211"/>
        <item x="214"/>
        <item x="219"/>
        <item x="202"/>
        <item x="210"/>
        <item x="212"/>
        <item x="222"/>
        <item x="208"/>
        <item x="192"/>
        <item x="209"/>
        <item x="204"/>
        <item x="197"/>
        <item x="198"/>
        <item x="201"/>
        <item x="207"/>
        <item x="206"/>
        <item x="200"/>
        <item x="196"/>
        <item x="167"/>
        <item x="174"/>
        <item x="194"/>
        <item x="184"/>
        <item x="157"/>
        <item x="183"/>
        <item x="189"/>
        <item x="166"/>
        <item x="163"/>
        <item x="179"/>
        <item x="171"/>
        <item x="187"/>
        <item x="177"/>
        <item x="152"/>
        <item x="190"/>
        <item x="161"/>
        <item x="175"/>
        <item x="182"/>
        <item x="150"/>
        <item x="80"/>
        <item x="53"/>
        <item x="70"/>
        <item x="63"/>
        <item x="35"/>
        <item x="112"/>
        <item x="99"/>
        <item x="11"/>
        <item x="154"/>
        <item x="125"/>
        <item x="9"/>
        <item x="143"/>
        <item x="91"/>
        <item x="147"/>
        <item x="60"/>
        <item x="140"/>
        <item x="7"/>
        <item x="102"/>
        <item x="37"/>
        <item x="54"/>
        <item x="3"/>
        <item x="20"/>
        <item x="1"/>
        <item x="100"/>
        <item x="181"/>
        <item x="199"/>
        <item x="51"/>
        <item x="151"/>
        <item x="176"/>
        <item x="78"/>
        <item x="89"/>
        <item x="113"/>
        <item x="14"/>
        <item x="137"/>
        <item x="123"/>
        <item x="67"/>
        <item x="131"/>
        <item x="107"/>
        <item x="42"/>
        <item x="130"/>
        <item x="52"/>
        <item x="118"/>
        <item x="156"/>
        <item x="71"/>
        <item x="217"/>
        <item x="119"/>
        <item x="101"/>
        <item x="186"/>
        <item x="33"/>
        <item x="159"/>
        <item x="149"/>
        <item x="141"/>
        <item x="142"/>
        <item x="165"/>
        <item x="40"/>
        <item x="94"/>
        <item x="79"/>
        <item x="115"/>
        <item x="139"/>
        <item x="172"/>
        <item x="81"/>
        <item x="32"/>
        <item x="10"/>
        <item x="5"/>
        <item x="21"/>
        <item x="29"/>
        <item x="18"/>
        <item x="76"/>
        <item x="108"/>
        <item x="61"/>
        <item x="46"/>
        <item x="145"/>
        <item x="49"/>
        <item x="128"/>
        <item x="69"/>
        <item x="16"/>
        <item x="106"/>
        <item x="180"/>
        <item x="104"/>
        <item x="12"/>
        <item x="238"/>
        <item x="133"/>
        <item x="47"/>
        <item x="109"/>
        <item x="173"/>
        <item x="205"/>
        <item x="127"/>
        <item x="72"/>
        <item x="6"/>
        <item x="239"/>
        <item x="122"/>
        <item x="30"/>
        <item x="8"/>
        <item x="146"/>
        <item x="218"/>
        <item x="90"/>
        <item x="153"/>
        <item x="162"/>
        <item x="168"/>
        <item x="164"/>
        <item x="19"/>
        <item x="56"/>
        <item x="240"/>
        <item x="23"/>
        <item x="195"/>
        <item x="193"/>
        <item x="191"/>
        <item x="111"/>
        <item x="135"/>
        <item x="244"/>
        <item x="148"/>
        <item x="233"/>
        <item x="169"/>
        <item x="24"/>
        <item x="144"/>
        <item x="2"/>
        <item x="216"/>
        <item x="28"/>
        <item x="17"/>
        <item x="82"/>
        <item x="170"/>
        <item x="59"/>
        <item x="215"/>
        <item x="73"/>
        <item x="221"/>
        <item x="97"/>
        <item x="38"/>
        <item x="83"/>
        <item x="117"/>
        <item x="155"/>
        <item x="58"/>
        <item x="245"/>
        <item x="77"/>
        <item x="116"/>
        <item x="103"/>
        <item x="129"/>
        <item x="75"/>
        <item x="84"/>
        <item x="138"/>
        <item x="96"/>
        <item x="213"/>
        <item x="92"/>
        <item x="185"/>
        <item x="13"/>
        <item x="74"/>
        <item x="114"/>
        <item x="178"/>
        <item x="110"/>
        <item x="126"/>
        <item x="4"/>
        <item x="227"/>
        <item x="48"/>
        <item x="64"/>
        <item x="87"/>
        <item x="220"/>
        <item x="31"/>
        <item x="0"/>
        <item x="39"/>
        <item x="43"/>
        <item x="36"/>
        <item x="66"/>
        <item x="121"/>
        <item x="65"/>
        <item x="132"/>
        <item x="229"/>
        <item x="120"/>
        <item x="50"/>
        <item x="105"/>
        <item x="231"/>
        <item x="136"/>
        <item x="98"/>
        <item x="124"/>
        <item x="55"/>
        <item x="45"/>
        <item x="160"/>
        <item x="41"/>
        <item x="44"/>
        <item x="188"/>
        <item x="86"/>
        <item x="85"/>
        <item x="22"/>
        <item x="223"/>
        <item x="134"/>
        <item x="27"/>
        <item x="62"/>
        <item x="93"/>
        <item x="57"/>
        <item x="34"/>
        <item x="203"/>
        <item x="25"/>
        <item x="68"/>
        <item x="158"/>
        <item x="26"/>
        <item x="88"/>
        <item x="95"/>
        <item x="15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dataField="1" showAll="0"/>
    <pivotField showAll="0"/>
    <pivotField numFmtId="164" showAll="0"/>
    <pivotField numFmtId="164" showAll="0"/>
  </pivotFields>
  <rowFields count="1">
    <field x="1"/>
  </rowFields>
  <rowItems count="89">
    <i>
      <x v="2072"/>
    </i>
    <i>
      <x v="46"/>
    </i>
    <i>
      <x v="2366"/>
    </i>
    <i>
      <x v="2106"/>
    </i>
    <i>
      <x v="2372"/>
    </i>
    <i>
      <x v="1041"/>
    </i>
    <i>
      <x v="1984"/>
    </i>
    <i>
      <x v="1527"/>
    </i>
    <i>
      <x v="1864"/>
    </i>
    <i>
      <x v="887"/>
    </i>
    <i>
      <x v="969"/>
    </i>
    <i>
      <x v="677"/>
    </i>
    <i>
      <x v="1390"/>
    </i>
    <i>
      <x v="66"/>
    </i>
    <i>
      <x v="25"/>
    </i>
    <i>
      <x v="2215"/>
    </i>
    <i>
      <x v="2218"/>
    </i>
    <i>
      <x v="663"/>
    </i>
    <i>
      <x v="1294"/>
    </i>
    <i>
      <x v="1243"/>
    </i>
    <i>
      <x v="1420"/>
    </i>
    <i>
      <x v="2155"/>
    </i>
    <i>
      <x v="1394"/>
    </i>
    <i>
      <x v="299"/>
    </i>
    <i>
      <x v="77"/>
    </i>
    <i>
      <x v="2322"/>
    </i>
    <i>
      <x v="412"/>
    </i>
    <i>
      <x v="719"/>
    </i>
    <i>
      <x v="2454"/>
    </i>
    <i>
      <x v="2236"/>
    </i>
    <i>
      <x v="1415"/>
    </i>
    <i>
      <x v="1442"/>
    </i>
    <i>
      <x v="1961"/>
    </i>
    <i>
      <x v="1111"/>
    </i>
    <i>
      <x v="1177"/>
    </i>
    <i>
      <x v="2118"/>
    </i>
    <i>
      <x v="303"/>
    </i>
    <i>
      <x v="2027"/>
    </i>
    <i>
      <x v="876"/>
    </i>
    <i>
      <x v="749"/>
    </i>
    <i>
      <x v="609"/>
    </i>
    <i>
      <x v="1941"/>
    </i>
    <i>
      <x v="1057"/>
    </i>
    <i>
      <x v="586"/>
    </i>
    <i>
      <x v="1413"/>
    </i>
    <i>
      <x v="1492"/>
    </i>
    <i>
      <x v="2127"/>
    </i>
    <i>
      <x v="1385"/>
    </i>
    <i>
      <x v="1686"/>
    </i>
    <i>
      <x v="1096"/>
    </i>
    <i>
      <x v="1542"/>
    </i>
    <i>
      <x v="2418"/>
    </i>
    <i>
      <x v="956"/>
    </i>
    <i>
      <x v="2066"/>
    </i>
    <i>
      <x v="951"/>
    </i>
    <i>
      <x v="21"/>
    </i>
    <i>
      <x v="2276"/>
    </i>
    <i>
      <x v="721"/>
    </i>
    <i>
      <x v="930"/>
    </i>
    <i>
      <x v="1981"/>
    </i>
    <i>
      <x v="1706"/>
    </i>
    <i>
      <x v="601"/>
    </i>
    <i>
      <x v="442"/>
    </i>
    <i>
      <x v="355"/>
    </i>
    <i>
      <x v="50"/>
    </i>
    <i>
      <x v="1303"/>
    </i>
    <i>
      <x v="1782"/>
    </i>
    <i>
      <x v="409"/>
    </i>
    <i>
      <x v="6"/>
    </i>
    <i>
      <x v="2434"/>
    </i>
    <i>
      <x v="1468"/>
    </i>
    <i>
      <x v="2037"/>
    </i>
    <i>
      <x v="2219"/>
    </i>
    <i>
      <x v="1016"/>
    </i>
    <i>
      <x v="1457"/>
    </i>
    <i>
      <x v="1631"/>
    </i>
    <i>
      <x v="7"/>
    </i>
    <i>
      <x v="2451"/>
    </i>
    <i>
      <x v="1525"/>
    </i>
    <i>
      <x v="572"/>
    </i>
    <i>
      <x v="2199"/>
    </i>
    <i>
      <x v="525"/>
    </i>
    <i>
      <x v="208"/>
    </i>
    <i>
      <x v="833"/>
    </i>
    <i>
      <x v="839"/>
    </i>
    <i>
      <x v="1835"/>
    </i>
    <i>
      <x v="86"/>
    </i>
    <i>
      <x v="1820"/>
    </i>
    <i>
      <x v="1953"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-1"/>
  </pageFields>
  <dataFields count="3">
    <dataField name="Sum of Impact" fld="16" baseField="0" baseItem="0"/>
    <dataField name="Sum of Runs" fld="7" baseField="0" baseItem="0"/>
    <dataField name="Sum of Mat" fld="4" baseField="0" baseItem="0"/>
  </dataFields>
  <pivotTableStyleInfo name="PivotStyleLight16" showRowHeaders="1" showColHeaders="1" showRowStripes="0" showColStripes="0" showLastColumn="1"/>
  <filters count="1">
    <filter fld="1" type="valueGreaterThanOrEqual" evalOrder="-1" id="7" iMeasureFld="1">
      <autoFilter ref="A1">
        <filterColumn colId="0">
          <customFilters>
            <customFilter operator="greaterThanOrEqual" val="5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0945F2-9901-4130-9A5E-C7E6DBF3A832}" name="odi" displayName="odi" ref="A1:T2489" totalsRowShown="0" headerRowDxfId="4">
  <autoFilter ref="A1:T2489" xr:uid="{C10945F2-9901-4130-9A5E-C7E6DBF3A832}"/>
  <sortState xmlns:xlrd2="http://schemas.microsoft.com/office/spreadsheetml/2017/richdata2" ref="A2:T2489">
    <sortCondition descending="1" ref="Q1:Q2489"/>
  </sortState>
  <tableColumns count="20">
    <tableColumn id="1" xr3:uid="{14E80966-2C78-47DC-8E53-BAB56554C5DF}" name="Column1"/>
    <tableColumn id="2" xr3:uid="{471BDD5E-833B-4604-B826-561EB4346A00}" name="Player"/>
    <tableColumn id="3" xr3:uid="{6E48DBD6-4CEF-4D55-AF65-C3ACCEC8A6C1}" name="Country"/>
    <tableColumn id="4" xr3:uid="{36F1F8EA-96D3-40CF-9FD8-E34EC89CFA14}" name="Retire"/>
    <tableColumn id="5" xr3:uid="{9EAE54D2-2552-473C-BF53-69177B069B4C}" name="Mat"/>
    <tableColumn id="6" xr3:uid="{0DD27E18-F0DF-4D75-85BD-BD26B16866DB}" name="Inns"/>
    <tableColumn id="7" xr3:uid="{89D63C04-5D37-4C17-8BF8-797521227EE6}" name="NO"/>
    <tableColumn id="8" xr3:uid="{A2E3DE90-636D-482D-83BC-CAF77F7A752D}" name="Runs"/>
    <tableColumn id="9" xr3:uid="{234772B0-3500-4A1E-B78A-9C46B8B41E2C}" name="HS"/>
    <tableColumn id="10" xr3:uid="{E1B0363B-335B-4442-9202-83198506CFC1}" name="Ave"/>
    <tableColumn id="11" xr3:uid="{8B4BD417-699C-4A2A-A3FD-C63841D0608A}" name="SR"/>
    <tableColumn id="12" xr3:uid="{0FDD4355-8F4A-4FA6-8DE1-63777D35EC21}" name="100"/>
    <tableColumn id="13" xr3:uid="{14D7008E-0045-4D83-A085-60ACDF886C49}" name="50"/>
    <tableColumn id="14" xr3:uid="{DFFC2816-BF9B-45B9-A957-DB912BED6EFE}" name="0"/>
    <tableColumn id="15" xr3:uid="{EB06595C-C57F-4BE2-884B-9729B2685CA4}" name="Avg_Per_Match" dataDxfId="3">
      <calculatedColumnFormula>H2/E2</calculatedColumnFormula>
    </tableColumn>
    <tableColumn id="16" xr3:uid="{0B7EC8B1-FB5B-4738-83F9-3198CB6E1689}" name="Avg_Per_Inning" dataDxfId="2">
      <calculatedColumnFormula>H2/F2</calculatedColumnFormula>
    </tableColumn>
    <tableColumn id="17" xr3:uid="{4B14D739-D828-4BD5-A7DC-1BB7C305C1EB}" name="Impact">
      <calculatedColumnFormula>K2+J2</calculatedColumnFormula>
    </tableColumn>
    <tableColumn id="18" xr3:uid="{91A663D1-9669-427E-B2E1-04E59FED161B}" name="Milestones">
      <calculatedColumnFormula>M2+L2</calculatedColumnFormula>
    </tableColumn>
    <tableColumn id="19" xr3:uid="{0517B95C-3FEB-40CF-9E2A-BBD4E40B4269}" name="Matches_Per_Milestone" dataDxfId="1">
      <calculatedColumnFormula>IF(odi[[#This Row],[Milestones]]=0,0,(odi[[#This Row],[Mat]]/odi[[#This Row],[Milestones]]))</calculatedColumnFormula>
    </tableColumn>
    <tableColumn id="20" xr3:uid="{1B910FC5-43F1-4C05-AC53-1A676DEC621F}" name="Turn_up_Rate" dataDxfId="0">
      <calculatedColumnFormula>odi[[#This Row],[Milestones]]/odi[[#This Row],[Mat]]*100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DCEFD-64EB-4C8A-9532-7D45BB09BA81}">
  <dimension ref="K1:Z1"/>
  <sheetViews>
    <sheetView showGridLines="0" tabSelected="1" workbookViewId="0">
      <selection activeCell="H1" sqref="H1"/>
    </sheetView>
  </sheetViews>
  <sheetFormatPr defaultRowHeight="14.4" x14ac:dyDescent="0.3"/>
  <cols>
    <col min="8" max="8" width="5.109375" customWidth="1"/>
    <col min="15" max="15" width="7.5546875" customWidth="1"/>
    <col min="16" max="16" width="4.44140625" customWidth="1"/>
  </cols>
  <sheetData>
    <row r="1" spans="11:26" ht="20.399999999999999" customHeight="1" x14ac:dyDescent="0.3">
      <c r="K1" s="44" t="s">
        <v>5092</v>
      </c>
      <c r="L1" s="44"/>
      <c r="M1" s="44"/>
      <c r="N1" s="44"/>
      <c r="O1" s="44"/>
      <c r="V1" s="44" t="s">
        <v>5108</v>
      </c>
      <c r="W1" s="44"/>
      <c r="X1" s="44"/>
      <c r="Y1" s="44"/>
      <c r="Z1" s="44"/>
    </row>
  </sheetData>
  <mergeCells count="2">
    <mergeCell ref="K1:O1"/>
    <mergeCell ref="V1:Z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007"/>
  <sheetViews>
    <sheetView workbookViewId="0">
      <pane ySplit="1" topLeftCell="A2" activePane="bottomLeft" state="frozen"/>
      <selection pane="bottomLeft" sqref="A1:XFD1"/>
    </sheetView>
  </sheetViews>
  <sheetFormatPr defaultRowHeight="14.4" x14ac:dyDescent="0.3"/>
  <cols>
    <col min="2" max="2" width="27.77734375" bestFit="1" customWidth="1"/>
    <col min="3" max="4" width="14.33203125" customWidth="1"/>
    <col min="19" max="19" width="15.5546875" bestFit="1" customWidth="1"/>
    <col min="20" max="20" width="15.21875" bestFit="1" customWidth="1"/>
  </cols>
  <sheetData>
    <row r="1" spans="1:24" s="1" customFormat="1" x14ac:dyDescent="0.3">
      <c r="B1" s="1" t="s">
        <v>0</v>
      </c>
      <c r="C1" s="1" t="s">
        <v>23</v>
      </c>
      <c r="D1" s="1" t="s">
        <v>2085</v>
      </c>
      <c r="E1" s="1" t="s">
        <v>24</v>
      </c>
      <c r="F1" s="1" t="s">
        <v>25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>
        <v>100</v>
      </c>
      <c r="O1" s="1">
        <v>50</v>
      </c>
      <c r="P1" s="1">
        <v>0</v>
      </c>
      <c r="Q1" s="1" t="s">
        <v>9</v>
      </c>
      <c r="R1" s="1" t="s">
        <v>10</v>
      </c>
      <c r="S1" s="1" t="s">
        <v>26</v>
      </c>
      <c r="T1" s="1" t="s">
        <v>27</v>
      </c>
    </row>
    <row r="2" spans="1:24" x14ac:dyDescent="0.3">
      <c r="A2">
        <v>0</v>
      </c>
      <c r="B2" t="s">
        <v>28</v>
      </c>
      <c r="C2" t="s">
        <v>11</v>
      </c>
      <c r="E2">
        <v>2010</v>
      </c>
      <c r="F2">
        <v>2019</v>
      </c>
      <c r="G2">
        <v>75</v>
      </c>
      <c r="H2">
        <v>70</v>
      </c>
      <c r="I2">
        <v>20</v>
      </c>
      <c r="J2">
        <v>2633</v>
      </c>
      <c r="K2">
        <v>94</v>
      </c>
      <c r="L2">
        <v>52.66</v>
      </c>
      <c r="M2">
        <v>138.07</v>
      </c>
      <c r="N2">
        <v>0</v>
      </c>
      <c r="O2">
        <v>24</v>
      </c>
      <c r="P2">
        <v>2</v>
      </c>
      <c r="Q2">
        <v>247</v>
      </c>
      <c r="R2">
        <v>71</v>
      </c>
      <c r="S2" s="2">
        <f>J2/G2</f>
        <v>35.106666666666669</v>
      </c>
      <c r="T2" s="2">
        <f>J2/H2</f>
        <v>37.614285714285714</v>
      </c>
    </row>
    <row r="3" spans="1:24" x14ac:dyDescent="0.3">
      <c r="A3">
        <v>1</v>
      </c>
      <c r="B3" t="s">
        <v>29</v>
      </c>
      <c r="C3" t="s">
        <v>11</v>
      </c>
      <c r="E3">
        <v>2007</v>
      </c>
      <c r="F3">
        <v>2019</v>
      </c>
      <c r="G3">
        <v>104</v>
      </c>
      <c r="H3">
        <v>96</v>
      </c>
      <c r="I3">
        <v>14</v>
      </c>
      <c r="J3">
        <v>2633</v>
      </c>
      <c r="K3">
        <v>118</v>
      </c>
      <c r="L3">
        <v>32.1</v>
      </c>
      <c r="M3">
        <v>138.21</v>
      </c>
      <c r="N3">
        <v>4</v>
      </c>
      <c r="O3">
        <v>19</v>
      </c>
      <c r="P3">
        <v>6</v>
      </c>
      <c r="Q3">
        <v>234</v>
      </c>
      <c r="R3">
        <v>120</v>
      </c>
      <c r="S3" s="2">
        <f t="shared" ref="S3:S66" si="0">J3/G3</f>
        <v>25.317307692307693</v>
      </c>
      <c r="T3" s="2">
        <f t="shared" ref="T3:T66" si="1">J3/H3</f>
        <v>27.427083333333332</v>
      </c>
      <c r="X3" t="s">
        <v>11</v>
      </c>
    </row>
    <row r="4" spans="1:24" x14ac:dyDescent="0.3">
      <c r="A4">
        <v>2</v>
      </c>
      <c r="B4" t="s">
        <v>30</v>
      </c>
      <c r="C4" t="s">
        <v>18</v>
      </c>
      <c r="E4">
        <v>2009</v>
      </c>
      <c r="F4">
        <v>2019</v>
      </c>
      <c r="G4">
        <v>83</v>
      </c>
      <c r="H4">
        <v>80</v>
      </c>
      <c r="I4">
        <v>7</v>
      </c>
      <c r="J4">
        <v>2436</v>
      </c>
      <c r="K4">
        <v>105</v>
      </c>
      <c r="L4">
        <v>33.36</v>
      </c>
      <c r="M4">
        <v>134.58000000000001</v>
      </c>
      <c r="N4">
        <v>2</v>
      </c>
      <c r="O4">
        <v>15</v>
      </c>
      <c r="P4">
        <v>2</v>
      </c>
      <c r="Q4">
        <v>215</v>
      </c>
      <c r="R4">
        <v>113</v>
      </c>
      <c r="S4" s="2">
        <f t="shared" si="0"/>
        <v>29.349397590361445</v>
      </c>
      <c r="T4" s="2">
        <f t="shared" si="1"/>
        <v>30.45</v>
      </c>
      <c r="X4" t="s">
        <v>16</v>
      </c>
    </row>
    <row r="5" spans="1:24" x14ac:dyDescent="0.3">
      <c r="A5">
        <v>3</v>
      </c>
      <c r="B5" t="s">
        <v>31</v>
      </c>
      <c r="C5" t="s">
        <v>16</v>
      </c>
      <c r="E5">
        <v>2006</v>
      </c>
      <c r="F5">
        <v>2019</v>
      </c>
      <c r="G5">
        <v>111</v>
      </c>
      <c r="H5">
        <v>104</v>
      </c>
      <c r="I5">
        <v>30</v>
      </c>
      <c r="J5">
        <v>2263</v>
      </c>
      <c r="K5">
        <v>75</v>
      </c>
      <c r="L5">
        <v>30.58</v>
      </c>
      <c r="M5">
        <v>124.06</v>
      </c>
      <c r="N5">
        <v>0</v>
      </c>
      <c r="O5">
        <v>7</v>
      </c>
      <c r="P5">
        <v>1</v>
      </c>
      <c r="Q5">
        <v>186</v>
      </c>
      <c r="R5">
        <v>61</v>
      </c>
      <c r="S5" s="2">
        <f t="shared" si="0"/>
        <v>20.387387387387388</v>
      </c>
      <c r="T5" s="2">
        <f t="shared" si="1"/>
        <v>21.759615384615383</v>
      </c>
      <c r="X5" t="s">
        <v>21</v>
      </c>
    </row>
    <row r="6" spans="1:24" x14ac:dyDescent="0.3">
      <c r="A6">
        <v>4</v>
      </c>
      <c r="B6" t="s">
        <v>32</v>
      </c>
      <c r="C6" t="s">
        <v>18</v>
      </c>
      <c r="E6">
        <v>2005</v>
      </c>
      <c r="F6">
        <v>2015</v>
      </c>
      <c r="G6">
        <v>71</v>
      </c>
      <c r="H6">
        <v>70</v>
      </c>
      <c r="I6">
        <v>10</v>
      </c>
      <c r="J6">
        <v>2140</v>
      </c>
      <c r="K6">
        <v>123</v>
      </c>
      <c r="L6">
        <v>35.659999999999997</v>
      </c>
      <c r="M6">
        <v>136.21</v>
      </c>
      <c r="N6">
        <v>2</v>
      </c>
      <c r="O6">
        <v>13</v>
      </c>
      <c r="P6">
        <v>3</v>
      </c>
      <c r="Q6">
        <v>199</v>
      </c>
      <c r="R6">
        <v>91</v>
      </c>
      <c r="S6" s="2">
        <f t="shared" si="0"/>
        <v>30.140845070422536</v>
      </c>
      <c r="T6" s="2">
        <f t="shared" si="1"/>
        <v>30.571428571428573</v>
      </c>
      <c r="X6" t="s">
        <v>14</v>
      </c>
    </row>
    <row r="7" spans="1:24" x14ac:dyDescent="0.3">
      <c r="A7">
        <v>5</v>
      </c>
      <c r="B7" t="s">
        <v>33</v>
      </c>
      <c r="C7" t="s">
        <v>12</v>
      </c>
      <c r="E7">
        <v>2009</v>
      </c>
      <c r="F7">
        <v>2019</v>
      </c>
      <c r="G7">
        <v>76</v>
      </c>
      <c r="H7">
        <v>76</v>
      </c>
      <c r="I7">
        <v>8</v>
      </c>
      <c r="J7">
        <v>2079</v>
      </c>
      <c r="K7">
        <v>100</v>
      </c>
      <c r="L7">
        <v>30.57</v>
      </c>
      <c r="M7">
        <v>140.85</v>
      </c>
      <c r="N7">
        <v>1</v>
      </c>
      <c r="O7">
        <v>15</v>
      </c>
      <c r="P7">
        <v>5</v>
      </c>
      <c r="Q7">
        <v>203</v>
      </c>
      <c r="R7">
        <v>86</v>
      </c>
      <c r="S7" s="2">
        <f t="shared" si="0"/>
        <v>27.355263157894736</v>
      </c>
      <c r="T7" s="2">
        <f t="shared" si="1"/>
        <v>27.355263157894736</v>
      </c>
      <c r="X7" t="s">
        <v>20</v>
      </c>
    </row>
    <row r="8" spans="1:24" x14ac:dyDescent="0.3">
      <c r="A8">
        <v>6</v>
      </c>
      <c r="B8" t="s">
        <v>34</v>
      </c>
      <c r="C8" t="s">
        <v>13</v>
      </c>
      <c r="E8">
        <v>2009</v>
      </c>
      <c r="F8">
        <v>2019</v>
      </c>
      <c r="G8">
        <v>86</v>
      </c>
      <c r="H8">
        <v>84</v>
      </c>
      <c r="I8">
        <v>17</v>
      </c>
      <c r="J8">
        <v>2002</v>
      </c>
      <c r="K8">
        <v>91</v>
      </c>
      <c r="L8">
        <v>29.88</v>
      </c>
      <c r="M8">
        <v>135.72</v>
      </c>
      <c r="N8">
        <v>0</v>
      </c>
      <c r="O8">
        <v>11</v>
      </c>
      <c r="P8">
        <v>3</v>
      </c>
      <c r="Q8">
        <v>151</v>
      </c>
      <c r="R8">
        <v>96</v>
      </c>
      <c r="S8" s="2">
        <f t="shared" si="0"/>
        <v>23.279069767441861</v>
      </c>
      <c r="T8" s="2">
        <f t="shared" si="1"/>
        <v>23.833333333333332</v>
      </c>
      <c r="X8" t="s">
        <v>2023</v>
      </c>
    </row>
    <row r="9" spans="1:24" x14ac:dyDescent="0.3">
      <c r="A9">
        <v>7</v>
      </c>
      <c r="B9" t="s">
        <v>35</v>
      </c>
      <c r="C9" t="s">
        <v>21</v>
      </c>
      <c r="E9">
        <v>2010</v>
      </c>
      <c r="F9">
        <v>2018</v>
      </c>
      <c r="G9">
        <v>65</v>
      </c>
      <c r="H9">
        <v>65</v>
      </c>
      <c r="I9">
        <v>3</v>
      </c>
      <c r="J9">
        <v>1936</v>
      </c>
      <c r="K9">
        <v>118</v>
      </c>
      <c r="L9">
        <v>31.22</v>
      </c>
      <c r="M9">
        <v>134.81</v>
      </c>
      <c r="N9">
        <v>1</v>
      </c>
      <c r="O9">
        <v>12</v>
      </c>
      <c r="P9">
        <v>3</v>
      </c>
      <c r="Q9">
        <v>218</v>
      </c>
      <c r="R9">
        <v>72</v>
      </c>
      <c r="S9" s="2">
        <f t="shared" si="0"/>
        <v>29.784615384615385</v>
      </c>
      <c r="T9" s="2">
        <f t="shared" si="1"/>
        <v>29.784615384615385</v>
      </c>
    </row>
    <row r="10" spans="1:24" x14ac:dyDescent="0.3">
      <c r="A10">
        <v>8</v>
      </c>
      <c r="B10" t="s">
        <v>36</v>
      </c>
      <c r="C10" t="s">
        <v>17</v>
      </c>
      <c r="E10">
        <v>2007</v>
      </c>
      <c r="F10">
        <v>2019</v>
      </c>
      <c r="G10">
        <v>81</v>
      </c>
      <c r="H10">
        <v>75</v>
      </c>
      <c r="I10">
        <v>25</v>
      </c>
      <c r="J10">
        <v>1934</v>
      </c>
      <c r="K10">
        <v>96</v>
      </c>
      <c r="L10">
        <v>38.68</v>
      </c>
      <c r="M10">
        <v>126.24</v>
      </c>
      <c r="N10">
        <v>0</v>
      </c>
      <c r="O10">
        <v>11</v>
      </c>
      <c r="P10">
        <v>6</v>
      </c>
      <c r="Q10">
        <v>138</v>
      </c>
      <c r="R10">
        <v>71</v>
      </c>
      <c r="S10" s="2">
        <f t="shared" si="0"/>
        <v>23.876543209876544</v>
      </c>
      <c r="T10" s="2">
        <f t="shared" si="1"/>
        <v>25.786666666666665</v>
      </c>
    </row>
    <row r="11" spans="1:24" x14ac:dyDescent="0.3">
      <c r="A11">
        <v>9</v>
      </c>
      <c r="B11" t="s">
        <v>37</v>
      </c>
      <c r="C11" t="s">
        <v>22</v>
      </c>
      <c r="E11">
        <v>2009</v>
      </c>
      <c r="F11">
        <v>2019</v>
      </c>
      <c r="G11">
        <v>72</v>
      </c>
      <c r="H11">
        <v>71</v>
      </c>
      <c r="I11">
        <v>6</v>
      </c>
      <c r="J11">
        <v>1929</v>
      </c>
      <c r="K11">
        <v>91</v>
      </c>
      <c r="L11">
        <v>29.67</v>
      </c>
      <c r="M11">
        <v>137.68</v>
      </c>
      <c r="N11">
        <v>0</v>
      </c>
      <c r="O11">
        <v>16</v>
      </c>
      <c r="P11">
        <v>8</v>
      </c>
      <c r="Q11">
        <v>233</v>
      </c>
      <c r="R11">
        <v>59</v>
      </c>
      <c r="S11" s="2">
        <f t="shared" si="0"/>
        <v>26.791666666666668</v>
      </c>
      <c r="T11" s="2">
        <f t="shared" si="1"/>
        <v>27.169014084507044</v>
      </c>
    </row>
    <row r="12" spans="1:24" x14ac:dyDescent="0.3">
      <c r="A12">
        <v>10</v>
      </c>
      <c r="B12" t="s">
        <v>38</v>
      </c>
      <c r="C12" t="s">
        <v>16</v>
      </c>
      <c r="E12">
        <v>2006</v>
      </c>
      <c r="F12">
        <v>2018</v>
      </c>
      <c r="G12">
        <v>89</v>
      </c>
      <c r="H12">
        <v>86</v>
      </c>
      <c r="I12">
        <v>8</v>
      </c>
      <c r="J12">
        <v>1908</v>
      </c>
      <c r="K12">
        <v>86</v>
      </c>
      <c r="L12">
        <v>24.46</v>
      </c>
      <c r="M12">
        <v>116.12</v>
      </c>
      <c r="N12">
        <v>0</v>
      </c>
      <c r="O12">
        <v>10</v>
      </c>
      <c r="P12">
        <v>6</v>
      </c>
      <c r="Q12">
        <v>196</v>
      </c>
      <c r="R12">
        <v>51</v>
      </c>
      <c r="S12" s="2">
        <f t="shared" si="0"/>
        <v>21.438202247191011</v>
      </c>
      <c r="T12" s="2">
        <f t="shared" si="1"/>
        <v>22.186046511627907</v>
      </c>
    </row>
    <row r="13" spans="1:24" x14ac:dyDescent="0.3">
      <c r="A13">
        <v>11</v>
      </c>
      <c r="B13" t="s">
        <v>39</v>
      </c>
      <c r="C13" t="s">
        <v>14</v>
      </c>
      <c r="E13">
        <v>2006</v>
      </c>
      <c r="F13">
        <v>2016</v>
      </c>
      <c r="G13">
        <v>80</v>
      </c>
      <c r="H13">
        <v>79</v>
      </c>
      <c r="I13">
        <v>12</v>
      </c>
      <c r="J13">
        <v>1889</v>
      </c>
      <c r="K13">
        <v>104</v>
      </c>
      <c r="L13">
        <v>28.19</v>
      </c>
      <c r="M13">
        <v>120.54</v>
      </c>
      <c r="N13">
        <v>1</v>
      </c>
      <c r="O13">
        <v>13</v>
      </c>
      <c r="P13">
        <v>10</v>
      </c>
      <c r="Q13">
        <v>223</v>
      </c>
      <c r="R13">
        <v>33</v>
      </c>
      <c r="S13" s="2">
        <f t="shared" si="0"/>
        <v>23.612500000000001</v>
      </c>
      <c r="T13" s="2">
        <f t="shared" si="1"/>
        <v>23.911392405063292</v>
      </c>
    </row>
    <row r="14" spans="1:24" x14ac:dyDescent="0.3">
      <c r="A14">
        <v>12</v>
      </c>
      <c r="B14" t="s">
        <v>40</v>
      </c>
      <c r="C14" t="s">
        <v>12</v>
      </c>
      <c r="E14">
        <v>2011</v>
      </c>
      <c r="F14">
        <v>2019</v>
      </c>
      <c r="G14">
        <v>58</v>
      </c>
      <c r="H14">
        <v>58</v>
      </c>
      <c r="I14">
        <v>9</v>
      </c>
      <c r="J14">
        <v>1878</v>
      </c>
      <c r="K14">
        <v>172</v>
      </c>
      <c r="L14">
        <v>38.32</v>
      </c>
      <c r="M14">
        <v>156.5</v>
      </c>
      <c r="N14">
        <v>2</v>
      </c>
      <c r="O14">
        <v>11</v>
      </c>
      <c r="P14">
        <v>4</v>
      </c>
      <c r="Q14">
        <v>182</v>
      </c>
      <c r="R14">
        <v>90</v>
      </c>
      <c r="S14" s="2">
        <f t="shared" si="0"/>
        <v>32.379310344827587</v>
      </c>
      <c r="T14" s="2">
        <f t="shared" si="1"/>
        <v>32.379310344827587</v>
      </c>
    </row>
    <row r="15" spans="1:24" x14ac:dyDescent="0.3">
      <c r="A15">
        <v>13</v>
      </c>
      <c r="B15" t="s">
        <v>41</v>
      </c>
      <c r="C15" t="s">
        <v>18</v>
      </c>
      <c r="E15">
        <v>2006</v>
      </c>
      <c r="F15">
        <v>2019</v>
      </c>
      <c r="G15">
        <v>95</v>
      </c>
      <c r="H15">
        <v>87</v>
      </c>
      <c r="I15">
        <v>19</v>
      </c>
      <c r="J15">
        <v>1743</v>
      </c>
      <c r="K15">
        <v>63</v>
      </c>
      <c r="L15">
        <v>25.63</v>
      </c>
      <c r="M15">
        <v>121.88</v>
      </c>
      <c r="N15">
        <v>0</v>
      </c>
      <c r="O15">
        <v>5</v>
      </c>
      <c r="P15">
        <v>5</v>
      </c>
      <c r="Q15">
        <v>110</v>
      </c>
      <c r="R15">
        <v>65</v>
      </c>
      <c r="S15" s="2">
        <f t="shared" si="0"/>
        <v>18.347368421052632</v>
      </c>
      <c r="T15" s="2">
        <f t="shared" si="1"/>
        <v>20.03448275862069</v>
      </c>
    </row>
    <row r="16" spans="1:24" x14ac:dyDescent="0.3">
      <c r="A16">
        <v>14</v>
      </c>
      <c r="B16" t="s">
        <v>42</v>
      </c>
      <c r="C16" t="s">
        <v>16</v>
      </c>
      <c r="E16">
        <v>2009</v>
      </c>
      <c r="F16">
        <v>2019</v>
      </c>
      <c r="G16">
        <v>84</v>
      </c>
      <c r="H16">
        <v>79</v>
      </c>
      <c r="I16">
        <v>14</v>
      </c>
      <c r="J16">
        <v>1690</v>
      </c>
      <c r="K16">
        <v>94</v>
      </c>
      <c r="L16">
        <v>26</v>
      </c>
      <c r="M16">
        <v>122.73</v>
      </c>
      <c r="N16">
        <v>0</v>
      </c>
      <c r="O16">
        <v>8</v>
      </c>
      <c r="P16">
        <v>10</v>
      </c>
      <c r="Q16">
        <v>122</v>
      </c>
      <c r="R16">
        <v>55</v>
      </c>
      <c r="S16" s="2">
        <f t="shared" si="0"/>
        <v>20.11904761904762</v>
      </c>
      <c r="T16" s="2">
        <f t="shared" si="1"/>
        <v>21.39240506329114</v>
      </c>
    </row>
    <row r="17" spans="1:20" x14ac:dyDescent="0.3">
      <c r="A17">
        <v>15</v>
      </c>
      <c r="B17" t="s">
        <v>43</v>
      </c>
      <c r="C17" t="s">
        <v>17</v>
      </c>
      <c r="E17">
        <v>2006</v>
      </c>
      <c r="F17">
        <v>2017</v>
      </c>
      <c r="G17">
        <v>78</v>
      </c>
      <c r="H17">
        <v>75</v>
      </c>
      <c r="I17">
        <v>11</v>
      </c>
      <c r="J17">
        <v>1672</v>
      </c>
      <c r="K17">
        <v>79</v>
      </c>
      <c r="L17">
        <v>26.12</v>
      </c>
      <c r="M17">
        <v>135.16</v>
      </c>
      <c r="N17">
        <v>0</v>
      </c>
      <c r="O17">
        <v>10</v>
      </c>
      <c r="P17">
        <v>5</v>
      </c>
      <c r="Q17">
        <v>140</v>
      </c>
      <c r="R17">
        <v>60</v>
      </c>
      <c r="S17" s="2">
        <f t="shared" si="0"/>
        <v>21.435897435897434</v>
      </c>
      <c r="T17" s="2">
        <f t="shared" si="1"/>
        <v>22.293333333333333</v>
      </c>
    </row>
    <row r="18" spans="1:20" x14ac:dyDescent="0.3">
      <c r="A18">
        <v>16</v>
      </c>
      <c r="B18" t="s">
        <v>44</v>
      </c>
      <c r="C18" t="s">
        <v>19</v>
      </c>
      <c r="E18">
        <v>2006</v>
      </c>
      <c r="F18">
        <v>2019</v>
      </c>
      <c r="G18">
        <v>66</v>
      </c>
      <c r="H18">
        <v>66</v>
      </c>
      <c r="I18">
        <v>2</v>
      </c>
      <c r="J18">
        <v>1662</v>
      </c>
      <c r="K18">
        <v>93</v>
      </c>
      <c r="L18">
        <v>25.96</v>
      </c>
      <c r="M18">
        <v>117.2</v>
      </c>
      <c r="N18">
        <v>0</v>
      </c>
      <c r="O18">
        <v>11</v>
      </c>
      <c r="P18">
        <v>1</v>
      </c>
      <c r="Q18">
        <v>151</v>
      </c>
      <c r="R18">
        <v>65</v>
      </c>
      <c r="S18" s="2">
        <f t="shared" si="0"/>
        <v>25.181818181818183</v>
      </c>
      <c r="T18" s="2">
        <f t="shared" si="1"/>
        <v>25.181818181818183</v>
      </c>
    </row>
    <row r="19" spans="1:20" x14ac:dyDescent="0.3">
      <c r="A19">
        <v>17</v>
      </c>
      <c r="B19" t="s">
        <v>45</v>
      </c>
      <c r="C19" t="s">
        <v>13</v>
      </c>
      <c r="E19">
        <v>2011</v>
      </c>
      <c r="F19">
        <v>2019</v>
      </c>
      <c r="G19">
        <v>60</v>
      </c>
      <c r="H19">
        <v>60</v>
      </c>
      <c r="I19">
        <v>7</v>
      </c>
      <c r="J19">
        <v>1644</v>
      </c>
      <c r="K19">
        <v>116</v>
      </c>
      <c r="L19">
        <v>31.01</v>
      </c>
      <c r="M19">
        <v>136.65</v>
      </c>
      <c r="N19">
        <v>1</v>
      </c>
      <c r="O19">
        <v>8</v>
      </c>
      <c r="P19">
        <v>4</v>
      </c>
      <c r="Q19">
        <v>175</v>
      </c>
      <c r="R19">
        <v>55</v>
      </c>
      <c r="S19" s="2">
        <f t="shared" si="0"/>
        <v>27.4</v>
      </c>
      <c r="T19" s="2">
        <f t="shared" si="1"/>
        <v>27.4</v>
      </c>
    </row>
    <row r="20" spans="1:20" x14ac:dyDescent="0.3">
      <c r="A20">
        <v>18</v>
      </c>
      <c r="B20" t="s">
        <v>46</v>
      </c>
      <c r="C20" t="s">
        <v>15</v>
      </c>
      <c r="E20">
        <v>2006</v>
      </c>
      <c r="F20">
        <v>2019</v>
      </c>
      <c r="G20">
        <v>58</v>
      </c>
      <c r="H20">
        <v>54</v>
      </c>
      <c r="I20">
        <v>4</v>
      </c>
      <c r="J20">
        <v>1627</v>
      </c>
      <c r="K20">
        <v>117</v>
      </c>
      <c r="L20">
        <v>32.54</v>
      </c>
      <c r="M20">
        <v>142.84</v>
      </c>
      <c r="N20">
        <v>2</v>
      </c>
      <c r="O20">
        <v>13</v>
      </c>
      <c r="P20">
        <v>3</v>
      </c>
      <c r="Q20">
        <v>138</v>
      </c>
      <c r="R20">
        <v>105</v>
      </c>
      <c r="S20" s="2">
        <f t="shared" si="0"/>
        <v>28.051724137931036</v>
      </c>
      <c r="T20" s="2">
        <f t="shared" si="1"/>
        <v>30.12962962962963</v>
      </c>
    </row>
    <row r="21" spans="1:20" x14ac:dyDescent="0.3">
      <c r="A21">
        <v>19</v>
      </c>
      <c r="B21" t="s">
        <v>47</v>
      </c>
      <c r="C21" t="s">
        <v>11</v>
      </c>
      <c r="E21">
        <v>2006</v>
      </c>
      <c r="F21">
        <v>2019</v>
      </c>
      <c r="G21">
        <v>98</v>
      </c>
      <c r="H21">
        <v>85</v>
      </c>
      <c r="I21">
        <v>42</v>
      </c>
      <c r="J21">
        <v>1617</v>
      </c>
      <c r="K21">
        <v>56</v>
      </c>
      <c r="L21">
        <v>37.6</v>
      </c>
      <c r="M21">
        <v>126.13</v>
      </c>
      <c r="N21">
        <v>0</v>
      </c>
      <c r="O21">
        <v>2</v>
      </c>
      <c r="P21">
        <v>1</v>
      </c>
      <c r="Q21">
        <v>116</v>
      </c>
      <c r="R21">
        <v>52</v>
      </c>
      <c r="S21" s="2">
        <f t="shared" si="0"/>
        <v>16.5</v>
      </c>
      <c r="T21" s="2">
        <f t="shared" si="1"/>
        <v>19.023529411764706</v>
      </c>
    </row>
    <row r="22" spans="1:20" x14ac:dyDescent="0.3">
      <c r="A22">
        <v>20</v>
      </c>
      <c r="B22" t="s">
        <v>48</v>
      </c>
      <c r="C22" t="s">
        <v>20</v>
      </c>
      <c r="E22">
        <v>2007</v>
      </c>
      <c r="F22">
        <v>2018</v>
      </c>
      <c r="G22">
        <v>75</v>
      </c>
      <c r="H22">
        <v>75</v>
      </c>
      <c r="I22">
        <v>5</v>
      </c>
      <c r="J22">
        <v>1613</v>
      </c>
      <c r="K22">
        <v>103</v>
      </c>
      <c r="L22">
        <v>23.04</v>
      </c>
      <c r="M22">
        <v>116.63</v>
      </c>
      <c r="N22">
        <v>1</v>
      </c>
      <c r="O22">
        <v>6</v>
      </c>
      <c r="P22">
        <v>6</v>
      </c>
      <c r="Q22">
        <v>174</v>
      </c>
      <c r="R22">
        <v>41</v>
      </c>
      <c r="S22" s="2">
        <f t="shared" si="0"/>
        <v>21.506666666666668</v>
      </c>
      <c r="T22" s="2">
        <f t="shared" si="1"/>
        <v>21.506666666666668</v>
      </c>
    </row>
    <row r="23" spans="1:20" x14ac:dyDescent="0.3">
      <c r="A23">
        <v>21</v>
      </c>
      <c r="B23" t="s">
        <v>49</v>
      </c>
      <c r="C23" t="s">
        <v>15</v>
      </c>
      <c r="E23">
        <v>2007</v>
      </c>
      <c r="F23">
        <v>2018</v>
      </c>
      <c r="G23">
        <v>67</v>
      </c>
      <c r="H23">
        <v>65</v>
      </c>
      <c r="I23">
        <v>10</v>
      </c>
      <c r="J23">
        <v>1611</v>
      </c>
      <c r="K23">
        <v>89</v>
      </c>
      <c r="L23">
        <v>29.29</v>
      </c>
      <c r="M23">
        <v>116.23</v>
      </c>
      <c r="N23">
        <v>0</v>
      </c>
      <c r="O23">
        <v>10</v>
      </c>
      <c r="P23">
        <v>0</v>
      </c>
      <c r="Q23">
        <v>144</v>
      </c>
      <c r="R23">
        <v>69</v>
      </c>
      <c r="S23" s="2">
        <f t="shared" si="0"/>
        <v>24.044776119402986</v>
      </c>
      <c r="T23" s="2">
        <f t="shared" si="1"/>
        <v>24.784615384615385</v>
      </c>
    </row>
    <row r="24" spans="1:20" x14ac:dyDescent="0.3">
      <c r="A24">
        <v>22</v>
      </c>
      <c r="B24" t="s">
        <v>50</v>
      </c>
      <c r="C24" t="s">
        <v>11</v>
      </c>
      <c r="E24">
        <v>2006</v>
      </c>
      <c r="F24">
        <v>2018</v>
      </c>
      <c r="G24">
        <v>78</v>
      </c>
      <c r="H24">
        <v>66</v>
      </c>
      <c r="I24">
        <v>11</v>
      </c>
      <c r="J24">
        <v>1605</v>
      </c>
      <c r="K24">
        <v>101</v>
      </c>
      <c r="L24">
        <v>29.18</v>
      </c>
      <c r="M24">
        <v>134.87</v>
      </c>
      <c r="N24">
        <v>1</v>
      </c>
      <c r="O24">
        <v>5</v>
      </c>
      <c r="P24">
        <v>3</v>
      </c>
      <c r="Q24">
        <v>145</v>
      </c>
      <c r="R24">
        <v>58</v>
      </c>
      <c r="S24" s="2">
        <f t="shared" si="0"/>
        <v>20.576923076923077</v>
      </c>
      <c r="T24" s="2">
        <f t="shared" si="1"/>
        <v>24.318181818181817</v>
      </c>
    </row>
    <row r="25" spans="1:20" x14ac:dyDescent="0.3">
      <c r="A25">
        <v>23</v>
      </c>
      <c r="B25" t="s">
        <v>51</v>
      </c>
      <c r="C25" t="s">
        <v>12</v>
      </c>
      <c r="E25">
        <v>2012</v>
      </c>
      <c r="F25">
        <v>2019</v>
      </c>
      <c r="G25">
        <v>61</v>
      </c>
      <c r="H25">
        <v>54</v>
      </c>
      <c r="I25">
        <v>9</v>
      </c>
      <c r="J25">
        <v>1576</v>
      </c>
      <c r="K25">
        <v>145</v>
      </c>
      <c r="L25">
        <v>35.020000000000003</v>
      </c>
      <c r="M25">
        <v>160</v>
      </c>
      <c r="N25">
        <v>3</v>
      </c>
      <c r="O25">
        <v>7</v>
      </c>
      <c r="P25">
        <v>1</v>
      </c>
      <c r="Q25">
        <v>133</v>
      </c>
      <c r="R25">
        <v>81</v>
      </c>
      <c r="S25" s="2">
        <f t="shared" si="0"/>
        <v>25.83606557377049</v>
      </c>
      <c r="T25" s="2">
        <f t="shared" si="1"/>
        <v>29.185185185185187</v>
      </c>
    </row>
    <row r="26" spans="1:20" x14ac:dyDescent="0.3">
      <c r="A26">
        <v>24</v>
      </c>
      <c r="B26" t="s">
        <v>52</v>
      </c>
      <c r="C26" t="s">
        <v>20</v>
      </c>
      <c r="E26">
        <v>2006</v>
      </c>
      <c r="F26">
        <v>2019</v>
      </c>
      <c r="G26">
        <v>76</v>
      </c>
      <c r="H26">
        <v>76</v>
      </c>
      <c r="I26">
        <v>10</v>
      </c>
      <c r="J26">
        <v>1567</v>
      </c>
      <c r="K26">
        <v>84</v>
      </c>
      <c r="L26">
        <v>23.74</v>
      </c>
      <c r="M26">
        <v>123.77</v>
      </c>
      <c r="N26">
        <v>0</v>
      </c>
      <c r="O26">
        <v>9</v>
      </c>
      <c r="P26">
        <v>5</v>
      </c>
      <c r="Q26">
        <v>163</v>
      </c>
      <c r="R26">
        <v>33</v>
      </c>
      <c r="S26" s="2">
        <f t="shared" si="0"/>
        <v>20.618421052631579</v>
      </c>
      <c r="T26" s="2">
        <f t="shared" si="1"/>
        <v>20.618421052631579</v>
      </c>
    </row>
    <row r="27" spans="1:20" x14ac:dyDescent="0.3">
      <c r="A27">
        <v>25</v>
      </c>
      <c r="B27" t="s">
        <v>53</v>
      </c>
      <c r="C27" t="s">
        <v>18</v>
      </c>
      <c r="E27">
        <v>2012</v>
      </c>
      <c r="F27">
        <v>2019</v>
      </c>
      <c r="G27">
        <v>60</v>
      </c>
      <c r="H27">
        <v>57</v>
      </c>
      <c r="I27">
        <v>7</v>
      </c>
      <c r="J27">
        <v>1546</v>
      </c>
      <c r="K27">
        <v>109</v>
      </c>
      <c r="L27">
        <v>30.92</v>
      </c>
      <c r="M27">
        <v>160.04</v>
      </c>
      <c r="N27">
        <v>3</v>
      </c>
      <c r="O27">
        <v>9</v>
      </c>
      <c r="P27">
        <v>5</v>
      </c>
      <c r="Q27">
        <v>114</v>
      </c>
      <c r="R27">
        <v>100</v>
      </c>
      <c r="S27" s="2">
        <f t="shared" si="0"/>
        <v>25.766666666666666</v>
      </c>
      <c r="T27" s="2">
        <f t="shared" si="1"/>
        <v>27.12280701754386</v>
      </c>
    </row>
    <row r="28" spans="1:20" x14ac:dyDescent="0.3">
      <c r="A28">
        <v>26</v>
      </c>
      <c r="B28" t="s">
        <v>54</v>
      </c>
      <c r="C28" t="s">
        <v>18</v>
      </c>
      <c r="E28">
        <v>2011</v>
      </c>
      <c r="F28">
        <v>2019</v>
      </c>
      <c r="G28">
        <v>57</v>
      </c>
      <c r="H28">
        <v>55</v>
      </c>
      <c r="I28">
        <v>7</v>
      </c>
      <c r="J28">
        <v>1505</v>
      </c>
      <c r="K28">
        <v>73</v>
      </c>
      <c r="L28">
        <v>31.35</v>
      </c>
      <c r="M28">
        <v>121.76</v>
      </c>
      <c r="N28">
        <v>0</v>
      </c>
      <c r="O28">
        <v>9</v>
      </c>
      <c r="P28">
        <v>2</v>
      </c>
      <c r="Q28">
        <v>158</v>
      </c>
      <c r="R28">
        <v>26</v>
      </c>
      <c r="S28" s="2">
        <f t="shared" si="0"/>
        <v>26.403508771929825</v>
      </c>
      <c r="T28" s="2">
        <f t="shared" si="1"/>
        <v>27.363636363636363</v>
      </c>
    </row>
    <row r="29" spans="1:20" x14ac:dyDescent="0.3">
      <c r="A29">
        <v>27</v>
      </c>
      <c r="B29" t="s">
        <v>55</v>
      </c>
      <c r="C29" t="s">
        <v>11</v>
      </c>
      <c r="E29">
        <v>2011</v>
      </c>
      <c r="F29">
        <v>2019</v>
      </c>
      <c r="G29">
        <v>58</v>
      </c>
      <c r="H29">
        <v>57</v>
      </c>
      <c r="I29">
        <v>3</v>
      </c>
      <c r="J29">
        <v>1504</v>
      </c>
      <c r="K29">
        <v>92</v>
      </c>
      <c r="L29">
        <v>27.85</v>
      </c>
      <c r="M29">
        <v>128.21</v>
      </c>
      <c r="N29">
        <v>0</v>
      </c>
      <c r="O29">
        <v>9</v>
      </c>
      <c r="P29">
        <v>1</v>
      </c>
      <c r="Q29">
        <v>166</v>
      </c>
      <c r="R29">
        <v>46</v>
      </c>
      <c r="S29" s="2">
        <f t="shared" si="0"/>
        <v>25.931034482758619</v>
      </c>
      <c r="T29" s="2">
        <f t="shared" si="1"/>
        <v>26.385964912280702</v>
      </c>
    </row>
    <row r="30" spans="1:20" x14ac:dyDescent="0.3">
      <c r="A30">
        <v>28</v>
      </c>
      <c r="B30" t="s">
        <v>56</v>
      </c>
      <c r="C30" t="s">
        <v>22</v>
      </c>
      <c r="E30">
        <v>2008</v>
      </c>
      <c r="F30">
        <v>2019</v>
      </c>
      <c r="G30">
        <v>90</v>
      </c>
      <c r="H30">
        <v>83</v>
      </c>
      <c r="I30">
        <v>10</v>
      </c>
      <c r="J30">
        <v>1504</v>
      </c>
      <c r="K30">
        <v>124</v>
      </c>
      <c r="L30">
        <v>20.6</v>
      </c>
      <c r="M30">
        <v>133.80000000000001</v>
      </c>
      <c r="N30">
        <v>1</v>
      </c>
      <c r="O30">
        <v>3</v>
      </c>
      <c r="P30">
        <v>10</v>
      </c>
      <c r="Q30">
        <v>117</v>
      </c>
      <c r="R30">
        <v>69</v>
      </c>
      <c r="S30" s="2">
        <f t="shared" si="0"/>
        <v>16.711111111111112</v>
      </c>
      <c r="T30" s="2">
        <f t="shared" si="1"/>
        <v>18.120481927710845</v>
      </c>
    </row>
    <row r="31" spans="1:20" x14ac:dyDescent="0.3">
      <c r="A31">
        <v>29</v>
      </c>
      <c r="B31" t="s">
        <v>57</v>
      </c>
      <c r="C31" t="s">
        <v>14</v>
      </c>
      <c r="E31">
        <v>2006</v>
      </c>
      <c r="F31">
        <v>2014</v>
      </c>
      <c r="G31">
        <v>55</v>
      </c>
      <c r="H31">
        <v>55</v>
      </c>
      <c r="I31">
        <v>8</v>
      </c>
      <c r="J31">
        <v>1493</v>
      </c>
      <c r="K31">
        <v>100</v>
      </c>
      <c r="L31">
        <v>31.76</v>
      </c>
      <c r="M31">
        <v>133.18</v>
      </c>
      <c r="N31">
        <v>1</v>
      </c>
      <c r="O31">
        <v>9</v>
      </c>
      <c r="P31">
        <v>4</v>
      </c>
      <c r="Q31">
        <v>173</v>
      </c>
      <c r="R31">
        <v>33</v>
      </c>
      <c r="S31" s="2">
        <f t="shared" si="0"/>
        <v>27.145454545454545</v>
      </c>
      <c r="T31" s="2">
        <f t="shared" si="1"/>
        <v>27.145454545454545</v>
      </c>
    </row>
    <row r="32" spans="1:20" x14ac:dyDescent="0.3">
      <c r="A32">
        <v>30</v>
      </c>
      <c r="B32" t="s">
        <v>58</v>
      </c>
      <c r="C32" t="s">
        <v>16</v>
      </c>
      <c r="E32">
        <v>2009</v>
      </c>
      <c r="F32">
        <v>2019</v>
      </c>
      <c r="G32">
        <v>59</v>
      </c>
      <c r="H32">
        <v>59</v>
      </c>
      <c r="I32">
        <v>2</v>
      </c>
      <c r="J32">
        <v>1471</v>
      </c>
      <c r="K32">
        <v>111</v>
      </c>
      <c r="L32">
        <v>25.8</v>
      </c>
      <c r="M32">
        <v>114.74</v>
      </c>
      <c r="N32">
        <v>1</v>
      </c>
      <c r="O32">
        <v>7</v>
      </c>
      <c r="P32">
        <v>2</v>
      </c>
      <c r="Q32">
        <v>157</v>
      </c>
      <c r="R32">
        <v>33</v>
      </c>
      <c r="S32" s="2">
        <f t="shared" si="0"/>
        <v>24.932203389830509</v>
      </c>
      <c r="T32" s="2">
        <f t="shared" si="1"/>
        <v>24.932203389830509</v>
      </c>
    </row>
    <row r="33" spans="1:20" x14ac:dyDescent="0.3">
      <c r="A33">
        <v>31</v>
      </c>
      <c r="B33" t="s">
        <v>59</v>
      </c>
      <c r="C33" t="s">
        <v>12</v>
      </c>
      <c r="E33">
        <v>2006</v>
      </c>
      <c r="F33">
        <v>2016</v>
      </c>
      <c r="G33">
        <v>58</v>
      </c>
      <c r="H33">
        <v>56</v>
      </c>
      <c r="I33">
        <v>6</v>
      </c>
      <c r="J33">
        <v>1462</v>
      </c>
      <c r="K33">
        <v>124</v>
      </c>
      <c r="L33">
        <v>29.24</v>
      </c>
      <c r="M33">
        <v>145.32</v>
      </c>
      <c r="N33">
        <v>1</v>
      </c>
      <c r="O33">
        <v>10</v>
      </c>
      <c r="P33">
        <v>3</v>
      </c>
      <c r="Q33">
        <v>115</v>
      </c>
      <c r="R33">
        <v>83</v>
      </c>
      <c r="S33" s="2">
        <f t="shared" si="0"/>
        <v>25.206896551724139</v>
      </c>
      <c r="T33" s="2">
        <f t="shared" si="1"/>
        <v>26.107142857142858</v>
      </c>
    </row>
    <row r="34" spans="1:20" x14ac:dyDescent="0.3">
      <c r="A34">
        <v>32</v>
      </c>
      <c r="B34" t="s">
        <v>60</v>
      </c>
      <c r="C34" t="s">
        <v>20</v>
      </c>
      <c r="E34">
        <v>2007</v>
      </c>
      <c r="F34">
        <v>2019</v>
      </c>
      <c r="G34">
        <v>83</v>
      </c>
      <c r="H34">
        <v>76</v>
      </c>
      <c r="I34">
        <v>16</v>
      </c>
      <c r="J34">
        <v>1430</v>
      </c>
      <c r="K34">
        <v>64</v>
      </c>
      <c r="L34">
        <v>23.83</v>
      </c>
      <c r="M34">
        <v>122.64</v>
      </c>
      <c r="N34">
        <v>0</v>
      </c>
      <c r="O34">
        <v>4</v>
      </c>
      <c r="P34">
        <v>2</v>
      </c>
      <c r="Q34">
        <v>113</v>
      </c>
      <c r="R34">
        <v>48</v>
      </c>
      <c r="S34" s="2">
        <f t="shared" si="0"/>
        <v>17.228915662650603</v>
      </c>
      <c r="T34" s="2">
        <f t="shared" si="1"/>
        <v>18.815789473684209</v>
      </c>
    </row>
    <row r="35" spans="1:20" x14ac:dyDescent="0.3">
      <c r="A35">
        <v>33</v>
      </c>
      <c r="B35" t="s">
        <v>61</v>
      </c>
      <c r="C35" t="s">
        <v>16</v>
      </c>
      <c r="E35">
        <v>2006</v>
      </c>
      <c r="F35">
        <v>2018</v>
      </c>
      <c r="G35">
        <v>99</v>
      </c>
      <c r="H35">
        <v>91</v>
      </c>
      <c r="I35">
        <v>12</v>
      </c>
      <c r="J35">
        <v>1416</v>
      </c>
      <c r="K35">
        <v>54</v>
      </c>
      <c r="L35">
        <v>17.920000000000002</v>
      </c>
      <c r="M35">
        <v>150</v>
      </c>
      <c r="N35">
        <v>0</v>
      </c>
      <c r="O35">
        <v>4</v>
      </c>
      <c r="P35">
        <v>8</v>
      </c>
      <c r="Q35">
        <v>103</v>
      </c>
      <c r="R35">
        <v>73</v>
      </c>
      <c r="S35" s="2">
        <f t="shared" si="0"/>
        <v>14.303030303030303</v>
      </c>
      <c r="T35" s="2">
        <f t="shared" si="1"/>
        <v>15.56043956043956</v>
      </c>
    </row>
    <row r="36" spans="1:20" x14ac:dyDescent="0.3">
      <c r="A36">
        <v>34</v>
      </c>
      <c r="B36" t="s">
        <v>62</v>
      </c>
      <c r="C36" t="s">
        <v>16</v>
      </c>
      <c r="E36">
        <v>2016</v>
      </c>
      <c r="F36">
        <v>2019</v>
      </c>
      <c r="G36">
        <v>36</v>
      </c>
      <c r="H36">
        <v>36</v>
      </c>
      <c r="I36">
        <v>8</v>
      </c>
      <c r="J36">
        <v>1405</v>
      </c>
      <c r="K36">
        <v>97</v>
      </c>
      <c r="L36">
        <v>50.17</v>
      </c>
      <c r="M36">
        <v>127.49</v>
      </c>
      <c r="N36">
        <v>0</v>
      </c>
      <c r="O36">
        <v>12</v>
      </c>
      <c r="P36">
        <v>0</v>
      </c>
      <c r="Q36">
        <v>139</v>
      </c>
      <c r="R36">
        <v>20</v>
      </c>
      <c r="S36" s="2">
        <f t="shared" si="0"/>
        <v>39.027777777777779</v>
      </c>
      <c r="T36" s="2">
        <f t="shared" si="1"/>
        <v>39.027777777777779</v>
      </c>
    </row>
    <row r="37" spans="1:20" x14ac:dyDescent="0.3">
      <c r="A37">
        <v>35</v>
      </c>
      <c r="B37" t="s">
        <v>63</v>
      </c>
      <c r="C37" t="s">
        <v>2020</v>
      </c>
      <c r="E37">
        <v>2008</v>
      </c>
      <c r="F37">
        <v>2019</v>
      </c>
      <c r="G37">
        <v>58</v>
      </c>
      <c r="H37">
        <v>56</v>
      </c>
      <c r="I37">
        <v>2</v>
      </c>
      <c r="J37">
        <v>1386</v>
      </c>
      <c r="K37">
        <v>89</v>
      </c>
      <c r="L37">
        <v>25.66</v>
      </c>
      <c r="M37">
        <v>122</v>
      </c>
      <c r="N37">
        <v>0</v>
      </c>
      <c r="O37">
        <v>6</v>
      </c>
      <c r="P37">
        <v>3</v>
      </c>
      <c r="Q37">
        <v>144</v>
      </c>
      <c r="R37">
        <v>45</v>
      </c>
      <c r="S37" s="2">
        <f t="shared" si="0"/>
        <v>23.896551724137932</v>
      </c>
      <c r="T37" s="2">
        <f t="shared" si="1"/>
        <v>24.75</v>
      </c>
    </row>
    <row r="38" spans="1:20" x14ac:dyDescent="0.3">
      <c r="A38">
        <v>36</v>
      </c>
      <c r="B38" t="s">
        <v>64</v>
      </c>
      <c r="C38" t="s">
        <v>14</v>
      </c>
      <c r="E38">
        <v>2006</v>
      </c>
      <c r="F38">
        <v>2014</v>
      </c>
      <c r="G38">
        <v>56</v>
      </c>
      <c r="H38">
        <v>53</v>
      </c>
      <c r="I38">
        <v>9</v>
      </c>
      <c r="J38">
        <v>1382</v>
      </c>
      <c r="K38">
        <v>78</v>
      </c>
      <c r="L38">
        <v>31.4</v>
      </c>
      <c r="M38">
        <v>119.55</v>
      </c>
      <c r="N38">
        <v>0</v>
      </c>
      <c r="O38">
        <v>8</v>
      </c>
      <c r="P38">
        <v>2</v>
      </c>
      <c r="Q38">
        <v>139</v>
      </c>
      <c r="R38">
        <v>20</v>
      </c>
      <c r="S38" s="2">
        <f t="shared" si="0"/>
        <v>24.678571428571427</v>
      </c>
      <c r="T38" s="2">
        <f t="shared" si="1"/>
        <v>26.075471698113208</v>
      </c>
    </row>
    <row r="39" spans="1:20" x14ac:dyDescent="0.3">
      <c r="A39">
        <v>37</v>
      </c>
      <c r="B39" t="s">
        <v>65</v>
      </c>
      <c r="C39" t="s">
        <v>17</v>
      </c>
      <c r="E39">
        <v>2012</v>
      </c>
      <c r="F39">
        <v>2019</v>
      </c>
      <c r="G39">
        <v>44</v>
      </c>
      <c r="H39">
        <v>44</v>
      </c>
      <c r="I39">
        <v>6</v>
      </c>
      <c r="J39">
        <v>1363</v>
      </c>
      <c r="K39">
        <v>119</v>
      </c>
      <c r="L39">
        <v>35.86</v>
      </c>
      <c r="M39">
        <v>135.47999999999999</v>
      </c>
      <c r="N39">
        <v>1</v>
      </c>
      <c r="O39">
        <v>8</v>
      </c>
      <c r="P39">
        <v>0</v>
      </c>
      <c r="Q39">
        <v>126</v>
      </c>
      <c r="R39">
        <v>45</v>
      </c>
      <c r="S39" s="2">
        <f t="shared" si="0"/>
        <v>30.977272727272727</v>
      </c>
      <c r="T39" s="2">
        <f t="shared" si="1"/>
        <v>30.977272727272727</v>
      </c>
    </row>
    <row r="40" spans="1:20" x14ac:dyDescent="0.3">
      <c r="A40">
        <v>38</v>
      </c>
      <c r="B40" t="s">
        <v>66</v>
      </c>
      <c r="C40" t="s">
        <v>21</v>
      </c>
      <c r="E40">
        <v>2010</v>
      </c>
      <c r="F40">
        <v>2019</v>
      </c>
      <c r="G40">
        <v>75</v>
      </c>
      <c r="H40">
        <v>70</v>
      </c>
      <c r="I40">
        <v>11</v>
      </c>
      <c r="J40">
        <v>1316</v>
      </c>
      <c r="K40">
        <v>89</v>
      </c>
      <c r="L40">
        <v>22.3</v>
      </c>
      <c r="M40">
        <v>145.88999999999999</v>
      </c>
      <c r="N40">
        <v>0</v>
      </c>
      <c r="O40">
        <v>4</v>
      </c>
      <c r="P40">
        <v>4</v>
      </c>
      <c r="Q40">
        <v>83</v>
      </c>
      <c r="R40">
        <v>78</v>
      </c>
      <c r="S40" s="2">
        <f t="shared" si="0"/>
        <v>17.546666666666667</v>
      </c>
      <c r="T40" s="2">
        <f t="shared" si="1"/>
        <v>18.8</v>
      </c>
    </row>
    <row r="41" spans="1:20" x14ac:dyDescent="0.3">
      <c r="A41">
        <v>39</v>
      </c>
      <c r="B41" t="s">
        <v>67</v>
      </c>
      <c r="C41" t="s">
        <v>17</v>
      </c>
      <c r="E41">
        <v>2010</v>
      </c>
      <c r="F41">
        <v>2019</v>
      </c>
      <c r="G41">
        <v>72</v>
      </c>
      <c r="H41">
        <v>62</v>
      </c>
      <c r="I41">
        <v>18</v>
      </c>
      <c r="J41">
        <v>1309</v>
      </c>
      <c r="K41">
        <v>101</v>
      </c>
      <c r="L41">
        <v>29.75</v>
      </c>
      <c r="M41">
        <v>140</v>
      </c>
      <c r="N41">
        <v>1</v>
      </c>
      <c r="O41">
        <v>2</v>
      </c>
      <c r="P41">
        <v>0</v>
      </c>
      <c r="Q41">
        <v>91</v>
      </c>
      <c r="R41">
        <v>57</v>
      </c>
      <c r="S41" s="2">
        <f t="shared" si="0"/>
        <v>18.180555555555557</v>
      </c>
      <c r="T41" s="2">
        <f t="shared" si="1"/>
        <v>21.112903225806452</v>
      </c>
    </row>
    <row r="42" spans="1:20" x14ac:dyDescent="0.3">
      <c r="A42">
        <v>40</v>
      </c>
      <c r="B42" t="s">
        <v>68</v>
      </c>
      <c r="C42" t="s">
        <v>17</v>
      </c>
      <c r="E42">
        <v>2009</v>
      </c>
      <c r="F42">
        <v>2018</v>
      </c>
      <c r="G42">
        <v>44</v>
      </c>
      <c r="H42">
        <v>44</v>
      </c>
      <c r="I42">
        <v>6</v>
      </c>
      <c r="J42">
        <v>1277</v>
      </c>
      <c r="K42">
        <v>97</v>
      </c>
      <c r="L42">
        <v>33.6</v>
      </c>
      <c r="M42">
        <v>132.05000000000001</v>
      </c>
      <c r="N42">
        <v>0</v>
      </c>
      <c r="O42">
        <v>8</v>
      </c>
      <c r="P42">
        <v>2</v>
      </c>
      <c r="Q42">
        <v>146</v>
      </c>
      <c r="R42">
        <v>26</v>
      </c>
      <c r="S42" s="2">
        <f t="shared" si="0"/>
        <v>29.022727272727273</v>
      </c>
      <c r="T42" s="2">
        <f t="shared" si="1"/>
        <v>29.022727272727273</v>
      </c>
    </row>
    <row r="43" spans="1:20" x14ac:dyDescent="0.3">
      <c r="A43">
        <v>41</v>
      </c>
      <c r="B43" t="s">
        <v>69</v>
      </c>
      <c r="C43" t="s">
        <v>20</v>
      </c>
      <c r="E43">
        <v>2006</v>
      </c>
      <c r="F43">
        <v>2019</v>
      </c>
      <c r="G43">
        <v>84</v>
      </c>
      <c r="H43">
        <v>76</v>
      </c>
      <c r="I43">
        <v>13</v>
      </c>
      <c r="J43">
        <v>1265</v>
      </c>
      <c r="K43">
        <v>72</v>
      </c>
      <c r="L43">
        <v>20.07</v>
      </c>
      <c r="M43">
        <v>119.33</v>
      </c>
      <c r="N43">
        <v>0</v>
      </c>
      <c r="O43">
        <v>5</v>
      </c>
      <c r="P43">
        <v>5</v>
      </c>
      <c r="Q43">
        <v>110</v>
      </c>
      <c r="R43">
        <v>31</v>
      </c>
      <c r="S43" s="2">
        <f t="shared" si="0"/>
        <v>15.05952380952381</v>
      </c>
      <c r="T43" s="2">
        <f t="shared" si="1"/>
        <v>16.644736842105264</v>
      </c>
    </row>
    <row r="44" spans="1:20" x14ac:dyDescent="0.3">
      <c r="A44">
        <v>42</v>
      </c>
      <c r="B44" t="s">
        <v>70</v>
      </c>
      <c r="C44" t="s">
        <v>13</v>
      </c>
      <c r="E44">
        <v>2011</v>
      </c>
      <c r="F44">
        <v>2018</v>
      </c>
      <c r="G44">
        <v>66</v>
      </c>
      <c r="H44">
        <v>58</v>
      </c>
      <c r="I44">
        <v>11</v>
      </c>
      <c r="J44">
        <v>1260</v>
      </c>
      <c r="K44">
        <v>73</v>
      </c>
      <c r="L44">
        <v>26.8</v>
      </c>
      <c r="M44">
        <v>138.15</v>
      </c>
      <c r="N44">
        <v>0</v>
      </c>
      <c r="O44">
        <v>7</v>
      </c>
      <c r="P44">
        <v>3</v>
      </c>
      <c r="Q44">
        <v>102</v>
      </c>
      <c r="R44">
        <v>53</v>
      </c>
      <c r="S44" s="2">
        <f t="shared" si="0"/>
        <v>19.09090909090909</v>
      </c>
      <c r="T44" s="2">
        <f t="shared" si="1"/>
        <v>21.724137931034484</v>
      </c>
    </row>
    <row r="45" spans="1:20" x14ac:dyDescent="0.3">
      <c r="A45">
        <v>43</v>
      </c>
      <c r="B45" t="s">
        <v>71</v>
      </c>
      <c r="C45" t="s">
        <v>2020</v>
      </c>
      <c r="E45">
        <v>2008</v>
      </c>
      <c r="F45">
        <v>2019</v>
      </c>
      <c r="G45">
        <v>61</v>
      </c>
      <c r="H45">
        <v>54</v>
      </c>
      <c r="I45">
        <v>10</v>
      </c>
      <c r="J45">
        <v>1247</v>
      </c>
      <c r="K45">
        <v>100</v>
      </c>
      <c r="L45">
        <v>28.34</v>
      </c>
      <c r="M45">
        <v>128.94999999999999</v>
      </c>
      <c r="N45">
        <v>1</v>
      </c>
      <c r="O45">
        <v>3</v>
      </c>
      <c r="P45">
        <v>6</v>
      </c>
      <c r="Q45">
        <v>117</v>
      </c>
      <c r="R45">
        <v>36</v>
      </c>
      <c r="S45" s="2">
        <f t="shared" si="0"/>
        <v>20.442622950819672</v>
      </c>
      <c r="T45" s="2">
        <f t="shared" si="1"/>
        <v>23.092592592592592</v>
      </c>
    </row>
    <row r="46" spans="1:20" x14ac:dyDescent="0.3">
      <c r="A46">
        <v>44</v>
      </c>
      <c r="B46" t="s">
        <v>72</v>
      </c>
      <c r="C46" t="s">
        <v>22</v>
      </c>
      <c r="E46">
        <v>2008</v>
      </c>
      <c r="F46">
        <v>2019</v>
      </c>
      <c r="G46">
        <v>78</v>
      </c>
      <c r="H46">
        <v>65</v>
      </c>
      <c r="I46">
        <v>8</v>
      </c>
      <c r="J46">
        <v>1239</v>
      </c>
      <c r="K46">
        <v>65</v>
      </c>
      <c r="L46">
        <v>21.73</v>
      </c>
      <c r="M46">
        <v>104.55</v>
      </c>
      <c r="N46">
        <v>0</v>
      </c>
      <c r="O46">
        <v>3</v>
      </c>
      <c r="P46">
        <v>4</v>
      </c>
      <c r="Q46">
        <v>105</v>
      </c>
      <c r="R46">
        <v>20</v>
      </c>
      <c r="S46" s="2">
        <f t="shared" si="0"/>
        <v>15.884615384615385</v>
      </c>
      <c r="T46" s="2">
        <f t="shared" si="1"/>
        <v>19.061538461538461</v>
      </c>
    </row>
    <row r="47" spans="1:20" x14ac:dyDescent="0.3">
      <c r="A47">
        <v>45</v>
      </c>
      <c r="B47" t="s">
        <v>73</v>
      </c>
      <c r="C47" t="s">
        <v>11</v>
      </c>
      <c r="E47">
        <v>2007</v>
      </c>
      <c r="F47">
        <v>2017</v>
      </c>
      <c r="G47">
        <v>58</v>
      </c>
      <c r="H47">
        <v>51</v>
      </c>
      <c r="I47">
        <v>9</v>
      </c>
      <c r="J47">
        <v>1177</v>
      </c>
      <c r="K47">
        <v>77</v>
      </c>
      <c r="L47">
        <v>28.02</v>
      </c>
      <c r="M47">
        <v>136.38</v>
      </c>
      <c r="N47">
        <v>0</v>
      </c>
      <c r="O47">
        <v>8</v>
      </c>
      <c r="P47">
        <v>1</v>
      </c>
      <c r="Q47">
        <v>77</v>
      </c>
      <c r="R47">
        <v>74</v>
      </c>
      <c r="S47" s="2">
        <f t="shared" si="0"/>
        <v>20.293103448275861</v>
      </c>
      <c r="T47" s="2">
        <f t="shared" si="1"/>
        <v>23.078431372549019</v>
      </c>
    </row>
    <row r="48" spans="1:20" x14ac:dyDescent="0.3">
      <c r="A48">
        <v>46</v>
      </c>
      <c r="B48" t="s">
        <v>74</v>
      </c>
      <c r="C48" t="s">
        <v>13</v>
      </c>
      <c r="E48">
        <v>2005</v>
      </c>
      <c r="F48">
        <v>2013</v>
      </c>
      <c r="G48">
        <v>37</v>
      </c>
      <c r="H48">
        <v>36</v>
      </c>
      <c r="I48">
        <v>5</v>
      </c>
      <c r="J48">
        <v>1176</v>
      </c>
      <c r="K48">
        <v>79</v>
      </c>
      <c r="L48">
        <v>37.93</v>
      </c>
      <c r="M48">
        <v>141.51</v>
      </c>
      <c r="N48">
        <v>0</v>
      </c>
      <c r="O48">
        <v>7</v>
      </c>
      <c r="P48">
        <v>1</v>
      </c>
      <c r="Q48">
        <v>119</v>
      </c>
      <c r="R48">
        <v>32</v>
      </c>
      <c r="S48" s="2">
        <f t="shared" si="0"/>
        <v>31.783783783783782</v>
      </c>
      <c r="T48" s="2">
        <f t="shared" si="1"/>
        <v>32.666666666666664</v>
      </c>
    </row>
    <row r="49" spans="1:20" x14ac:dyDescent="0.3">
      <c r="A49">
        <v>47</v>
      </c>
      <c r="B49" t="s">
        <v>75</v>
      </c>
      <c r="C49" t="s">
        <v>14</v>
      </c>
      <c r="E49">
        <v>2013</v>
      </c>
      <c r="F49">
        <v>2019</v>
      </c>
      <c r="G49">
        <v>42</v>
      </c>
      <c r="H49">
        <v>42</v>
      </c>
      <c r="I49">
        <v>0</v>
      </c>
      <c r="J49">
        <v>1171</v>
      </c>
      <c r="K49">
        <v>84</v>
      </c>
      <c r="L49">
        <v>27.88</v>
      </c>
      <c r="M49">
        <v>135.06</v>
      </c>
      <c r="N49">
        <v>0</v>
      </c>
      <c r="O49">
        <v>11</v>
      </c>
      <c r="P49">
        <v>0</v>
      </c>
      <c r="Q49">
        <v>114</v>
      </c>
      <c r="R49">
        <v>41</v>
      </c>
      <c r="S49" s="2">
        <f t="shared" si="0"/>
        <v>27.88095238095238</v>
      </c>
      <c r="T49" s="2">
        <f t="shared" si="1"/>
        <v>27.88095238095238</v>
      </c>
    </row>
    <row r="50" spans="1:20" x14ac:dyDescent="0.3">
      <c r="A50">
        <v>48</v>
      </c>
      <c r="B50" t="s">
        <v>76</v>
      </c>
      <c r="C50" t="s">
        <v>14</v>
      </c>
      <c r="E50">
        <v>2010</v>
      </c>
      <c r="F50">
        <v>2019</v>
      </c>
      <c r="G50">
        <v>79</v>
      </c>
      <c r="H50">
        <v>70</v>
      </c>
      <c r="I50">
        <v>21</v>
      </c>
      <c r="J50">
        <v>1169</v>
      </c>
      <c r="K50">
        <v>61</v>
      </c>
      <c r="L50">
        <v>23.85</v>
      </c>
      <c r="M50">
        <v>152.41</v>
      </c>
      <c r="N50">
        <v>0</v>
      </c>
      <c r="O50">
        <v>3</v>
      </c>
      <c r="P50">
        <v>8</v>
      </c>
      <c r="Q50">
        <v>87</v>
      </c>
      <c r="R50">
        <v>62</v>
      </c>
      <c r="S50" s="2">
        <f t="shared" si="0"/>
        <v>14.79746835443038</v>
      </c>
      <c r="T50" s="2">
        <f t="shared" si="1"/>
        <v>16.7</v>
      </c>
    </row>
    <row r="51" spans="1:20" x14ac:dyDescent="0.3">
      <c r="A51">
        <v>49</v>
      </c>
      <c r="B51" t="s">
        <v>77</v>
      </c>
      <c r="C51" t="s">
        <v>21</v>
      </c>
      <c r="E51">
        <v>2010</v>
      </c>
      <c r="F51">
        <v>2019</v>
      </c>
      <c r="G51">
        <v>66</v>
      </c>
      <c r="H51">
        <v>60</v>
      </c>
      <c r="I51">
        <v>4</v>
      </c>
      <c r="J51">
        <v>1167</v>
      </c>
      <c r="K51">
        <v>62</v>
      </c>
      <c r="L51">
        <v>20.83</v>
      </c>
      <c r="M51">
        <v>105.89</v>
      </c>
      <c r="N51">
        <v>0</v>
      </c>
      <c r="O51">
        <v>3</v>
      </c>
      <c r="P51">
        <v>4</v>
      </c>
      <c r="Q51">
        <v>69</v>
      </c>
      <c r="R51">
        <v>58</v>
      </c>
      <c r="S51" s="2">
        <f t="shared" si="0"/>
        <v>17.681818181818183</v>
      </c>
      <c r="T51" s="2">
        <f t="shared" si="1"/>
        <v>19.45</v>
      </c>
    </row>
    <row r="52" spans="1:20" x14ac:dyDescent="0.3">
      <c r="A52">
        <v>0</v>
      </c>
      <c r="B52" t="s">
        <v>78</v>
      </c>
      <c r="C52" t="s">
        <v>15</v>
      </c>
      <c r="E52">
        <v>2006</v>
      </c>
      <c r="F52">
        <v>2016</v>
      </c>
      <c r="G52">
        <v>66</v>
      </c>
      <c r="H52">
        <v>59</v>
      </c>
      <c r="I52">
        <v>12</v>
      </c>
      <c r="J52">
        <v>1142</v>
      </c>
      <c r="K52">
        <v>66</v>
      </c>
      <c r="L52">
        <v>24.29</v>
      </c>
      <c r="M52">
        <v>116.41</v>
      </c>
      <c r="N52">
        <v>0</v>
      </c>
      <c r="O52">
        <v>4</v>
      </c>
      <c r="P52">
        <v>4</v>
      </c>
      <c r="Q52">
        <v>67</v>
      </c>
      <c r="R52">
        <v>49</v>
      </c>
      <c r="S52" s="2">
        <f t="shared" si="0"/>
        <v>17.303030303030305</v>
      </c>
      <c r="T52" s="2">
        <f t="shared" si="1"/>
        <v>19.35593220338983</v>
      </c>
    </row>
    <row r="53" spans="1:20" x14ac:dyDescent="0.3">
      <c r="A53">
        <v>1</v>
      </c>
      <c r="B53" t="s">
        <v>79</v>
      </c>
      <c r="C53" t="s">
        <v>11</v>
      </c>
      <c r="E53">
        <v>2016</v>
      </c>
      <c r="F53">
        <v>2019</v>
      </c>
      <c r="G53">
        <v>34</v>
      </c>
      <c r="H53">
        <v>31</v>
      </c>
      <c r="I53">
        <v>5</v>
      </c>
      <c r="J53">
        <v>1138</v>
      </c>
      <c r="K53">
        <v>110</v>
      </c>
      <c r="L53">
        <v>43.76</v>
      </c>
      <c r="M53">
        <v>146.46</v>
      </c>
      <c r="N53">
        <v>2</v>
      </c>
      <c r="O53">
        <v>8</v>
      </c>
      <c r="P53">
        <v>1</v>
      </c>
      <c r="Q53">
        <v>102</v>
      </c>
      <c r="R53">
        <v>50</v>
      </c>
      <c r="S53" s="2">
        <f t="shared" si="0"/>
        <v>33.470588235294116</v>
      </c>
      <c r="T53" s="2">
        <f t="shared" si="1"/>
        <v>36.70967741935484</v>
      </c>
    </row>
    <row r="54" spans="1:20" x14ac:dyDescent="0.3">
      <c r="A54">
        <v>2</v>
      </c>
      <c r="B54" t="s">
        <v>80</v>
      </c>
      <c r="C54" t="s">
        <v>2021</v>
      </c>
      <c r="E54">
        <v>2013</v>
      </c>
      <c r="F54">
        <v>2019</v>
      </c>
      <c r="G54">
        <v>51</v>
      </c>
      <c r="H54">
        <v>48</v>
      </c>
      <c r="I54">
        <v>9</v>
      </c>
      <c r="J54">
        <v>1094</v>
      </c>
      <c r="K54">
        <v>91</v>
      </c>
      <c r="L54">
        <v>28.05</v>
      </c>
      <c r="M54">
        <v>122.92</v>
      </c>
      <c r="N54">
        <v>0</v>
      </c>
      <c r="O54">
        <v>7</v>
      </c>
      <c r="P54">
        <v>5</v>
      </c>
      <c r="Q54">
        <v>96</v>
      </c>
      <c r="R54">
        <v>36</v>
      </c>
      <c r="S54" s="2">
        <f t="shared" si="0"/>
        <v>21.450980392156861</v>
      </c>
      <c r="T54" s="2">
        <f t="shared" si="1"/>
        <v>22.791666666666668</v>
      </c>
    </row>
    <row r="55" spans="1:20" x14ac:dyDescent="0.3">
      <c r="A55">
        <v>3</v>
      </c>
      <c r="B55" t="s">
        <v>81</v>
      </c>
      <c r="C55" t="s">
        <v>22</v>
      </c>
      <c r="E55">
        <v>2008</v>
      </c>
      <c r="F55">
        <v>2018</v>
      </c>
      <c r="G55">
        <v>61</v>
      </c>
      <c r="H55">
        <v>59</v>
      </c>
      <c r="I55">
        <v>6</v>
      </c>
      <c r="J55">
        <v>1079</v>
      </c>
      <c r="K55">
        <v>72</v>
      </c>
      <c r="L55">
        <v>20.350000000000001</v>
      </c>
      <c r="M55">
        <v>111.12</v>
      </c>
      <c r="N55">
        <v>0</v>
      </c>
      <c r="O55">
        <v>3</v>
      </c>
      <c r="P55">
        <v>5</v>
      </c>
      <c r="Q55">
        <v>120</v>
      </c>
      <c r="R55">
        <v>23</v>
      </c>
      <c r="S55" s="2">
        <f t="shared" si="0"/>
        <v>17.688524590163933</v>
      </c>
      <c r="T55" s="2">
        <f t="shared" si="1"/>
        <v>18.288135593220339</v>
      </c>
    </row>
    <row r="56" spans="1:20" x14ac:dyDescent="0.3">
      <c r="A56">
        <v>4</v>
      </c>
      <c r="B56" t="s">
        <v>82</v>
      </c>
      <c r="C56" t="s">
        <v>15</v>
      </c>
      <c r="E56">
        <v>2008</v>
      </c>
      <c r="F56">
        <v>2019</v>
      </c>
      <c r="G56">
        <v>68</v>
      </c>
      <c r="H56">
        <v>58</v>
      </c>
      <c r="I56">
        <v>12</v>
      </c>
      <c r="J56">
        <v>1058</v>
      </c>
      <c r="K56">
        <v>68</v>
      </c>
      <c r="L56">
        <v>23</v>
      </c>
      <c r="M56">
        <v>129.18</v>
      </c>
      <c r="N56">
        <v>0</v>
      </c>
      <c r="O56">
        <v>4</v>
      </c>
      <c r="P56">
        <v>1</v>
      </c>
      <c r="Q56">
        <v>69</v>
      </c>
      <c r="R56">
        <v>61</v>
      </c>
      <c r="S56" s="2">
        <f t="shared" si="0"/>
        <v>15.558823529411764</v>
      </c>
      <c r="T56" s="2">
        <f t="shared" si="1"/>
        <v>18.241379310344829</v>
      </c>
    </row>
    <row r="57" spans="1:20" x14ac:dyDescent="0.3">
      <c r="A57">
        <v>5</v>
      </c>
      <c r="B57" t="s">
        <v>83</v>
      </c>
      <c r="C57" t="s">
        <v>14</v>
      </c>
      <c r="E57">
        <v>2009</v>
      </c>
      <c r="F57">
        <v>2018</v>
      </c>
      <c r="G57">
        <v>72</v>
      </c>
      <c r="H57">
        <v>57</v>
      </c>
      <c r="I57">
        <v>18</v>
      </c>
      <c r="J57">
        <v>1055</v>
      </c>
      <c r="K57">
        <v>81</v>
      </c>
      <c r="L57">
        <v>27.05</v>
      </c>
      <c r="M57">
        <v>118.14</v>
      </c>
      <c r="N57">
        <v>0</v>
      </c>
      <c r="O57">
        <v>5</v>
      </c>
      <c r="P57">
        <v>1</v>
      </c>
      <c r="Q57">
        <v>67</v>
      </c>
      <c r="R57">
        <v>35</v>
      </c>
      <c r="S57" s="2">
        <f t="shared" si="0"/>
        <v>14.652777777777779</v>
      </c>
      <c r="T57" s="2">
        <f t="shared" si="1"/>
        <v>18.508771929824562</v>
      </c>
    </row>
    <row r="58" spans="1:20" x14ac:dyDescent="0.3">
      <c r="A58">
        <v>6</v>
      </c>
      <c r="B58" t="s">
        <v>84</v>
      </c>
      <c r="C58" t="s">
        <v>2020</v>
      </c>
      <c r="E58">
        <v>2009</v>
      </c>
      <c r="F58">
        <v>2019</v>
      </c>
      <c r="G58">
        <v>49</v>
      </c>
      <c r="H58">
        <v>47</v>
      </c>
      <c r="I58">
        <v>7</v>
      </c>
      <c r="J58">
        <v>1042</v>
      </c>
      <c r="K58">
        <v>74</v>
      </c>
      <c r="L58">
        <v>26.05</v>
      </c>
      <c r="M58">
        <v>115.13</v>
      </c>
      <c r="N58">
        <v>0</v>
      </c>
      <c r="O58">
        <v>7</v>
      </c>
      <c r="P58">
        <v>4</v>
      </c>
      <c r="Q58">
        <v>93</v>
      </c>
      <c r="R58">
        <v>21</v>
      </c>
      <c r="S58" s="2">
        <f t="shared" si="0"/>
        <v>21.26530612244898</v>
      </c>
      <c r="T58" s="2">
        <f t="shared" si="1"/>
        <v>22.170212765957448</v>
      </c>
    </row>
    <row r="59" spans="1:20" x14ac:dyDescent="0.3">
      <c r="A59">
        <v>7</v>
      </c>
      <c r="B59" t="s">
        <v>85</v>
      </c>
      <c r="C59" t="s">
        <v>17</v>
      </c>
      <c r="E59">
        <v>2012</v>
      </c>
      <c r="F59">
        <v>2019</v>
      </c>
      <c r="G59">
        <v>38</v>
      </c>
      <c r="H59">
        <v>38</v>
      </c>
      <c r="I59">
        <v>5</v>
      </c>
      <c r="J59">
        <v>1018</v>
      </c>
      <c r="K59">
        <v>79</v>
      </c>
      <c r="L59">
        <v>30.84</v>
      </c>
      <c r="M59">
        <v>129.35</v>
      </c>
      <c r="N59">
        <v>0</v>
      </c>
      <c r="O59">
        <v>4</v>
      </c>
      <c r="P59">
        <v>3</v>
      </c>
      <c r="Q59">
        <v>117</v>
      </c>
      <c r="R59">
        <v>32</v>
      </c>
      <c r="S59" s="2">
        <f t="shared" si="0"/>
        <v>26.789473684210527</v>
      </c>
      <c r="T59" s="2">
        <f t="shared" si="1"/>
        <v>26.789473684210527</v>
      </c>
    </row>
    <row r="60" spans="1:20" x14ac:dyDescent="0.3">
      <c r="A60">
        <v>8</v>
      </c>
      <c r="B60" t="s">
        <v>86</v>
      </c>
      <c r="C60" t="s">
        <v>15</v>
      </c>
      <c r="E60">
        <v>2007</v>
      </c>
      <c r="F60">
        <v>2019</v>
      </c>
      <c r="G60">
        <v>49</v>
      </c>
      <c r="H60">
        <v>48</v>
      </c>
      <c r="I60">
        <v>7</v>
      </c>
      <c r="J60">
        <v>990</v>
      </c>
      <c r="K60">
        <v>82</v>
      </c>
      <c r="L60">
        <v>24.14</v>
      </c>
      <c r="M60">
        <v>116.74</v>
      </c>
      <c r="N60">
        <v>0</v>
      </c>
      <c r="O60">
        <v>6</v>
      </c>
      <c r="P60">
        <v>6</v>
      </c>
      <c r="Q60">
        <v>92</v>
      </c>
      <c r="R60">
        <v>37</v>
      </c>
      <c r="S60" s="2">
        <f t="shared" si="0"/>
        <v>20.204081632653061</v>
      </c>
      <c r="T60" s="2">
        <f t="shared" si="1"/>
        <v>20.625</v>
      </c>
    </row>
    <row r="61" spans="1:20" x14ac:dyDescent="0.3">
      <c r="A61">
        <v>9</v>
      </c>
      <c r="B61" t="s">
        <v>87</v>
      </c>
      <c r="C61" t="s">
        <v>16</v>
      </c>
      <c r="E61">
        <v>2006</v>
      </c>
      <c r="F61">
        <v>2017</v>
      </c>
      <c r="G61">
        <v>58</v>
      </c>
      <c r="H61">
        <v>53</v>
      </c>
      <c r="I61">
        <v>6</v>
      </c>
      <c r="J61">
        <v>987</v>
      </c>
      <c r="K61">
        <v>73</v>
      </c>
      <c r="L61">
        <v>21</v>
      </c>
      <c r="M61">
        <v>119.63</v>
      </c>
      <c r="N61">
        <v>0</v>
      </c>
      <c r="O61">
        <v>5</v>
      </c>
      <c r="P61">
        <v>7</v>
      </c>
      <c r="Q61">
        <v>100</v>
      </c>
      <c r="R61">
        <v>31</v>
      </c>
      <c r="S61" s="2">
        <f t="shared" si="0"/>
        <v>17.017241379310345</v>
      </c>
      <c r="T61" s="2">
        <f t="shared" si="1"/>
        <v>18.622641509433961</v>
      </c>
    </row>
    <row r="62" spans="1:20" x14ac:dyDescent="0.3">
      <c r="A62">
        <v>10</v>
      </c>
      <c r="B62" t="s">
        <v>88</v>
      </c>
      <c r="C62" t="s">
        <v>2020</v>
      </c>
      <c r="E62">
        <v>2015</v>
      </c>
      <c r="F62">
        <v>2019</v>
      </c>
      <c r="G62">
        <v>38</v>
      </c>
      <c r="H62">
        <v>36</v>
      </c>
      <c r="I62">
        <v>3</v>
      </c>
      <c r="J62">
        <v>987</v>
      </c>
      <c r="K62">
        <v>127</v>
      </c>
      <c r="L62">
        <v>29.9</v>
      </c>
      <c r="M62">
        <v>154.21</v>
      </c>
      <c r="N62">
        <v>1</v>
      </c>
      <c r="O62">
        <v>5</v>
      </c>
      <c r="P62">
        <v>4</v>
      </c>
      <c r="Q62">
        <v>114</v>
      </c>
      <c r="R62">
        <v>45</v>
      </c>
      <c r="S62" s="2">
        <f t="shared" si="0"/>
        <v>25.973684210526315</v>
      </c>
      <c r="T62" s="2">
        <f t="shared" si="1"/>
        <v>27.416666666666668</v>
      </c>
    </row>
    <row r="63" spans="1:20" x14ac:dyDescent="0.3">
      <c r="A63">
        <v>11</v>
      </c>
      <c r="B63" t="s">
        <v>89</v>
      </c>
      <c r="C63" t="s">
        <v>21</v>
      </c>
      <c r="E63">
        <v>2010</v>
      </c>
      <c r="F63">
        <v>2019</v>
      </c>
      <c r="G63">
        <v>62</v>
      </c>
      <c r="H63">
        <v>55</v>
      </c>
      <c r="I63">
        <v>10</v>
      </c>
      <c r="J63">
        <v>985</v>
      </c>
      <c r="K63">
        <v>61</v>
      </c>
      <c r="L63">
        <v>21.88</v>
      </c>
      <c r="M63">
        <v>118.81</v>
      </c>
      <c r="N63">
        <v>0</v>
      </c>
      <c r="O63">
        <v>2</v>
      </c>
      <c r="P63">
        <v>2</v>
      </c>
      <c r="Q63">
        <v>73</v>
      </c>
      <c r="R63">
        <v>37</v>
      </c>
      <c r="S63" s="2">
        <f t="shared" si="0"/>
        <v>15.887096774193548</v>
      </c>
      <c r="T63" s="2">
        <f t="shared" si="1"/>
        <v>17.90909090909091</v>
      </c>
    </row>
    <row r="64" spans="1:20" x14ac:dyDescent="0.3">
      <c r="A64">
        <v>12</v>
      </c>
      <c r="B64" t="s">
        <v>90</v>
      </c>
      <c r="C64" t="s">
        <v>12</v>
      </c>
      <c r="E64">
        <v>2007</v>
      </c>
      <c r="F64">
        <v>2014</v>
      </c>
      <c r="G64">
        <v>47</v>
      </c>
      <c r="H64">
        <v>44</v>
      </c>
      <c r="I64">
        <v>14</v>
      </c>
      <c r="J64">
        <v>984</v>
      </c>
      <c r="K64">
        <v>85</v>
      </c>
      <c r="L64">
        <v>32.799999999999997</v>
      </c>
      <c r="M64">
        <v>132.97</v>
      </c>
      <c r="N64">
        <v>0</v>
      </c>
      <c r="O64">
        <v>5</v>
      </c>
      <c r="P64">
        <v>3</v>
      </c>
      <c r="Q64">
        <v>71</v>
      </c>
      <c r="R64">
        <v>44</v>
      </c>
      <c r="S64" s="2">
        <f t="shared" si="0"/>
        <v>20.936170212765958</v>
      </c>
      <c r="T64" s="2">
        <f t="shared" si="1"/>
        <v>22.363636363636363</v>
      </c>
    </row>
    <row r="65" spans="1:20" x14ac:dyDescent="0.3">
      <c r="A65">
        <v>13</v>
      </c>
      <c r="B65" t="s">
        <v>91</v>
      </c>
      <c r="C65" t="s">
        <v>17</v>
      </c>
      <c r="E65">
        <v>2005</v>
      </c>
      <c r="F65">
        <v>2011</v>
      </c>
      <c r="G65">
        <v>33</v>
      </c>
      <c r="H65">
        <v>33</v>
      </c>
      <c r="I65">
        <v>2</v>
      </c>
      <c r="J65">
        <v>982</v>
      </c>
      <c r="K65">
        <v>89</v>
      </c>
      <c r="L65">
        <v>31.67</v>
      </c>
      <c r="M65">
        <v>127.53</v>
      </c>
      <c r="N65">
        <v>0</v>
      </c>
      <c r="O65">
        <v>5</v>
      </c>
      <c r="P65">
        <v>1</v>
      </c>
      <c r="Q65">
        <v>123</v>
      </c>
      <c r="R65">
        <v>26</v>
      </c>
      <c r="S65" s="2">
        <f t="shared" si="0"/>
        <v>29.757575757575758</v>
      </c>
      <c r="T65" s="2">
        <f t="shared" si="1"/>
        <v>29.757575757575758</v>
      </c>
    </row>
    <row r="66" spans="1:20" x14ac:dyDescent="0.3">
      <c r="A66">
        <v>14</v>
      </c>
      <c r="B66" t="s">
        <v>92</v>
      </c>
      <c r="C66" t="s">
        <v>2022</v>
      </c>
      <c r="E66">
        <v>2014</v>
      </c>
      <c r="F66">
        <v>2019</v>
      </c>
      <c r="G66">
        <v>32</v>
      </c>
      <c r="H66">
        <v>32</v>
      </c>
      <c r="I66">
        <v>3</v>
      </c>
      <c r="J66">
        <v>971</v>
      </c>
      <c r="K66">
        <v>117</v>
      </c>
      <c r="L66">
        <v>33.479999999999997</v>
      </c>
      <c r="M66">
        <v>126.1</v>
      </c>
      <c r="N66">
        <v>1</v>
      </c>
      <c r="O66">
        <v>6</v>
      </c>
      <c r="P66">
        <v>1</v>
      </c>
      <c r="Q66">
        <v>75</v>
      </c>
      <c r="R66">
        <v>43</v>
      </c>
      <c r="S66" s="2">
        <f t="shared" si="0"/>
        <v>30.34375</v>
      </c>
      <c r="T66" s="2">
        <f t="shared" si="1"/>
        <v>30.34375</v>
      </c>
    </row>
    <row r="67" spans="1:20" x14ac:dyDescent="0.3">
      <c r="A67">
        <v>15</v>
      </c>
      <c r="B67" t="s">
        <v>93</v>
      </c>
      <c r="C67" t="s">
        <v>20</v>
      </c>
      <c r="E67">
        <v>2014</v>
      </c>
      <c r="F67">
        <v>2019</v>
      </c>
      <c r="G67">
        <v>44</v>
      </c>
      <c r="H67">
        <v>43</v>
      </c>
      <c r="I67">
        <v>5</v>
      </c>
      <c r="J67">
        <v>946</v>
      </c>
      <c r="K67">
        <v>80</v>
      </c>
      <c r="L67">
        <v>24.89</v>
      </c>
      <c r="M67">
        <v>120.81</v>
      </c>
      <c r="N67">
        <v>0</v>
      </c>
      <c r="O67">
        <v>4</v>
      </c>
      <c r="P67">
        <v>2</v>
      </c>
      <c r="Q67">
        <v>89</v>
      </c>
      <c r="R67">
        <v>28</v>
      </c>
      <c r="S67" s="2">
        <f t="shared" ref="S67:S130" si="2">J67/G67</f>
        <v>21.5</v>
      </c>
      <c r="T67" s="2">
        <f t="shared" ref="T67:T130" si="3">J67/H67</f>
        <v>22</v>
      </c>
    </row>
    <row r="68" spans="1:20" x14ac:dyDescent="0.3">
      <c r="A68">
        <v>16</v>
      </c>
      <c r="B68" t="s">
        <v>94</v>
      </c>
      <c r="C68" t="s">
        <v>11</v>
      </c>
      <c r="E68">
        <v>2007</v>
      </c>
      <c r="F68">
        <v>2012</v>
      </c>
      <c r="G68">
        <v>37</v>
      </c>
      <c r="H68">
        <v>36</v>
      </c>
      <c r="I68">
        <v>2</v>
      </c>
      <c r="J68">
        <v>932</v>
      </c>
      <c r="K68">
        <v>75</v>
      </c>
      <c r="L68">
        <v>27.41</v>
      </c>
      <c r="M68">
        <v>119.02</v>
      </c>
      <c r="N68">
        <v>0</v>
      </c>
      <c r="O68">
        <v>7</v>
      </c>
      <c r="P68">
        <v>2</v>
      </c>
      <c r="Q68">
        <v>109</v>
      </c>
      <c r="R68">
        <v>10</v>
      </c>
      <c r="S68" s="2">
        <f t="shared" si="2"/>
        <v>25.189189189189189</v>
      </c>
      <c r="T68" s="2">
        <f t="shared" si="3"/>
        <v>25.888888888888889</v>
      </c>
    </row>
    <row r="69" spans="1:20" x14ac:dyDescent="0.3">
      <c r="A69">
        <v>17</v>
      </c>
      <c r="B69" t="s">
        <v>95</v>
      </c>
      <c r="C69" t="s">
        <v>21</v>
      </c>
      <c r="E69">
        <v>2012</v>
      </c>
      <c r="F69">
        <v>2019</v>
      </c>
      <c r="G69">
        <v>57</v>
      </c>
      <c r="H69">
        <v>48</v>
      </c>
      <c r="I69">
        <v>18</v>
      </c>
      <c r="J69">
        <v>918</v>
      </c>
      <c r="K69">
        <v>69</v>
      </c>
      <c r="L69">
        <v>30.6</v>
      </c>
      <c r="M69">
        <v>138.46</v>
      </c>
      <c r="N69">
        <v>0</v>
      </c>
      <c r="O69">
        <v>3</v>
      </c>
      <c r="P69">
        <v>1</v>
      </c>
      <c r="Q69">
        <v>60</v>
      </c>
      <c r="R69">
        <v>48</v>
      </c>
      <c r="S69" s="2">
        <f t="shared" si="2"/>
        <v>16.105263157894736</v>
      </c>
      <c r="T69" s="2">
        <f t="shared" si="3"/>
        <v>19.125</v>
      </c>
    </row>
    <row r="70" spans="1:20" x14ac:dyDescent="0.3">
      <c r="A70">
        <v>18</v>
      </c>
      <c r="B70" t="s">
        <v>96</v>
      </c>
      <c r="C70" t="s">
        <v>13</v>
      </c>
      <c r="E70">
        <v>2012</v>
      </c>
      <c r="F70">
        <v>2019</v>
      </c>
      <c r="G70">
        <v>32</v>
      </c>
      <c r="H70">
        <v>30</v>
      </c>
      <c r="I70">
        <v>5</v>
      </c>
      <c r="J70">
        <v>893</v>
      </c>
      <c r="K70">
        <v>90</v>
      </c>
      <c r="L70">
        <v>35.72</v>
      </c>
      <c r="M70">
        <v>126.3</v>
      </c>
      <c r="N70">
        <v>0</v>
      </c>
      <c r="O70">
        <v>5</v>
      </c>
      <c r="P70">
        <v>2</v>
      </c>
      <c r="Q70">
        <v>92</v>
      </c>
      <c r="R70">
        <v>16</v>
      </c>
      <c r="S70" s="2">
        <f t="shared" si="2"/>
        <v>27.90625</v>
      </c>
      <c r="T70" s="2">
        <f t="shared" si="3"/>
        <v>29.766666666666666</v>
      </c>
    </row>
    <row r="71" spans="1:20" x14ac:dyDescent="0.3">
      <c r="A71">
        <v>19</v>
      </c>
      <c r="B71" t="s">
        <v>97</v>
      </c>
      <c r="C71" t="s">
        <v>2021</v>
      </c>
      <c r="E71">
        <v>2015</v>
      </c>
      <c r="F71">
        <v>2019</v>
      </c>
      <c r="G71">
        <v>36</v>
      </c>
      <c r="H71">
        <v>35</v>
      </c>
      <c r="I71">
        <v>2</v>
      </c>
      <c r="J71">
        <v>866</v>
      </c>
      <c r="K71">
        <v>69</v>
      </c>
      <c r="L71">
        <v>26.24</v>
      </c>
      <c r="M71">
        <v>120.61</v>
      </c>
      <c r="N71">
        <v>0</v>
      </c>
      <c r="O71">
        <v>6</v>
      </c>
      <c r="P71">
        <v>0</v>
      </c>
      <c r="Q71">
        <v>83</v>
      </c>
      <c r="R71">
        <v>19</v>
      </c>
      <c r="S71" s="2">
        <f t="shared" si="2"/>
        <v>24.055555555555557</v>
      </c>
      <c r="T71" s="2">
        <f t="shared" si="3"/>
        <v>24.742857142857144</v>
      </c>
    </row>
    <row r="72" spans="1:20" x14ac:dyDescent="0.3">
      <c r="A72">
        <v>20</v>
      </c>
      <c r="B72" t="s">
        <v>98</v>
      </c>
      <c r="C72" t="s">
        <v>19</v>
      </c>
      <c r="E72">
        <v>2006</v>
      </c>
      <c r="F72">
        <v>2019</v>
      </c>
      <c r="G72">
        <v>54</v>
      </c>
      <c r="H72">
        <v>53</v>
      </c>
      <c r="I72">
        <v>9</v>
      </c>
      <c r="J72">
        <v>852</v>
      </c>
      <c r="K72">
        <v>54</v>
      </c>
      <c r="L72">
        <v>19.36</v>
      </c>
      <c r="M72">
        <v>142.71</v>
      </c>
      <c r="N72">
        <v>0</v>
      </c>
      <c r="O72">
        <v>3</v>
      </c>
      <c r="P72">
        <v>6</v>
      </c>
      <c r="Q72">
        <v>58</v>
      </c>
      <c r="R72">
        <v>51</v>
      </c>
      <c r="S72" s="2">
        <f t="shared" si="2"/>
        <v>15.777777777777779</v>
      </c>
      <c r="T72" s="2">
        <f t="shared" si="3"/>
        <v>16.075471698113208</v>
      </c>
    </row>
    <row r="73" spans="1:20" x14ac:dyDescent="0.3">
      <c r="A73">
        <v>21</v>
      </c>
      <c r="B73" t="s">
        <v>99</v>
      </c>
      <c r="C73" t="s">
        <v>15</v>
      </c>
      <c r="E73">
        <v>2016</v>
      </c>
      <c r="F73">
        <v>2019</v>
      </c>
      <c r="G73">
        <v>29</v>
      </c>
      <c r="H73">
        <v>28</v>
      </c>
      <c r="I73">
        <v>1</v>
      </c>
      <c r="J73">
        <v>833</v>
      </c>
      <c r="K73">
        <v>125</v>
      </c>
      <c r="L73">
        <v>30.85</v>
      </c>
      <c r="M73">
        <v>153.12</v>
      </c>
      <c r="N73">
        <v>2</v>
      </c>
      <c r="O73">
        <v>5</v>
      </c>
      <c r="P73">
        <v>3</v>
      </c>
      <c r="Q73">
        <v>54</v>
      </c>
      <c r="R73">
        <v>67</v>
      </c>
      <c r="S73" s="2">
        <f t="shared" si="2"/>
        <v>28.724137931034484</v>
      </c>
      <c r="T73" s="2">
        <f t="shared" si="3"/>
        <v>29.75</v>
      </c>
    </row>
    <row r="74" spans="1:20" x14ac:dyDescent="0.3">
      <c r="A74">
        <v>22</v>
      </c>
      <c r="B74" t="s">
        <v>100</v>
      </c>
      <c r="C74" t="s">
        <v>19</v>
      </c>
      <c r="E74">
        <v>2006</v>
      </c>
      <c r="F74">
        <v>2019</v>
      </c>
      <c r="G74">
        <v>38</v>
      </c>
      <c r="H74">
        <v>38</v>
      </c>
      <c r="I74">
        <v>5</v>
      </c>
      <c r="J74">
        <v>821</v>
      </c>
      <c r="K74">
        <v>66</v>
      </c>
      <c r="L74">
        <v>24.87</v>
      </c>
      <c r="M74">
        <v>130.31</v>
      </c>
      <c r="N74">
        <v>0</v>
      </c>
      <c r="O74">
        <v>6</v>
      </c>
      <c r="P74">
        <v>4</v>
      </c>
      <c r="Q74">
        <v>75</v>
      </c>
      <c r="R74">
        <v>24</v>
      </c>
      <c r="S74" s="2">
        <f t="shared" si="2"/>
        <v>21.605263157894736</v>
      </c>
      <c r="T74" s="2">
        <f t="shared" si="3"/>
        <v>21.605263157894736</v>
      </c>
    </row>
    <row r="75" spans="1:20" x14ac:dyDescent="0.3">
      <c r="A75">
        <v>23</v>
      </c>
      <c r="B75" t="s">
        <v>101</v>
      </c>
      <c r="C75" t="s">
        <v>19</v>
      </c>
      <c r="E75">
        <v>2006</v>
      </c>
      <c r="F75">
        <v>2019</v>
      </c>
      <c r="G75">
        <v>38</v>
      </c>
      <c r="H75">
        <v>38</v>
      </c>
      <c r="I75">
        <v>5</v>
      </c>
      <c r="J75">
        <v>818</v>
      </c>
      <c r="K75">
        <v>75</v>
      </c>
      <c r="L75">
        <v>24.78</v>
      </c>
      <c r="M75">
        <v>120.64</v>
      </c>
      <c r="N75">
        <v>0</v>
      </c>
      <c r="O75">
        <v>5</v>
      </c>
      <c r="P75">
        <v>5</v>
      </c>
      <c r="Q75">
        <v>81</v>
      </c>
      <c r="R75">
        <v>23</v>
      </c>
      <c r="S75" s="2">
        <f t="shared" si="2"/>
        <v>21.526315789473685</v>
      </c>
      <c r="T75" s="2">
        <f t="shared" si="3"/>
        <v>21.526315789473685</v>
      </c>
    </row>
    <row r="76" spans="1:20" x14ac:dyDescent="0.3">
      <c r="A76">
        <v>24</v>
      </c>
      <c r="B76" t="s">
        <v>102</v>
      </c>
      <c r="C76" t="s">
        <v>16</v>
      </c>
      <c r="E76">
        <v>2010</v>
      </c>
      <c r="F76">
        <v>2019</v>
      </c>
      <c r="G76">
        <v>58</v>
      </c>
      <c r="H76">
        <v>41</v>
      </c>
      <c r="I76">
        <v>12</v>
      </c>
      <c r="J76">
        <v>812</v>
      </c>
      <c r="K76">
        <v>89</v>
      </c>
      <c r="L76">
        <v>28</v>
      </c>
      <c r="M76">
        <v>126.67</v>
      </c>
      <c r="N76">
        <v>0</v>
      </c>
      <c r="O76">
        <v>3</v>
      </c>
      <c r="P76">
        <v>2</v>
      </c>
      <c r="Q76">
        <v>79</v>
      </c>
      <c r="R76">
        <v>15</v>
      </c>
      <c r="S76" s="2">
        <f t="shared" si="2"/>
        <v>14</v>
      </c>
      <c r="T76" s="2">
        <f t="shared" si="3"/>
        <v>19.804878048780488</v>
      </c>
    </row>
    <row r="77" spans="1:20" x14ac:dyDescent="0.3">
      <c r="A77">
        <v>25</v>
      </c>
      <c r="B77" t="s">
        <v>103</v>
      </c>
      <c r="C77" t="s">
        <v>14</v>
      </c>
      <c r="E77">
        <v>2010</v>
      </c>
      <c r="F77">
        <v>2018</v>
      </c>
      <c r="G77">
        <v>54</v>
      </c>
      <c r="H77">
        <v>47</v>
      </c>
      <c r="I77">
        <v>4</v>
      </c>
      <c r="J77">
        <v>800</v>
      </c>
      <c r="K77">
        <v>58</v>
      </c>
      <c r="L77">
        <v>18.600000000000001</v>
      </c>
      <c r="M77">
        <v>104.43</v>
      </c>
      <c r="N77">
        <v>0</v>
      </c>
      <c r="O77">
        <v>4</v>
      </c>
      <c r="P77">
        <v>0</v>
      </c>
      <c r="Q77">
        <v>73</v>
      </c>
      <c r="R77">
        <v>16</v>
      </c>
      <c r="S77" s="2">
        <f t="shared" si="2"/>
        <v>14.814814814814815</v>
      </c>
      <c r="T77" s="2">
        <f t="shared" si="3"/>
        <v>17.021276595744681</v>
      </c>
    </row>
    <row r="78" spans="1:20" x14ac:dyDescent="0.3">
      <c r="A78">
        <v>26</v>
      </c>
      <c r="B78" t="s">
        <v>104</v>
      </c>
      <c r="C78" t="s">
        <v>2021</v>
      </c>
      <c r="E78">
        <v>2012</v>
      </c>
      <c r="F78">
        <v>2019</v>
      </c>
      <c r="G78">
        <v>42</v>
      </c>
      <c r="H78">
        <v>41</v>
      </c>
      <c r="I78">
        <v>6</v>
      </c>
      <c r="J78">
        <v>799</v>
      </c>
      <c r="K78">
        <v>75</v>
      </c>
      <c r="L78">
        <v>22.82</v>
      </c>
      <c r="M78">
        <v>114.96</v>
      </c>
      <c r="N78">
        <v>0</v>
      </c>
      <c r="O78">
        <v>4</v>
      </c>
      <c r="P78">
        <v>3</v>
      </c>
      <c r="Q78">
        <v>69</v>
      </c>
      <c r="R78">
        <v>21</v>
      </c>
      <c r="S78" s="2">
        <f t="shared" si="2"/>
        <v>19.023809523809526</v>
      </c>
      <c r="T78" s="2">
        <f t="shared" si="3"/>
        <v>19.487804878048781</v>
      </c>
    </row>
    <row r="79" spans="1:20" x14ac:dyDescent="0.3">
      <c r="A79">
        <v>27</v>
      </c>
      <c r="B79" t="s">
        <v>105</v>
      </c>
      <c r="C79" t="s">
        <v>20</v>
      </c>
      <c r="E79">
        <v>2015</v>
      </c>
      <c r="F79">
        <v>2019</v>
      </c>
      <c r="G79">
        <v>46</v>
      </c>
      <c r="H79">
        <v>46</v>
      </c>
      <c r="I79">
        <v>0</v>
      </c>
      <c r="J79">
        <v>791</v>
      </c>
      <c r="K79">
        <v>51</v>
      </c>
      <c r="L79">
        <v>17.190000000000001</v>
      </c>
      <c r="M79">
        <v>122.06</v>
      </c>
      <c r="N79">
        <v>0</v>
      </c>
      <c r="O79">
        <v>1</v>
      </c>
      <c r="P79">
        <v>8</v>
      </c>
      <c r="Q79">
        <v>81</v>
      </c>
      <c r="R79">
        <v>28</v>
      </c>
      <c r="S79" s="2">
        <f t="shared" si="2"/>
        <v>17.195652173913043</v>
      </c>
      <c r="T79" s="2">
        <f t="shared" si="3"/>
        <v>17.195652173913043</v>
      </c>
    </row>
    <row r="80" spans="1:20" x14ac:dyDescent="0.3">
      <c r="A80">
        <v>28</v>
      </c>
      <c r="B80" t="s">
        <v>106</v>
      </c>
      <c r="C80" t="s">
        <v>22</v>
      </c>
      <c r="E80">
        <v>2015</v>
      </c>
      <c r="F80">
        <v>2019</v>
      </c>
      <c r="G80">
        <v>37</v>
      </c>
      <c r="H80">
        <v>33</v>
      </c>
      <c r="I80">
        <v>2</v>
      </c>
      <c r="J80">
        <v>790</v>
      </c>
      <c r="K80">
        <v>83</v>
      </c>
      <c r="L80">
        <v>25.48</v>
      </c>
      <c r="M80">
        <v>133.22</v>
      </c>
      <c r="N80">
        <v>0</v>
      </c>
      <c r="O80">
        <v>4</v>
      </c>
      <c r="P80">
        <v>3</v>
      </c>
      <c r="Q80">
        <v>94</v>
      </c>
      <c r="R80">
        <v>12</v>
      </c>
      <c r="S80" s="2">
        <f t="shared" si="2"/>
        <v>21.351351351351351</v>
      </c>
      <c r="T80" s="2">
        <f t="shared" si="3"/>
        <v>23.939393939393938</v>
      </c>
    </row>
    <row r="81" spans="1:20" x14ac:dyDescent="0.3">
      <c r="A81">
        <v>29</v>
      </c>
      <c r="B81" t="s">
        <v>107</v>
      </c>
      <c r="C81" t="s">
        <v>16</v>
      </c>
      <c r="E81">
        <v>2007</v>
      </c>
      <c r="F81">
        <v>2012</v>
      </c>
      <c r="G81">
        <v>39</v>
      </c>
      <c r="H81">
        <v>34</v>
      </c>
      <c r="I81">
        <v>13</v>
      </c>
      <c r="J81">
        <v>788</v>
      </c>
      <c r="K81">
        <v>87</v>
      </c>
      <c r="L81">
        <v>37.520000000000003</v>
      </c>
      <c r="M81">
        <v>110.2</v>
      </c>
      <c r="N81">
        <v>0</v>
      </c>
      <c r="O81">
        <v>3</v>
      </c>
      <c r="P81">
        <v>2</v>
      </c>
      <c r="Q81">
        <v>45</v>
      </c>
      <c r="R81">
        <v>26</v>
      </c>
      <c r="S81" s="2">
        <f t="shared" si="2"/>
        <v>20.205128205128204</v>
      </c>
      <c r="T81" s="2">
        <f t="shared" si="3"/>
        <v>23.176470588235293</v>
      </c>
    </row>
    <row r="82" spans="1:20" x14ac:dyDescent="0.3">
      <c r="A82">
        <v>30</v>
      </c>
      <c r="B82" t="s">
        <v>108</v>
      </c>
      <c r="C82" t="s">
        <v>2023</v>
      </c>
      <c r="E82">
        <v>2014</v>
      </c>
      <c r="F82">
        <v>2019</v>
      </c>
      <c r="G82">
        <v>30</v>
      </c>
      <c r="H82">
        <v>29</v>
      </c>
      <c r="I82">
        <v>3</v>
      </c>
      <c r="J82">
        <v>777</v>
      </c>
      <c r="K82">
        <v>106</v>
      </c>
      <c r="L82">
        <v>29.88</v>
      </c>
      <c r="M82">
        <v>129.06</v>
      </c>
      <c r="N82">
        <v>1</v>
      </c>
      <c r="O82">
        <v>4</v>
      </c>
      <c r="P82">
        <v>3</v>
      </c>
      <c r="Q82">
        <v>79</v>
      </c>
      <c r="R82">
        <v>26</v>
      </c>
      <c r="S82" s="2">
        <f t="shared" si="2"/>
        <v>25.9</v>
      </c>
      <c r="T82" s="2">
        <f t="shared" si="3"/>
        <v>26.793103448275861</v>
      </c>
    </row>
    <row r="83" spans="1:20" x14ac:dyDescent="0.3">
      <c r="A83">
        <v>31</v>
      </c>
      <c r="B83" t="s">
        <v>109</v>
      </c>
      <c r="C83" t="s">
        <v>15</v>
      </c>
      <c r="E83">
        <v>2008</v>
      </c>
      <c r="F83">
        <v>2018</v>
      </c>
      <c r="G83">
        <v>42</v>
      </c>
      <c r="H83">
        <v>40</v>
      </c>
      <c r="I83">
        <v>4</v>
      </c>
      <c r="J83">
        <v>765</v>
      </c>
      <c r="K83">
        <v>84</v>
      </c>
      <c r="L83">
        <v>21.25</v>
      </c>
      <c r="M83">
        <v>108.2</v>
      </c>
      <c r="N83">
        <v>0</v>
      </c>
      <c r="O83">
        <v>6</v>
      </c>
      <c r="P83">
        <v>6</v>
      </c>
      <c r="Q83">
        <v>54</v>
      </c>
      <c r="R83">
        <v>37</v>
      </c>
      <c r="S83" s="2">
        <f t="shared" si="2"/>
        <v>18.214285714285715</v>
      </c>
      <c r="T83" s="2">
        <f t="shared" si="3"/>
        <v>19.125</v>
      </c>
    </row>
    <row r="84" spans="1:20" x14ac:dyDescent="0.3">
      <c r="A84">
        <v>32</v>
      </c>
      <c r="B84" t="s">
        <v>110</v>
      </c>
      <c r="C84" t="s">
        <v>13</v>
      </c>
      <c r="E84">
        <v>2007</v>
      </c>
      <c r="F84">
        <v>2014</v>
      </c>
      <c r="G84">
        <v>51</v>
      </c>
      <c r="H84">
        <v>45</v>
      </c>
      <c r="I84">
        <v>5</v>
      </c>
      <c r="J84">
        <v>759</v>
      </c>
      <c r="K84">
        <v>99</v>
      </c>
      <c r="L84">
        <v>18.97</v>
      </c>
      <c r="M84">
        <v>137</v>
      </c>
      <c r="N84">
        <v>0</v>
      </c>
      <c r="O84">
        <v>4</v>
      </c>
      <c r="P84">
        <v>9</v>
      </c>
      <c r="Q84">
        <v>68</v>
      </c>
      <c r="R84">
        <v>31</v>
      </c>
      <c r="S84" s="2">
        <f t="shared" si="2"/>
        <v>14.882352941176471</v>
      </c>
      <c r="T84" s="2">
        <f t="shared" si="3"/>
        <v>16.866666666666667</v>
      </c>
    </row>
    <row r="85" spans="1:20" x14ac:dyDescent="0.3">
      <c r="A85">
        <v>33</v>
      </c>
      <c r="B85" t="s">
        <v>111</v>
      </c>
      <c r="C85" t="s">
        <v>16</v>
      </c>
      <c r="E85">
        <v>2017</v>
      </c>
      <c r="F85">
        <v>2019</v>
      </c>
      <c r="G85">
        <v>34</v>
      </c>
      <c r="H85">
        <v>33</v>
      </c>
      <c r="I85">
        <v>0</v>
      </c>
      <c r="J85">
        <v>756</v>
      </c>
      <c r="K85">
        <v>91</v>
      </c>
      <c r="L85">
        <v>22.9</v>
      </c>
      <c r="M85">
        <v>136.69999999999999</v>
      </c>
      <c r="N85">
        <v>0</v>
      </c>
      <c r="O85">
        <v>4</v>
      </c>
      <c r="P85">
        <v>2</v>
      </c>
      <c r="Q85">
        <v>86</v>
      </c>
      <c r="R85">
        <v>22</v>
      </c>
      <c r="S85" s="2">
        <f t="shared" si="2"/>
        <v>22.235294117647058</v>
      </c>
      <c r="T85" s="2">
        <f t="shared" si="3"/>
        <v>22.90909090909091</v>
      </c>
    </row>
    <row r="86" spans="1:20" x14ac:dyDescent="0.3">
      <c r="A86">
        <v>34</v>
      </c>
      <c r="B86" t="s">
        <v>112</v>
      </c>
      <c r="C86" t="s">
        <v>12</v>
      </c>
      <c r="E86">
        <v>2008</v>
      </c>
      <c r="F86">
        <v>2012</v>
      </c>
      <c r="G86">
        <v>39</v>
      </c>
      <c r="H86">
        <v>36</v>
      </c>
      <c r="I86">
        <v>3</v>
      </c>
      <c r="J86">
        <v>756</v>
      </c>
      <c r="K86">
        <v>88</v>
      </c>
      <c r="L86">
        <v>22.9</v>
      </c>
      <c r="M86">
        <v>121.34</v>
      </c>
      <c r="N86">
        <v>0</v>
      </c>
      <c r="O86">
        <v>3</v>
      </c>
      <c r="P86">
        <v>4</v>
      </c>
      <c r="Q86">
        <v>41</v>
      </c>
      <c r="R86">
        <v>34</v>
      </c>
      <c r="S86" s="2">
        <f t="shared" si="2"/>
        <v>19.384615384615383</v>
      </c>
      <c r="T86" s="2">
        <f t="shared" si="3"/>
        <v>21</v>
      </c>
    </row>
    <row r="87" spans="1:20" x14ac:dyDescent="0.3">
      <c r="A87">
        <v>35</v>
      </c>
      <c r="B87" t="s">
        <v>113</v>
      </c>
      <c r="C87" t="s">
        <v>2020</v>
      </c>
      <c r="E87">
        <v>2013</v>
      </c>
      <c r="F87">
        <v>2019</v>
      </c>
      <c r="G87">
        <v>43</v>
      </c>
      <c r="H87">
        <v>35</v>
      </c>
      <c r="I87">
        <v>6</v>
      </c>
      <c r="J87">
        <v>755</v>
      </c>
      <c r="K87">
        <v>66</v>
      </c>
      <c r="L87">
        <v>26.03</v>
      </c>
      <c r="M87">
        <v>127.31</v>
      </c>
      <c r="N87">
        <v>0</v>
      </c>
      <c r="O87">
        <v>5</v>
      </c>
      <c r="P87">
        <v>3</v>
      </c>
      <c r="Q87">
        <v>77</v>
      </c>
      <c r="R87">
        <v>22</v>
      </c>
      <c r="S87" s="2">
        <f t="shared" si="2"/>
        <v>17.558139534883722</v>
      </c>
      <c r="T87" s="2">
        <f t="shared" si="3"/>
        <v>21.571428571428573</v>
      </c>
    </row>
    <row r="88" spans="1:20" x14ac:dyDescent="0.3">
      <c r="A88">
        <v>36</v>
      </c>
      <c r="B88" t="s">
        <v>114</v>
      </c>
      <c r="C88" t="s">
        <v>13</v>
      </c>
      <c r="E88">
        <v>2014</v>
      </c>
      <c r="F88">
        <v>2018</v>
      </c>
      <c r="G88">
        <v>32</v>
      </c>
      <c r="H88">
        <v>32</v>
      </c>
      <c r="I88">
        <v>0</v>
      </c>
      <c r="J88">
        <v>743</v>
      </c>
      <c r="K88">
        <v>78</v>
      </c>
      <c r="L88">
        <v>23.21</v>
      </c>
      <c r="M88">
        <v>145.11000000000001</v>
      </c>
      <c r="N88">
        <v>0</v>
      </c>
      <c r="O88">
        <v>4</v>
      </c>
      <c r="P88">
        <v>4</v>
      </c>
      <c r="Q88">
        <v>75</v>
      </c>
      <c r="R88">
        <v>35</v>
      </c>
      <c r="S88" s="2">
        <f t="shared" si="2"/>
        <v>23.21875</v>
      </c>
      <c r="T88" s="2">
        <f t="shared" si="3"/>
        <v>23.21875</v>
      </c>
    </row>
    <row r="89" spans="1:20" x14ac:dyDescent="0.3">
      <c r="A89">
        <v>37</v>
      </c>
      <c r="B89" t="s">
        <v>115</v>
      </c>
      <c r="C89" t="s">
        <v>2021</v>
      </c>
      <c r="E89">
        <v>2012</v>
      </c>
      <c r="F89">
        <v>2019</v>
      </c>
      <c r="G89">
        <v>33</v>
      </c>
      <c r="H89">
        <v>32</v>
      </c>
      <c r="I89">
        <v>2</v>
      </c>
      <c r="J89">
        <v>741</v>
      </c>
      <c r="K89">
        <v>71</v>
      </c>
      <c r="L89">
        <v>24.7</v>
      </c>
      <c r="M89">
        <v>116.69</v>
      </c>
      <c r="N89">
        <v>0</v>
      </c>
      <c r="O89">
        <v>5</v>
      </c>
      <c r="P89">
        <v>6</v>
      </c>
      <c r="Q89">
        <v>82</v>
      </c>
      <c r="R89">
        <v>22</v>
      </c>
      <c r="S89" s="2">
        <f t="shared" si="2"/>
        <v>22.454545454545453</v>
      </c>
      <c r="T89" s="2">
        <f t="shared" si="3"/>
        <v>23.15625</v>
      </c>
    </row>
    <row r="90" spans="1:20" x14ac:dyDescent="0.3">
      <c r="A90">
        <v>38</v>
      </c>
      <c r="B90" t="s">
        <v>116</v>
      </c>
      <c r="C90" t="s">
        <v>15</v>
      </c>
      <c r="E90">
        <v>2011</v>
      </c>
      <c r="F90">
        <v>2016</v>
      </c>
      <c r="G90">
        <v>34</v>
      </c>
      <c r="H90">
        <v>33</v>
      </c>
      <c r="I90">
        <v>0</v>
      </c>
      <c r="J90">
        <v>724</v>
      </c>
      <c r="K90">
        <v>84</v>
      </c>
      <c r="L90">
        <v>21.93</v>
      </c>
      <c r="M90">
        <v>121.68</v>
      </c>
      <c r="N90">
        <v>0</v>
      </c>
      <c r="O90">
        <v>4</v>
      </c>
      <c r="P90">
        <v>4</v>
      </c>
      <c r="Q90">
        <v>84</v>
      </c>
      <c r="R90">
        <v>26</v>
      </c>
      <c r="S90" s="2">
        <f t="shared" si="2"/>
        <v>21.294117647058822</v>
      </c>
      <c r="T90" s="2">
        <f t="shared" si="3"/>
        <v>21.939393939393938</v>
      </c>
    </row>
    <row r="91" spans="1:20" x14ac:dyDescent="0.3">
      <c r="A91">
        <v>39</v>
      </c>
      <c r="B91" t="s">
        <v>117</v>
      </c>
      <c r="C91" t="s">
        <v>12</v>
      </c>
      <c r="E91">
        <v>2005</v>
      </c>
      <c r="F91">
        <v>2012</v>
      </c>
      <c r="G91">
        <v>38</v>
      </c>
      <c r="H91">
        <v>30</v>
      </c>
      <c r="I91">
        <v>11</v>
      </c>
      <c r="J91">
        <v>721</v>
      </c>
      <c r="K91">
        <v>60</v>
      </c>
      <c r="L91">
        <v>37.94</v>
      </c>
      <c r="M91">
        <v>136.29</v>
      </c>
      <c r="N91">
        <v>0</v>
      </c>
      <c r="O91">
        <v>4</v>
      </c>
      <c r="P91">
        <v>1</v>
      </c>
      <c r="Q91">
        <v>58</v>
      </c>
      <c r="R91">
        <v>25</v>
      </c>
      <c r="S91" s="2">
        <f t="shared" si="2"/>
        <v>18.973684210526315</v>
      </c>
      <c r="T91" s="2">
        <f t="shared" si="3"/>
        <v>24.033333333333335</v>
      </c>
    </row>
    <row r="92" spans="1:20" x14ac:dyDescent="0.3">
      <c r="A92">
        <v>40</v>
      </c>
      <c r="B92" t="s">
        <v>118</v>
      </c>
      <c r="C92" t="s">
        <v>13</v>
      </c>
      <c r="E92">
        <v>2008</v>
      </c>
      <c r="F92">
        <v>2014</v>
      </c>
      <c r="G92">
        <v>38</v>
      </c>
      <c r="H92">
        <v>35</v>
      </c>
      <c r="I92">
        <v>10</v>
      </c>
      <c r="J92">
        <v>711</v>
      </c>
      <c r="K92">
        <v>65</v>
      </c>
      <c r="L92">
        <v>28.44</v>
      </c>
      <c r="M92">
        <v>118.69</v>
      </c>
      <c r="N92">
        <v>0</v>
      </c>
      <c r="O92">
        <v>3</v>
      </c>
      <c r="P92">
        <v>0</v>
      </c>
      <c r="Q92">
        <v>54</v>
      </c>
      <c r="R92">
        <v>17</v>
      </c>
      <c r="S92" s="2">
        <f t="shared" si="2"/>
        <v>18.710526315789473</v>
      </c>
      <c r="T92" s="2">
        <f t="shared" si="3"/>
        <v>20.314285714285713</v>
      </c>
    </row>
    <row r="93" spans="1:20" x14ac:dyDescent="0.3">
      <c r="A93">
        <v>41</v>
      </c>
      <c r="B93" t="s">
        <v>119</v>
      </c>
      <c r="C93" t="s">
        <v>14</v>
      </c>
      <c r="E93">
        <v>2006</v>
      </c>
      <c r="F93">
        <v>2017</v>
      </c>
      <c r="G93">
        <v>43</v>
      </c>
      <c r="H93">
        <v>38</v>
      </c>
      <c r="I93">
        <v>7</v>
      </c>
      <c r="J93">
        <v>703</v>
      </c>
      <c r="K93">
        <v>50</v>
      </c>
      <c r="L93">
        <v>22.67</v>
      </c>
      <c r="M93">
        <v>118.95</v>
      </c>
      <c r="N93">
        <v>0</v>
      </c>
      <c r="O93">
        <v>1</v>
      </c>
      <c r="P93">
        <v>0</v>
      </c>
      <c r="Q93">
        <v>58</v>
      </c>
      <c r="R93">
        <v>25</v>
      </c>
      <c r="S93" s="2">
        <f t="shared" si="2"/>
        <v>16.348837209302324</v>
      </c>
      <c r="T93" s="2">
        <f t="shared" si="3"/>
        <v>18.5</v>
      </c>
    </row>
    <row r="94" spans="1:20" x14ac:dyDescent="0.3">
      <c r="A94">
        <v>42</v>
      </c>
      <c r="B94" t="s">
        <v>120</v>
      </c>
      <c r="C94" t="s">
        <v>2022</v>
      </c>
      <c r="E94">
        <v>2016</v>
      </c>
      <c r="F94">
        <v>2019</v>
      </c>
      <c r="G94">
        <v>34</v>
      </c>
      <c r="H94">
        <v>32</v>
      </c>
      <c r="I94">
        <v>5</v>
      </c>
      <c r="J94">
        <v>695</v>
      </c>
      <c r="K94">
        <v>89</v>
      </c>
      <c r="L94">
        <v>25.74</v>
      </c>
      <c r="M94">
        <v>117.2</v>
      </c>
      <c r="N94">
        <v>0</v>
      </c>
      <c r="O94">
        <v>3</v>
      </c>
      <c r="P94">
        <v>3</v>
      </c>
      <c r="Q94">
        <v>61</v>
      </c>
      <c r="R94">
        <v>21</v>
      </c>
      <c r="S94" s="2">
        <f t="shared" si="2"/>
        <v>20.441176470588236</v>
      </c>
      <c r="T94" s="2">
        <f t="shared" si="3"/>
        <v>21.71875</v>
      </c>
    </row>
    <row r="95" spans="1:20" x14ac:dyDescent="0.3">
      <c r="A95">
        <v>43</v>
      </c>
      <c r="B95" t="s">
        <v>121</v>
      </c>
      <c r="C95" t="s">
        <v>2024</v>
      </c>
      <c r="E95">
        <v>2007</v>
      </c>
      <c r="F95">
        <v>2019</v>
      </c>
      <c r="G95">
        <v>35</v>
      </c>
      <c r="H95">
        <v>33</v>
      </c>
      <c r="I95">
        <v>6</v>
      </c>
      <c r="J95">
        <v>691</v>
      </c>
      <c r="K95">
        <v>75</v>
      </c>
      <c r="L95">
        <v>25.59</v>
      </c>
      <c r="M95">
        <v>106.47</v>
      </c>
      <c r="N95">
        <v>0</v>
      </c>
      <c r="O95">
        <v>4</v>
      </c>
      <c r="P95">
        <v>3</v>
      </c>
      <c r="Q95">
        <v>47</v>
      </c>
      <c r="R95">
        <v>17</v>
      </c>
      <c r="S95" s="2">
        <f t="shared" si="2"/>
        <v>19.742857142857144</v>
      </c>
      <c r="T95" s="2">
        <f t="shared" si="3"/>
        <v>20.939393939393938</v>
      </c>
    </row>
    <row r="96" spans="1:20" x14ac:dyDescent="0.3">
      <c r="A96">
        <v>44</v>
      </c>
      <c r="B96" t="s">
        <v>122</v>
      </c>
      <c r="C96" t="s">
        <v>2025</v>
      </c>
      <c r="E96">
        <v>2015</v>
      </c>
      <c r="F96">
        <v>2019</v>
      </c>
      <c r="G96">
        <v>23</v>
      </c>
      <c r="H96">
        <v>23</v>
      </c>
      <c r="I96">
        <v>5</v>
      </c>
      <c r="J96">
        <v>671</v>
      </c>
      <c r="K96">
        <v>107</v>
      </c>
      <c r="L96">
        <v>37.270000000000003</v>
      </c>
      <c r="M96">
        <v>140.96</v>
      </c>
      <c r="N96">
        <v>1</v>
      </c>
      <c r="O96">
        <v>4</v>
      </c>
      <c r="P96">
        <v>0</v>
      </c>
      <c r="Q96">
        <v>54</v>
      </c>
      <c r="R96">
        <v>31</v>
      </c>
      <c r="S96" s="2">
        <f t="shared" si="2"/>
        <v>29.173913043478262</v>
      </c>
      <c r="T96" s="2">
        <f t="shared" si="3"/>
        <v>29.173913043478262</v>
      </c>
    </row>
    <row r="97" spans="1:20" x14ac:dyDescent="0.3">
      <c r="A97">
        <v>45</v>
      </c>
      <c r="B97" t="s">
        <v>123</v>
      </c>
      <c r="C97" t="s">
        <v>17</v>
      </c>
      <c r="E97">
        <v>2005</v>
      </c>
      <c r="F97">
        <v>2012</v>
      </c>
      <c r="G97">
        <v>25</v>
      </c>
      <c r="H97">
        <v>23</v>
      </c>
      <c r="I97">
        <v>4</v>
      </c>
      <c r="J97">
        <v>666</v>
      </c>
      <c r="K97">
        <v>73</v>
      </c>
      <c r="L97">
        <v>35.049999999999997</v>
      </c>
      <c r="M97">
        <v>119.35</v>
      </c>
      <c r="N97">
        <v>0</v>
      </c>
      <c r="O97">
        <v>5</v>
      </c>
      <c r="P97">
        <v>0</v>
      </c>
      <c r="Q97">
        <v>56</v>
      </c>
      <c r="R97">
        <v>20</v>
      </c>
      <c r="S97" s="2">
        <f t="shared" si="2"/>
        <v>26.64</v>
      </c>
      <c r="T97" s="2">
        <f t="shared" si="3"/>
        <v>28.956521739130434</v>
      </c>
    </row>
    <row r="98" spans="1:20" x14ac:dyDescent="0.3">
      <c r="A98">
        <v>46</v>
      </c>
      <c r="B98" t="s">
        <v>124</v>
      </c>
      <c r="C98" t="s">
        <v>2021</v>
      </c>
      <c r="E98">
        <v>2008</v>
      </c>
      <c r="F98">
        <v>2017</v>
      </c>
      <c r="G98">
        <v>43</v>
      </c>
      <c r="H98">
        <v>38</v>
      </c>
      <c r="I98">
        <v>5</v>
      </c>
      <c r="J98">
        <v>638</v>
      </c>
      <c r="K98">
        <v>57</v>
      </c>
      <c r="L98">
        <v>19.329999999999998</v>
      </c>
      <c r="M98">
        <v>121.75</v>
      </c>
      <c r="N98">
        <v>0</v>
      </c>
      <c r="O98">
        <v>1</v>
      </c>
      <c r="P98">
        <v>2</v>
      </c>
      <c r="Q98">
        <v>60</v>
      </c>
      <c r="R98">
        <v>18</v>
      </c>
      <c r="S98" s="2">
        <f t="shared" si="2"/>
        <v>14.837209302325581</v>
      </c>
      <c r="T98" s="2">
        <f t="shared" si="3"/>
        <v>16.789473684210527</v>
      </c>
    </row>
    <row r="99" spans="1:20" x14ac:dyDescent="0.3">
      <c r="A99">
        <v>47</v>
      </c>
      <c r="B99" t="s">
        <v>125</v>
      </c>
      <c r="C99" t="s">
        <v>15</v>
      </c>
      <c r="E99">
        <v>2006</v>
      </c>
      <c r="F99">
        <v>2019</v>
      </c>
      <c r="G99">
        <v>71</v>
      </c>
      <c r="H99">
        <v>50</v>
      </c>
      <c r="I99">
        <v>16</v>
      </c>
      <c r="J99">
        <v>636</v>
      </c>
      <c r="K99">
        <v>55</v>
      </c>
      <c r="L99">
        <v>18.7</v>
      </c>
      <c r="M99">
        <v>115.42</v>
      </c>
      <c r="N99">
        <v>0</v>
      </c>
      <c r="O99">
        <v>1</v>
      </c>
      <c r="P99">
        <v>3</v>
      </c>
      <c r="Q99">
        <v>51</v>
      </c>
      <c r="R99">
        <v>19</v>
      </c>
      <c r="S99" s="2">
        <f t="shared" si="2"/>
        <v>8.9577464788732399</v>
      </c>
      <c r="T99" s="2">
        <f t="shared" si="3"/>
        <v>12.72</v>
      </c>
    </row>
    <row r="100" spans="1:20" x14ac:dyDescent="0.3">
      <c r="A100">
        <v>48</v>
      </c>
      <c r="B100" t="s">
        <v>126</v>
      </c>
      <c r="C100" t="s">
        <v>14</v>
      </c>
      <c r="E100">
        <v>2006</v>
      </c>
      <c r="F100">
        <v>2011</v>
      </c>
      <c r="G100">
        <v>31</v>
      </c>
      <c r="H100">
        <v>30</v>
      </c>
      <c r="I100">
        <v>3</v>
      </c>
      <c r="J100">
        <v>629</v>
      </c>
      <c r="K100">
        <v>88</v>
      </c>
      <c r="L100">
        <v>23.29</v>
      </c>
      <c r="M100">
        <v>129.15</v>
      </c>
      <c r="N100">
        <v>0</v>
      </c>
      <c r="O100">
        <v>4</v>
      </c>
      <c r="P100">
        <v>4</v>
      </c>
      <c r="Q100">
        <v>76</v>
      </c>
      <c r="R100">
        <v>23</v>
      </c>
      <c r="S100" s="2">
        <f t="shared" si="2"/>
        <v>20.29032258064516</v>
      </c>
      <c r="T100" s="2">
        <f t="shared" si="3"/>
        <v>20.966666666666665</v>
      </c>
    </row>
    <row r="101" spans="1:20" x14ac:dyDescent="0.3">
      <c r="A101">
        <v>49</v>
      </c>
      <c r="B101" t="s">
        <v>127</v>
      </c>
      <c r="C101" t="s">
        <v>19</v>
      </c>
      <c r="E101">
        <v>2006</v>
      </c>
      <c r="F101">
        <v>2018</v>
      </c>
      <c r="G101">
        <v>33</v>
      </c>
      <c r="H101">
        <v>32</v>
      </c>
      <c r="I101">
        <v>0</v>
      </c>
      <c r="J101">
        <v>621</v>
      </c>
      <c r="K101">
        <v>67</v>
      </c>
      <c r="L101">
        <v>19.399999999999999</v>
      </c>
      <c r="M101">
        <v>108.94</v>
      </c>
      <c r="N101">
        <v>0</v>
      </c>
      <c r="O101">
        <v>5</v>
      </c>
      <c r="P101">
        <v>3</v>
      </c>
      <c r="Q101">
        <v>72</v>
      </c>
      <c r="R101">
        <v>12</v>
      </c>
      <c r="S101" s="2">
        <f t="shared" si="2"/>
        <v>18.818181818181817</v>
      </c>
      <c r="T101" s="2">
        <f t="shared" si="3"/>
        <v>19.40625</v>
      </c>
    </row>
    <row r="102" spans="1:20" x14ac:dyDescent="0.3">
      <c r="A102">
        <v>0</v>
      </c>
      <c r="B102" t="s">
        <v>128</v>
      </c>
      <c r="C102" t="s">
        <v>2021</v>
      </c>
      <c r="E102">
        <v>2012</v>
      </c>
      <c r="F102">
        <v>2016</v>
      </c>
      <c r="G102">
        <v>26</v>
      </c>
      <c r="H102">
        <v>25</v>
      </c>
      <c r="I102">
        <v>2</v>
      </c>
      <c r="J102">
        <v>621</v>
      </c>
      <c r="K102">
        <v>89</v>
      </c>
      <c r="L102">
        <v>27</v>
      </c>
      <c r="M102">
        <v>115.64</v>
      </c>
      <c r="N102">
        <v>0</v>
      </c>
      <c r="O102">
        <v>4</v>
      </c>
      <c r="P102">
        <v>1</v>
      </c>
      <c r="Q102">
        <v>53</v>
      </c>
      <c r="R102">
        <v>16</v>
      </c>
      <c r="S102" s="2">
        <f t="shared" si="2"/>
        <v>23.884615384615383</v>
      </c>
      <c r="T102" s="2">
        <f t="shared" si="3"/>
        <v>24.84</v>
      </c>
    </row>
    <row r="103" spans="1:20" x14ac:dyDescent="0.3">
      <c r="A103">
        <v>1</v>
      </c>
      <c r="B103" t="s">
        <v>129</v>
      </c>
      <c r="C103" t="s">
        <v>19</v>
      </c>
      <c r="E103">
        <v>2011</v>
      </c>
      <c r="F103">
        <v>2018</v>
      </c>
      <c r="G103">
        <v>32</v>
      </c>
      <c r="H103">
        <v>31</v>
      </c>
      <c r="I103">
        <v>8</v>
      </c>
      <c r="J103">
        <v>613</v>
      </c>
      <c r="K103">
        <v>68</v>
      </c>
      <c r="L103">
        <v>26.65</v>
      </c>
      <c r="M103">
        <v>138.37</v>
      </c>
      <c r="N103">
        <v>0</v>
      </c>
      <c r="O103">
        <v>1</v>
      </c>
      <c r="P103">
        <v>2</v>
      </c>
      <c r="Q103">
        <v>42</v>
      </c>
      <c r="R103">
        <v>28</v>
      </c>
      <c r="S103" s="2">
        <f t="shared" si="2"/>
        <v>19.15625</v>
      </c>
      <c r="T103" s="2">
        <f t="shared" si="3"/>
        <v>19.774193548387096</v>
      </c>
    </row>
    <row r="104" spans="1:20" x14ac:dyDescent="0.3">
      <c r="A104">
        <v>2</v>
      </c>
      <c r="B104" t="s">
        <v>130</v>
      </c>
      <c r="C104" t="s">
        <v>2022</v>
      </c>
      <c r="E104">
        <v>2014</v>
      </c>
      <c r="F104">
        <v>2019</v>
      </c>
      <c r="G104">
        <v>38</v>
      </c>
      <c r="H104">
        <v>37</v>
      </c>
      <c r="I104">
        <v>1</v>
      </c>
      <c r="J104">
        <v>605</v>
      </c>
      <c r="K104">
        <v>77</v>
      </c>
      <c r="L104">
        <v>16.8</v>
      </c>
      <c r="M104">
        <v>116.12</v>
      </c>
      <c r="N104">
        <v>0</v>
      </c>
      <c r="O104">
        <v>2</v>
      </c>
      <c r="P104">
        <v>4</v>
      </c>
      <c r="Q104">
        <v>71</v>
      </c>
      <c r="R104">
        <v>17</v>
      </c>
      <c r="S104" s="2">
        <f t="shared" si="2"/>
        <v>15.921052631578947</v>
      </c>
      <c r="T104" s="2">
        <f t="shared" si="3"/>
        <v>16.351351351351351</v>
      </c>
    </row>
    <row r="105" spans="1:20" x14ac:dyDescent="0.3">
      <c r="A105">
        <v>3</v>
      </c>
      <c r="B105" t="s">
        <v>131</v>
      </c>
      <c r="C105" t="s">
        <v>13</v>
      </c>
      <c r="E105">
        <v>2011</v>
      </c>
      <c r="F105">
        <v>2019</v>
      </c>
      <c r="G105">
        <v>34</v>
      </c>
      <c r="H105">
        <v>29</v>
      </c>
      <c r="I105">
        <v>6</v>
      </c>
      <c r="J105">
        <v>603</v>
      </c>
      <c r="K105">
        <v>68</v>
      </c>
      <c r="L105">
        <v>26.21</v>
      </c>
      <c r="M105">
        <v>134</v>
      </c>
      <c r="N105">
        <v>0</v>
      </c>
      <c r="O105">
        <v>3</v>
      </c>
      <c r="P105">
        <v>2</v>
      </c>
      <c r="Q105">
        <v>56</v>
      </c>
      <c r="R105">
        <v>25</v>
      </c>
      <c r="S105" s="2">
        <f t="shared" si="2"/>
        <v>17.735294117647058</v>
      </c>
      <c r="T105" s="2">
        <f t="shared" si="3"/>
        <v>20.793103448275861</v>
      </c>
    </row>
    <row r="106" spans="1:20" x14ac:dyDescent="0.3">
      <c r="A106">
        <v>4</v>
      </c>
      <c r="B106" t="s">
        <v>132</v>
      </c>
      <c r="C106" t="s">
        <v>2026</v>
      </c>
      <c r="E106">
        <v>2015</v>
      </c>
      <c r="F106">
        <v>2019</v>
      </c>
      <c r="G106">
        <v>25</v>
      </c>
      <c r="H106">
        <v>25</v>
      </c>
      <c r="I106">
        <v>2</v>
      </c>
      <c r="J106">
        <v>599</v>
      </c>
      <c r="K106">
        <v>68</v>
      </c>
      <c r="L106">
        <v>26.04</v>
      </c>
      <c r="M106">
        <v>111.96</v>
      </c>
      <c r="N106">
        <v>0</v>
      </c>
      <c r="O106">
        <v>3</v>
      </c>
      <c r="P106">
        <v>1</v>
      </c>
      <c r="Q106">
        <v>63</v>
      </c>
      <c r="R106">
        <v>6</v>
      </c>
      <c r="S106" s="2">
        <f t="shared" si="2"/>
        <v>23.96</v>
      </c>
      <c r="T106" s="2">
        <f t="shared" si="3"/>
        <v>23.96</v>
      </c>
    </row>
    <row r="107" spans="1:20" x14ac:dyDescent="0.3">
      <c r="A107">
        <v>5</v>
      </c>
      <c r="B107" t="s">
        <v>133</v>
      </c>
      <c r="C107" t="s">
        <v>16</v>
      </c>
      <c r="E107">
        <v>2007</v>
      </c>
      <c r="F107">
        <v>2010</v>
      </c>
      <c r="G107">
        <v>24</v>
      </c>
      <c r="H107">
        <v>23</v>
      </c>
      <c r="I107">
        <v>2</v>
      </c>
      <c r="J107">
        <v>595</v>
      </c>
      <c r="K107">
        <v>74</v>
      </c>
      <c r="L107">
        <v>28.33</v>
      </c>
      <c r="M107">
        <v>107.98</v>
      </c>
      <c r="N107">
        <v>0</v>
      </c>
      <c r="O107">
        <v>3</v>
      </c>
      <c r="P107">
        <v>1</v>
      </c>
      <c r="Q107">
        <v>66</v>
      </c>
      <c r="R107">
        <v>10</v>
      </c>
      <c r="S107" s="2">
        <f t="shared" si="2"/>
        <v>24.791666666666668</v>
      </c>
      <c r="T107" s="2">
        <f t="shared" si="3"/>
        <v>25.869565217391305</v>
      </c>
    </row>
    <row r="108" spans="1:20" x14ac:dyDescent="0.3">
      <c r="A108">
        <v>6</v>
      </c>
      <c r="B108" t="s">
        <v>134</v>
      </c>
      <c r="C108" t="s">
        <v>17</v>
      </c>
      <c r="E108">
        <v>2014</v>
      </c>
      <c r="F108">
        <v>2019</v>
      </c>
      <c r="G108">
        <v>22</v>
      </c>
      <c r="H108">
        <v>22</v>
      </c>
      <c r="I108">
        <v>0</v>
      </c>
      <c r="J108">
        <v>593</v>
      </c>
      <c r="K108">
        <v>74</v>
      </c>
      <c r="L108">
        <v>26.95</v>
      </c>
      <c r="M108">
        <v>121.76</v>
      </c>
      <c r="N108">
        <v>0</v>
      </c>
      <c r="O108">
        <v>4</v>
      </c>
      <c r="P108">
        <v>2</v>
      </c>
      <c r="Q108">
        <v>71</v>
      </c>
      <c r="R108">
        <v>8</v>
      </c>
      <c r="S108" s="2">
        <f t="shared" si="2"/>
        <v>26.954545454545453</v>
      </c>
      <c r="T108" s="2">
        <f t="shared" si="3"/>
        <v>26.954545454545453</v>
      </c>
    </row>
    <row r="109" spans="1:20" x14ac:dyDescent="0.3">
      <c r="A109">
        <v>7</v>
      </c>
      <c r="B109" t="s">
        <v>135</v>
      </c>
      <c r="C109" t="s">
        <v>12</v>
      </c>
      <c r="E109">
        <v>2018</v>
      </c>
      <c r="F109">
        <v>2019</v>
      </c>
      <c r="G109">
        <v>20</v>
      </c>
      <c r="H109">
        <v>20</v>
      </c>
      <c r="I109">
        <v>2</v>
      </c>
      <c r="J109">
        <v>592</v>
      </c>
      <c r="K109">
        <v>76</v>
      </c>
      <c r="L109">
        <v>32.880000000000003</v>
      </c>
      <c r="M109">
        <v>120.81</v>
      </c>
      <c r="N109">
        <v>0</v>
      </c>
      <c r="O109">
        <v>4</v>
      </c>
      <c r="P109">
        <v>1</v>
      </c>
      <c r="Q109">
        <v>66</v>
      </c>
      <c r="R109">
        <v>15</v>
      </c>
      <c r="S109" s="2">
        <f t="shared" si="2"/>
        <v>29.6</v>
      </c>
      <c r="T109" s="2">
        <f t="shared" si="3"/>
        <v>29.6</v>
      </c>
    </row>
    <row r="110" spans="1:20" x14ac:dyDescent="0.3">
      <c r="A110">
        <v>8</v>
      </c>
      <c r="B110" t="s">
        <v>136</v>
      </c>
      <c r="C110" t="s">
        <v>11</v>
      </c>
      <c r="E110">
        <v>2015</v>
      </c>
      <c r="F110">
        <v>2019</v>
      </c>
      <c r="G110">
        <v>32</v>
      </c>
      <c r="H110">
        <v>27</v>
      </c>
      <c r="I110">
        <v>12</v>
      </c>
      <c r="J110">
        <v>587</v>
      </c>
      <c r="K110">
        <v>79</v>
      </c>
      <c r="L110">
        <v>39.130000000000003</v>
      </c>
      <c r="M110">
        <v>122.8</v>
      </c>
      <c r="N110">
        <v>0</v>
      </c>
      <c r="O110">
        <v>2</v>
      </c>
      <c r="P110">
        <v>2</v>
      </c>
      <c r="Q110">
        <v>40</v>
      </c>
      <c r="R110">
        <v>16</v>
      </c>
      <c r="S110" s="2">
        <f t="shared" si="2"/>
        <v>18.34375</v>
      </c>
      <c r="T110" s="2">
        <f t="shared" si="3"/>
        <v>21.74074074074074</v>
      </c>
    </row>
    <row r="111" spans="1:20" x14ac:dyDescent="0.3">
      <c r="A111">
        <v>9</v>
      </c>
      <c r="B111" t="s">
        <v>137</v>
      </c>
      <c r="C111" t="s">
        <v>15</v>
      </c>
      <c r="E111">
        <v>2007</v>
      </c>
      <c r="F111">
        <v>2017</v>
      </c>
      <c r="G111">
        <v>68</v>
      </c>
      <c r="H111">
        <v>52</v>
      </c>
      <c r="I111">
        <v>18</v>
      </c>
      <c r="J111">
        <v>587</v>
      </c>
      <c r="K111">
        <v>42</v>
      </c>
      <c r="L111">
        <v>17.260000000000002</v>
      </c>
      <c r="M111">
        <v>147.47999999999999</v>
      </c>
      <c r="N111">
        <v>0</v>
      </c>
      <c r="O111">
        <v>0</v>
      </c>
      <c r="P111">
        <v>3</v>
      </c>
      <c r="Q111">
        <v>45</v>
      </c>
      <c r="R111">
        <v>31</v>
      </c>
      <c r="S111" s="2">
        <f t="shared" si="2"/>
        <v>8.632352941176471</v>
      </c>
      <c r="T111" s="2">
        <f t="shared" si="3"/>
        <v>11.288461538461538</v>
      </c>
    </row>
    <row r="112" spans="1:20" x14ac:dyDescent="0.3">
      <c r="A112">
        <v>10</v>
      </c>
      <c r="B112" t="s">
        <v>138</v>
      </c>
      <c r="C112" t="s">
        <v>13</v>
      </c>
      <c r="E112">
        <v>2005</v>
      </c>
      <c r="F112">
        <v>2017</v>
      </c>
      <c r="G112">
        <v>36</v>
      </c>
      <c r="H112">
        <v>33</v>
      </c>
      <c r="I112">
        <v>2</v>
      </c>
      <c r="J112">
        <v>583</v>
      </c>
      <c r="K112">
        <v>79</v>
      </c>
      <c r="L112">
        <v>18.8</v>
      </c>
      <c r="M112">
        <v>127.01</v>
      </c>
      <c r="N112">
        <v>0</v>
      </c>
      <c r="O112">
        <v>3</v>
      </c>
      <c r="P112">
        <v>3</v>
      </c>
      <c r="Q112">
        <v>37</v>
      </c>
      <c r="R112">
        <v>24</v>
      </c>
      <c r="S112" s="2">
        <f t="shared" si="2"/>
        <v>16.194444444444443</v>
      </c>
      <c r="T112" s="2">
        <f t="shared" si="3"/>
        <v>17.666666666666668</v>
      </c>
    </row>
    <row r="113" spans="1:20" x14ac:dyDescent="0.3">
      <c r="A113">
        <v>11</v>
      </c>
      <c r="B113" t="s">
        <v>139</v>
      </c>
      <c r="C113" t="s">
        <v>15</v>
      </c>
      <c r="E113">
        <v>2006</v>
      </c>
      <c r="F113">
        <v>2015</v>
      </c>
      <c r="G113">
        <v>33</v>
      </c>
      <c r="H113">
        <v>32</v>
      </c>
      <c r="I113">
        <v>0</v>
      </c>
      <c r="J113">
        <v>582</v>
      </c>
      <c r="K113">
        <v>72</v>
      </c>
      <c r="L113">
        <v>18.18</v>
      </c>
      <c r="M113">
        <v>122.78</v>
      </c>
      <c r="N113">
        <v>0</v>
      </c>
      <c r="O113">
        <v>3</v>
      </c>
      <c r="P113">
        <v>1</v>
      </c>
      <c r="Q113">
        <v>62</v>
      </c>
      <c r="R113">
        <v>31</v>
      </c>
      <c r="S113" s="2">
        <f t="shared" si="2"/>
        <v>17.636363636363637</v>
      </c>
      <c r="T113" s="2">
        <f t="shared" si="3"/>
        <v>18.1875</v>
      </c>
    </row>
    <row r="114" spans="1:20" x14ac:dyDescent="0.3">
      <c r="A114">
        <v>12</v>
      </c>
      <c r="B114" t="s">
        <v>140</v>
      </c>
      <c r="C114" t="s">
        <v>18</v>
      </c>
      <c r="E114">
        <v>2005</v>
      </c>
      <c r="F114">
        <v>2010</v>
      </c>
      <c r="G114">
        <v>31</v>
      </c>
      <c r="H114">
        <v>29</v>
      </c>
      <c r="I114">
        <v>2</v>
      </c>
      <c r="J114">
        <v>578</v>
      </c>
      <c r="K114">
        <v>66</v>
      </c>
      <c r="L114">
        <v>21.4</v>
      </c>
      <c r="M114">
        <v>119.66</v>
      </c>
      <c r="N114">
        <v>0</v>
      </c>
      <c r="O114">
        <v>1</v>
      </c>
      <c r="P114">
        <v>0</v>
      </c>
      <c r="Q114">
        <v>40</v>
      </c>
      <c r="R114">
        <v>25</v>
      </c>
      <c r="S114" s="2">
        <f t="shared" si="2"/>
        <v>18.64516129032258</v>
      </c>
      <c r="T114" s="2">
        <f t="shared" si="3"/>
        <v>19.931034482758619</v>
      </c>
    </row>
    <row r="115" spans="1:20" x14ac:dyDescent="0.3">
      <c r="A115">
        <v>13</v>
      </c>
      <c r="B115" t="s">
        <v>141</v>
      </c>
      <c r="C115" t="s">
        <v>12</v>
      </c>
      <c r="E115">
        <v>2010</v>
      </c>
      <c r="F115">
        <v>2019</v>
      </c>
      <c r="G115">
        <v>36</v>
      </c>
      <c r="H115">
        <v>28</v>
      </c>
      <c r="I115">
        <v>7</v>
      </c>
      <c r="J115">
        <v>577</v>
      </c>
      <c r="K115">
        <v>90</v>
      </c>
      <c r="L115">
        <v>27.47</v>
      </c>
      <c r="M115">
        <v>128.79</v>
      </c>
      <c r="N115">
        <v>0</v>
      </c>
      <c r="O115">
        <v>4</v>
      </c>
      <c r="P115">
        <v>1</v>
      </c>
      <c r="Q115">
        <v>53</v>
      </c>
      <c r="R115">
        <v>12</v>
      </c>
      <c r="S115" s="2">
        <f t="shared" si="2"/>
        <v>16.027777777777779</v>
      </c>
      <c r="T115" s="2">
        <f t="shared" si="3"/>
        <v>20.607142857142858</v>
      </c>
    </row>
    <row r="116" spans="1:20" x14ac:dyDescent="0.3">
      <c r="A116">
        <v>14</v>
      </c>
      <c r="B116" t="s">
        <v>142</v>
      </c>
      <c r="C116" t="s">
        <v>2027</v>
      </c>
      <c r="E116">
        <v>2014</v>
      </c>
      <c r="F116">
        <v>2019</v>
      </c>
      <c r="G116">
        <v>34</v>
      </c>
      <c r="H116">
        <v>32</v>
      </c>
      <c r="I116">
        <v>0</v>
      </c>
      <c r="J116">
        <v>576</v>
      </c>
      <c r="K116">
        <v>62</v>
      </c>
      <c r="L116">
        <v>18</v>
      </c>
      <c r="M116">
        <v>120.5</v>
      </c>
      <c r="N116">
        <v>0</v>
      </c>
      <c r="O116">
        <v>2</v>
      </c>
      <c r="P116">
        <v>4</v>
      </c>
      <c r="Q116">
        <v>51</v>
      </c>
      <c r="R116">
        <v>19</v>
      </c>
      <c r="S116" s="2">
        <f t="shared" si="2"/>
        <v>16.941176470588236</v>
      </c>
      <c r="T116" s="2">
        <f t="shared" si="3"/>
        <v>18</v>
      </c>
    </row>
    <row r="117" spans="1:20" x14ac:dyDescent="0.3">
      <c r="A117">
        <v>15</v>
      </c>
      <c r="B117" t="s">
        <v>143</v>
      </c>
      <c r="C117" t="s">
        <v>17</v>
      </c>
      <c r="E117">
        <v>2005</v>
      </c>
      <c r="F117">
        <v>2015</v>
      </c>
      <c r="G117">
        <v>50</v>
      </c>
      <c r="H117">
        <v>38</v>
      </c>
      <c r="I117">
        <v>11</v>
      </c>
      <c r="J117">
        <v>572</v>
      </c>
      <c r="K117">
        <v>43</v>
      </c>
      <c r="L117">
        <v>21.18</v>
      </c>
      <c r="M117">
        <v>142.28</v>
      </c>
      <c r="N117">
        <v>0</v>
      </c>
      <c r="O117">
        <v>0</v>
      </c>
      <c r="P117">
        <v>1</v>
      </c>
      <c r="Q117">
        <v>29</v>
      </c>
      <c r="R117">
        <v>39</v>
      </c>
      <c r="S117" s="2">
        <f t="shared" si="2"/>
        <v>11.44</v>
      </c>
      <c r="T117" s="2">
        <f t="shared" si="3"/>
        <v>15.052631578947368</v>
      </c>
    </row>
    <row r="118" spans="1:20" x14ac:dyDescent="0.3">
      <c r="A118">
        <v>16</v>
      </c>
      <c r="B118" t="s">
        <v>144</v>
      </c>
      <c r="C118" t="s">
        <v>13</v>
      </c>
      <c r="E118">
        <v>2010</v>
      </c>
      <c r="F118">
        <v>2014</v>
      </c>
      <c r="G118">
        <v>27</v>
      </c>
      <c r="H118">
        <v>27</v>
      </c>
      <c r="I118">
        <v>1</v>
      </c>
      <c r="J118">
        <v>552</v>
      </c>
      <c r="K118">
        <v>63</v>
      </c>
      <c r="L118">
        <v>21.23</v>
      </c>
      <c r="M118">
        <v>133.65</v>
      </c>
      <c r="N118">
        <v>0</v>
      </c>
      <c r="O118">
        <v>3</v>
      </c>
      <c r="P118">
        <v>1</v>
      </c>
      <c r="Q118">
        <v>64</v>
      </c>
      <c r="R118">
        <v>21</v>
      </c>
      <c r="S118" s="2">
        <f t="shared" si="2"/>
        <v>20.444444444444443</v>
      </c>
      <c r="T118" s="2">
        <f t="shared" si="3"/>
        <v>20.444444444444443</v>
      </c>
    </row>
    <row r="119" spans="1:20" x14ac:dyDescent="0.3">
      <c r="A119">
        <v>17</v>
      </c>
      <c r="B119" t="s">
        <v>145</v>
      </c>
      <c r="C119" t="s">
        <v>2026</v>
      </c>
      <c r="E119">
        <v>2015</v>
      </c>
      <c r="F119">
        <v>2019</v>
      </c>
      <c r="G119">
        <v>29</v>
      </c>
      <c r="H119">
        <v>25</v>
      </c>
      <c r="I119">
        <v>4</v>
      </c>
      <c r="J119">
        <v>542</v>
      </c>
      <c r="K119">
        <v>56</v>
      </c>
      <c r="L119">
        <v>25.8</v>
      </c>
      <c r="M119">
        <v>112.68</v>
      </c>
      <c r="N119">
        <v>0</v>
      </c>
      <c r="O119">
        <v>2</v>
      </c>
      <c r="P119">
        <v>2</v>
      </c>
      <c r="Q119">
        <v>66</v>
      </c>
      <c r="R119">
        <v>12</v>
      </c>
      <c r="S119" s="2">
        <f t="shared" si="2"/>
        <v>18.689655172413794</v>
      </c>
      <c r="T119" s="2">
        <f t="shared" si="3"/>
        <v>21.68</v>
      </c>
    </row>
    <row r="120" spans="1:20" x14ac:dyDescent="0.3">
      <c r="A120">
        <v>18</v>
      </c>
      <c r="B120" t="s">
        <v>146</v>
      </c>
      <c r="C120" t="s">
        <v>2027</v>
      </c>
      <c r="E120">
        <v>2014</v>
      </c>
      <c r="F120">
        <v>2017</v>
      </c>
      <c r="G120">
        <v>24</v>
      </c>
      <c r="H120">
        <v>24</v>
      </c>
      <c r="I120">
        <v>4</v>
      </c>
      <c r="J120">
        <v>541</v>
      </c>
      <c r="K120">
        <v>122</v>
      </c>
      <c r="L120">
        <v>27.05</v>
      </c>
      <c r="M120">
        <v>124.94</v>
      </c>
      <c r="N120">
        <v>1</v>
      </c>
      <c r="O120">
        <v>2</v>
      </c>
      <c r="P120">
        <v>2</v>
      </c>
      <c r="Q120">
        <v>45</v>
      </c>
      <c r="R120">
        <v>20</v>
      </c>
      <c r="S120" s="2">
        <f t="shared" si="2"/>
        <v>22.541666666666668</v>
      </c>
      <c r="T120" s="2">
        <f t="shared" si="3"/>
        <v>22.541666666666668</v>
      </c>
    </row>
    <row r="121" spans="1:20" x14ac:dyDescent="0.3">
      <c r="A121">
        <v>19</v>
      </c>
      <c r="B121" t="s">
        <v>147</v>
      </c>
      <c r="C121" t="s">
        <v>21</v>
      </c>
      <c r="E121">
        <v>2010</v>
      </c>
      <c r="F121">
        <v>2018</v>
      </c>
      <c r="G121">
        <v>36</v>
      </c>
      <c r="H121">
        <v>36</v>
      </c>
      <c r="I121">
        <v>0</v>
      </c>
      <c r="J121">
        <v>538</v>
      </c>
      <c r="K121">
        <v>72</v>
      </c>
      <c r="L121">
        <v>14.94</v>
      </c>
      <c r="M121">
        <v>109.12</v>
      </c>
      <c r="N121">
        <v>0</v>
      </c>
      <c r="O121">
        <v>1</v>
      </c>
      <c r="P121">
        <v>4</v>
      </c>
      <c r="Q121">
        <v>61</v>
      </c>
      <c r="R121">
        <v>10</v>
      </c>
      <c r="S121" s="2">
        <f t="shared" si="2"/>
        <v>14.944444444444445</v>
      </c>
      <c r="T121" s="2">
        <f t="shared" si="3"/>
        <v>14.944444444444445</v>
      </c>
    </row>
    <row r="122" spans="1:20" x14ac:dyDescent="0.3">
      <c r="A122">
        <v>20</v>
      </c>
      <c r="B122" t="s">
        <v>148</v>
      </c>
      <c r="C122" t="s">
        <v>2021</v>
      </c>
      <c r="E122">
        <v>2008</v>
      </c>
      <c r="F122">
        <v>2019</v>
      </c>
      <c r="G122">
        <v>22</v>
      </c>
      <c r="H122">
        <v>22</v>
      </c>
      <c r="I122">
        <v>10</v>
      </c>
      <c r="J122">
        <v>533</v>
      </c>
      <c r="K122">
        <v>59</v>
      </c>
      <c r="L122">
        <v>44.41</v>
      </c>
      <c r="M122">
        <v>133.25</v>
      </c>
      <c r="N122">
        <v>0</v>
      </c>
      <c r="O122">
        <v>3</v>
      </c>
      <c r="P122">
        <v>1</v>
      </c>
      <c r="Q122">
        <v>27</v>
      </c>
      <c r="R122">
        <v>19</v>
      </c>
      <c r="S122" s="2">
        <f t="shared" si="2"/>
        <v>24.227272727272727</v>
      </c>
      <c r="T122" s="2">
        <f t="shared" si="3"/>
        <v>24.227272727272727</v>
      </c>
    </row>
    <row r="123" spans="1:20" x14ac:dyDescent="0.3">
      <c r="A123">
        <v>21</v>
      </c>
      <c r="B123" t="s">
        <v>149</v>
      </c>
      <c r="C123" t="s">
        <v>13</v>
      </c>
      <c r="E123">
        <v>2010</v>
      </c>
      <c r="F123">
        <v>2012</v>
      </c>
      <c r="G123">
        <v>25</v>
      </c>
      <c r="H123">
        <v>25</v>
      </c>
      <c r="I123">
        <v>1</v>
      </c>
      <c r="J123">
        <v>526</v>
      </c>
      <c r="K123">
        <v>63</v>
      </c>
      <c r="L123">
        <v>21.91</v>
      </c>
      <c r="M123">
        <v>111.91</v>
      </c>
      <c r="N123">
        <v>0</v>
      </c>
      <c r="O123">
        <v>3</v>
      </c>
      <c r="P123">
        <v>2</v>
      </c>
      <c r="Q123">
        <v>47</v>
      </c>
      <c r="R123">
        <v>23</v>
      </c>
      <c r="S123" s="2">
        <f t="shared" si="2"/>
        <v>21.04</v>
      </c>
      <c r="T123" s="2">
        <f t="shared" si="3"/>
        <v>21.04</v>
      </c>
    </row>
    <row r="124" spans="1:20" x14ac:dyDescent="0.3">
      <c r="A124">
        <v>22</v>
      </c>
      <c r="B124" t="s">
        <v>150</v>
      </c>
      <c r="C124" t="s">
        <v>2024</v>
      </c>
      <c r="E124">
        <v>2008</v>
      </c>
      <c r="F124">
        <v>2019</v>
      </c>
      <c r="G124">
        <v>30</v>
      </c>
      <c r="H124">
        <v>26</v>
      </c>
      <c r="I124">
        <v>4</v>
      </c>
      <c r="J124">
        <v>526</v>
      </c>
      <c r="K124">
        <v>55</v>
      </c>
      <c r="L124">
        <v>23.9</v>
      </c>
      <c r="M124">
        <v>127.05</v>
      </c>
      <c r="N124">
        <v>0</v>
      </c>
      <c r="O124">
        <v>3</v>
      </c>
      <c r="P124">
        <v>1</v>
      </c>
      <c r="Q124">
        <v>31</v>
      </c>
      <c r="R124">
        <v>31</v>
      </c>
      <c r="S124" s="2">
        <f t="shared" si="2"/>
        <v>17.533333333333335</v>
      </c>
      <c r="T124" s="2">
        <f t="shared" si="3"/>
        <v>20.23076923076923</v>
      </c>
    </row>
    <row r="125" spans="1:20" x14ac:dyDescent="0.3">
      <c r="A125">
        <v>23</v>
      </c>
      <c r="B125" t="s">
        <v>151</v>
      </c>
      <c r="C125" t="s">
        <v>21</v>
      </c>
      <c r="E125">
        <v>2016</v>
      </c>
      <c r="F125">
        <v>2019</v>
      </c>
      <c r="G125">
        <v>13</v>
      </c>
      <c r="H125">
        <v>13</v>
      </c>
      <c r="I125">
        <v>1</v>
      </c>
      <c r="J125">
        <v>519</v>
      </c>
      <c r="K125">
        <v>162</v>
      </c>
      <c r="L125">
        <v>43.25</v>
      </c>
      <c r="M125">
        <v>162.69</v>
      </c>
      <c r="N125">
        <v>1</v>
      </c>
      <c r="O125">
        <v>2</v>
      </c>
      <c r="P125">
        <v>1</v>
      </c>
      <c r="Q125">
        <v>46</v>
      </c>
      <c r="R125">
        <v>37</v>
      </c>
      <c r="S125" s="2">
        <f t="shared" si="2"/>
        <v>39.92307692307692</v>
      </c>
      <c r="T125" s="2">
        <f t="shared" si="3"/>
        <v>39.92307692307692</v>
      </c>
    </row>
    <row r="126" spans="1:20" x14ac:dyDescent="0.3">
      <c r="A126">
        <v>24</v>
      </c>
      <c r="B126" t="s">
        <v>152</v>
      </c>
      <c r="C126" t="s">
        <v>17</v>
      </c>
      <c r="E126">
        <v>2012</v>
      </c>
      <c r="F126">
        <v>2018</v>
      </c>
      <c r="G126">
        <v>38</v>
      </c>
      <c r="H126">
        <v>30</v>
      </c>
      <c r="I126">
        <v>14</v>
      </c>
      <c r="J126">
        <v>518</v>
      </c>
      <c r="K126">
        <v>64</v>
      </c>
      <c r="L126">
        <v>32.369999999999997</v>
      </c>
      <c r="M126">
        <v>128.21</v>
      </c>
      <c r="N126">
        <v>0</v>
      </c>
      <c r="O126">
        <v>1</v>
      </c>
      <c r="P126">
        <v>1</v>
      </c>
      <c r="Q126">
        <v>37</v>
      </c>
      <c r="R126">
        <v>16</v>
      </c>
      <c r="S126" s="2">
        <f t="shared" si="2"/>
        <v>13.631578947368421</v>
      </c>
      <c r="T126" s="2">
        <f t="shared" si="3"/>
        <v>17.266666666666666</v>
      </c>
    </row>
    <row r="127" spans="1:20" x14ac:dyDescent="0.3">
      <c r="A127">
        <v>25</v>
      </c>
      <c r="B127" t="s">
        <v>153</v>
      </c>
      <c r="C127" t="s">
        <v>19</v>
      </c>
      <c r="E127">
        <v>2007</v>
      </c>
      <c r="F127">
        <v>2016</v>
      </c>
      <c r="G127">
        <v>26</v>
      </c>
      <c r="H127">
        <v>26</v>
      </c>
      <c r="I127">
        <v>1</v>
      </c>
      <c r="J127">
        <v>511</v>
      </c>
      <c r="K127">
        <v>59</v>
      </c>
      <c r="L127">
        <v>20.440000000000001</v>
      </c>
      <c r="M127">
        <v>101.59</v>
      </c>
      <c r="N127">
        <v>0</v>
      </c>
      <c r="O127">
        <v>1</v>
      </c>
      <c r="P127">
        <v>3</v>
      </c>
      <c r="Q127">
        <v>52</v>
      </c>
      <c r="R127">
        <v>11</v>
      </c>
      <c r="S127" s="2">
        <f t="shared" si="2"/>
        <v>19.653846153846153</v>
      </c>
      <c r="T127" s="2">
        <f t="shared" si="3"/>
        <v>19.653846153846153</v>
      </c>
    </row>
    <row r="128" spans="1:20" x14ac:dyDescent="0.3">
      <c r="A128">
        <v>26</v>
      </c>
      <c r="B128" t="s">
        <v>154</v>
      </c>
      <c r="C128" t="s">
        <v>21</v>
      </c>
      <c r="E128">
        <v>2010</v>
      </c>
      <c r="F128">
        <v>2017</v>
      </c>
      <c r="G128">
        <v>20</v>
      </c>
      <c r="H128">
        <v>20</v>
      </c>
      <c r="I128">
        <v>1</v>
      </c>
      <c r="J128">
        <v>506</v>
      </c>
      <c r="K128">
        <v>63</v>
      </c>
      <c r="L128">
        <v>26.63</v>
      </c>
      <c r="M128">
        <v>101.81</v>
      </c>
      <c r="N128">
        <v>0</v>
      </c>
      <c r="O128">
        <v>3</v>
      </c>
      <c r="P128">
        <v>1</v>
      </c>
      <c r="Q128">
        <v>45</v>
      </c>
      <c r="R128">
        <v>6</v>
      </c>
      <c r="S128" s="2">
        <f t="shared" si="2"/>
        <v>25.3</v>
      </c>
      <c r="T128" s="2">
        <f t="shared" si="3"/>
        <v>25.3</v>
      </c>
    </row>
    <row r="129" spans="1:20" x14ac:dyDescent="0.3">
      <c r="A129">
        <v>27</v>
      </c>
      <c r="B129" t="s">
        <v>155</v>
      </c>
      <c r="C129" t="s">
        <v>21</v>
      </c>
      <c r="E129">
        <v>2010</v>
      </c>
      <c r="F129">
        <v>2017</v>
      </c>
      <c r="G129">
        <v>32</v>
      </c>
      <c r="H129">
        <v>32</v>
      </c>
      <c r="I129">
        <v>4</v>
      </c>
      <c r="J129">
        <v>505</v>
      </c>
      <c r="K129">
        <v>65</v>
      </c>
      <c r="L129">
        <v>18.03</v>
      </c>
      <c r="M129">
        <v>111.47</v>
      </c>
      <c r="N129">
        <v>0</v>
      </c>
      <c r="O129">
        <v>2</v>
      </c>
      <c r="P129">
        <v>4</v>
      </c>
      <c r="Q129">
        <v>42</v>
      </c>
      <c r="R129">
        <v>19</v>
      </c>
      <c r="S129" s="2">
        <f t="shared" si="2"/>
        <v>15.78125</v>
      </c>
      <c r="T129" s="2">
        <f t="shared" si="3"/>
        <v>15.78125</v>
      </c>
    </row>
    <row r="130" spans="1:20" x14ac:dyDescent="0.3">
      <c r="A130">
        <v>28</v>
      </c>
      <c r="B130" t="s">
        <v>156</v>
      </c>
      <c r="C130" t="s">
        <v>16</v>
      </c>
      <c r="E130">
        <v>2007</v>
      </c>
      <c r="F130">
        <v>2012</v>
      </c>
      <c r="G130">
        <v>25</v>
      </c>
      <c r="H130">
        <v>24</v>
      </c>
      <c r="I130">
        <v>1</v>
      </c>
      <c r="J130">
        <v>500</v>
      </c>
      <c r="K130">
        <v>72</v>
      </c>
      <c r="L130">
        <v>21.73</v>
      </c>
      <c r="M130">
        <v>135.13</v>
      </c>
      <c r="N130">
        <v>0</v>
      </c>
      <c r="O130">
        <v>3</v>
      </c>
      <c r="P130">
        <v>2</v>
      </c>
      <c r="Q130">
        <v>59</v>
      </c>
      <c r="R130">
        <v>22</v>
      </c>
      <c r="S130" s="2">
        <f t="shared" si="2"/>
        <v>20</v>
      </c>
      <c r="T130" s="2">
        <f t="shared" si="3"/>
        <v>20.833333333333332</v>
      </c>
    </row>
    <row r="131" spans="1:20" x14ac:dyDescent="0.3">
      <c r="A131">
        <v>29</v>
      </c>
      <c r="B131" t="s">
        <v>157</v>
      </c>
      <c r="C131" t="s">
        <v>20</v>
      </c>
      <c r="E131">
        <v>2015</v>
      </c>
      <c r="F131">
        <v>2019</v>
      </c>
      <c r="G131">
        <v>25</v>
      </c>
      <c r="H131">
        <v>25</v>
      </c>
      <c r="I131">
        <v>0</v>
      </c>
      <c r="J131">
        <v>497</v>
      </c>
      <c r="K131">
        <v>61</v>
      </c>
      <c r="L131">
        <v>19.88</v>
      </c>
      <c r="M131">
        <v>138.05000000000001</v>
      </c>
      <c r="N131">
        <v>0</v>
      </c>
      <c r="O131">
        <v>2</v>
      </c>
      <c r="P131">
        <v>2</v>
      </c>
      <c r="Q131">
        <v>44</v>
      </c>
      <c r="R131">
        <v>22</v>
      </c>
      <c r="S131" s="2">
        <f t="shared" ref="S131:S194" si="4">J131/G131</f>
        <v>19.88</v>
      </c>
      <c r="T131" s="2">
        <f t="shared" ref="T131:T194" si="5">J131/H131</f>
        <v>19.88</v>
      </c>
    </row>
    <row r="132" spans="1:20" x14ac:dyDescent="0.3">
      <c r="A132">
        <v>30</v>
      </c>
      <c r="B132" t="s">
        <v>158</v>
      </c>
      <c r="C132" t="s">
        <v>21</v>
      </c>
      <c r="E132">
        <v>2010</v>
      </c>
      <c r="F132">
        <v>2019</v>
      </c>
      <c r="G132">
        <v>46</v>
      </c>
      <c r="H132">
        <v>42</v>
      </c>
      <c r="I132">
        <v>12</v>
      </c>
      <c r="J132">
        <v>494</v>
      </c>
      <c r="K132">
        <v>51</v>
      </c>
      <c r="L132">
        <v>16.46</v>
      </c>
      <c r="M132">
        <v>145.29</v>
      </c>
      <c r="N132">
        <v>0</v>
      </c>
      <c r="O132">
        <v>1</v>
      </c>
      <c r="P132">
        <v>5</v>
      </c>
      <c r="Q132">
        <v>35</v>
      </c>
      <c r="R132">
        <v>31</v>
      </c>
      <c r="S132" s="2">
        <f t="shared" si="4"/>
        <v>10.739130434782609</v>
      </c>
      <c r="T132" s="2">
        <f t="shared" si="5"/>
        <v>11.761904761904763</v>
      </c>
    </row>
    <row r="133" spans="1:20" x14ac:dyDescent="0.3">
      <c r="A133">
        <v>31</v>
      </c>
      <c r="B133" t="s">
        <v>159</v>
      </c>
      <c r="C133" t="s">
        <v>12</v>
      </c>
      <c r="E133">
        <v>2005</v>
      </c>
      <c r="F133">
        <v>2010</v>
      </c>
      <c r="G133">
        <v>34</v>
      </c>
      <c r="H133">
        <v>28</v>
      </c>
      <c r="I133">
        <v>5</v>
      </c>
      <c r="J133">
        <v>488</v>
      </c>
      <c r="K133">
        <v>67</v>
      </c>
      <c r="L133">
        <v>21.21</v>
      </c>
      <c r="M133">
        <v>103.17</v>
      </c>
      <c r="N133">
        <v>0</v>
      </c>
      <c r="O133">
        <v>1</v>
      </c>
      <c r="P133">
        <v>2</v>
      </c>
      <c r="Q133">
        <v>29</v>
      </c>
      <c r="R133">
        <v>10</v>
      </c>
      <c r="S133" s="2">
        <f t="shared" si="4"/>
        <v>14.352941176470589</v>
      </c>
      <c r="T133" s="2">
        <f t="shared" si="5"/>
        <v>17.428571428571427</v>
      </c>
    </row>
    <row r="134" spans="1:20" x14ac:dyDescent="0.3">
      <c r="A134">
        <v>32</v>
      </c>
      <c r="B134" t="s">
        <v>160</v>
      </c>
      <c r="C134" t="s">
        <v>18</v>
      </c>
      <c r="E134">
        <v>2012</v>
      </c>
      <c r="F134">
        <v>2018</v>
      </c>
      <c r="G134">
        <v>31</v>
      </c>
      <c r="H134">
        <v>24</v>
      </c>
      <c r="I134">
        <v>4</v>
      </c>
      <c r="J134">
        <v>485</v>
      </c>
      <c r="K134">
        <v>94</v>
      </c>
      <c r="L134">
        <v>24.25</v>
      </c>
      <c r="M134">
        <v>138.16999999999999</v>
      </c>
      <c r="N134">
        <v>0</v>
      </c>
      <c r="O134">
        <v>2</v>
      </c>
      <c r="P134">
        <v>3</v>
      </c>
      <c r="Q134">
        <v>30</v>
      </c>
      <c r="R134">
        <v>26</v>
      </c>
      <c r="S134" s="2">
        <f t="shared" si="4"/>
        <v>15.64516129032258</v>
      </c>
      <c r="T134" s="2">
        <f t="shared" si="5"/>
        <v>20.208333333333332</v>
      </c>
    </row>
    <row r="135" spans="1:20" x14ac:dyDescent="0.3">
      <c r="A135">
        <v>33</v>
      </c>
      <c r="B135" t="s">
        <v>161</v>
      </c>
      <c r="C135" t="s">
        <v>2023</v>
      </c>
      <c r="E135">
        <v>2014</v>
      </c>
      <c r="F135">
        <v>2019</v>
      </c>
      <c r="G135">
        <v>24</v>
      </c>
      <c r="H135">
        <v>23</v>
      </c>
      <c r="I135">
        <v>0</v>
      </c>
      <c r="J135">
        <v>482</v>
      </c>
      <c r="K135">
        <v>107</v>
      </c>
      <c r="L135">
        <v>20.95</v>
      </c>
      <c r="M135">
        <v>123.9</v>
      </c>
      <c r="N135">
        <v>1</v>
      </c>
      <c r="O135">
        <v>1</v>
      </c>
      <c r="P135">
        <v>1</v>
      </c>
      <c r="Q135">
        <v>46</v>
      </c>
      <c r="R135">
        <v>21</v>
      </c>
      <c r="S135" s="2">
        <f t="shared" si="4"/>
        <v>20.083333333333332</v>
      </c>
      <c r="T135" s="2">
        <f t="shared" si="5"/>
        <v>20.956521739130434</v>
      </c>
    </row>
    <row r="136" spans="1:20" x14ac:dyDescent="0.3">
      <c r="A136">
        <v>34</v>
      </c>
      <c r="B136" t="s">
        <v>162</v>
      </c>
      <c r="C136" t="s">
        <v>18</v>
      </c>
      <c r="E136">
        <v>2012</v>
      </c>
      <c r="F136">
        <v>2019</v>
      </c>
      <c r="G136">
        <v>33</v>
      </c>
      <c r="H136">
        <v>31</v>
      </c>
      <c r="I136">
        <v>7</v>
      </c>
      <c r="J136">
        <v>479</v>
      </c>
      <c r="K136">
        <v>59</v>
      </c>
      <c r="L136">
        <v>19.95</v>
      </c>
      <c r="M136">
        <v>149.22</v>
      </c>
      <c r="N136">
        <v>0</v>
      </c>
      <c r="O136">
        <v>3</v>
      </c>
      <c r="P136">
        <v>3</v>
      </c>
      <c r="Q136">
        <v>27</v>
      </c>
      <c r="R136">
        <v>29</v>
      </c>
      <c r="S136" s="2">
        <f t="shared" si="4"/>
        <v>14.515151515151516</v>
      </c>
      <c r="T136" s="2">
        <f t="shared" si="5"/>
        <v>15.451612903225806</v>
      </c>
    </row>
    <row r="137" spans="1:20" x14ac:dyDescent="0.3">
      <c r="A137">
        <v>35</v>
      </c>
      <c r="B137" t="s">
        <v>163</v>
      </c>
      <c r="C137" t="s">
        <v>2021</v>
      </c>
      <c r="E137">
        <v>2015</v>
      </c>
      <c r="F137">
        <v>2019</v>
      </c>
      <c r="G137">
        <v>27</v>
      </c>
      <c r="H137">
        <v>27</v>
      </c>
      <c r="I137">
        <v>0</v>
      </c>
      <c r="J137">
        <v>478</v>
      </c>
      <c r="K137">
        <v>78</v>
      </c>
      <c r="L137">
        <v>17.7</v>
      </c>
      <c r="M137">
        <v>151.26</v>
      </c>
      <c r="N137">
        <v>0</v>
      </c>
      <c r="O137">
        <v>3</v>
      </c>
      <c r="P137">
        <v>4</v>
      </c>
      <c r="Q137">
        <v>65</v>
      </c>
      <c r="R137">
        <v>17</v>
      </c>
      <c r="S137" s="2">
        <f t="shared" si="4"/>
        <v>17.703703703703702</v>
      </c>
      <c r="T137" s="2">
        <f t="shared" si="5"/>
        <v>17.703703703703702</v>
      </c>
    </row>
    <row r="138" spans="1:20" x14ac:dyDescent="0.3">
      <c r="A138">
        <v>36</v>
      </c>
      <c r="B138" t="s">
        <v>164</v>
      </c>
      <c r="C138" t="s">
        <v>2028</v>
      </c>
      <c r="E138">
        <v>2014</v>
      </c>
      <c r="F138">
        <v>2018</v>
      </c>
      <c r="G138">
        <v>24</v>
      </c>
      <c r="H138">
        <v>23</v>
      </c>
      <c r="I138">
        <v>2</v>
      </c>
      <c r="J138">
        <v>475</v>
      </c>
      <c r="K138">
        <v>63</v>
      </c>
      <c r="L138">
        <v>22.61</v>
      </c>
      <c r="M138">
        <v>114.18</v>
      </c>
      <c r="N138">
        <v>0</v>
      </c>
      <c r="O138">
        <v>1</v>
      </c>
      <c r="P138">
        <v>0</v>
      </c>
      <c r="Q138">
        <v>38</v>
      </c>
      <c r="R138">
        <v>13</v>
      </c>
      <c r="S138" s="2">
        <f t="shared" si="4"/>
        <v>19.791666666666668</v>
      </c>
      <c r="T138" s="2">
        <f t="shared" si="5"/>
        <v>20.652173913043477</v>
      </c>
    </row>
    <row r="139" spans="1:20" x14ac:dyDescent="0.3">
      <c r="A139">
        <v>37</v>
      </c>
      <c r="B139" t="s">
        <v>165</v>
      </c>
      <c r="C139" t="s">
        <v>18</v>
      </c>
      <c r="E139">
        <v>2005</v>
      </c>
      <c r="F139">
        <v>2012</v>
      </c>
      <c r="G139">
        <v>36</v>
      </c>
      <c r="H139">
        <v>30</v>
      </c>
      <c r="I139">
        <v>7</v>
      </c>
      <c r="J139">
        <v>474</v>
      </c>
      <c r="K139">
        <v>66</v>
      </c>
      <c r="L139">
        <v>20.6</v>
      </c>
      <c r="M139">
        <v>139.82</v>
      </c>
      <c r="N139">
        <v>0</v>
      </c>
      <c r="O139">
        <v>2</v>
      </c>
      <c r="P139">
        <v>3</v>
      </c>
      <c r="Q139">
        <v>38</v>
      </c>
      <c r="R139">
        <v>22</v>
      </c>
      <c r="S139" s="2">
        <f t="shared" si="4"/>
        <v>13.166666666666666</v>
      </c>
      <c r="T139" s="2">
        <f t="shared" si="5"/>
        <v>15.8</v>
      </c>
    </row>
    <row r="140" spans="1:20" x14ac:dyDescent="0.3">
      <c r="A140">
        <v>38</v>
      </c>
      <c r="B140" t="s">
        <v>166</v>
      </c>
      <c r="C140" t="s">
        <v>12</v>
      </c>
      <c r="E140">
        <v>2012</v>
      </c>
      <c r="F140">
        <v>2017</v>
      </c>
      <c r="G140">
        <v>30</v>
      </c>
      <c r="H140">
        <v>26</v>
      </c>
      <c r="I140">
        <v>7</v>
      </c>
      <c r="J140">
        <v>473</v>
      </c>
      <c r="K140">
        <v>63</v>
      </c>
      <c r="L140">
        <v>24.89</v>
      </c>
      <c r="M140">
        <v>136.69999999999999</v>
      </c>
      <c r="N140">
        <v>0</v>
      </c>
      <c r="O140">
        <v>2</v>
      </c>
      <c r="P140">
        <v>1</v>
      </c>
      <c r="Q140">
        <v>37</v>
      </c>
      <c r="R140">
        <v>20</v>
      </c>
      <c r="S140" s="2">
        <f t="shared" si="4"/>
        <v>15.766666666666667</v>
      </c>
      <c r="T140" s="2">
        <f t="shared" si="5"/>
        <v>18.192307692307693</v>
      </c>
    </row>
    <row r="141" spans="1:20" x14ac:dyDescent="0.3">
      <c r="A141">
        <v>39</v>
      </c>
      <c r="B141" t="s">
        <v>167</v>
      </c>
      <c r="C141" t="s">
        <v>14</v>
      </c>
      <c r="E141">
        <v>2016</v>
      </c>
      <c r="F141">
        <v>2019</v>
      </c>
      <c r="G141">
        <v>24</v>
      </c>
      <c r="H141">
        <v>24</v>
      </c>
      <c r="I141">
        <v>0</v>
      </c>
      <c r="J141">
        <v>473</v>
      </c>
      <c r="K141">
        <v>79</v>
      </c>
      <c r="L141">
        <v>19.7</v>
      </c>
      <c r="M141">
        <v>133.99</v>
      </c>
      <c r="N141">
        <v>0</v>
      </c>
      <c r="O141">
        <v>5</v>
      </c>
      <c r="P141">
        <v>2</v>
      </c>
      <c r="Q141">
        <v>40</v>
      </c>
      <c r="R141">
        <v>21</v>
      </c>
      <c r="S141" s="2">
        <f t="shared" si="4"/>
        <v>19.708333333333332</v>
      </c>
      <c r="T141" s="2">
        <f t="shared" si="5"/>
        <v>19.708333333333332</v>
      </c>
    </row>
    <row r="142" spans="1:20" x14ac:dyDescent="0.3">
      <c r="A142">
        <v>40</v>
      </c>
      <c r="B142" t="s">
        <v>168</v>
      </c>
      <c r="C142" t="s">
        <v>21</v>
      </c>
      <c r="E142">
        <v>2012</v>
      </c>
      <c r="F142">
        <v>2019</v>
      </c>
      <c r="G142">
        <v>45</v>
      </c>
      <c r="H142">
        <v>37</v>
      </c>
      <c r="I142">
        <v>10</v>
      </c>
      <c r="J142">
        <v>472</v>
      </c>
      <c r="K142">
        <v>56</v>
      </c>
      <c r="L142">
        <v>17.48</v>
      </c>
      <c r="M142">
        <v>120.1</v>
      </c>
      <c r="N142">
        <v>0</v>
      </c>
      <c r="O142">
        <v>1</v>
      </c>
      <c r="P142">
        <v>3</v>
      </c>
      <c r="Q142">
        <v>33</v>
      </c>
      <c r="R142">
        <v>22</v>
      </c>
      <c r="S142" s="2">
        <f t="shared" si="4"/>
        <v>10.488888888888889</v>
      </c>
      <c r="T142" s="2">
        <f t="shared" si="5"/>
        <v>12.756756756756756</v>
      </c>
    </row>
    <row r="143" spans="1:20" x14ac:dyDescent="0.3">
      <c r="A143">
        <v>41</v>
      </c>
      <c r="B143" t="s">
        <v>169</v>
      </c>
      <c r="C143" t="s">
        <v>22</v>
      </c>
      <c r="E143">
        <v>2008</v>
      </c>
      <c r="F143">
        <v>2016</v>
      </c>
      <c r="G143">
        <v>30</v>
      </c>
      <c r="H143">
        <v>28</v>
      </c>
      <c r="I143">
        <v>2</v>
      </c>
      <c r="J143">
        <v>466</v>
      </c>
      <c r="K143">
        <v>50</v>
      </c>
      <c r="L143">
        <v>17.920000000000002</v>
      </c>
      <c r="M143">
        <v>98.1</v>
      </c>
      <c r="N143">
        <v>0</v>
      </c>
      <c r="O143">
        <v>1</v>
      </c>
      <c r="P143">
        <v>0</v>
      </c>
      <c r="Q143">
        <v>40</v>
      </c>
      <c r="R143">
        <v>7</v>
      </c>
      <c r="S143" s="2">
        <f t="shared" si="4"/>
        <v>15.533333333333333</v>
      </c>
      <c r="T143" s="2">
        <f t="shared" si="5"/>
        <v>16.642857142857142</v>
      </c>
    </row>
    <row r="144" spans="1:20" x14ac:dyDescent="0.3">
      <c r="A144">
        <v>42</v>
      </c>
      <c r="B144" t="s">
        <v>170</v>
      </c>
      <c r="C144" t="s">
        <v>15</v>
      </c>
      <c r="E144">
        <v>2011</v>
      </c>
      <c r="F144">
        <v>2018</v>
      </c>
      <c r="G144">
        <v>47</v>
      </c>
      <c r="H144">
        <v>39</v>
      </c>
      <c r="I144">
        <v>13</v>
      </c>
      <c r="J144">
        <v>465</v>
      </c>
      <c r="K144">
        <v>47</v>
      </c>
      <c r="L144">
        <v>17.88</v>
      </c>
      <c r="M144">
        <v>141.33000000000001</v>
      </c>
      <c r="N144">
        <v>0</v>
      </c>
      <c r="O144">
        <v>0</v>
      </c>
      <c r="P144">
        <v>6</v>
      </c>
      <c r="Q144">
        <v>30</v>
      </c>
      <c r="R144">
        <v>32</v>
      </c>
      <c r="S144" s="2">
        <f t="shared" si="4"/>
        <v>9.8936170212765955</v>
      </c>
      <c r="T144" s="2">
        <f t="shared" si="5"/>
        <v>11.923076923076923</v>
      </c>
    </row>
    <row r="145" spans="1:20" x14ac:dyDescent="0.3">
      <c r="A145">
        <v>43</v>
      </c>
      <c r="B145" t="s">
        <v>171</v>
      </c>
      <c r="C145" t="s">
        <v>2021</v>
      </c>
      <c r="E145">
        <v>2008</v>
      </c>
      <c r="F145">
        <v>2019</v>
      </c>
      <c r="G145">
        <v>69</v>
      </c>
      <c r="H145">
        <v>40</v>
      </c>
      <c r="I145">
        <v>11</v>
      </c>
      <c r="J145">
        <v>464</v>
      </c>
      <c r="K145">
        <v>96</v>
      </c>
      <c r="L145">
        <v>16</v>
      </c>
      <c r="M145">
        <v>109.69</v>
      </c>
      <c r="N145">
        <v>0</v>
      </c>
      <c r="O145">
        <v>1</v>
      </c>
      <c r="P145">
        <v>1</v>
      </c>
      <c r="Q145">
        <v>31</v>
      </c>
      <c r="R145">
        <v>8</v>
      </c>
      <c r="S145" s="2">
        <f t="shared" si="4"/>
        <v>6.72463768115942</v>
      </c>
      <c r="T145" s="2">
        <f t="shared" si="5"/>
        <v>11.6</v>
      </c>
    </row>
    <row r="146" spans="1:20" x14ac:dyDescent="0.3">
      <c r="A146">
        <v>44</v>
      </c>
      <c r="B146" t="s">
        <v>172</v>
      </c>
      <c r="C146" t="s">
        <v>18</v>
      </c>
      <c r="E146">
        <v>2006</v>
      </c>
      <c r="F146">
        <v>2013</v>
      </c>
      <c r="G146">
        <v>38</v>
      </c>
      <c r="H146">
        <v>31</v>
      </c>
      <c r="I146">
        <v>8</v>
      </c>
      <c r="J146">
        <v>463</v>
      </c>
      <c r="K146">
        <v>60</v>
      </c>
      <c r="L146">
        <v>20.13</v>
      </c>
      <c r="M146">
        <v>118.41</v>
      </c>
      <c r="N146">
        <v>0</v>
      </c>
      <c r="O146">
        <v>2</v>
      </c>
      <c r="P146">
        <v>2</v>
      </c>
      <c r="Q146">
        <v>28</v>
      </c>
      <c r="R146">
        <v>23</v>
      </c>
      <c r="S146" s="2">
        <f t="shared" si="4"/>
        <v>12.184210526315789</v>
      </c>
      <c r="T146" s="2">
        <f t="shared" si="5"/>
        <v>14.935483870967742</v>
      </c>
    </row>
    <row r="147" spans="1:20" x14ac:dyDescent="0.3">
      <c r="A147">
        <v>45</v>
      </c>
      <c r="B147" t="s">
        <v>173</v>
      </c>
      <c r="C147" t="s">
        <v>19</v>
      </c>
      <c r="E147">
        <v>2010</v>
      </c>
      <c r="F147">
        <v>2019</v>
      </c>
      <c r="G147">
        <v>22</v>
      </c>
      <c r="H147">
        <v>21</v>
      </c>
      <c r="I147">
        <v>1</v>
      </c>
      <c r="J147">
        <v>461</v>
      </c>
      <c r="K147">
        <v>68</v>
      </c>
      <c r="L147">
        <v>23.05</v>
      </c>
      <c r="M147">
        <v>101.54</v>
      </c>
      <c r="N147">
        <v>0</v>
      </c>
      <c r="O147">
        <v>3</v>
      </c>
      <c r="P147">
        <v>1</v>
      </c>
      <c r="Q147">
        <v>43</v>
      </c>
      <c r="R147">
        <v>13</v>
      </c>
      <c r="S147" s="2">
        <f t="shared" si="4"/>
        <v>20.954545454545453</v>
      </c>
      <c r="T147" s="2">
        <f t="shared" si="5"/>
        <v>21.952380952380953</v>
      </c>
    </row>
    <row r="148" spans="1:20" x14ac:dyDescent="0.3">
      <c r="A148">
        <v>46</v>
      </c>
      <c r="B148" t="s">
        <v>174</v>
      </c>
      <c r="C148" t="s">
        <v>2025</v>
      </c>
      <c r="E148">
        <v>2015</v>
      </c>
      <c r="F148">
        <v>2019</v>
      </c>
      <c r="G148">
        <v>26</v>
      </c>
      <c r="H148">
        <v>24</v>
      </c>
      <c r="I148">
        <v>4</v>
      </c>
      <c r="J148">
        <v>460</v>
      </c>
      <c r="K148">
        <v>68</v>
      </c>
      <c r="L148">
        <v>23</v>
      </c>
      <c r="M148">
        <v>107.72</v>
      </c>
      <c r="N148">
        <v>0</v>
      </c>
      <c r="O148">
        <v>2</v>
      </c>
      <c r="P148">
        <v>0</v>
      </c>
      <c r="Q148">
        <v>39</v>
      </c>
      <c r="R148">
        <v>13</v>
      </c>
      <c r="S148" s="2">
        <f t="shared" si="4"/>
        <v>17.692307692307693</v>
      </c>
      <c r="T148" s="2">
        <f t="shared" si="5"/>
        <v>19.166666666666668</v>
      </c>
    </row>
    <row r="149" spans="1:20" x14ac:dyDescent="0.3">
      <c r="A149">
        <v>47</v>
      </c>
      <c r="B149" t="s">
        <v>175</v>
      </c>
      <c r="C149" t="s">
        <v>13</v>
      </c>
      <c r="E149">
        <v>2017</v>
      </c>
      <c r="F149">
        <v>2019</v>
      </c>
      <c r="G149">
        <v>9</v>
      </c>
      <c r="H149">
        <v>9</v>
      </c>
      <c r="I149">
        <v>1</v>
      </c>
      <c r="J149">
        <v>458</v>
      </c>
      <c r="K149">
        <v>103</v>
      </c>
      <c r="L149">
        <v>57.25</v>
      </c>
      <c r="M149">
        <v>156.31</v>
      </c>
      <c r="N149">
        <v>1</v>
      </c>
      <c r="O149">
        <v>5</v>
      </c>
      <c r="P149">
        <v>0</v>
      </c>
      <c r="Q149">
        <v>47</v>
      </c>
      <c r="R149">
        <v>20</v>
      </c>
      <c r="S149" s="2">
        <f t="shared" si="4"/>
        <v>50.888888888888886</v>
      </c>
      <c r="T149" s="2">
        <f t="shared" si="5"/>
        <v>50.888888888888886</v>
      </c>
    </row>
    <row r="150" spans="1:20" x14ac:dyDescent="0.3">
      <c r="A150">
        <v>48</v>
      </c>
      <c r="B150" t="s">
        <v>176</v>
      </c>
      <c r="C150" t="s">
        <v>18</v>
      </c>
      <c r="E150">
        <v>2008</v>
      </c>
      <c r="F150">
        <v>2014</v>
      </c>
      <c r="G150">
        <v>22</v>
      </c>
      <c r="H150">
        <v>21</v>
      </c>
      <c r="I150">
        <v>1</v>
      </c>
      <c r="J150">
        <v>457</v>
      </c>
      <c r="K150">
        <v>62</v>
      </c>
      <c r="L150">
        <v>22.85</v>
      </c>
      <c r="M150">
        <v>127.65</v>
      </c>
      <c r="N150">
        <v>0</v>
      </c>
      <c r="O150">
        <v>3</v>
      </c>
      <c r="P150">
        <v>2</v>
      </c>
      <c r="Q150">
        <v>47</v>
      </c>
      <c r="R150">
        <v>18</v>
      </c>
      <c r="S150" s="2">
        <f t="shared" si="4"/>
        <v>20.772727272727273</v>
      </c>
      <c r="T150" s="2">
        <f t="shared" si="5"/>
        <v>21.761904761904763</v>
      </c>
    </row>
    <row r="151" spans="1:20" x14ac:dyDescent="0.3">
      <c r="A151">
        <v>49</v>
      </c>
      <c r="B151" t="s">
        <v>177</v>
      </c>
      <c r="C151" t="s">
        <v>2029</v>
      </c>
      <c r="E151">
        <v>2009</v>
      </c>
      <c r="F151">
        <v>2019</v>
      </c>
      <c r="G151">
        <v>43</v>
      </c>
      <c r="H151">
        <v>29</v>
      </c>
      <c r="I151">
        <v>12</v>
      </c>
      <c r="J151">
        <v>454</v>
      </c>
      <c r="K151">
        <v>75</v>
      </c>
      <c r="L151">
        <v>26.7</v>
      </c>
      <c r="M151">
        <v>131.59</v>
      </c>
      <c r="N151">
        <v>0</v>
      </c>
      <c r="O151">
        <v>2</v>
      </c>
      <c r="P151">
        <v>4</v>
      </c>
      <c r="Q151">
        <v>36</v>
      </c>
      <c r="R151">
        <v>13</v>
      </c>
      <c r="S151" s="2">
        <f t="shared" si="4"/>
        <v>10.55813953488372</v>
      </c>
      <c r="T151" s="2">
        <f t="shared" si="5"/>
        <v>15.655172413793103</v>
      </c>
    </row>
    <row r="152" spans="1:20" x14ac:dyDescent="0.3">
      <c r="A152">
        <v>0</v>
      </c>
      <c r="B152" t="s">
        <v>178</v>
      </c>
      <c r="C152" t="s">
        <v>2026</v>
      </c>
      <c r="E152">
        <v>2015</v>
      </c>
      <c r="F152">
        <v>2019</v>
      </c>
      <c r="G152">
        <v>29</v>
      </c>
      <c r="H152">
        <v>28</v>
      </c>
      <c r="I152">
        <v>0</v>
      </c>
      <c r="J152">
        <v>453</v>
      </c>
      <c r="K152">
        <v>50</v>
      </c>
      <c r="L152">
        <v>16.170000000000002</v>
      </c>
      <c r="M152">
        <v>93.98</v>
      </c>
      <c r="N152">
        <v>0</v>
      </c>
      <c r="O152">
        <v>1</v>
      </c>
      <c r="P152">
        <v>2</v>
      </c>
      <c r="Q152">
        <v>48</v>
      </c>
      <c r="R152">
        <v>12</v>
      </c>
      <c r="S152" s="2">
        <f t="shared" si="4"/>
        <v>15.620689655172415</v>
      </c>
      <c r="T152" s="2">
        <f t="shared" si="5"/>
        <v>16.178571428571427</v>
      </c>
    </row>
    <row r="153" spans="1:20" x14ac:dyDescent="0.3">
      <c r="A153">
        <v>1</v>
      </c>
      <c r="B153" t="s">
        <v>179</v>
      </c>
      <c r="C153" t="s">
        <v>14</v>
      </c>
      <c r="E153">
        <v>2016</v>
      </c>
      <c r="F153">
        <v>2019</v>
      </c>
      <c r="G153">
        <v>21</v>
      </c>
      <c r="H153">
        <v>21</v>
      </c>
      <c r="I153">
        <v>0</v>
      </c>
      <c r="J153">
        <v>452</v>
      </c>
      <c r="K153">
        <v>57</v>
      </c>
      <c r="L153">
        <v>21.52</v>
      </c>
      <c r="M153">
        <v>123.83</v>
      </c>
      <c r="N153">
        <v>0</v>
      </c>
      <c r="O153">
        <v>2</v>
      </c>
      <c r="P153">
        <v>0</v>
      </c>
      <c r="Q153">
        <v>49</v>
      </c>
      <c r="R153">
        <v>12</v>
      </c>
      <c r="S153" s="2">
        <f t="shared" si="4"/>
        <v>21.523809523809526</v>
      </c>
      <c r="T153" s="2">
        <f t="shared" si="5"/>
        <v>21.523809523809526</v>
      </c>
    </row>
    <row r="154" spans="1:20" x14ac:dyDescent="0.3">
      <c r="A154">
        <v>2</v>
      </c>
      <c r="B154" t="s">
        <v>180</v>
      </c>
      <c r="C154" t="s">
        <v>20</v>
      </c>
      <c r="E154">
        <v>2007</v>
      </c>
      <c r="F154">
        <v>2013</v>
      </c>
      <c r="G154">
        <v>23</v>
      </c>
      <c r="H154">
        <v>23</v>
      </c>
      <c r="I154">
        <v>0</v>
      </c>
      <c r="J154">
        <v>450</v>
      </c>
      <c r="K154">
        <v>65</v>
      </c>
      <c r="L154">
        <v>19.559999999999999</v>
      </c>
      <c r="M154">
        <v>126.4</v>
      </c>
      <c r="N154">
        <v>0</v>
      </c>
      <c r="O154">
        <v>2</v>
      </c>
      <c r="P154">
        <v>2</v>
      </c>
      <c r="Q154">
        <v>48</v>
      </c>
      <c r="R154">
        <v>11</v>
      </c>
      <c r="S154" s="2">
        <f t="shared" si="4"/>
        <v>19.565217391304348</v>
      </c>
      <c r="T154" s="2">
        <f t="shared" si="5"/>
        <v>19.565217391304348</v>
      </c>
    </row>
    <row r="155" spans="1:20" x14ac:dyDescent="0.3">
      <c r="A155">
        <v>3</v>
      </c>
      <c r="B155" t="s">
        <v>181</v>
      </c>
      <c r="C155" t="s">
        <v>2022</v>
      </c>
      <c r="E155">
        <v>2016</v>
      </c>
      <c r="F155">
        <v>2019</v>
      </c>
      <c r="G155">
        <v>22</v>
      </c>
      <c r="H155">
        <v>21</v>
      </c>
      <c r="I155">
        <v>3</v>
      </c>
      <c r="J155">
        <v>449</v>
      </c>
      <c r="K155">
        <v>54</v>
      </c>
      <c r="L155">
        <v>24.94</v>
      </c>
      <c r="M155">
        <v>111.13</v>
      </c>
      <c r="N155">
        <v>0</v>
      </c>
      <c r="O155">
        <v>1</v>
      </c>
      <c r="P155">
        <v>2</v>
      </c>
      <c r="Q155">
        <v>37</v>
      </c>
      <c r="R155">
        <v>13</v>
      </c>
      <c r="S155" s="2">
        <f t="shared" si="4"/>
        <v>20.40909090909091</v>
      </c>
      <c r="T155" s="2">
        <f t="shared" si="5"/>
        <v>21.38095238095238</v>
      </c>
    </row>
    <row r="156" spans="1:20" x14ac:dyDescent="0.3">
      <c r="A156">
        <v>4</v>
      </c>
      <c r="B156" t="s">
        <v>182</v>
      </c>
      <c r="C156" t="s">
        <v>21</v>
      </c>
      <c r="E156">
        <v>2015</v>
      </c>
      <c r="F156">
        <v>2019</v>
      </c>
      <c r="G156">
        <v>19</v>
      </c>
      <c r="H156">
        <v>19</v>
      </c>
      <c r="I156">
        <v>1</v>
      </c>
      <c r="J156">
        <v>445</v>
      </c>
      <c r="K156">
        <v>73</v>
      </c>
      <c r="L156">
        <v>24.72</v>
      </c>
      <c r="M156">
        <v>109.33</v>
      </c>
      <c r="N156">
        <v>0</v>
      </c>
      <c r="O156">
        <v>3</v>
      </c>
      <c r="P156">
        <v>0</v>
      </c>
      <c r="Q156">
        <v>44</v>
      </c>
      <c r="R156">
        <v>12</v>
      </c>
      <c r="S156" s="2">
        <f t="shared" si="4"/>
        <v>23.421052631578949</v>
      </c>
      <c r="T156" s="2">
        <f t="shared" si="5"/>
        <v>23.421052631578949</v>
      </c>
    </row>
    <row r="157" spans="1:20" x14ac:dyDescent="0.3">
      <c r="A157">
        <v>5</v>
      </c>
      <c r="B157" t="s">
        <v>183</v>
      </c>
      <c r="C157" t="s">
        <v>16</v>
      </c>
      <c r="E157">
        <v>2006</v>
      </c>
      <c r="F157">
        <v>2010</v>
      </c>
      <c r="G157">
        <v>25</v>
      </c>
      <c r="H157">
        <v>23</v>
      </c>
      <c r="I157">
        <v>3</v>
      </c>
      <c r="J157">
        <v>442</v>
      </c>
      <c r="K157">
        <v>51</v>
      </c>
      <c r="L157">
        <v>22.1</v>
      </c>
      <c r="M157">
        <v>121.42</v>
      </c>
      <c r="N157">
        <v>0</v>
      </c>
      <c r="O157">
        <v>2</v>
      </c>
      <c r="P157">
        <v>2</v>
      </c>
      <c r="Q157">
        <v>31</v>
      </c>
      <c r="R157">
        <v>12</v>
      </c>
      <c r="S157" s="2">
        <f t="shared" si="4"/>
        <v>17.68</v>
      </c>
      <c r="T157" s="2">
        <f t="shared" si="5"/>
        <v>19.217391304347824</v>
      </c>
    </row>
    <row r="158" spans="1:20" x14ac:dyDescent="0.3">
      <c r="A158">
        <v>6</v>
      </c>
      <c r="B158" t="s">
        <v>184</v>
      </c>
      <c r="C158" t="s">
        <v>2030</v>
      </c>
      <c r="E158">
        <v>2012</v>
      </c>
      <c r="F158">
        <v>2019</v>
      </c>
      <c r="G158">
        <v>18</v>
      </c>
      <c r="H158">
        <v>16</v>
      </c>
      <c r="I158">
        <v>2</v>
      </c>
      <c r="J158">
        <v>434</v>
      </c>
      <c r="K158">
        <v>83</v>
      </c>
      <c r="L158">
        <v>31</v>
      </c>
      <c r="M158">
        <v>129.16</v>
      </c>
      <c r="N158">
        <v>0</v>
      </c>
      <c r="O158">
        <v>3</v>
      </c>
      <c r="P158">
        <v>1</v>
      </c>
      <c r="Q158">
        <v>34</v>
      </c>
      <c r="R158">
        <v>13</v>
      </c>
      <c r="S158" s="2">
        <f t="shared" si="4"/>
        <v>24.111111111111111</v>
      </c>
      <c r="T158" s="2">
        <f t="shared" si="5"/>
        <v>27.125</v>
      </c>
    </row>
    <row r="159" spans="1:20" x14ac:dyDescent="0.3">
      <c r="A159">
        <v>7</v>
      </c>
      <c r="B159" t="s">
        <v>185</v>
      </c>
      <c r="C159" t="s">
        <v>14</v>
      </c>
      <c r="E159">
        <v>2015</v>
      </c>
      <c r="F159">
        <v>2019</v>
      </c>
      <c r="G159">
        <v>35</v>
      </c>
      <c r="H159">
        <v>35</v>
      </c>
      <c r="I159">
        <v>7</v>
      </c>
      <c r="J159">
        <v>434</v>
      </c>
      <c r="K159">
        <v>54</v>
      </c>
      <c r="L159">
        <v>15.5</v>
      </c>
      <c r="M159">
        <v>112.43</v>
      </c>
      <c r="N159">
        <v>0</v>
      </c>
      <c r="O159">
        <v>1</v>
      </c>
      <c r="P159">
        <v>7</v>
      </c>
      <c r="Q159">
        <v>29</v>
      </c>
      <c r="R159">
        <v>24</v>
      </c>
      <c r="S159" s="2">
        <f t="shared" si="4"/>
        <v>12.4</v>
      </c>
      <c r="T159" s="2">
        <f t="shared" si="5"/>
        <v>12.4</v>
      </c>
    </row>
    <row r="160" spans="1:20" x14ac:dyDescent="0.3">
      <c r="A160">
        <v>8</v>
      </c>
      <c r="B160" t="s">
        <v>186</v>
      </c>
      <c r="C160" t="s">
        <v>14</v>
      </c>
      <c r="E160">
        <v>2016</v>
      </c>
      <c r="F160">
        <v>2019</v>
      </c>
      <c r="G160">
        <v>23</v>
      </c>
      <c r="H160">
        <v>22</v>
      </c>
      <c r="I160">
        <v>0</v>
      </c>
      <c r="J160">
        <v>429</v>
      </c>
      <c r="K160">
        <v>68</v>
      </c>
      <c r="L160">
        <v>19.5</v>
      </c>
      <c r="M160">
        <v>138.83000000000001</v>
      </c>
      <c r="N160">
        <v>0</v>
      </c>
      <c r="O160">
        <v>1</v>
      </c>
      <c r="P160">
        <v>2</v>
      </c>
      <c r="Q160">
        <v>57</v>
      </c>
      <c r="R160">
        <v>8</v>
      </c>
      <c r="S160" s="2">
        <f t="shared" si="4"/>
        <v>18.652173913043477</v>
      </c>
      <c r="T160" s="2">
        <f t="shared" si="5"/>
        <v>19.5</v>
      </c>
    </row>
    <row r="161" spans="1:20" x14ac:dyDescent="0.3">
      <c r="A161">
        <v>9</v>
      </c>
      <c r="B161" t="s">
        <v>187</v>
      </c>
      <c r="C161" t="s">
        <v>2031</v>
      </c>
      <c r="E161">
        <v>2019</v>
      </c>
      <c r="F161">
        <v>2019</v>
      </c>
      <c r="G161">
        <v>15</v>
      </c>
      <c r="H161">
        <v>15</v>
      </c>
      <c r="I161">
        <v>4</v>
      </c>
      <c r="J161">
        <v>428</v>
      </c>
      <c r="K161">
        <v>57</v>
      </c>
      <c r="L161">
        <v>38.9</v>
      </c>
      <c r="M161">
        <v>129.30000000000001</v>
      </c>
      <c r="N161">
        <v>0</v>
      </c>
      <c r="O161">
        <v>4</v>
      </c>
      <c r="P161">
        <v>0</v>
      </c>
      <c r="Q161">
        <v>36</v>
      </c>
      <c r="R161">
        <v>22</v>
      </c>
      <c r="S161" s="2">
        <f t="shared" si="4"/>
        <v>28.533333333333335</v>
      </c>
      <c r="T161" s="2">
        <f t="shared" si="5"/>
        <v>28.533333333333335</v>
      </c>
    </row>
    <row r="162" spans="1:20" x14ac:dyDescent="0.3">
      <c r="A162">
        <v>10</v>
      </c>
      <c r="B162" t="s">
        <v>188</v>
      </c>
      <c r="C162" t="s">
        <v>2020</v>
      </c>
      <c r="E162">
        <v>2012</v>
      </c>
      <c r="F162">
        <v>2016</v>
      </c>
      <c r="G162">
        <v>24</v>
      </c>
      <c r="H162">
        <v>19</v>
      </c>
      <c r="I162">
        <v>7</v>
      </c>
      <c r="J162">
        <v>419</v>
      </c>
      <c r="K162">
        <v>68</v>
      </c>
      <c r="L162">
        <v>34.909999999999997</v>
      </c>
      <c r="M162">
        <v>127.35</v>
      </c>
      <c r="N162">
        <v>0</v>
      </c>
      <c r="O162">
        <v>2</v>
      </c>
      <c r="P162">
        <v>1</v>
      </c>
      <c r="Q162">
        <v>32</v>
      </c>
      <c r="R162">
        <v>11</v>
      </c>
      <c r="S162" s="2">
        <f t="shared" si="4"/>
        <v>17.458333333333332</v>
      </c>
      <c r="T162" s="2">
        <f t="shared" si="5"/>
        <v>22.05263157894737</v>
      </c>
    </row>
    <row r="163" spans="1:20" x14ac:dyDescent="0.3">
      <c r="A163">
        <v>11</v>
      </c>
      <c r="B163" t="s">
        <v>189</v>
      </c>
      <c r="C163" t="s">
        <v>2032</v>
      </c>
      <c r="E163">
        <v>2019</v>
      </c>
      <c r="F163">
        <v>2019</v>
      </c>
      <c r="G163">
        <v>14</v>
      </c>
      <c r="H163">
        <v>14</v>
      </c>
      <c r="I163">
        <v>2</v>
      </c>
      <c r="J163">
        <v>415</v>
      </c>
      <c r="K163">
        <v>87</v>
      </c>
      <c r="L163">
        <v>34.58</v>
      </c>
      <c r="M163">
        <v>139.72999999999999</v>
      </c>
      <c r="N163">
        <v>0</v>
      </c>
      <c r="O163">
        <v>4</v>
      </c>
      <c r="P163">
        <v>2</v>
      </c>
      <c r="Q163">
        <v>43</v>
      </c>
      <c r="R163">
        <v>16</v>
      </c>
      <c r="S163" s="2">
        <f t="shared" si="4"/>
        <v>29.642857142857142</v>
      </c>
      <c r="T163" s="2">
        <f t="shared" si="5"/>
        <v>29.642857142857142</v>
      </c>
    </row>
    <row r="164" spans="1:20" x14ac:dyDescent="0.3">
      <c r="A164">
        <v>12</v>
      </c>
      <c r="B164" t="s">
        <v>190</v>
      </c>
      <c r="C164" t="s">
        <v>11</v>
      </c>
      <c r="E164">
        <v>2017</v>
      </c>
      <c r="F164">
        <v>2019</v>
      </c>
      <c r="G164">
        <v>26</v>
      </c>
      <c r="H164">
        <v>24</v>
      </c>
      <c r="I164">
        <v>4</v>
      </c>
      <c r="J164">
        <v>409</v>
      </c>
      <c r="K164">
        <v>65</v>
      </c>
      <c r="L164">
        <v>20.45</v>
      </c>
      <c r="M164">
        <v>121.72</v>
      </c>
      <c r="N164">
        <v>0</v>
      </c>
      <c r="O164">
        <v>2</v>
      </c>
      <c r="P164">
        <v>3</v>
      </c>
      <c r="Q164">
        <v>28</v>
      </c>
      <c r="R164">
        <v>18</v>
      </c>
      <c r="S164" s="2">
        <f t="shared" si="4"/>
        <v>15.73076923076923</v>
      </c>
      <c r="T164" s="2">
        <f t="shared" si="5"/>
        <v>17.041666666666668</v>
      </c>
    </row>
    <row r="165" spans="1:20" x14ac:dyDescent="0.3">
      <c r="A165">
        <v>13</v>
      </c>
      <c r="B165" t="s">
        <v>191</v>
      </c>
      <c r="C165" t="s">
        <v>2026</v>
      </c>
      <c r="E165">
        <v>2015</v>
      </c>
      <c r="F165">
        <v>2019</v>
      </c>
      <c r="G165">
        <v>22</v>
      </c>
      <c r="H165">
        <v>22</v>
      </c>
      <c r="I165">
        <v>4</v>
      </c>
      <c r="J165">
        <v>408</v>
      </c>
      <c r="K165">
        <v>60</v>
      </c>
      <c r="L165">
        <v>22.66</v>
      </c>
      <c r="M165">
        <v>114.6</v>
      </c>
      <c r="N165">
        <v>0</v>
      </c>
      <c r="O165">
        <v>2</v>
      </c>
      <c r="P165">
        <v>1</v>
      </c>
      <c r="Q165">
        <v>47</v>
      </c>
      <c r="R165">
        <v>7</v>
      </c>
      <c r="S165" s="2">
        <f t="shared" si="4"/>
        <v>18.545454545454547</v>
      </c>
      <c r="T165" s="2">
        <f t="shared" si="5"/>
        <v>18.545454545454547</v>
      </c>
    </row>
    <row r="166" spans="1:20" x14ac:dyDescent="0.3">
      <c r="A166">
        <v>14</v>
      </c>
      <c r="B166" t="s">
        <v>192</v>
      </c>
      <c r="C166" t="s">
        <v>2033</v>
      </c>
      <c r="E166">
        <v>2019</v>
      </c>
      <c r="F166">
        <v>2019</v>
      </c>
      <c r="G166">
        <v>12</v>
      </c>
      <c r="H166">
        <v>12</v>
      </c>
      <c r="I166">
        <v>1</v>
      </c>
      <c r="J166">
        <v>408</v>
      </c>
      <c r="K166">
        <v>77</v>
      </c>
      <c r="L166">
        <v>37.090000000000003</v>
      </c>
      <c r="M166">
        <v>148.9</v>
      </c>
      <c r="N166">
        <v>0</v>
      </c>
      <c r="O166">
        <v>2</v>
      </c>
      <c r="P166">
        <v>0</v>
      </c>
      <c r="Q166">
        <v>36</v>
      </c>
      <c r="R166">
        <v>17</v>
      </c>
      <c r="S166" s="2">
        <f t="shared" si="4"/>
        <v>34</v>
      </c>
      <c r="T166" s="2">
        <f t="shared" si="5"/>
        <v>34</v>
      </c>
    </row>
    <row r="167" spans="1:20" x14ac:dyDescent="0.3">
      <c r="A167">
        <v>15</v>
      </c>
      <c r="B167" t="s">
        <v>193</v>
      </c>
      <c r="C167" t="s">
        <v>2034</v>
      </c>
      <c r="E167">
        <v>2019</v>
      </c>
      <c r="F167">
        <v>2019</v>
      </c>
      <c r="G167">
        <v>16</v>
      </c>
      <c r="H167">
        <v>14</v>
      </c>
      <c r="I167">
        <v>3</v>
      </c>
      <c r="J167">
        <v>407</v>
      </c>
      <c r="K167">
        <v>72</v>
      </c>
      <c r="L167">
        <v>37</v>
      </c>
      <c r="M167">
        <v>138.9</v>
      </c>
      <c r="N167">
        <v>0</v>
      </c>
      <c r="O167">
        <v>4</v>
      </c>
      <c r="P167">
        <v>0</v>
      </c>
      <c r="Q167">
        <v>33</v>
      </c>
      <c r="R167">
        <v>20</v>
      </c>
      <c r="S167" s="2">
        <f t="shared" si="4"/>
        <v>25.4375</v>
      </c>
      <c r="T167" s="2">
        <f t="shared" si="5"/>
        <v>29.071428571428573</v>
      </c>
    </row>
    <row r="168" spans="1:20" x14ac:dyDescent="0.3">
      <c r="A168">
        <v>16</v>
      </c>
      <c r="B168" t="s">
        <v>194</v>
      </c>
      <c r="C168" t="s">
        <v>2020</v>
      </c>
      <c r="E168">
        <v>2013</v>
      </c>
      <c r="F168">
        <v>2016</v>
      </c>
      <c r="G168">
        <v>13</v>
      </c>
      <c r="H168">
        <v>13</v>
      </c>
      <c r="I168">
        <v>3</v>
      </c>
      <c r="J168">
        <v>407</v>
      </c>
      <c r="K168">
        <v>67</v>
      </c>
      <c r="L168">
        <v>40.700000000000003</v>
      </c>
      <c r="M168">
        <v>127.98</v>
      </c>
      <c r="N168">
        <v>0</v>
      </c>
      <c r="O168">
        <v>3</v>
      </c>
      <c r="P168">
        <v>0</v>
      </c>
      <c r="Q168">
        <v>37</v>
      </c>
      <c r="R168">
        <v>7</v>
      </c>
      <c r="S168" s="2">
        <f t="shared" si="4"/>
        <v>31.307692307692307</v>
      </c>
      <c r="T168" s="2">
        <f t="shared" si="5"/>
        <v>31.307692307692307</v>
      </c>
    </row>
    <row r="169" spans="1:20" x14ac:dyDescent="0.3">
      <c r="A169">
        <v>17</v>
      </c>
      <c r="B169" t="s">
        <v>195</v>
      </c>
      <c r="C169" t="s">
        <v>14</v>
      </c>
      <c r="E169">
        <v>2006</v>
      </c>
      <c r="F169">
        <v>2018</v>
      </c>
      <c r="G169">
        <v>26</v>
      </c>
      <c r="H169">
        <v>26</v>
      </c>
      <c r="I169">
        <v>1</v>
      </c>
      <c r="J169">
        <v>407</v>
      </c>
      <c r="K169">
        <v>47</v>
      </c>
      <c r="L169">
        <v>16.28</v>
      </c>
      <c r="M169">
        <v>123.33</v>
      </c>
      <c r="N169">
        <v>0</v>
      </c>
      <c r="O169">
        <v>0</v>
      </c>
      <c r="P169">
        <v>3</v>
      </c>
      <c r="Q169">
        <v>42</v>
      </c>
      <c r="R169">
        <v>12</v>
      </c>
      <c r="S169" s="2">
        <f t="shared" si="4"/>
        <v>15.653846153846153</v>
      </c>
      <c r="T169" s="2">
        <f t="shared" si="5"/>
        <v>15.653846153846153</v>
      </c>
    </row>
    <row r="170" spans="1:20" x14ac:dyDescent="0.3">
      <c r="A170">
        <v>18</v>
      </c>
      <c r="B170" t="s">
        <v>196</v>
      </c>
      <c r="C170" t="s">
        <v>19</v>
      </c>
      <c r="E170">
        <v>2013</v>
      </c>
      <c r="F170">
        <v>2019</v>
      </c>
      <c r="G170">
        <v>32</v>
      </c>
      <c r="H170">
        <v>30</v>
      </c>
      <c r="I170">
        <v>0</v>
      </c>
      <c r="J170">
        <v>406</v>
      </c>
      <c r="K170">
        <v>59</v>
      </c>
      <c r="L170">
        <v>13.53</v>
      </c>
      <c r="M170">
        <v>105.72</v>
      </c>
      <c r="N170">
        <v>0</v>
      </c>
      <c r="O170">
        <v>1</v>
      </c>
      <c r="P170">
        <v>0</v>
      </c>
      <c r="Q170">
        <v>34</v>
      </c>
      <c r="R170">
        <v>8</v>
      </c>
      <c r="S170" s="2">
        <f t="shared" si="4"/>
        <v>12.6875</v>
      </c>
      <c r="T170" s="2">
        <f t="shared" si="5"/>
        <v>13.533333333333333</v>
      </c>
    </row>
    <row r="171" spans="1:20" x14ac:dyDescent="0.3">
      <c r="A171">
        <v>19</v>
      </c>
      <c r="B171" t="s">
        <v>197</v>
      </c>
      <c r="C171" t="s">
        <v>2035</v>
      </c>
      <c r="E171">
        <v>2006</v>
      </c>
      <c r="F171">
        <v>2014</v>
      </c>
      <c r="G171">
        <v>18</v>
      </c>
      <c r="H171">
        <v>15</v>
      </c>
      <c r="I171">
        <v>3</v>
      </c>
      <c r="J171">
        <v>405</v>
      </c>
      <c r="K171">
        <v>78</v>
      </c>
      <c r="L171">
        <v>33.75</v>
      </c>
      <c r="M171">
        <v>93.96</v>
      </c>
      <c r="N171">
        <v>0</v>
      </c>
      <c r="O171">
        <v>1</v>
      </c>
      <c r="P171">
        <v>0</v>
      </c>
      <c r="Q171">
        <v>30</v>
      </c>
      <c r="R171">
        <v>5</v>
      </c>
      <c r="S171" s="2">
        <f t="shared" si="4"/>
        <v>22.5</v>
      </c>
      <c r="T171" s="2">
        <f t="shared" si="5"/>
        <v>27</v>
      </c>
    </row>
    <row r="172" spans="1:20" x14ac:dyDescent="0.3">
      <c r="A172">
        <v>20</v>
      </c>
      <c r="B172" t="s">
        <v>198</v>
      </c>
      <c r="C172" t="s">
        <v>2021</v>
      </c>
      <c r="E172">
        <v>2012</v>
      </c>
      <c r="F172">
        <v>2016</v>
      </c>
      <c r="G172">
        <v>18</v>
      </c>
      <c r="H172">
        <v>17</v>
      </c>
      <c r="I172">
        <v>3</v>
      </c>
      <c r="J172">
        <v>404</v>
      </c>
      <c r="K172">
        <v>72</v>
      </c>
      <c r="L172">
        <v>28.85</v>
      </c>
      <c r="M172">
        <v>132.02000000000001</v>
      </c>
      <c r="N172">
        <v>0</v>
      </c>
      <c r="O172">
        <v>2</v>
      </c>
      <c r="P172">
        <v>2</v>
      </c>
      <c r="Q172">
        <v>38</v>
      </c>
      <c r="R172">
        <v>16</v>
      </c>
      <c r="S172" s="2">
        <f t="shared" si="4"/>
        <v>22.444444444444443</v>
      </c>
      <c r="T172" s="2">
        <f t="shared" si="5"/>
        <v>23.764705882352942</v>
      </c>
    </row>
    <row r="173" spans="1:20" x14ac:dyDescent="0.3">
      <c r="A173">
        <v>21</v>
      </c>
      <c r="B173" t="s">
        <v>199</v>
      </c>
      <c r="C173" t="s">
        <v>12</v>
      </c>
      <c r="E173">
        <v>2006</v>
      </c>
      <c r="F173">
        <v>2014</v>
      </c>
      <c r="G173">
        <v>34</v>
      </c>
      <c r="H173">
        <v>29</v>
      </c>
      <c r="I173">
        <v>6</v>
      </c>
      <c r="J173">
        <v>402</v>
      </c>
      <c r="K173">
        <v>47</v>
      </c>
      <c r="L173">
        <v>17.47</v>
      </c>
      <c r="M173">
        <v>114.52</v>
      </c>
      <c r="N173">
        <v>0</v>
      </c>
      <c r="O173">
        <v>0</v>
      </c>
      <c r="P173">
        <v>2</v>
      </c>
      <c r="Q173">
        <v>30</v>
      </c>
      <c r="R173">
        <v>13</v>
      </c>
      <c r="S173" s="2">
        <f t="shared" si="4"/>
        <v>11.823529411764707</v>
      </c>
      <c r="T173" s="2">
        <f t="shared" si="5"/>
        <v>13.862068965517242</v>
      </c>
    </row>
    <row r="174" spans="1:20" x14ac:dyDescent="0.3">
      <c r="A174">
        <v>22</v>
      </c>
      <c r="B174" t="s">
        <v>200</v>
      </c>
      <c r="C174" t="s">
        <v>12</v>
      </c>
      <c r="E174">
        <v>2005</v>
      </c>
      <c r="F174">
        <v>2009</v>
      </c>
      <c r="G174">
        <v>17</v>
      </c>
      <c r="H174">
        <v>16</v>
      </c>
      <c r="I174">
        <v>2</v>
      </c>
      <c r="J174">
        <v>401</v>
      </c>
      <c r="K174">
        <v>98</v>
      </c>
      <c r="L174">
        <v>28.64</v>
      </c>
      <c r="M174">
        <v>132.78</v>
      </c>
      <c r="N174">
        <v>0</v>
      </c>
      <c r="O174">
        <v>2</v>
      </c>
      <c r="P174">
        <v>2</v>
      </c>
      <c r="Q174">
        <v>41</v>
      </c>
      <c r="R174">
        <v>11</v>
      </c>
      <c r="S174" s="2">
        <f t="shared" si="4"/>
        <v>23.588235294117649</v>
      </c>
      <c r="T174" s="2">
        <f t="shared" si="5"/>
        <v>25.0625</v>
      </c>
    </row>
    <row r="175" spans="1:20" x14ac:dyDescent="0.3">
      <c r="A175">
        <v>23</v>
      </c>
      <c r="B175" t="s">
        <v>201</v>
      </c>
      <c r="C175" t="s">
        <v>17</v>
      </c>
      <c r="E175">
        <v>2005</v>
      </c>
      <c r="F175">
        <v>2010</v>
      </c>
      <c r="G175">
        <v>23</v>
      </c>
      <c r="H175">
        <v>23</v>
      </c>
      <c r="I175">
        <v>1</v>
      </c>
      <c r="J175">
        <v>400</v>
      </c>
      <c r="K175">
        <v>90</v>
      </c>
      <c r="L175">
        <v>18.18</v>
      </c>
      <c r="M175">
        <v>125.78</v>
      </c>
      <c r="N175">
        <v>0</v>
      </c>
      <c r="O175">
        <v>3</v>
      </c>
      <c r="P175">
        <v>4</v>
      </c>
      <c r="Q175">
        <v>45</v>
      </c>
      <c r="R175">
        <v>12</v>
      </c>
      <c r="S175" s="2">
        <f t="shared" si="4"/>
        <v>17.391304347826086</v>
      </c>
      <c r="T175" s="2">
        <f t="shared" si="5"/>
        <v>17.391304347826086</v>
      </c>
    </row>
    <row r="176" spans="1:20" x14ac:dyDescent="0.3">
      <c r="A176">
        <v>24</v>
      </c>
      <c r="B176" t="s">
        <v>202</v>
      </c>
      <c r="C176" t="s">
        <v>11</v>
      </c>
      <c r="E176">
        <v>2006</v>
      </c>
      <c r="F176">
        <v>2019</v>
      </c>
      <c r="G176">
        <v>32</v>
      </c>
      <c r="H176">
        <v>26</v>
      </c>
      <c r="I176">
        <v>14</v>
      </c>
      <c r="J176">
        <v>399</v>
      </c>
      <c r="K176">
        <v>48</v>
      </c>
      <c r="L176">
        <v>33.25</v>
      </c>
      <c r="M176">
        <v>143.52000000000001</v>
      </c>
      <c r="N176">
        <v>0</v>
      </c>
      <c r="O176">
        <v>0</v>
      </c>
      <c r="P176">
        <v>2</v>
      </c>
      <c r="Q176">
        <v>42</v>
      </c>
      <c r="R176">
        <v>15</v>
      </c>
      <c r="S176" s="2">
        <f t="shared" si="4"/>
        <v>12.46875</v>
      </c>
      <c r="T176" s="2">
        <f t="shared" si="5"/>
        <v>15.346153846153847</v>
      </c>
    </row>
    <row r="177" spans="1:20" x14ac:dyDescent="0.3">
      <c r="A177">
        <v>25</v>
      </c>
      <c r="B177" t="s">
        <v>203</v>
      </c>
      <c r="C177" t="s">
        <v>11</v>
      </c>
      <c r="E177">
        <v>2006</v>
      </c>
      <c r="F177">
        <v>2012</v>
      </c>
      <c r="G177">
        <v>19</v>
      </c>
      <c r="H177">
        <v>18</v>
      </c>
      <c r="I177">
        <v>0</v>
      </c>
      <c r="J177">
        <v>394</v>
      </c>
      <c r="K177">
        <v>68</v>
      </c>
      <c r="L177">
        <v>21.88</v>
      </c>
      <c r="M177">
        <v>145.38</v>
      </c>
      <c r="N177">
        <v>0</v>
      </c>
      <c r="O177">
        <v>2</v>
      </c>
      <c r="P177">
        <v>1</v>
      </c>
      <c r="Q177">
        <v>43</v>
      </c>
      <c r="R177">
        <v>16</v>
      </c>
      <c r="S177" s="2">
        <f t="shared" si="4"/>
        <v>20.736842105263158</v>
      </c>
      <c r="T177" s="2">
        <f t="shared" si="5"/>
        <v>21.888888888888889</v>
      </c>
    </row>
    <row r="178" spans="1:20" x14ac:dyDescent="0.3">
      <c r="A178">
        <v>26</v>
      </c>
      <c r="B178" t="s">
        <v>204</v>
      </c>
      <c r="C178" t="s">
        <v>16</v>
      </c>
      <c r="E178">
        <v>2006</v>
      </c>
      <c r="F178">
        <v>2013</v>
      </c>
      <c r="G178">
        <v>32</v>
      </c>
      <c r="H178">
        <v>29</v>
      </c>
      <c r="I178">
        <v>10</v>
      </c>
      <c r="J178">
        <v>393</v>
      </c>
      <c r="K178">
        <v>46</v>
      </c>
      <c r="L178">
        <v>20.68</v>
      </c>
      <c r="M178">
        <v>116.61</v>
      </c>
      <c r="N178">
        <v>0</v>
      </c>
      <c r="O178">
        <v>0</v>
      </c>
      <c r="P178">
        <v>2</v>
      </c>
      <c r="Q178">
        <v>21</v>
      </c>
      <c r="R178">
        <v>21</v>
      </c>
      <c r="S178" s="2">
        <f t="shared" si="4"/>
        <v>12.28125</v>
      </c>
      <c r="T178" s="2">
        <f t="shared" si="5"/>
        <v>13.551724137931034</v>
      </c>
    </row>
    <row r="179" spans="1:20" x14ac:dyDescent="0.3">
      <c r="A179">
        <v>27</v>
      </c>
      <c r="B179" t="s">
        <v>205</v>
      </c>
      <c r="C179" t="s">
        <v>2030</v>
      </c>
      <c r="E179">
        <v>2008</v>
      </c>
      <c r="F179">
        <v>2019</v>
      </c>
      <c r="G179">
        <v>24</v>
      </c>
      <c r="H179">
        <v>24</v>
      </c>
      <c r="I179">
        <v>2</v>
      </c>
      <c r="J179">
        <v>389</v>
      </c>
      <c r="K179">
        <v>72</v>
      </c>
      <c r="L179">
        <v>17.68</v>
      </c>
      <c r="M179">
        <v>123.88</v>
      </c>
      <c r="N179">
        <v>0</v>
      </c>
      <c r="O179">
        <v>2</v>
      </c>
      <c r="P179">
        <v>5</v>
      </c>
      <c r="Q179">
        <v>33</v>
      </c>
      <c r="R179">
        <v>28</v>
      </c>
      <c r="S179" s="2">
        <f t="shared" si="4"/>
        <v>16.208333333333332</v>
      </c>
      <c r="T179" s="2">
        <f t="shared" si="5"/>
        <v>16.208333333333332</v>
      </c>
    </row>
    <row r="180" spans="1:20" x14ac:dyDescent="0.3">
      <c r="A180">
        <v>28</v>
      </c>
      <c r="B180" t="s">
        <v>206</v>
      </c>
      <c r="C180" t="s">
        <v>2034</v>
      </c>
      <c r="E180">
        <v>2019</v>
      </c>
      <c r="F180">
        <v>2019</v>
      </c>
      <c r="G180">
        <v>13</v>
      </c>
      <c r="H180">
        <v>13</v>
      </c>
      <c r="I180">
        <v>2</v>
      </c>
      <c r="J180">
        <v>387</v>
      </c>
      <c r="K180">
        <v>92</v>
      </c>
      <c r="L180">
        <v>35.18</v>
      </c>
      <c r="M180">
        <v>126.88</v>
      </c>
      <c r="N180">
        <v>0</v>
      </c>
      <c r="O180">
        <v>4</v>
      </c>
      <c r="P180">
        <v>1</v>
      </c>
      <c r="Q180">
        <v>32</v>
      </c>
      <c r="R180">
        <v>13</v>
      </c>
      <c r="S180" s="2">
        <f t="shared" si="4"/>
        <v>29.76923076923077</v>
      </c>
      <c r="T180" s="2">
        <f t="shared" si="5"/>
        <v>29.76923076923077</v>
      </c>
    </row>
    <row r="181" spans="1:20" x14ac:dyDescent="0.3">
      <c r="A181">
        <v>29</v>
      </c>
      <c r="B181" t="s">
        <v>207</v>
      </c>
      <c r="C181" t="s">
        <v>2024</v>
      </c>
      <c r="E181">
        <v>2007</v>
      </c>
      <c r="F181">
        <v>2019</v>
      </c>
      <c r="G181">
        <v>30</v>
      </c>
      <c r="H181">
        <v>28</v>
      </c>
      <c r="I181">
        <v>2</v>
      </c>
      <c r="J181">
        <v>381</v>
      </c>
      <c r="K181">
        <v>79</v>
      </c>
      <c r="L181">
        <v>14.65</v>
      </c>
      <c r="M181">
        <v>105.24</v>
      </c>
      <c r="N181">
        <v>0</v>
      </c>
      <c r="O181">
        <v>1</v>
      </c>
      <c r="P181">
        <v>5</v>
      </c>
      <c r="Q181">
        <v>49</v>
      </c>
      <c r="R181">
        <v>7</v>
      </c>
      <c r="S181" s="2">
        <f t="shared" si="4"/>
        <v>12.7</v>
      </c>
      <c r="T181" s="2">
        <f t="shared" si="5"/>
        <v>13.607142857142858</v>
      </c>
    </row>
    <row r="182" spans="1:20" x14ac:dyDescent="0.3">
      <c r="A182">
        <v>30</v>
      </c>
      <c r="B182" t="s">
        <v>208</v>
      </c>
      <c r="C182" t="s">
        <v>2025</v>
      </c>
      <c r="E182">
        <v>2015</v>
      </c>
      <c r="F182">
        <v>2019</v>
      </c>
      <c r="G182">
        <v>23</v>
      </c>
      <c r="H182">
        <v>18</v>
      </c>
      <c r="I182">
        <v>4</v>
      </c>
      <c r="J182">
        <v>377</v>
      </c>
      <c r="K182">
        <v>60</v>
      </c>
      <c r="L182">
        <v>26.92</v>
      </c>
      <c r="M182">
        <v>116.35</v>
      </c>
      <c r="N182">
        <v>0</v>
      </c>
      <c r="O182">
        <v>2</v>
      </c>
      <c r="P182">
        <v>2</v>
      </c>
      <c r="Q182">
        <v>16</v>
      </c>
      <c r="R182">
        <v>13</v>
      </c>
      <c r="S182" s="2">
        <f t="shared" si="4"/>
        <v>16.391304347826086</v>
      </c>
      <c r="T182" s="2">
        <f t="shared" si="5"/>
        <v>20.944444444444443</v>
      </c>
    </row>
    <row r="183" spans="1:20" x14ac:dyDescent="0.3">
      <c r="A183">
        <v>31</v>
      </c>
      <c r="B183" t="s">
        <v>209</v>
      </c>
      <c r="C183" t="s">
        <v>20</v>
      </c>
      <c r="E183">
        <v>2006</v>
      </c>
      <c r="F183">
        <v>2017</v>
      </c>
      <c r="G183">
        <v>54</v>
      </c>
      <c r="H183">
        <v>39</v>
      </c>
      <c r="I183">
        <v>11</v>
      </c>
      <c r="J183">
        <v>377</v>
      </c>
      <c r="K183">
        <v>36</v>
      </c>
      <c r="L183">
        <v>13.46</v>
      </c>
      <c r="M183">
        <v>136.1</v>
      </c>
      <c r="N183">
        <v>0</v>
      </c>
      <c r="O183">
        <v>0</v>
      </c>
      <c r="P183">
        <v>6</v>
      </c>
      <c r="Q183">
        <v>28</v>
      </c>
      <c r="R183">
        <v>23</v>
      </c>
      <c r="S183" s="2">
        <f t="shared" si="4"/>
        <v>6.9814814814814818</v>
      </c>
      <c r="T183" s="2">
        <f t="shared" si="5"/>
        <v>9.6666666666666661</v>
      </c>
    </row>
    <row r="184" spans="1:20" x14ac:dyDescent="0.3">
      <c r="A184">
        <v>32</v>
      </c>
      <c r="B184" t="s">
        <v>210</v>
      </c>
      <c r="C184" t="s">
        <v>11</v>
      </c>
      <c r="E184">
        <v>2011</v>
      </c>
      <c r="F184">
        <v>2016</v>
      </c>
      <c r="G184">
        <v>20</v>
      </c>
      <c r="H184">
        <v>20</v>
      </c>
      <c r="I184">
        <v>2</v>
      </c>
      <c r="J184">
        <v>375</v>
      </c>
      <c r="K184">
        <v>61</v>
      </c>
      <c r="L184">
        <v>20.83</v>
      </c>
      <c r="M184">
        <v>113.29</v>
      </c>
      <c r="N184">
        <v>0</v>
      </c>
      <c r="O184">
        <v>1</v>
      </c>
      <c r="P184">
        <v>2</v>
      </c>
      <c r="Q184">
        <v>32</v>
      </c>
      <c r="R184">
        <v>6</v>
      </c>
      <c r="S184" s="2">
        <f t="shared" si="4"/>
        <v>18.75</v>
      </c>
      <c r="T184" s="2">
        <f t="shared" si="5"/>
        <v>18.75</v>
      </c>
    </row>
    <row r="185" spans="1:20" x14ac:dyDescent="0.3">
      <c r="A185">
        <v>33</v>
      </c>
      <c r="B185" t="s">
        <v>211</v>
      </c>
      <c r="C185" t="s">
        <v>2036</v>
      </c>
      <c r="E185">
        <v>2019</v>
      </c>
      <c r="F185">
        <v>2019</v>
      </c>
      <c r="G185">
        <v>13</v>
      </c>
      <c r="H185">
        <v>13</v>
      </c>
      <c r="I185">
        <v>0</v>
      </c>
      <c r="J185">
        <v>374</v>
      </c>
      <c r="K185">
        <v>74</v>
      </c>
      <c r="L185">
        <v>28.76</v>
      </c>
      <c r="M185">
        <v>110.65</v>
      </c>
      <c r="N185">
        <v>0</v>
      </c>
      <c r="O185">
        <v>2</v>
      </c>
      <c r="P185">
        <v>0</v>
      </c>
      <c r="Q185">
        <v>27</v>
      </c>
      <c r="R185">
        <v>16</v>
      </c>
      <c r="S185" s="2">
        <f t="shared" si="4"/>
        <v>28.76923076923077</v>
      </c>
      <c r="T185" s="2">
        <f t="shared" si="5"/>
        <v>28.76923076923077</v>
      </c>
    </row>
    <row r="186" spans="1:20" x14ac:dyDescent="0.3">
      <c r="A186">
        <v>34</v>
      </c>
      <c r="B186" t="s">
        <v>212</v>
      </c>
      <c r="C186" t="s">
        <v>16</v>
      </c>
      <c r="E186">
        <v>2018</v>
      </c>
      <c r="F186">
        <v>2019</v>
      </c>
      <c r="G186">
        <v>14</v>
      </c>
      <c r="H186">
        <v>14</v>
      </c>
      <c r="I186">
        <v>1</v>
      </c>
      <c r="J186">
        <v>371</v>
      </c>
      <c r="K186">
        <v>63</v>
      </c>
      <c r="L186">
        <v>28.53</v>
      </c>
      <c r="M186">
        <v>120.06</v>
      </c>
      <c r="N186">
        <v>0</v>
      </c>
      <c r="O186">
        <v>2</v>
      </c>
      <c r="P186">
        <v>1</v>
      </c>
      <c r="Q186">
        <v>35</v>
      </c>
      <c r="R186">
        <v>5</v>
      </c>
      <c r="S186" s="2">
        <f t="shared" si="4"/>
        <v>26.5</v>
      </c>
      <c r="T186" s="2">
        <f t="shared" si="5"/>
        <v>26.5</v>
      </c>
    </row>
    <row r="187" spans="1:20" x14ac:dyDescent="0.3">
      <c r="A187">
        <v>35</v>
      </c>
      <c r="B187" t="s">
        <v>213</v>
      </c>
      <c r="C187" t="s">
        <v>20</v>
      </c>
      <c r="E187">
        <v>2011</v>
      </c>
      <c r="F187">
        <v>2016</v>
      </c>
      <c r="G187">
        <v>31</v>
      </c>
      <c r="H187">
        <v>24</v>
      </c>
      <c r="I187">
        <v>4</v>
      </c>
      <c r="J187">
        <v>370</v>
      </c>
      <c r="K187">
        <v>50</v>
      </c>
      <c r="L187">
        <v>18.5</v>
      </c>
      <c r="M187">
        <v>113.49</v>
      </c>
      <c r="N187">
        <v>0</v>
      </c>
      <c r="O187">
        <v>2</v>
      </c>
      <c r="P187">
        <v>2</v>
      </c>
      <c r="Q187">
        <v>30</v>
      </c>
      <c r="R187">
        <v>7</v>
      </c>
      <c r="S187" s="2">
        <f t="shared" si="4"/>
        <v>11.935483870967742</v>
      </c>
      <c r="T187" s="2">
        <f t="shared" si="5"/>
        <v>15.416666666666666</v>
      </c>
    </row>
    <row r="188" spans="1:20" x14ac:dyDescent="0.3">
      <c r="A188">
        <v>36</v>
      </c>
      <c r="B188" t="s">
        <v>214</v>
      </c>
      <c r="C188" t="s">
        <v>2037</v>
      </c>
      <c r="E188">
        <v>2019</v>
      </c>
      <c r="F188">
        <v>2019</v>
      </c>
      <c r="G188">
        <v>17</v>
      </c>
      <c r="H188">
        <v>17</v>
      </c>
      <c r="I188">
        <v>2</v>
      </c>
      <c r="J188">
        <v>365</v>
      </c>
      <c r="K188">
        <v>71</v>
      </c>
      <c r="L188">
        <v>24.33</v>
      </c>
      <c r="M188">
        <v>122.07</v>
      </c>
      <c r="N188">
        <v>0</v>
      </c>
      <c r="O188">
        <v>3</v>
      </c>
      <c r="P188">
        <v>2</v>
      </c>
      <c r="Q188">
        <v>24</v>
      </c>
      <c r="R188">
        <v>14</v>
      </c>
      <c r="S188" s="2">
        <f t="shared" si="4"/>
        <v>21.470588235294116</v>
      </c>
      <c r="T188" s="2">
        <f t="shared" si="5"/>
        <v>21.470588235294116</v>
      </c>
    </row>
    <row r="189" spans="1:20" x14ac:dyDescent="0.3">
      <c r="A189">
        <v>37</v>
      </c>
      <c r="B189" t="s">
        <v>215</v>
      </c>
      <c r="C189" t="s">
        <v>19</v>
      </c>
      <c r="E189">
        <v>2016</v>
      </c>
      <c r="F189">
        <v>2019</v>
      </c>
      <c r="G189">
        <v>21</v>
      </c>
      <c r="H189">
        <v>19</v>
      </c>
      <c r="I189">
        <v>4</v>
      </c>
      <c r="J189">
        <v>364</v>
      </c>
      <c r="K189">
        <v>92</v>
      </c>
      <c r="L189">
        <v>24.26</v>
      </c>
      <c r="M189">
        <v>127.27</v>
      </c>
      <c r="N189">
        <v>0</v>
      </c>
      <c r="O189">
        <v>1</v>
      </c>
      <c r="P189">
        <v>0</v>
      </c>
      <c r="Q189">
        <v>22</v>
      </c>
      <c r="R189">
        <v>24</v>
      </c>
      <c r="S189" s="2">
        <f t="shared" si="4"/>
        <v>17.333333333333332</v>
      </c>
      <c r="T189" s="2">
        <f t="shared" si="5"/>
        <v>19.157894736842106</v>
      </c>
    </row>
    <row r="190" spans="1:20" x14ac:dyDescent="0.3">
      <c r="A190">
        <v>38</v>
      </c>
      <c r="B190" t="s">
        <v>216</v>
      </c>
      <c r="C190" t="s">
        <v>16</v>
      </c>
      <c r="E190">
        <v>2012</v>
      </c>
      <c r="F190">
        <v>2013</v>
      </c>
      <c r="G190">
        <v>18</v>
      </c>
      <c r="H190">
        <v>18</v>
      </c>
      <c r="I190">
        <v>1</v>
      </c>
      <c r="J190">
        <v>363</v>
      </c>
      <c r="K190">
        <v>56</v>
      </c>
      <c r="L190">
        <v>21.35</v>
      </c>
      <c r="M190">
        <v>113.43</v>
      </c>
      <c r="N190">
        <v>0</v>
      </c>
      <c r="O190">
        <v>2</v>
      </c>
      <c r="P190">
        <v>1</v>
      </c>
      <c r="Q190">
        <v>34</v>
      </c>
      <c r="R190">
        <v>12</v>
      </c>
      <c r="S190" s="2">
        <f t="shared" si="4"/>
        <v>20.166666666666668</v>
      </c>
      <c r="T190" s="2">
        <f t="shared" si="5"/>
        <v>20.166666666666668</v>
      </c>
    </row>
    <row r="191" spans="1:20" x14ac:dyDescent="0.3">
      <c r="A191">
        <v>39</v>
      </c>
      <c r="B191" t="s">
        <v>217</v>
      </c>
      <c r="C191" t="s">
        <v>2030</v>
      </c>
      <c r="E191">
        <v>2019</v>
      </c>
      <c r="F191">
        <v>2019</v>
      </c>
      <c r="G191">
        <v>12</v>
      </c>
      <c r="H191">
        <v>11</v>
      </c>
      <c r="I191">
        <v>2</v>
      </c>
      <c r="J191">
        <v>361</v>
      </c>
      <c r="K191">
        <v>69</v>
      </c>
      <c r="L191">
        <v>40.11</v>
      </c>
      <c r="M191">
        <v>124.05</v>
      </c>
      <c r="N191">
        <v>0</v>
      </c>
      <c r="O191">
        <v>3</v>
      </c>
      <c r="P191">
        <v>0</v>
      </c>
      <c r="Q191">
        <v>22</v>
      </c>
      <c r="R191">
        <v>16</v>
      </c>
      <c r="S191" s="2">
        <f t="shared" si="4"/>
        <v>30.083333333333332</v>
      </c>
      <c r="T191" s="2">
        <f t="shared" si="5"/>
        <v>32.81818181818182</v>
      </c>
    </row>
    <row r="192" spans="1:20" x14ac:dyDescent="0.3">
      <c r="A192">
        <v>40</v>
      </c>
      <c r="B192" t="s">
        <v>218</v>
      </c>
      <c r="C192" t="s">
        <v>16</v>
      </c>
      <c r="E192">
        <v>2013</v>
      </c>
      <c r="F192">
        <v>2016</v>
      </c>
      <c r="G192">
        <v>15</v>
      </c>
      <c r="H192">
        <v>15</v>
      </c>
      <c r="I192">
        <v>0</v>
      </c>
      <c r="J192">
        <v>360</v>
      </c>
      <c r="K192">
        <v>59</v>
      </c>
      <c r="L192">
        <v>24</v>
      </c>
      <c r="M192">
        <v>137.4</v>
      </c>
      <c r="N192">
        <v>0</v>
      </c>
      <c r="O192">
        <v>2</v>
      </c>
      <c r="P192">
        <v>0</v>
      </c>
      <c r="Q192">
        <v>48</v>
      </c>
      <c r="R192">
        <v>13</v>
      </c>
      <c r="S192" s="2">
        <f t="shared" si="4"/>
        <v>24</v>
      </c>
      <c r="T192" s="2">
        <f t="shared" si="5"/>
        <v>24</v>
      </c>
    </row>
    <row r="193" spans="1:20" x14ac:dyDescent="0.3">
      <c r="A193">
        <v>41</v>
      </c>
      <c r="B193" t="s">
        <v>219</v>
      </c>
      <c r="C193" t="s">
        <v>2084</v>
      </c>
      <c r="E193">
        <v>2008</v>
      </c>
      <c r="F193">
        <v>2018</v>
      </c>
      <c r="G193">
        <v>33</v>
      </c>
      <c r="H193">
        <v>26</v>
      </c>
      <c r="I193">
        <v>6</v>
      </c>
      <c r="J193">
        <v>359</v>
      </c>
      <c r="K193">
        <v>51</v>
      </c>
      <c r="L193">
        <v>17.95</v>
      </c>
      <c r="M193">
        <v>140.22999999999999</v>
      </c>
      <c r="N193">
        <v>0</v>
      </c>
      <c r="O193">
        <v>1</v>
      </c>
      <c r="P193">
        <v>5</v>
      </c>
      <c r="Q193">
        <v>30</v>
      </c>
      <c r="R193">
        <v>14</v>
      </c>
      <c r="S193" s="2">
        <f t="shared" si="4"/>
        <v>10.878787878787879</v>
      </c>
      <c r="T193" s="2">
        <f t="shared" si="5"/>
        <v>13.807692307692308</v>
      </c>
    </row>
    <row r="194" spans="1:20" x14ac:dyDescent="0.3">
      <c r="A194">
        <v>42</v>
      </c>
      <c r="B194" t="s">
        <v>220</v>
      </c>
      <c r="C194" t="s">
        <v>2038</v>
      </c>
      <c r="E194">
        <v>2019</v>
      </c>
      <c r="F194">
        <v>2019</v>
      </c>
      <c r="G194">
        <v>10</v>
      </c>
      <c r="H194">
        <v>10</v>
      </c>
      <c r="I194">
        <v>1</v>
      </c>
      <c r="J194">
        <v>358</v>
      </c>
      <c r="K194">
        <v>103</v>
      </c>
      <c r="L194">
        <v>39.770000000000003</v>
      </c>
      <c r="M194">
        <v>165.74</v>
      </c>
      <c r="N194">
        <v>1</v>
      </c>
      <c r="O194">
        <v>2</v>
      </c>
      <c r="P194">
        <v>2</v>
      </c>
      <c r="Q194">
        <v>29</v>
      </c>
      <c r="R194">
        <v>24</v>
      </c>
      <c r="S194" s="2">
        <f t="shared" si="4"/>
        <v>35.799999999999997</v>
      </c>
      <c r="T194" s="2">
        <f t="shared" si="5"/>
        <v>35.799999999999997</v>
      </c>
    </row>
    <row r="195" spans="1:20" x14ac:dyDescent="0.3">
      <c r="A195">
        <v>43</v>
      </c>
      <c r="B195" t="s">
        <v>221</v>
      </c>
      <c r="C195" t="s">
        <v>2025</v>
      </c>
      <c r="E195">
        <v>2016</v>
      </c>
      <c r="F195">
        <v>2019</v>
      </c>
      <c r="G195">
        <v>23</v>
      </c>
      <c r="H195">
        <v>17</v>
      </c>
      <c r="I195">
        <v>3</v>
      </c>
      <c r="J195">
        <v>356</v>
      </c>
      <c r="K195">
        <v>40</v>
      </c>
      <c r="L195">
        <v>25.42</v>
      </c>
      <c r="M195">
        <v>105.32</v>
      </c>
      <c r="N195">
        <v>0</v>
      </c>
      <c r="O195">
        <v>0</v>
      </c>
      <c r="P195">
        <v>1</v>
      </c>
      <c r="Q195">
        <v>21</v>
      </c>
      <c r="R195">
        <v>11</v>
      </c>
      <c r="S195" s="2">
        <f t="shared" ref="S195:S258" si="6">J195/G195</f>
        <v>15.478260869565217</v>
      </c>
      <c r="T195" s="2">
        <f t="shared" ref="T195:T258" si="7">J195/H195</f>
        <v>20.941176470588236</v>
      </c>
    </row>
    <row r="196" spans="1:20" x14ac:dyDescent="0.3">
      <c r="A196">
        <v>44</v>
      </c>
      <c r="B196" t="s">
        <v>222</v>
      </c>
      <c r="C196" t="s">
        <v>20</v>
      </c>
      <c r="E196">
        <v>2012</v>
      </c>
      <c r="F196">
        <v>2015</v>
      </c>
      <c r="G196">
        <v>13</v>
      </c>
      <c r="H196">
        <v>13</v>
      </c>
      <c r="I196">
        <v>2</v>
      </c>
      <c r="J196">
        <v>355</v>
      </c>
      <c r="K196">
        <v>58</v>
      </c>
      <c r="L196">
        <v>32.270000000000003</v>
      </c>
      <c r="M196">
        <v>117.94</v>
      </c>
      <c r="N196">
        <v>0</v>
      </c>
      <c r="O196">
        <v>1</v>
      </c>
      <c r="P196">
        <v>1</v>
      </c>
      <c r="Q196">
        <v>38</v>
      </c>
      <c r="R196">
        <v>12</v>
      </c>
      <c r="S196" s="2">
        <f t="shared" si="6"/>
        <v>27.307692307692307</v>
      </c>
      <c r="T196" s="2">
        <f t="shared" si="7"/>
        <v>27.307692307692307</v>
      </c>
    </row>
    <row r="197" spans="1:20" x14ac:dyDescent="0.3">
      <c r="A197">
        <v>45</v>
      </c>
      <c r="B197" t="s">
        <v>223</v>
      </c>
      <c r="C197" t="s">
        <v>2027</v>
      </c>
      <c r="E197">
        <v>2014</v>
      </c>
      <c r="F197">
        <v>2019</v>
      </c>
      <c r="G197">
        <v>26</v>
      </c>
      <c r="H197">
        <v>22</v>
      </c>
      <c r="I197">
        <v>3</v>
      </c>
      <c r="J197">
        <v>351</v>
      </c>
      <c r="K197">
        <v>79</v>
      </c>
      <c r="L197">
        <v>18.47</v>
      </c>
      <c r="M197">
        <v>103.23</v>
      </c>
      <c r="N197">
        <v>0</v>
      </c>
      <c r="O197">
        <v>2</v>
      </c>
      <c r="P197">
        <v>3</v>
      </c>
      <c r="Q197">
        <v>26</v>
      </c>
      <c r="R197">
        <v>10</v>
      </c>
      <c r="S197" s="2">
        <f t="shared" si="6"/>
        <v>13.5</v>
      </c>
      <c r="T197" s="2">
        <f t="shared" si="7"/>
        <v>15.954545454545455</v>
      </c>
    </row>
    <row r="198" spans="1:20" x14ac:dyDescent="0.3">
      <c r="A198">
        <v>46</v>
      </c>
      <c r="B198" t="s">
        <v>224</v>
      </c>
      <c r="C198" t="s">
        <v>2039</v>
      </c>
      <c r="E198">
        <v>2015</v>
      </c>
      <c r="F198">
        <v>2019</v>
      </c>
      <c r="G198">
        <v>26</v>
      </c>
      <c r="H198">
        <v>23</v>
      </c>
      <c r="I198">
        <v>3</v>
      </c>
      <c r="J198">
        <v>348</v>
      </c>
      <c r="K198">
        <v>87</v>
      </c>
      <c r="L198">
        <v>17.399999999999999</v>
      </c>
      <c r="M198">
        <v>136.47</v>
      </c>
      <c r="N198">
        <v>0</v>
      </c>
      <c r="O198">
        <v>2</v>
      </c>
      <c r="P198">
        <v>1</v>
      </c>
      <c r="Q198">
        <v>33</v>
      </c>
      <c r="R198">
        <v>11</v>
      </c>
      <c r="S198" s="2">
        <f t="shared" si="6"/>
        <v>13.384615384615385</v>
      </c>
      <c r="T198" s="2">
        <f t="shared" si="7"/>
        <v>15.130434782608695</v>
      </c>
    </row>
    <row r="199" spans="1:20" x14ac:dyDescent="0.3">
      <c r="A199">
        <v>47</v>
      </c>
      <c r="B199" t="s">
        <v>225</v>
      </c>
      <c r="C199" t="s">
        <v>2033</v>
      </c>
      <c r="E199">
        <v>2019</v>
      </c>
      <c r="F199">
        <v>2019</v>
      </c>
      <c r="G199">
        <v>12</v>
      </c>
      <c r="H199">
        <v>12</v>
      </c>
      <c r="I199">
        <v>1</v>
      </c>
      <c r="J199">
        <v>348</v>
      </c>
      <c r="K199">
        <v>66</v>
      </c>
      <c r="L199">
        <v>31.63</v>
      </c>
      <c r="M199">
        <v>119.17</v>
      </c>
      <c r="N199">
        <v>0</v>
      </c>
      <c r="O199">
        <v>3</v>
      </c>
      <c r="P199">
        <v>3</v>
      </c>
      <c r="Q199">
        <v>33</v>
      </c>
      <c r="R199">
        <v>15</v>
      </c>
      <c r="S199" s="2">
        <f t="shared" si="6"/>
        <v>29</v>
      </c>
      <c r="T199" s="2">
        <f t="shared" si="7"/>
        <v>29</v>
      </c>
    </row>
    <row r="200" spans="1:20" x14ac:dyDescent="0.3">
      <c r="A200">
        <v>48</v>
      </c>
      <c r="B200" t="s">
        <v>226</v>
      </c>
      <c r="C200" t="s">
        <v>13</v>
      </c>
      <c r="E200">
        <v>2007</v>
      </c>
      <c r="F200">
        <v>2009</v>
      </c>
      <c r="G200">
        <v>17</v>
      </c>
      <c r="H200">
        <v>15</v>
      </c>
      <c r="I200">
        <v>1</v>
      </c>
      <c r="J200">
        <v>347</v>
      </c>
      <c r="K200">
        <v>55</v>
      </c>
      <c r="L200">
        <v>24.78</v>
      </c>
      <c r="M200">
        <v>122.18</v>
      </c>
      <c r="N200">
        <v>0</v>
      </c>
      <c r="O200">
        <v>1</v>
      </c>
      <c r="P200">
        <v>0</v>
      </c>
      <c r="Q200">
        <v>26</v>
      </c>
      <c r="R200">
        <v>13</v>
      </c>
      <c r="S200" s="2">
        <f t="shared" si="6"/>
        <v>20.411764705882351</v>
      </c>
      <c r="T200" s="2">
        <f t="shared" si="7"/>
        <v>23.133333333333333</v>
      </c>
    </row>
    <row r="201" spans="1:20" x14ac:dyDescent="0.3">
      <c r="A201">
        <v>49</v>
      </c>
      <c r="B201" t="s">
        <v>227</v>
      </c>
      <c r="C201" t="s">
        <v>2024</v>
      </c>
      <c r="E201">
        <v>2007</v>
      </c>
      <c r="F201">
        <v>2013</v>
      </c>
      <c r="G201">
        <v>15</v>
      </c>
      <c r="H201">
        <v>15</v>
      </c>
      <c r="I201">
        <v>3</v>
      </c>
      <c r="J201">
        <v>345</v>
      </c>
      <c r="K201">
        <v>56</v>
      </c>
      <c r="L201">
        <v>28.75</v>
      </c>
      <c r="M201">
        <v>122.77</v>
      </c>
      <c r="N201">
        <v>0</v>
      </c>
      <c r="O201">
        <v>2</v>
      </c>
      <c r="P201">
        <v>3</v>
      </c>
      <c r="Q201">
        <v>46</v>
      </c>
      <c r="R201">
        <v>6</v>
      </c>
      <c r="S201" s="2">
        <f t="shared" si="6"/>
        <v>23</v>
      </c>
      <c r="T201" s="2">
        <f t="shared" si="7"/>
        <v>23</v>
      </c>
    </row>
    <row r="202" spans="1:20" x14ac:dyDescent="0.3">
      <c r="A202">
        <v>0</v>
      </c>
      <c r="B202" t="s">
        <v>228</v>
      </c>
      <c r="C202" t="s">
        <v>15</v>
      </c>
      <c r="E202">
        <v>2006</v>
      </c>
      <c r="F202">
        <v>2010</v>
      </c>
      <c r="G202">
        <v>22</v>
      </c>
      <c r="H202">
        <v>22</v>
      </c>
      <c r="I202">
        <v>5</v>
      </c>
      <c r="J202">
        <v>343</v>
      </c>
      <c r="K202">
        <v>41</v>
      </c>
      <c r="L202">
        <v>20.170000000000002</v>
      </c>
      <c r="M202">
        <v>98.84</v>
      </c>
      <c r="N202">
        <v>0</v>
      </c>
      <c r="O202">
        <v>0</v>
      </c>
      <c r="P202">
        <v>0</v>
      </c>
      <c r="Q202">
        <v>34</v>
      </c>
      <c r="R202">
        <v>5</v>
      </c>
      <c r="S202" s="2">
        <f t="shared" si="6"/>
        <v>15.590909090909092</v>
      </c>
      <c r="T202" s="2">
        <f t="shared" si="7"/>
        <v>15.590909090909092</v>
      </c>
    </row>
    <row r="203" spans="1:20" x14ac:dyDescent="0.3">
      <c r="A203">
        <v>1</v>
      </c>
      <c r="B203" t="s">
        <v>229</v>
      </c>
      <c r="C203" t="s">
        <v>15</v>
      </c>
      <c r="E203">
        <v>2010</v>
      </c>
      <c r="F203">
        <v>2019</v>
      </c>
      <c r="G203">
        <v>20</v>
      </c>
      <c r="H203">
        <v>18</v>
      </c>
      <c r="I203">
        <v>1</v>
      </c>
      <c r="J203">
        <v>340</v>
      </c>
      <c r="K203">
        <v>43</v>
      </c>
      <c r="L203">
        <v>20</v>
      </c>
      <c r="M203">
        <v>107.25</v>
      </c>
      <c r="N203">
        <v>0</v>
      </c>
      <c r="O203">
        <v>0</v>
      </c>
      <c r="P203">
        <v>3</v>
      </c>
      <c r="Q203">
        <v>28</v>
      </c>
      <c r="R203">
        <v>13</v>
      </c>
      <c r="S203" s="2">
        <f t="shared" si="6"/>
        <v>17</v>
      </c>
      <c r="T203" s="2">
        <f t="shared" si="7"/>
        <v>18.888888888888889</v>
      </c>
    </row>
    <row r="204" spans="1:20" x14ac:dyDescent="0.3">
      <c r="A204">
        <v>2</v>
      </c>
      <c r="B204" t="s">
        <v>230</v>
      </c>
      <c r="C204" t="s">
        <v>13</v>
      </c>
      <c r="E204">
        <v>2015</v>
      </c>
      <c r="F204">
        <v>2019</v>
      </c>
      <c r="G204">
        <v>12</v>
      </c>
      <c r="H204">
        <v>12</v>
      </c>
      <c r="I204">
        <v>0</v>
      </c>
      <c r="J204">
        <v>340</v>
      </c>
      <c r="K204">
        <v>59</v>
      </c>
      <c r="L204">
        <v>28.33</v>
      </c>
      <c r="M204">
        <v>123.63</v>
      </c>
      <c r="N204">
        <v>0</v>
      </c>
      <c r="O204">
        <v>1</v>
      </c>
      <c r="P204">
        <v>0</v>
      </c>
      <c r="Q204">
        <v>34</v>
      </c>
      <c r="R204">
        <v>9</v>
      </c>
      <c r="S204" s="2">
        <f t="shared" si="6"/>
        <v>28.333333333333332</v>
      </c>
      <c r="T204" s="2">
        <f t="shared" si="7"/>
        <v>28.333333333333332</v>
      </c>
    </row>
    <row r="205" spans="1:20" x14ac:dyDescent="0.3">
      <c r="A205">
        <v>3</v>
      </c>
      <c r="B205" t="s">
        <v>231</v>
      </c>
      <c r="C205" t="s">
        <v>12</v>
      </c>
      <c r="E205">
        <v>2005</v>
      </c>
      <c r="F205">
        <v>2009</v>
      </c>
      <c r="G205">
        <v>14</v>
      </c>
      <c r="H205">
        <v>11</v>
      </c>
      <c r="I205">
        <v>4</v>
      </c>
      <c r="J205">
        <v>337</v>
      </c>
      <c r="K205">
        <v>85</v>
      </c>
      <c r="L205">
        <v>48.14</v>
      </c>
      <c r="M205">
        <v>169.34</v>
      </c>
      <c r="N205">
        <v>0</v>
      </c>
      <c r="O205">
        <v>2</v>
      </c>
      <c r="P205">
        <v>2</v>
      </c>
      <c r="Q205">
        <v>33</v>
      </c>
      <c r="R205">
        <v>10</v>
      </c>
      <c r="S205" s="2">
        <f t="shared" si="6"/>
        <v>24.071428571428573</v>
      </c>
      <c r="T205" s="2">
        <f t="shared" si="7"/>
        <v>30.636363636363637</v>
      </c>
    </row>
    <row r="206" spans="1:20" x14ac:dyDescent="0.3">
      <c r="A206">
        <v>4</v>
      </c>
      <c r="B206" t="s">
        <v>232</v>
      </c>
      <c r="C206" t="s">
        <v>2034</v>
      </c>
      <c r="E206">
        <v>2019</v>
      </c>
      <c r="F206">
        <v>2019</v>
      </c>
      <c r="G206">
        <v>16</v>
      </c>
      <c r="H206">
        <v>16</v>
      </c>
      <c r="I206">
        <v>1</v>
      </c>
      <c r="J206">
        <v>335</v>
      </c>
      <c r="K206">
        <v>54</v>
      </c>
      <c r="L206">
        <v>22.33</v>
      </c>
      <c r="M206">
        <v>155.09</v>
      </c>
      <c r="N206">
        <v>0</v>
      </c>
      <c r="O206">
        <v>1</v>
      </c>
      <c r="P206">
        <v>1</v>
      </c>
      <c r="Q206">
        <v>33</v>
      </c>
      <c r="R206">
        <v>15</v>
      </c>
      <c r="S206" s="2">
        <f t="shared" si="6"/>
        <v>20.9375</v>
      </c>
      <c r="T206" s="2">
        <f t="shared" si="7"/>
        <v>20.9375</v>
      </c>
    </row>
    <row r="207" spans="1:20" x14ac:dyDescent="0.3">
      <c r="A207">
        <v>5</v>
      </c>
      <c r="B207" t="s">
        <v>233</v>
      </c>
      <c r="C207" t="s">
        <v>2021</v>
      </c>
      <c r="E207">
        <v>2018</v>
      </c>
      <c r="F207">
        <v>2019</v>
      </c>
      <c r="G207">
        <v>29</v>
      </c>
      <c r="H207">
        <v>22</v>
      </c>
      <c r="I207">
        <v>8</v>
      </c>
      <c r="J207">
        <v>334</v>
      </c>
      <c r="K207">
        <v>42</v>
      </c>
      <c r="L207">
        <v>23.85</v>
      </c>
      <c r="M207">
        <v>145.85</v>
      </c>
      <c r="N207">
        <v>0</v>
      </c>
      <c r="O207">
        <v>0</v>
      </c>
      <c r="P207">
        <v>1</v>
      </c>
      <c r="Q207">
        <v>33</v>
      </c>
      <c r="R207">
        <v>6</v>
      </c>
      <c r="S207" s="2">
        <f t="shared" si="6"/>
        <v>11.517241379310345</v>
      </c>
      <c r="T207" s="2">
        <f t="shared" si="7"/>
        <v>15.181818181818182</v>
      </c>
    </row>
    <row r="208" spans="1:20" x14ac:dyDescent="0.3">
      <c r="A208">
        <v>6</v>
      </c>
      <c r="B208" t="s">
        <v>234</v>
      </c>
      <c r="C208" t="s">
        <v>16</v>
      </c>
      <c r="E208">
        <v>2018</v>
      </c>
      <c r="F208">
        <v>2019</v>
      </c>
      <c r="G208">
        <v>25</v>
      </c>
      <c r="H208">
        <v>24</v>
      </c>
      <c r="I208">
        <v>6</v>
      </c>
      <c r="J208">
        <v>331</v>
      </c>
      <c r="K208">
        <v>41</v>
      </c>
      <c r="L208">
        <v>18.38</v>
      </c>
      <c r="M208">
        <v>128.29</v>
      </c>
      <c r="N208">
        <v>0</v>
      </c>
      <c r="O208">
        <v>0</v>
      </c>
      <c r="P208">
        <v>1</v>
      </c>
      <c r="Q208">
        <v>15</v>
      </c>
      <c r="R208">
        <v>19</v>
      </c>
      <c r="S208" s="2">
        <f t="shared" si="6"/>
        <v>13.24</v>
      </c>
      <c r="T208" s="2">
        <f t="shared" si="7"/>
        <v>13.791666666666666</v>
      </c>
    </row>
    <row r="209" spans="1:20" x14ac:dyDescent="0.3">
      <c r="A209">
        <v>7</v>
      </c>
      <c r="B209" t="s">
        <v>235</v>
      </c>
      <c r="C209" t="s">
        <v>2031</v>
      </c>
      <c r="E209">
        <v>2019</v>
      </c>
      <c r="F209">
        <v>2019</v>
      </c>
      <c r="G209">
        <v>15</v>
      </c>
      <c r="H209">
        <v>15</v>
      </c>
      <c r="I209">
        <v>0</v>
      </c>
      <c r="J209">
        <v>330</v>
      </c>
      <c r="K209">
        <v>61</v>
      </c>
      <c r="L209">
        <v>22</v>
      </c>
      <c r="M209">
        <v>155.66</v>
      </c>
      <c r="N209">
        <v>0</v>
      </c>
      <c r="O209">
        <v>2</v>
      </c>
      <c r="P209">
        <v>1</v>
      </c>
      <c r="Q209">
        <v>45</v>
      </c>
      <c r="R209">
        <v>11</v>
      </c>
      <c r="S209" s="2">
        <f t="shared" si="6"/>
        <v>22</v>
      </c>
      <c r="T209" s="2">
        <f t="shared" si="7"/>
        <v>22</v>
      </c>
    </row>
    <row r="210" spans="1:20" x14ac:dyDescent="0.3">
      <c r="A210">
        <v>8</v>
      </c>
      <c r="B210" t="s">
        <v>236</v>
      </c>
      <c r="C210" t="s">
        <v>22</v>
      </c>
      <c r="E210">
        <v>2014</v>
      </c>
      <c r="F210">
        <v>2019</v>
      </c>
      <c r="G210">
        <v>41</v>
      </c>
      <c r="H210">
        <v>30</v>
      </c>
      <c r="I210">
        <v>8</v>
      </c>
      <c r="J210">
        <v>328</v>
      </c>
      <c r="K210">
        <v>56</v>
      </c>
      <c r="L210">
        <v>14.9</v>
      </c>
      <c r="M210">
        <v>129.13</v>
      </c>
      <c r="N210">
        <v>0</v>
      </c>
      <c r="O210">
        <v>1</v>
      </c>
      <c r="P210">
        <v>1</v>
      </c>
      <c r="Q210">
        <v>23</v>
      </c>
      <c r="R210">
        <v>14</v>
      </c>
      <c r="S210" s="2">
        <f t="shared" si="6"/>
        <v>8</v>
      </c>
      <c r="T210" s="2">
        <f t="shared" si="7"/>
        <v>10.933333333333334</v>
      </c>
    </row>
    <row r="211" spans="1:20" x14ac:dyDescent="0.3">
      <c r="A211">
        <v>9</v>
      </c>
      <c r="B211" t="s">
        <v>237</v>
      </c>
      <c r="C211" t="s">
        <v>18</v>
      </c>
      <c r="E211">
        <v>2010</v>
      </c>
      <c r="F211">
        <v>2013</v>
      </c>
      <c r="G211">
        <v>21</v>
      </c>
      <c r="H211">
        <v>19</v>
      </c>
      <c r="I211">
        <v>0</v>
      </c>
      <c r="J211">
        <v>327</v>
      </c>
      <c r="K211">
        <v>58</v>
      </c>
      <c r="L211">
        <v>17.21</v>
      </c>
      <c r="M211">
        <v>110.47</v>
      </c>
      <c r="N211">
        <v>0</v>
      </c>
      <c r="O211">
        <v>2</v>
      </c>
      <c r="P211">
        <v>2</v>
      </c>
      <c r="Q211">
        <v>33</v>
      </c>
      <c r="R211">
        <v>11</v>
      </c>
      <c r="S211" s="2">
        <f t="shared" si="6"/>
        <v>15.571428571428571</v>
      </c>
      <c r="T211" s="2">
        <f t="shared" si="7"/>
        <v>17.210526315789473</v>
      </c>
    </row>
    <row r="212" spans="1:20" x14ac:dyDescent="0.3">
      <c r="A212">
        <v>10</v>
      </c>
      <c r="B212" t="s">
        <v>238</v>
      </c>
      <c r="C212" t="s">
        <v>17</v>
      </c>
      <c r="E212">
        <v>2014</v>
      </c>
      <c r="F212">
        <v>2016</v>
      </c>
      <c r="G212">
        <v>15</v>
      </c>
      <c r="H212">
        <v>14</v>
      </c>
      <c r="I212">
        <v>3</v>
      </c>
      <c r="J212">
        <v>327</v>
      </c>
      <c r="K212">
        <v>78</v>
      </c>
      <c r="L212">
        <v>29.72</v>
      </c>
      <c r="M212">
        <v>137.97</v>
      </c>
      <c r="N212">
        <v>0</v>
      </c>
      <c r="O212">
        <v>2</v>
      </c>
      <c r="P212">
        <v>2</v>
      </c>
      <c r="Q212">
        <v>29</v>
      </c>
      <c r="R212">
        <v>12</v>
      </c>
      <c r="S212" s="2">
        <f t="shared" si="6"/>
        <v>21.8</v>
      </c>
      <c r="T212" s="2">
        <f t="shared" si="7"/>
        <v>23.357142857142858</v>
      </c>
    </row>
    <row r="213" spans="1:20" x14ac:dyDescent="0.3">
      <c r="A213">
        <v>11</v>
      </c>
      <c r="B213" t="s">
        <v>239</v>
      </c>
      <c r="C213" t="s">
        <v>2026</v>
      </c>
      <c r="E213">
        <v>2015</v>
      </c>
      <c r="F213">
        <v>2019</v>
      </c>
      <c r="G213">
        <v>25</v>
      </c>
      <c r="H213">
        <v>22</v>
      </c>
      <c r="I213">
        <v>4</v>
      </c>
      <c r="J213">
        <v>325</v>
      </c>
      <c r="K213">
        <v>46</v>
      </c>
      <c r="L213">
        <v>18.05</v>
      </c>
      <c r="M213">
        <v>106.2</v>
      </c>
      <c r="N213">
        <v>0</v>
      </c>
      <c r="O213">
        <v>0</v>
      </c>
      <c r="P213">
        <v>4</v>
      </c>
      <c r="Q213">
        <v>26</v>
      </c>
      <c r="R213">
        <v>9</v>
      </c>
      <c r="S213" s="2">
        <f t="shared" si="6"/>
        <v>13</v>
      </c>
      <c r="T213" s="2">
        <f t="shared" si="7"/>
        <v>14.772727272727273</v>
      </c>
    </row>
    <row r="214" spans="1:20" x14ac:dyDescent="0.3">
      <c r="A214">
        <v>12</v>
      </c>
      <c r="B214" t="s">
        <v>240</v>
      </c>
      <c r="C214" t="s">
        <v>17</v>
      </c>
      <c r="E214">
        <v>2006</v>
      </c>
      <c r="F214">
        <v>2010</v>
      </c>
      <c r="G214">
        <v>14</v>
      </c>
      <c r="H214">
        <v>14</v>
      </c>
      <c r="I214">
        <v>1</v>
      </c>
      <c r="J214">
        <v>323</v>
      </c>
      <c r="K214">
        <v>94</v>
      </c>
      <c r="L214">
        <v>24.84</v>
      </c>
      <c r="M214">
        <v>147.47999999999999</v>
      </c>
      <c r="N214">
        <v>0</v>
      </c>
      <c r="O214">
        <v>3</v>
      </c>
      <c r="P214">
        <v>2</v>
      </c>
      <c r="Q214">
        <v>27</v>
      </c>
      <c r="R214">
        <v>20</v>
      </c>
      <c r="S214" s="2">
        <f t="shared" si="6"/>
        <v>23.071428571428573</v>
      </c>
      <c r="T214" s="2">
        <f t="shared" si="7"/>
        <v>23.071428571428573</v>
      </c>
    </row>
    <row r="215" spans="1:20" x14ac:dyDescent="0.3">
      <c r="A215">
        <v>13</v>
      </c>
      <c r="B215" t="s">
        <v>241</v>
      </c>
      <c r="C215" t="s">
        <v>2027</v>
      </c>
      <c r="E215">
        <v>2015</v>
      </c>
      <c r="F215">
        <v>2017</v>
      </c>
      <c r="G215">
        <v>20</v>
      </c>
      <c r="H215">
        <v>19</v>
      </c>
      <c r="I215">
        <v>2</v>
      </c>
      <c r="J215">
        <v>321</v>
      </c>
      <c r="K215">
        <v>44</v>
      </c>
      <c r="L215">
        <v>18.88</v>
      </c>
      <c r="M215">
        <v>93.31</v>
      </c>
      <c r="N215">
        <v>0</v>
      </c>
      <c r="O215">
        <v>0</v>
      </c>
      <c r="P215">
        <v>1</v>
      </c>
      <c r="Q215">
        <v>31</v>
      </c>
      <c r="R215">
        <v>2</v>
      </c>
      <c r="S215" s="2">
        <f t="shared" si="6"/>
        <v>16.05</v>
      </c>
      <c r="T215" s="2">
        <f t="shared" si="7"/>
        <v>16.894736842105264</v>
      </c>
    </row>
    <row r="216" spans="1:20" x14ac:dyDescent="0.3">
      <c r="A216">
        <v>14</v>
      </c>
      <c r="B216" t="s">
        <v>242</v>
      </c>
      <c r="C216" t="s">
        <v>2025</v>
      </c>
      <c r="E216">
        <v>2015</v>
      </c>
      <c r="F216">
        <v>2019</v>
      </c>
      <c r="G216">
        <v>25</v>
      </c>
      <c r="H216">
        <v>22</v>
      </c>
      <c r="I216">
        <v>8</v>
      </c>
      <c r="J216">
        <v>321</v>
      </c>
      <c r="K216">
        <v>54</v>
      </c>
      <c r="L216">
        <v>22.92</v>
      </c>
      <c r="M216">
        <v>152.13</v>
      </c>
      <c r="N216">
        <v>0</v>
      </c>
      <c r="O216">
        <v>1</v>
      </c>
      <c r="P216">
        <v>4</v>
      </c>
      <c r="Q216">
        <v>12</v>
      </c>
      <c r="R216">
        <v>23</v>
      </c>
      <c r="S216" s="2">
        <f t="shared" si="6"/>
        <v>12.84</v>
      </c>
      <c r="T216" s="2">
        <f t="shared" si="7"/>
        <v>14.590909090909092</v>
      </c>
    </row>
    <row r="217" spans="1:20" x14ac:dyDescent="0.3">
      <c r="A217">
        <v>15</v>
      </c>
      <c r="B217" t="s">
        <v>243</v>
      </c>
      <c r="C217" t="s">
        <v>12</v>
      </c>
      <c r="E217">
        <v>2016</v>
      </c>
      <c r="F217">
        <v>2018</v>
      </c>
      <c r="G217">
        <v>16</v>
      </c>
      <c r="H217">
        <v>15</v>
      </c>
      <c r="I217">
        <v>3</v>
      </c>
      <c r="J217">
        <v>319</v>
      </c>
      <c r="K217">
        <v>48</v>
      </c>
      <c r="L217">
        <v>26.58</v>
      </c>
      <c r="M217">
        <v>130.19999999999999</v>
      </c>
      <c r="N217">
        <v>0</v>
      </c>
      <c r="O217">
        <v>0</v>
      </c>
      <c r="P217">
        <v>0</v>
      </c>
      <c r="Q217">
        <v>19</v>
      </c>
      <c r="R217">
        <v>10</v>
      </c>
      <c r="S217" s="2">
        <f t="shared" si="6"/>
        <v>19.9375</v>
      </c>
      <c r="T217" s="2">
        <f t="shared" si="7"/>
        <v>21.266666666666666</v>
      </c>
    </row>
    <row r="218" spans="1:20" x14ac:dyDescent="0.3">
      <c r="A218">
        <v>16</v>
      </c>
      <c r="B218" t="s">
        <v>244</v>
      </c>
      <c r="C218" t="s">
        <v>18</v>
      </c>
      <c r="E218">
        <v>2018</v>
      </c>
      <c r="F218">
        <v>2019</v>
      </c>
      <c r="G218">
        <v>19</v>
      </c>
      <c r="H218">
        <v>18</v>
      </c>
      <c r="I218">
        <v>1</v>
      </c>
      <c r="J218">
        <v>316</v>
      </c>
      <c r="K218">
        <v>84</v>
      </c>
      <c r="L218">
        <v>18.579999999999998</v>
      </c>
      <c r="M218">
        <v>138.59</v>
      </c>
      <c r="N218">
        <v>0</v>
      </c>
      <c r="O218">
        <v>1</v>
      </c>
      <c r="P218">
        <v>2</v>
      </c>
      <c r="Q218">
        <v>22</v>
      </c>
      <c r="R218">
        <v>21</v>
      </c>
      <c r="S218" s="2">
        <f t="shared" si="6"/>
        <v>16.631578947368421</v>
      </c>
      <c r="T218" s="2">
        <f t="shared" si="7"/>
        <v>17.555555555555557</v>
      </c>
    </row>
    <row r="219" spans="1:20" x14ac:dyDescent="0.3">
      <c r="A219">
        <v>17</v>
      </c>
      <c r="B219" t="s">
        <v>245</v>
      </c>
      <c r="C219" t="s">
        <v>2037</v>
      </c>
      <c r="E219">
        <v>2019</v>
      </c>
      <c r="F219">
        <v>2019</v>
      </c>
      <c r="G219">
        <v>17</v>
      </c>
      <c r="H219">
        <v>17</v>
      </c>
      <c r="I219">
        <v>1</v>
      </c>
      <c r="J219">
        <v>316</v>
      </c>
      <c r="K219">
        <v>44</v>
      </c>
      <c r="L219">
        <v>19.75</v>
      </c>
      <c r="M219">
        <v>100.31</v>
      </c>
      <c r="N219">
        <v>0</v>
      </c>
      <c r="O219">
        <v>0</v>
      </c>
      <c r="P219">
        <v>1</v>
      </c>
      <c r="Q219">
        <v>30</v>
      </c>
      <c r="R219">
        <v>6</v>
      </c>
      <c r="S219" s="2">
        <f t="shared" si="6"/>
        <v>18.588235294117649</v>
      </c>
      <c r="T219" s="2">
        <f t="shared" si="7"/>
        <v>18.588235294117649</v>
      </c>
    </row>
    <row r="220" spans="1:20" x14ac:dyDescent="0.3">
      <c r="A220">
        <v>18</v>
      </c>
      <c r="B220" t="s">
        <v>246</v>
      </c>
      <c r="C220" t="s">
        <v>22</v>
      </c>
      <c r="E220">
        <v>2019</v>
      </c>
      <c r="F220">
        <v>2019</v>
      </c>
      <c r="G220">
        <v>17</v>
      </c>
      <c r="H220">
        <v>15</v>
      </c>
      <c r="I220">
        <v>3</v>
      </c>
      <c r="J220">
        <v>314</v>
      </c>
      <c r="K220">
        <v>89</v>
      </c>
      <c r="L220">
        <v>26.16</v>
      </c>
      <c r="M220">
        <v>152.41999999999999</v>
      </c>
      <c r="N220">
        <v>0</v>
      </c>
      <c r="O220">
        <v>2</v>
      </c>
      <c r="P220">
        <v>0</v>
      </c>
      <c r="Q220">
        <v>28</v>
      </c>
      <c r="R220">
        <v>12</v>
      </c>
      <c r="S220" s="2">
        <f t="shared" si="6"/>
        <v>18.470588235294116</v>
      </c>
      <c r="T220" s="2">
        <f t="shared" si="7"/>
        <v>20.933333333333334</v>
      </c>
    </row>
    <row r="221" spans="1:20" x14ac:dyDescent="0.3">
      <c r="A221">
        <v>19</v>
      </c>
      <c r="B221" t="s">
        <v>247</v>
      </c>
      <c r="C221" t="s">
        <v>2036</v>
      </c>
      <c r="E221">
        <v>2019</v>
      </c>
      <c r="F221">
        <v>2019</v>
      </c>
      <c r="G221">
        <v>14</v>
      </c>
      <c r="H221">
        <v>14</v>
      </c>
      <c r="I221">
        <v>2</v>
      </c>
      <c r="J221">
        <v>312</v>
      </c>
      <c r="K221">
        <v>62</v>
      </c>
      <c r="L221">
        <v>26</v>
      </c>
      <c r="M221">
        <v>105.05</v>
      </c>
      <c r="N221">
        <v>0</v>
      </c>
      <c r="O221">
        <v>2</v>
      </c>
      <c r="P221">
        <v>1</v>
      </c>
      <c r="Q221">
        <v>16</v>
      </c>
      <c r="R221">
        <v>13</v>
      </c>
      <c r="S221" s="2">
        <f t="shared" si="6"/>
        <v>22.285714285714285</v>
      </c>
      <c r="T221" s="2">
        <f t="shared" si="7"/>
        <v>22.285714285714285</v>
      </c>
    </row>
    <row r="222" spans="1:20" x14ac:dyDescent="0.3">
      <c r="A222">
        <v>20</v>
      </c>
      <c r="B222" t="s">
        <v>248</v>
      </c>
      <c r="C222" t="s">
        <v>15</v>
      </c>
      <c r="E222">
        <v>2016</v>
      </c>
      <c r="F222">
        <v>2019</v>
      </c>
      <c r="G222">
        <v>16</v>
      </c>
      <c r="H222">
        <v>16</v>
      </c>
      <c r="I222">
        <v>3</v>
      </c>
      <c r="J222">
        <v>312</v>
      </c>
      <c r="K222">
        <v>58</v>
      </c>
      <c r="L222">
        <v>24</v>
      </c>
      <c r="M222">
        <v>126.31</v>
      </c>
      <c r="N222">
        <v>0</v>
      </c>
      <c r="O222">
        <v>2</v>
      </c>
      <c r="P222">
        <v>1</v>
      </c>
      <c r="Q222">
        <v>24</v>
      </c>
      <c r="R222">
        <v>17</v>
      </c>
      <c r="S222" s="2">
        <f t="shared" si="6"/>
        <v>19.5</v>
      </c>
      <c r="T222" s="2">
        <f t="shared" si="7"/>
        <v>19.5</v>
      </c>
    </row>
    <row r="223" spans="1:20" x14ac:dyDescent="0.3">
      <c r="A223">
        <v>21</v>
      </c>
      <c r="B223" t="s">
        <v>249</v>
      </c>
      <c r="C223" t="s">
        <v>15</v>
      </c>
      <c r="E223">
        <v>2017</v>
      </c>
      <c r="F223">
        <v>2019</v>
      </c>
      <c r="G223">
        <v>23</v>
      </c>
      <c r="H223">
        <v>18</v>
      </c>
      <c r="I223">
        <v>3</v>
      </c>
      <c r="J223">
        <v>311</v>
      </c>
      <c r="K223">
        <v>54</v>
      </c>
      <c r="L223">
        <v>20.73</v>
      </c>
      <c r="M223">
        <v>124.4</v>
      </c>
      <c r="N223">
        <v>0</v>
      </c>
      <c r="O223">
        <v>2</v>
      </c>
      <c r="P223">
        <v>1</v>
      </c>
      <c r="Q223">
        <v>26</v>
      </c>
      <c r="R223">
        <v>13</v>
      </c>
      <c r="S223" s="2">
        <f t="shared" si="6"/>
        <v>13.521739130434783</v>
      </c>
      <c r="T223" s="2">
        <f t="shared" si="7"/>
        <v>17.277777777777779</v>
      </c>
    </row>
    <row r="224" spans="1:20" x14ac:dyDescent="0.3">
      <c r="A224">
        <v>22</v>
      </c>
      <c r="B224" t="s">
        <v>250</v>
      </c>
      <c r="C224" t="s">
        <v>2032</v>
      </c>
      <c r="E224">
        <v>2019</v>
      </c>
      <c r="F224">
        <v>2019</v>
      </c>
      <c r="G224">
        <v>12</v>
      </c>
      <c r="H224">
        <v>12</v>
      </c>
      <c r="I224">
        <v>0</v>
      </c>
      <c r="J224">
        <v>311</v>
      </c>
      <c r="K224">
        <v>57</v>
      </c>
      <c r="L224">
        <v>25.91</v>
      </c>
      <c r="M224">
        <v>100.64</v>
      </c>
      <c r="N224">
        <v>0</v>
      </c>
      <c r="O224">
        <v>1</v>
      </c>
      <c r="P224">
        <v>1</v>
      </c>
      <c r="Q224">
        <v>27</v>
      </c>
      <c r="R224">
        <v>7</v>
      </c>
      <c r="S224" s="2">
        <f t="shared" si="6"/>
        <v>25.916666666666668</v>
      </c>
      <c r="T224" s="2">
        <f t="shared" si="7"/>
        <v>25.916666666666668</v>
      </c>
    </row>
    <row r="225" spans="1:20" x14ac:dyDescent="0.3">
      <c r="A225">
        <v>23</v>
      </c>
      <c r="B225" t="s">
        <v>251</v>
      </c>
      <c r="C225" t="s">
        <v>15</v>
      </c>
      <c r="E225">
        <v>2011</v>
      </c>
      <c r="F225">
        <v>2019</v>
      </c>
      <c r="G225">
        <v>41</v>
      </c>
      <c r="H225">
        <v>27</v>
      </c>
      <c r="I225">
        <v>6</v>
      </c>
      <c r="J225">
        <v>310</v>
      </c>
      <c r="K225">
        <v>37</v>
      </c>
      <c r="L225">
        <v>14.76</v>
      </c>
      <c r="M225">
        <v>113.13</v>
      </c>
      <c r="N225">
        <v>0</v>
      </c>
      <c r="O225">
        <v>0</v>
      </c>
      <c r="P225">
        <v>3</v>
      </c>
      <c r="Q225">
        <v>13</v>
      </c>
      <c r="R225">
        <v>22</v>
      </c>
      <c r="S225" s="2">
        <f t="shared" si="6"/>
        <v>7.5609756097560972</v>
      </c>
      <c r="T225" s="2">
        <f t="shared" si="7"/>
        <v>11.481481481481481</v>
      </c>
    </row>
    <row r="226" spans="1:20" x14ac:dyDescent="0.3">
      <c r="A226">
        <v>24</v>
      </c>
      <c r="B226" t="s">
        <v>252</v>
      </c>
      <c r="C226" t="s">
        <v>11</v>
      </c>
      <c r="E226">
        <v>2016</v>
      </c>
      <c r="F226">
        <v>2019</v>
      </c>
      <c r="G226">
        <v>40</v>
      </c>
      <c r="H226">
        <v>25</v>
      </c>
      <c r="I226">
        <v>6</v>
      </c>
      <c r="J226">
        <v>310</v>
      </c>
      <c r="K226">
        <v>33</v>
      </c>
      <c r="L226">
        <v>16.309999999999999</v>
      </c>
      <c r="M226">
        <v>147.61000000000001</v>
      </c>
      <c r="N226">
        <v>0</v>
      </c>
      <c r="O226">
        <v>0</v>
      </c>
      <c r="P226">
        <v>2</v>
      </c>
      <c r="Q226">
        <v>18</v>
      </c>
      <c r="R226">
        <v>19</v>
      </c>
      <c r="S226" s="2">
        <f t="shared" si="6"/>
        <v>7.75</v>
      </c>
      <c r="T226" s="2">
        <f t="shared" si="7"/>
        <v>12.4</v>
      </c>
    </row>
    <row r="227" spans="1:20" x14ac:dyDescent="0.3">
      <c r="A227">
        <v>25</v>
      </c>
      <c r="B227" t="s">
        <v>253</v>
      </c>
      <c r="C227" t="s">
        <v>2023</v>
      </c>
      <c r="E227">
        <v>2014</v>
      </c>
      <c r="F227">
        <v>2019</v>
      </c>
      <c r="G227">
        <v>17</v>
      </c>
      <c r="H227">
        <v>16</v>
      </c>
      <c r="I227">
        <v>3</v>
      </c>
      <c r="J227">
        <v>310</v>
      </c>
      <c r="K227">
        <v>40</v>
      </c>
      <c r="L227">
        <v>23.84</v>
      </c>
      <c r="M227">
        <v>99.04</v>
      </c>
      <c r="N227">
        <v>0</v>
      </c>
      <c r="O227">
        <v>0</v>
      </c>
      <c r="P227">
        <v>0</v>
      </c>
      <c r="Q227">
        <v>25</v>
      </c>
      <c r="R227">
        <v>7</v>
      </c>
      <c r="S227" s="2">
        <f t="shared" si="6"/>
        <v>18.235294117647058</v>
      </c>
      <c r="T227" s="2">
        <f t="shared" si="7"/>
        <v>19.375</v>
      </c>
    </row>
    <row r="228" spans="1:20" x14ac:dyDescent="0.3">
      <c r="A228">
        <v>26</v>
      </c>
      <c r="B228" t="s">
        <v>254</v>
      </c>
      <c r="C228" t="s">
        <v>12</v>
      </c>
      <c r="E228">
        <v>2005</v>
      </c>
      <c r="F228">
        <v>2007</v>
      </c>
      <c r="G228">
        <v>9</v>
      </c>
      <c r="H228">
        <v>9</v>
      </c>
      <c r="I228">
        <v>3</v>
      </c>
      <c r="J228">
        <v>308</v>
      </c>
      <c r="K228">
        <v>73</v>
      </c>
      <c r="L228">
        <v>51.33</v>
      </c>
      <c r="M228">
        <v>143.91999999999999</v>
      </c>
      <c r="N228">
        <v>0</v>
      </c>
      <c r="O228">
        <v>4</v>
      </c>
      <c r="P228">
        <v>0</v>
      </c>
      <c r="Q228">
        <v>37</v>
      </c>
      <c r="R228">
        <v>13</v>
      </c>
      <c r="S228" s="2">
        <f t="shared" si="6"/>
        <v>34.222222222222221</v>
      </c>
      <c r="T228" s="2">
        <f t="shared" si="7"/>
        <v>34.222222222222221</v>
      </c>
    </row>
    <row r="229" spans="1:20" x14ac:dyDescent="0.3">
      <c r="A229">
        <v>27</v>
      </c>
      <c r="B229" t="s">
        <v>255</v>
      </c>
      <c r="C229" t="s">
        <v>2037</v>
      </c>
      <c r="E229">
        <v>2019</v>
      </c>
      <c r="F229">
        <v>2019</v>
      </c>
      <c r="G229">
        <v>14</v>
      </c>
      <c r="H229">
        <v>14</v>
      </c>
      <c r="I229">
        <v>1</v>
      </c>
      <c r="J229">
        <v>303</v>
      </c>
      <c r="K229">
        <v>81</v>
      </c>
      <c r="L229">
        <v>23.3</v>
      </c>
      <c r="M229">
        <v>117.89</v>
      </c>
      <c r="N229">
        <v>0</v>
      </c>
      <c r="O229">
        <v>1</v>
      </c>
      <c r="P229">
        <v>2</v>
      </c>
      <c r="Q229">
        <v>38</v>
      </c>
      <c r="R229">
        <v>2</v>
      </c>
      <c r="S229" s="2">
        <f t="shared" si="6"/>
        <v>21.642857142857142</v>
      </c>
      <c r="T229" s="2">
        <f t="shared" si="7"/>
        <v>21.642857142857142</v>
      </c>
    </row>
    <row r="230" spans="1:20" x14ac:dyDescent="0.3">
      <c r="A230">
        <v>28</v>
      </c>
      <c r="B230" t="s">
        <v>256</v>
      </c>
      <c r="C230" t="s">
        <v>2031</v>
      </c>
      <c r="E230">
        <v>2019</v>
      </c>
      <c r="F230">
        <v>2019</v>
      </c>
      <c r="G230">
        <v>12</v>
      </c>
      <c r="H230">
        <v>11</v>
      </c>
      <c r="I230">
        <v>2</v>
      </c>
      <c r="J230">
        <v>301</v>
      </c>
      <c r="K230">
        <v>68</v>
      </c>
      <c r="L230">
        <v>33.44</v>
      </c>
      <c r="M230">
        <v>139.35</v>
      </c>
      <c r="N230">
        <v>0</v>
      </c>
      <c r="O230">
        <v>1</v>
      </c>
      <c r="P230">
        <v>1</v>
      </c>
      <c r="Q230">
        <v>24</v>
      </c>
      <c r="R230">
        <v>14</v>
      </c>
      <c r="S230" s="2">
        <f t="shared" si="6"/>
        <v>25.083333333333332</v>
      </c>
      <c r="T230" s="2">
        <f t="shared" si="7"/>
        <v>27.363636363636363</v>
      </c>
    </row>
    <row r="231" spans="1:20" x14ac:dyDescent="0.3">
      <c r="A231">
        <v>29</v>
      </c>
      <c r="B231" t="s">
        <v>257</v>
      </c>
      <c r="C231" t="s">
        <v>18</v>
      </c>
      <c r="E231">
        <v>2007</v>
      </c>
      <c r="F231">
        <v>2016</v>
      </c>
      <c r="G231">
        <v>63</v>
      </c>
      <c r="H231">
        <v>41</v>
      </c>
      <c r="I231">
        <v>15</v>
      </c>
      <c r="J231">
        <v>299</v>
      </c>
      <c r="K231">
        <v>36</v>
      </c>
      <c r="L231">
        <v>11.5</v>
      </c>
      <c r="M231">
        <v>100.67</v>
      </c>
      <c r="N231">
        <v>0</v>
      </c>
      <c r="O231">
        <v>0</v>
      </c>
      <c r="P231">
        <v>4</v>
      </c>
      <c r="Q231">
        <v>19</v>
      </c>
      <c r="R231">
        <v>8</v>
      </c>
      <c r="S231" s="2">
        <f t="shared" si="6"/>
        <v>4.746031746031746</v>
      </c>
      <c r="T231" s="2">
        <f t="shared" si="7"/>
        <v>7.2926829268292686</v>
      </c>
    </row>
    <row r="232" spans="1:20" x14ac:dyDescent="0.3">
      <c r="A232">
        <v>30</v>
      </c>
      <c r="B232" t="s">
        <v>258</v>
      </c>
      <c r="C232" t="s">
        <v>15</v>
      </c>
      <c r="E232">
        <v>2007</v>
      </c>
      <c r="F232">
        <v>2010</v>
      </c>
      <c r="G232">
        <v>18</v>
      </c>
      <c r="H232">
        <v>16</v>
      </c>
      <c r="I232">
        <v>3</v>
      </c>
      <c r="J232">
        <v>298</v>
      </c>
      <c r="K232">
        <v>59</v>
      </c>
      <c r="L232">
        <v>22.92</v>
      </c>
      <c r="M232">
        <v>104.19</v>
      </c>
      <c r="N232">
        <v>0</v>
      </c>
      <c r="O232">
        <v>2</v>
      </c>
      <c r="P232">
        <v>1</v>
      </c>
      <c r="Q232">
        <v>19</v>
      </c>
      <c r="R232">
        <v>6</v>
      </c>
      <c r="S232" s="2">
        <f t="shared" si="6"/>
        <v>16.555555555555557</v>
      </c>
      <c r="T232" s="2">
        <f t="shared" si="7"/>
        <v>18.625</v>
      </c>
    </row>
    <row r="233" spans="1:20" x14ac:dyDescent="0.3">
      <c r="A233">
        <v>31</v>
      </c>
      <c r="B233" t="s">
        <v>259</v>
      </c>
      <c r="C233" t="s">
        <v>2025</v>
      </c>
      <c r="E233">
        <v>2015</v>
      </c>
      <c r="F233">
        <v>2019</v>
      </c>
      <c r="G233">
        <v>26</v>
      </c>
      <c r="H233">
        <v>22</v>
      </c>
      <c r="I233">
        <v>2</v>
      </c>
      <c r="J233">
        <v>296</v>
      </c>
      <c r="K233">
        <v>39</v>
      </c>
      <c r="L233">
        <v>14.8</v>
      </c>
      <c r="M233">
        <v>109.22</v>
      </c>
      <c r="N233">
        <v>0</v>
      </c>
      <c r="O233">
        <v>0</v>
      </c>
      <c r="P233">
        <v>4</v>
      </c>
      <c r="Q233">
        <v>26</v>
      </c>
      <c r="R233">
        <v>7</v>
      </c>
      <c r="S233" s="2">
        <f t="shared" si="6"/>
        <v>11.384615384615385</v>
      </c>
      <c r="T233" s="2">
        <f t="shared" si="7"/>
        <v>13.454545454545455</v>
      </c>
    </row>
    <row r="234" spans="1:20" x14ac:dyDescent="0.3">
      <c r="A234">
        <v>32</v>
      </c>
      <c r="B234" t="s">
        <v>260</v>
      </c>
      <c r="C234" t="s">
        <v>2031</v>
      </c>
      <c r="E234">
        <v>2019</v>
      </c>
      <c r="F234">
        <v>2019</v>
      </c>
      <c r="G234">
        <v>14</v>
      </c>
      <c r="H234">
        <v>14</v>
      </c>
      <c r="I234">
        <v>1</v>
      </c>
      <c r="J234">
        <v>295</v>
      </c>
      <c r="K234">
        <v>52</v>
      </c>
      <c r="L234">
        <v>22.69</v>
      </c>
      <c r="M234">
        <v>134.09</v>
      </c>
      <c r="N234">
        <v>0</v>
      </c>
      <c r="O234">
        <v>2</v>
      </c>
      <c r="P234">
        <v>0</v>
      </c>
      <c r="Q234">
        <v>26</v>
      </c>
      <c r="R234">
        <v>17</v>
      </c>
      <c r="S234" s="2">
        <f t="shared" si="6"/>
        <v>21.071428571428573</v>
      </c>
      <c r="T234" s="2">
        <f t="shared" si="7"/>
        <v>21.071428571428573</v>
      </c>
    </row>
    <row r="235" spans="1:20" x14ac:dyDescent="0.3">
      <c r="A235">
        <v>33</v>
      </c>
      <c r="B235" t="s">
        <v>261</v>
      </c>
      <c r="C235" t="s">
        <v>19</v>
      </c>
      <c r="E235">
        <v>2015</v>
      </c>
      <c r="F235">
        <v>2019</v>
      </c>
      <c r="G235">
        <v>22</v>
      </c>
      <c r="H235">
        <v>19</v>
      </c>
      <c r="I235">
        <v>4</v>
      </c>
      <c r="J235">
        <v>294</v>
      </c>
      <c r="K235">
        <v>54</v>
      </c>
      <c r="L235">
        <v>19.600000000000001</v>
      </c>
      <c r="M235">
        <v>117.13</v>
      </c>
      <c r="N235">
        <v>0</v>
      </c>
      <c r="O235">
        <v>1</v>
      </c>
      <c r="P235">
        <v>1</v>
      </c>
      <c r="Q235">
        <v>19</v>
      </c>
      <c r="R235">
        <v>15</v>
      </c>
      <c r="S235" s="2">
        <f t="shared" si="6"/>
        <v>13.363636363636363</v>
      </c>
      <c r="T235" s="2">
        <f t="shared" si="7"/>
        <v>15.473684210526315</v>
      </c>
    </row>
    <row r="236" spans="1:20" x14ac:dyDescent="0.3">
      <c r="A236">
        <v>34</v>
      </c>
      <c r="B236" t="s">
        <v>262</v>
      </c>
      <c r="C236" t="s">
        <v>2023</v>
      </c>
      <c r="E236">
        <v>2014</v>
      </c>
      <c r="F236">
        <v>2019</v>
      </c>
      <c r="G236">
        <v>27</v>
      </c>
      <c r="H236">
        <v>23</v>
      </c>
      <c r="I236">
        <v>6</v>
      </c>
      <c r="J236">
        <v>292</v>
      </c>
      <c r="K236">
        <v>58</v>
      </c>
      <c r="L236">
        <v>17.170000000000002</v>
      </c>
      <c r="M236">
        <v>111.45</v>
      </c>
      <c r="N236">
        <v>0</v>
      </c>
      <c r="O236">
        <v>2</v>
      </c>
      <c r="P236">
        <v>1</v>
      </c>
      <c r="Q236">
        <v>23</v>
      </c>
      <c r="R236">
        <v>12</v>
      </c>
      <c r="S236" s="2">
        <f t="shared" si="6"/>
        <v>10.814814814814815</v>
      </c>
      <c r="T236" s="2">
        <f t="shared" si="7"/>
        <v>12.695652173913043</v>
      </c>
    </row>
    <row r="237" spans="1:20" x14ac:dyDescent="0.3">
      <c r="A237">
        <v>35</v>
      </c>
      <c r="B237" t="s">
        <v>263</v>
      </c>
      <c r="C237" t="s">
        <v>12</v>
      </c>
      <c r="E237">
        <v>2014</v>
      </c>
      <c r="F237">
        <v>2018</v>
      </c>
      <c r="G237">
        <v>18</v>
      </c>
      <c r="H237">
        <v>16</v>
      </c>
      <c r="I237">
        <v>1</v>
      </c>
      <c r="J237">
        <v>291</v>
      </c>
      <c r="K237">
        <v>44</v>
      </c>
      <c r="L237">
        <v>19.399999999999999</v>
      </c>
      <c r="M237">
        <v>131.66999999999999</v>
      </c>
      <c r="N237">
        <v>0</v>
      </c>
      <c r="O237">
        <v>0</v>
      </c>
      <c r="P237">
        <v>1</v>
      </c>
      <c r="Q237">
        <v>28</v>
      </c>
      <c r="R237">
        <v>14</v>
      </c>
      <c r="S237" s="2">
        <f t="shared" si="6"/>
        <v>16.166666666666668</v>
      </c>
      <c r="T237" s="2">
        <f t="shared" si="7"/>
        <v>18.1875</v>
      </c>
    </row>
    <row r="238" spans="1:20" x14ac:dyDescent="0.3">
      <c r="A238">
        <v>36</v>
      </c>
      <c r="B238" t="s">
        <v>264</v>
      </c>
      <c r="C238" t="s">
        <v>14</v>
      </c>
      <c r="E238">
        <v>2012</v>
      </c>
      <c r="F238">
        <v>2016</v>
      </c>
      <c r="G238">
        <v>26</v>
      </c>
      <c r="H238">
        <v>20</v>
      </c>
      <c r="I238">
        <v>2</v>
      </c>
      <c r="J238">
        <v>291</v>
      </c>
      <c r="K238">
        <v>44</v>
      </c>
      <c r="L238">
        <v>16.16</v>
      </c>
      <c r="M238">
        <v>108.98</v>
      </c>
      <c r="N238">
        <v>0</v>
      </c>
      <c r="O238">
        <v>0</v>
      </c>
      <c r="P238">
        <v>1</v>
      </c>
      <c r="Q238">
        <v>27</v>
      </c>
      <c r="R238">
        <v>5</v>
      </c>
      <c r="S238" s="2">
        <f t="shared" si="6"/>
        <v>11.192307692307692</v>
      </c>
      <c r="T238" s="2">
        <f t="shared" si="7"/>
        <v>14.55</v>
      </c>
    </row>
    <row r="239" spans="1:20" x14ac:dyDescent="0.3">
      <c r="A239">
        <v>37</v>
      </c>
      <c r="B239" t="s">
        <v>265</v>
      </c>
      <c r="C239" t="s">
        <v>2021</v>
      </c>
      <c r="E239">
        <v>2009</v>
      </c>
      <c r="F239">
        <v>2012</v>
      </c>
      <c r="G239">
        <v>10</v>
      </c>
      <c r="H239">
        <v>10</v>
      </c>
      <c r="I239">
        <v>1</v>
      </c>
      <c r="J239">
        <v>289</v>
      </c>
      <c r="K239">
        <v>58</v>
      </c>
      <c r="L239">
        <v>32.11</v>
      </c>
      <c r="M239">
        <v>110.3</v>
      </c>
      <c r="N239">
        <v>0</v>
      </c>
      <c r="O239">
        <v>2</v>
      </c>
      <c r="P239">
        <v>0</v>
      </c>
      <c r="Q239">
        <v>19</v>
      </c>
      <c r="R239">
        <v>6</v>
      </c>
      <c r="S239" s="2">
        <f t="shared" si="6"/>
        <v>28.9</v>
      </c>
      <c r="T239" s="2">
        <f t="shared" si="7"/>
        <v>28.9</v>
      </c>
    </row>
    <row r="240" spans="1:20" x14ac:dyDescent="0.3">
      <c r="A240">
        <v>38</v>
      </c>
      <c r="B240" t="s">
        <v>266</v>
      </c>
      <c r="C240" t="s">
        <v>2023</v>
      </c>
      <c r="E240">
        <v>2018</v>
      </c>
      <c r="F240">
        <v>2019</v>
      </c>
      <c r="G240">
        <v>18</v>
      </c>
      <c r="H240">
        <v>16</v>
      </c>
      <c r="I240">
        <v>2</v>
      </c>
      <c r="J240">
        <v>287</v>
      </c>
      <c r="K240">
        <v>47</v>
      </c>
      <c r="L240">
        <v>20.5</v>
      </c>
      <c r="M240">
        <v>110.38</v>
      </c>
      <c r="N240">
        <v>0</v>
      </c>
      <c r="O240">
        <v>0</v>
      </c>
      <c r="P240">
        <v>0</v>
      </c>
      <c r="Q240">
        <v>22</v>
      </c>
      <c r="R240">
        <v>6</v>
      </c>
      <c r="S240" s="2">
        <f t="shared" si="6"/>
        <v>15.944444444444445</v>
      </c>
      <c r="T240" s="2">
        <f t="shared" si="7"/>
        <v>17.9375</v>
      </c>
    </row>
    <row r="241" spans="1:20" x14ac:dyDescent="0.3">
      <c r="A241">
        <v>39</v>
      </c>
      <c r="B241" t="s">
        <v>267</v>
      </c>
      <c r="C241" t="s">
        <v>2024</v>
      </c>
      <c r="E241">
        <v>2013</v>
      </c>
      <c r="F241">
        <v>2019</v>
      </c>
      <c r="G241">
        <v>16</v>
      </c>
      <c r="H241">
        <v>16</v>
      </c>
      <c r="I241">
        <v>3</v>
      </c>
      <c r="J241">
        <v>286</v>
      </c>
      <c r="K241">
        <v>71</v>
      </c>
      <c r="L241">
        <v>22</v>
      </c>
      <c r="M241">
        <v>95.65</v>
      </c>
      <c r="N241">
        <v>0</v>
      </c>
      <c r="O241">
        <v>2</v>
      </c>
      <c r="P241">
        <v>2</v>
      </c>
      <c r="Q241">
        <v>30</v>
      </c>
      <c r="R241">
        <v>2</v>
      </c>
      <c r="S241" s="2">
        <f t="shared" si="6"/>
        <v>17.875</v>
      </c>
      <c r="T241" s="2">
        <f t="shared" si="7"/>
        <v>17.875</v>
      </c>
    </row>
    <row r="242" spans="1:20" x14ac:dyDescent="0.3">
      <c r="A242">
        <v>40</v>
      </c>
      <c r="B242" t="s">
        <v>268</v>
      </c>
      <c r="C242" t="s">
        <v>2030</v>
      </c>
      <c r="E242">
        <v>2008</v>
      </c>
      <c r="F242">
        <v>2013</v>
      </c>
      <c r="G242">
        <v>9</v>
      </c>
      <c r="H242">
        <v>9</v>
      </c>
      <c r="I242">
        <v>2</v>
      </c>
      <c r="J242">
        <v>284</v>
      </c>
      <c r="K242">
        <v>67</v>
      </c>
      <c r="L242">
        <v>40.57</v>
      </c>
      <c r="M242">
        <v>114.05</v>
      </c>
      <c r="N242">
        <v>0</v>
      </c>
      <c r="O242">
        <v>2</v>
      </c>
      <c r="P242">
        <v>0</v>
      </c>
      <c r="Q242">
        <v>27</v>
      </c>
      <c r="R242">
        <v>0</v>
      </c>
      <c r="S242" s="2">
        <f t="shared" si="6"/>
        <v>31.555555555555557</v>
      </c>
      <c r="T242" s="2">
        <f t="shared" si="7"/>
        <v>31.555555555555557</v>
      </c>
    </row>
    <row r="243" spans="1:20" x14ac:dyDescent="0.3">
      <c r="A243">
        <v>41</v>
      </c>
      <c r="B243" t="s">
        <v>35</v>
      </c>
      <c r="C243" t="s">
        <v>2022</v>
      </c>
      <c r="E243">
        <v>2015</v>
      </c>
      <c r="F243">
        <v>2017</v>
      </c>
      <c r="G243">
        <v>20</v>
      </c>
      <c r="H243">
        <v>20</v>
      </c>
      <c r="I243">
        <v>2</v>
      </c>
      <c r="J243">
        <v>281</v>
      </c>
      <c r="K243">
        <v>52</v>
      </c>
      <c r="L243">
        <v>15.61</v>
      </c>
      <c r="M243">
        <v>117.57</v>
      </c>
      <c r="N243">
        <v>0</v>
      </c>
      <c r="O243">
        <v>1</v>
      </c>
      <c r="P243">
        <v>2</v>
      </c>
      <c r="Q243">
        <v>25</v>
      </c>
      <c r="R243">
        <v>11</v>
      </c>
      <c r="S243" s="2">
        <f t="shared" si="6"/>
        <v>14.05</v>
      </c>
      <c r="T243" s="2">
        <f t="shared" si="7"/>
        <v>14.05</v>
      </c>
    </row>
    <row r="244" spans="1:20" x14ac:dyDescent="0.3">
      <c r="A244">
        <v>42</v>
      </c>
      <c r="B244" t="s">
        <v>269</v>
      </c>
      <c r="C244" t="s">
        <v>18</v>
      </c>
      <c r="E244">
        <v>2017</v>
      </c>
      <c r="F244">
        <v>2019</v>
      </c>
      <c r="G244">
        <v>15</v>
      </c>
      <c r="H244">
        <v>15</v>
      </c>
      <c r="I244">
        <v>2</v>
      </c>
      <c r="J244">
        <v>279</v>
      </c>
      <c r="K244">
        <v>59</v>
      </c>
      <c r="L244">
        <v>21.46</v>
      </c>
      <c r="M244">
        <v>125.67</v>
      </c>
      <c r="N244">
        <v>0</v>
      </c>
      <c r="O244">
        <v>2</v>
      </c>
      <c r="P244">
        <v>0</v>
      </c>
      <c r="Q244">
        <v>24</v>
      </c>
      <c r="R244">
        <v>7</v>
      </c>
      <c r="S244" s="2">
        <f t="shared" si="6"/>
        <v>18.600000000000001</v>
      </c>
      <c r="T244" s="2">
        <f t="shared" si="7"/>
        <v>18.600000000000001</v>
      </c>
    </row>
    <row r="245" spans="1:20" x14ac:dyDescent="0.3">
      <c r="A245">
        <v>43</v>
      </c>
      <c r="B245" t="s">
        <v>270</v>
      </c>
      <c r="C245" t="s">
        <v>15</v>
      </c>
      <c r="E245">
        <v>2018</v>
      </c>
      <c r="F245">
        <v>2019</v>
      </c>
      <c r="G245">
        <v>20</v>
      </c>
      <c r="H245">
        <v>18</v>
      </c>
      <c r="I245">
        <v>1</v>
      </c>
      <c r="J245">
        <v>279</v>
      </c>
      <c r="K245">
        <v>56</v>
      </c>
      <c r="L245">
        <v>16.41</v>
      </c>
      <c r="M245">
        <v>125.11</v>
      </c>
      <c r="N245">
        <v>0</v>
      </c>
      <c r="O245">
        <v>1</v>
      </c>
      <c r="P245">
        <v>2</v>
      </c>
      <c r="Q245">
        <v>19</v>
      </c>
      <c r="R245">
        <v>17</v>
      </c>
      <c r="S245" s="2">
        <f t="shared" si="6"/>
        <v>13.95</v>
      </c>
      <c r="T245" s="2">
        <f t="shared" si="7"/>
        <v>15.5</v>
      </c>
    </row>
    <row r="246" spans="1:20" x14ac:dyDescent="0.3">
      <c r="A246">
        <v>44</v>
      </c>
      <c r="B246" t="s">
        <v>271</v>
      </c>
      <c r="C246" t="s">
        <v>14</v>
      </c>
      <c r="E246">
        <v>2015</v>
      </c>
      <c r="F246">
        <v>2017</v>
      </c>
      <c r="G246">
        <v>22</v>
      </c>
      <c r="H246">
        <v>19</v>
      </c>
      <c r="I246">
        <v>3</v>
      </c>
      <c r="J246">
        <v>275</v>
      </c>
      <c r="K246">
        <v>42</v>
      </c>
      <c r="L246">
        <v>17.18</v>
      </c>
      <c r="M246">
        <v>132.21</v>
      </c>
      <c r="N246">
        <v>0</v>
      </c>
      <c r="O246">
        <v>0</v>
      </c>
      <c r="P246">
        <v>4</v>
      </c>
      <c r="Q246">
        <v>16</v>
      </c>
      <c r="R246">
        <v>12</v>
      </c>
      <c r="S246" s="2">
        <f t="shared" si="6"/>
        <v>12.5</v>
      </c>
      <c r="T246" s="2">
        <f t="shared" si="7"/>
        <v>14.473684210526315</v>
      </c>
    </row>
    <row r="247" spans="1:20" x14ac:dyDescent="0.3">
      <c r="A247">
        <v>45</v>
      </c>
      <c r="B247" t="s">
        <v>272</v>
      </c>
      <c r="C247" t="s">
        <v>12</v>
      </c>
      <c r="E247">
        <v>2005</v>
      </c>
      <c r="F247">
        <v>2008</v>
      </c>
      <c r="G247">
        <v>13</v>
      </c>
      <c r="H247">
        <v>13</v>
      </c>
      <c r="I247">
        <v>1</v>
      </c>
      <c r="J247">
        <v>272</v>
      </c>
      <c r="K247">
        <v>48</v>
      </c>
      <c r="L247">
        <v>22.66</v>
      </c>
      <c r="M247">
        <v>141.66</v>
      </c>
      <c r="N247">
        <v>0</v>
      </c>
      <c r="O247">
        <v>0</v>
      </c>
      <c r="P247">
        <v>0</v>
      </c>
      <c r="Q247">
        <v>27</v>
      </c>
      <c r="R247">
        <v>13</v>
      </c>
      <c r="S247" s="2">
        <f t="shared" si="6"/>
        <v>20.923076923076923</v>
      </c>
      <c r="T247" s="2">
        <f t="shared" si="7"/>
        <v>20.923076923076923</v>
      </c>
    </row>
    <row r="248" spans="1:20" x14ac:dyDescent="0.3">
      <c r="A248">
        <v>46</v>
      </c>
      <c r="B248" t="s">
        <v>273</v>
      </c>
      <c r="C248" t="s">
        <v>2022</v>
      </c>
      <c r="E248">
        <v>2014</v>
      </c>
      <c r="F248">
        <v>2017</v>
      </c>
      <c r="G248">
        <v>22</v>
      </c>
      <c r="H248">
        <v>18</v>
      </c>
      <c r="I248">
        <v>3</v>
      </c>
      <c r="J248">
        <v>271</v>
      </c>
      <c r="K248">
        <v>76</v>
      </c>
      <c r="L248">
        <v>18.059999999999999</v>
      </c>
      <c r="M248">
        <v>111.98</v>
      </c>
      <c r="N248">
        <v>0</v>
      </c>
      <c r="O248">
        <v>1</v>
      </c>
      <c r="P248">
        <v>1</v>
      </c>
      <c r="Q248">
        <v>17</v>
      </c>
      <c r="R248">
        <v>15</v>
      </c>
      <c r="S248" s="2">
        <f t="shared" si="6"/>
        <v>12.318181818181818</v>
      </c>
      <c r="T248" s="2">
        <f t="shared" si="7"/>
        <v>15.055555555555555</v>
      </c>
    </row>
    <row r="249" spans="1:20" x14ac:dyDescent="0.3">
      <c r="A249">
        <v>47</v>
      </c>
      <c r="B249" t="s">
        <v>274</v>
      </c>
      <c r="C249" t="s">
        <v>17</v>
      </c>
      <c r="E249">
        <v>2005</v>
      </c>
      <c r="F249">
        <v>2010</v>
      </c>
      <c r="G249">
        <v>25</v>
      </c>
      <c r="H249">
        <v>21</v>
      </c>
      <c r="I249">
        <v>6</v>
      </c>
      <c r="J249">
        <v>268</v>
      </c>
      <c r="K249">
        <v>36</v>
      </c>
      <c r="L249">
        <v>17.86</v>
      </c>
      <c r="M249">
        <v>97.45</v>
      </c>
      <c r="N249">
        <v>0</v>
      </c>
      <c r="O249">
        <v>0</v>
      </c>
      <c r="P249">
        <v>0</v>
      </c>
      <c r="Q249">
        <v>22</v>
      </c>
      <c r="R249">
        <v>2</v>
      </c>
      <c r="S249" s="2">
        <f t="shared" si="6"/>
        <v>10.72</v>
      </c>
      <c r="T249" s="2">
        <f t="shared" si="7"/>
        <v>12.761904761904763</v>
      </c>
    </row>
    <row r="250" spans="1:20" x14ac:dyDescent="0.3">
      <c r="A250">
        <v>48</v>
      </c>
      <c r="B250" t="s">
        <v>275</v>
      </c>
      <c r="C250" t="s">
        <v>2030</v>
      </c>
      <c r="E250">
        <v>2019</v>
      </c>
      <c r="F250">
        <v>2019</v>
      </c>
      <c r="G250">
        <v>12</v>
      </c>
      <c r="H250">
        <v>10</v>
      </c>
      <c r="I250">
        <v>2</v>
      </c>
      <c r="J250">
        <v>266</v>
      </c>
      <c r="K250">
        <v>101</v>
      </c>
      <c r="L250">
        <v>33.25</v>
      </c>
      <c r="M250">
        <v>150.28</v>
      </c>
      <c r="N250">
        <v>1</v>
      </c>
      <c r="O250">
        <v>1</v>
      </c>
      <c r="P250">
        <v>1</v>
      </c>
      <c r="Q250">
        <v>13</v>
      </c>
      <c r="R250">
        <v>19</v>
      </c>
      <c r="S250" s="2">
        <f t="shared" si="6"/>
        <v>22.166666666666668</v>
      </c>
      <c r="T250" s="2">
        <f t="shared" si="7"/>
        <v>26.6</v>
      </c>
    </row>
    <row r="251" spans="1:20" x14ac:dyDescent="0.3">
      <c r="A251">
        <v>49</v>
      </c>
      <c r="B251" t="s">
        <v>276</v>
      </c>
      <c r="C251" t="s">
        <v>2036</v>
      </c>
      <c r="E251">
        <v>2019</v>
      </c>
      <c r="F251">
        <v>2019</v>
      </c>
      <c r="G251">
        <v>10</v>
      </c>
      <c r="H251">
        <v>10</v>
      </c>
      <c r="I251">
        <v>0</v>
      </c>
      <c r="J251">
        <v>265</v>
      </c>
      <c r="K251">
        <v>103</v>
      </c>
      <c r="L251">
        <v>26.5</v>
      </c>
      <c r="M251">
        <v>169.87</v>
      </c>
      <c r="N251">
        <v>1</v>
      </c>
      <c r="O251">
        <v>1</v>
      </c>
      <c r="P251">
        <v>2</v>
      </c>
      <c r="Q251">
        <v>19</v>
      </c>
      <c r="R251">
        <v>20</v>
      </c>
      <c r="S251" s="2">
        <f t="shared" si="6"/>
        <v>26.5</v>
      </c>
      <c r="T251" s="2">
        <f t="shared" si="7"/>
        <v>26.5</v>
      </c>
    </row>
    <row r="252" spans="1:20" x14ac:dyDescent="0.3">
      <c r="A252">
        <v>0</v>
      </c>
      <c r="B252" t="s">
        <v>277</v>
      </c>
      <c r="C252" t="s">
        <v>2040</v>
      </c>
      <c r="E252">
        <v>2019</v>
      </c>
      <c r="F252">
        <v>2019</v>
      </c>
      <c r="G252">
        <v>8</v>
      </c>
      <c r="H252">
        <v>8</v>
      </c>
      <c r="I252">
        <v>1</v>
      </c>
      <c r="J252">
        <v>265</v>
      </c>
      <c r="K252">
        <v>72</v>
      </c>
      <c r="L252">
        <v>37.85</v>
      </c>
      <c r="M252">
        <v>128.01</v>
      </c>
      <c r="N252">
        <v>0</v>
      </c>
      <c r="O252">
        <v>2</v>
      </c>
      <c r="P252">
        <v>1</v>
      </c>
      <c r="Q252">
        <v>28</v>
      </c>
      <c r="R252">
        <v>10</v>
      </c>
      <c r="S252" s="2">
        <f t="shared" si="6"/>
        <v>33.125</v>
      </c>
      <c r="T252" s="2">
        <f t="shared" si="7"/>
        <v>33.125</v>
      </c>
    </row>
    <row r="253" spans="1:20" x14ac:dyDescent="0.3">
      <c r="A253">
        <v>1</v>
      </c>
      <c r="B253" t="s">
        <v>278</v>
      </c>
      <c r="C253" t="s">
        <v>18</v>
      </c>
      <c r="E253">
        <v>2015</v>
      </c>
      <c r="F253">
        <v>2019</v>
      </c>
      <c r="G253">
        <v>39</v>
      </c>
      <c r="H253">
        <v>27</v>
      </c>
      <c r="I253">
        <v>10</v>
      </c>
      <c r="J253">
        <v>263</v>
      </c>
      <c r="K253">
        <v>37</v>
      </c>
      <c r="L253">
        <v>15.47</v>
      </c>
      <c r="M253">
        <v>128.29</v>
      </c>
      <c r="N253">
        <v>0</v>
      </c>
      <c r="O253">
        <v>0</v>
      </c>
      <c r="P253">
        <v>3</v>
      </c>
      <c r="Q253">
        <v>22</v>
      </c>
      <c r="R253">
        <v>7</v>
      </c>
      <c r="S253" s="2">
        <f t="shared" si="6"/>
        <v>6.7435897435897436</v>
      </c>
      <c r="T253" s="2">
        <f t="shared" si="7"/>
        <v>9.7407407407407405</v>
      </c>
    </row>
    <row r="254" spans="1:20" x14ac:dyDescent="0.3">
      <c r="A254">
        <v>2</v>
      </c>
      <c r="B254" t="s">
        <v>279</v>
      </c>
      <c r="C254" t="s">
        <v>16</v>
      </c>
      <c r="E254">
        <v>2015</v>
      </c>
      <c r="F254">
        <v>2019</v>
      </c>
      <c r="G254">
        <v>41</v>
      </c>
      <c r="H254">
        <v>29</v>
      </c>
      <c r="I254">
        <v>9</v>
      </c>
      <c r="J254">
        <v>261</v>
      </c>
      <c r="K254">
        <v>47</v>
      </c>
      <c r="L254">
        <v>13.05</v>
      </c>
      <c r="M254">
        <v>145</v>
      </c>
      <c r="N254">
        <v>0</v>
      </c>
      <c r="O254">
        <v>0</v>
      </c>
      <c r="P254">
        <v>6</v>
      </c>
      <c r="Q254">
        <v>28</v>
      </c>
      <c r="R254">
        <v>7</v>
      </c>
      <c r="S254" s="2">
        <f t="shared" si="6"/>
        <v>6.3658536585365857</v>
      </c>
      <c r="T254" s="2">
        <f t="shared" si="7"/>
        <v>9</v>
      </c>
    </row>
    <row r="255" spans="1:20" x14ac:dyDescent="0.3">
      <c r="A255">
        <v>3</v>
      </c>
      <c r="B255" t="s">
        <v>280</v>
      </c>
      <c r="C255" t="s">
        <v>2041</v>
      </c>
      <c r="E255">
        <v>2019</v>
      </c>
      <c r="F255">
        <v>2019</v>
      </c>
      <c r="G255">
        <v>11</v>
      </c>
      <c r="H255">
        <v>11</v>
      </c>
      <c r="I255">
        <v>0</v>
      </c>
      <c r="J255">
        <v>261</v>
      </c>
      <c r="K255">
        <v>63</v>
      </c>
      <c r="L255">
        <v>23.72</v>
      </c>
      <c r="M255">
        <v>129.85</v>
      </c>
      <c r="N255">
        <v>0</v>
      </c>
      <c r="O255">
        <v>1</v>
      </c>
      <c r="P255">
        <v>1</v>
      </c>
      <c r="Q255">
        <v>23</v>
      </c>
      <c r="R255">
        <v>15</v>
      </c>
      <c r="S255" s="2">
        <f t="shared" si="6"/>
        <v>23.727272727272727</v>
      </c>
      <c r="T255" s="2">
        <f t="shared" si="7"/>
        <v>23.727272727272727</v>
      </c>
    </row>
    <row r="256" spans="1:20" x14ac:dyDescent="0.3">
      <c r="A256">
        <v>4</v>
      </c>
      <c r="B256" t="s">
        <v>281</v>
      </c>
      <c r="C256" t="s">
        <v>2038</v>
      </c>
      <c r="E256">
        <v>2019</v>
      </c>
      <c r="F256">
        <v>2019</v>
      </c>
      <c r="G256">
        <v>6</v>
      </c>
      <c r="H256">
        <v>6</v>
      </c>
      <c r="I256">
        <v>0</v>
      </c>
      <c r="J256">
        <v>259</v>
      </c>
      <c r="K256">
        <v>80</v>
      </c>
      <c r="L256">
        <v>43.16</v>
      </c>
      <c r="M256">
        <v>164.96</v>
      </c>
      <c r="N256">
        <v>0</v>
      </c>
      <c r="O256">
        <v>3</v>
      </c>
      <c r="P256">
        <v>0</v>
      </c>
      <c r="Q256">
        <v>35</v>
      </c>
      <c r="R256">
        <v>9</v>
      </c>
      <c r="S256" s="2">
        <f t="shared" si="6"/>
        <v>43.166666666666664</v>
      </c>
      <c r="T256" s="2">
        <f t="shared" si="7"/>
        <v>43.166666666666664</v>
      </c>
    </row>
    <row r="257" spans="1:20" x14ac:dyDescent="0.3">
      <c r="A257">
        <v>5</v>
      </c>
      <c r="B257" t="s">
        <v>282</v>
      </c>
      <c r="C257" t="s">
        <v>19</v>
      </c>
      <c r="E257">
        <v>2007</v>
      </c>
      <c r="F257">
        <v>2012</v>
      </c>
      <c r="G257">
        <v>17</v>
      </c>
      <c r="H257">
        <v>15</v>
      </c>
      <c r="I257">
        <v>6</v>
      </c>
      <c r="J257">
        <v>259</v>
      </c>
      <c r="K257">
        <v>45</v>
      </c>
      <c r="L257">
        <v>28.77</v>
      </c>
      <c r="M257">
        <v>100.77</v>
      </c>
      <c r="N257">
        <v>0</v>
      </c>
      <c r="O257">
        <v>0</v>
      </c>
      <c r="P257">
        <v>2</v>
      </c>
      <c r="Q257">
        <v>19</v>
      </c>
      <c r="R257">
        <v>2</v>
      </c>
      <c r="S257" s="2">
        <f t="shared" si="6"/>
        <v>15.235294117647058</v>
      </c>
      <c r="T257" s="2">
        <f t="shared" si="7"/>
        <v>17.266666666666666</v>
      </c>
    </row>
    <row r="258" spans="1:20" x14ac:dyDescent="0.3">
      <c r="A258">
        <v>6</v>
      </c>
      <c r="B258" t="s">
        <v>283</v>
      </c>
      <c r="C258" t="s">
        <v>2026</v>
      </c>
      <c r="E258">
        <v>2015</v>
      </c>
      <c r="F258">
        <v>2016</v>
      </c>
      <c r="G258">
        <v>12</v>
      </c>
      <c r="H258">
        <v>11</v>
      </c>
      <c r="I258">
        <v>0</v>
      </c>
      <c r="J258">
        <v>258</v>
      </c>
      <c r="K258">
        <v>54</v>
      </c>
      <c r="L258">
        <v>23.45</v>
      </c>
      <c r="M258">
        <v>118.34</v>
      </c>
      <c r="N258">
        <v>0</v>
      </c>
      <c r="O258">
        <v>1</v>
      </c>
      <c r="P258">
        <v>0</v>
      </c>
      <c r="Q258">
        <v>16</v>
      </c>
      <c r="R258">
        <v>8</v>
      </c>
      <c r="S258" s="2">
        <f t="shared" si="6"/>
        <v>21.5</v>
      </c>
      <c r="T258" s="2">
        <f t="shared" si="7"/>
        <v>23.454545454545453</v>
      </c>
    </row>
    <row r="259" spans="1:20" x14ac:dyDescent="0.3">
      <c r="A259">
        <v>7</v>
      </c>
      <c r="B259" t="s">
        <v>284</v>
      </c>
      <c r="C259" t="s">
        <v>21</v>
      </c>
      <c r="E259">
        <v>2014</v>
      </c>
      <c r="F259">
        <v>2019</v>
      </c>
      <c r="G259">
        <v>12</v>
      </c>
      <c r="H259">
        <v>12</v>
      </c>
      <c r="I259">
        <v>0</v>
      </c>
      <c r="J259">
        <v>258</v>
      </c>
      <c r="K259">
        <v>90</v>
      </c>
      <c r="L259">
        <v>21.5</v>
      </c>
      <c r="M259">
        <v>122.85</v>
      </c>
      <c r="N259">
        <v>0</v>
      </c>
      <c r="O259">
        <v>1</v>
      </c>
      <c r="P259">
        <v>1</v>
      </c>
      <c r="Q259">
        <v>21</v>
      </c>
      <c r="R259">
        <v>13</v>
      </c>
      <c r="S259" s="2">
        <f t="shared" ref="S259:S322" si="8">J259/G259</f>
        <v>21.5</v>
      </c>
      <c r="T259" s="2">
        <f t="shared" ref="T259:T322" si="9">J259/H259</f>
        <v>21.5</v>
      </c>
    </row>
    <row r="260" spans="1:20" x14ac:dyDescent="0.3">
      <c r="A260">
        <v>8</v>
      </c>
      <c r="B260" t="s">
        <v>285</v>
      </c>
      <c r="C260" t="s">
        <v>14</v>
      </c>
      <c r="E260">
        <v>2015</v>
      </c>
      <c r="F260">
        <v>2019</v>
      </c>
      <c r="G260">
        <v>13</v>
      </c>
      <c r="H260">
        <v>13</v>
      </c>
      <c r="I260">
        <v>0</v>
      </c>
      <c r="J260">
        <v>257</v>
      </c>
      <c r="K260">
        <v>62</v>
      </c>
      <c r="L260">
        <v>19.760000000000002</v>
      </c>
      <c r="M260">
        <v>101.98</v>
      </c>
      <c r="N260">
        <v>0</v>
      </c>
      <c r="O260">
        <v>1</v>
      </c>
      <c r="P260">
        <v>0</v>
      </c>
      <c r="Q260">
        <v>18</v>
      </c>
      <c r="R260">
        <v>4</v>
      </c>
      <c r="S260" s="2">
        <f t="shared" si="8"/>
        <v>19.76923076923077</v>
      </c>
      <c r="T260" s="2">
        <f t="shared" si="9"/>
        <v>19.76923076923077</v>
      </c>
    </row>
    <row r="261" spans="1:20" x14ac:dyDescent="0.3">
      <c r="A261">
        <v>9</v>
      </c>
      <c r="B261" t="s">
        <v>286</v>
      </c>
      <c r="C261" t="s">
        <v>2033</v>
      </c>
      <c r="E261">
        <v>2019</v>
      </c>
      <c r="F261">
        <v>2019</v>
      </c>
      <c r="G261">
        <v>12</v>
      </c>
      <c r="H261">
        <v>12</v>
      </c>
      <c r="I261">
        <v>1</v>
      </c>
      <c r="J261">
        <v>255</v>
      </c>
      <c r="K261">
        <v>42</v>
      </c>
      <c r="L261">
        <v>23.18</v>
      </c>
      <c r="M261">
        <v>114.86</v>
      </c>
      <c r="N261">
        <v>0</v>
      </c>
      <c r="O261">
        <v>0</v>
      </c>
      <c r="P261">
        <v>0</v>
      </c>
      <c r="Q261">
        <v>15</v>
      </c>
      <c r="R261">
        <v>5</v>
      </c>
      <c r="S261" s="2">
        <f t="shared" si="8"/>
        <v>21.25</v>
      </c>
      <c r="T261" s="2">
        <f t="shared" si="9"/>
        <v>21.25</v>
      </c>
    </row>
    <row r="262" spans="1:20" x14ac:dyDescent="0.3">
      <c r="A262">
        <v>10</v>
      </c>
      <c r="B262" t="s">
        <v>287</v>
      </c>
      <c r="C262" t="s">
        <v>12</v>
      </c>
      <c r="E262">
        <v>2008</v>
      </c>
      <c r="F262">
        <v>2016</v>
      </c>
      <c r="G262">
        <v>15</v>
      </c>
      <c r="H262">
        <v>15</v>
      </c>
      <c r="I262">
        <v>1</v>
      </c>
      <c r="J262">
        <v>255</v>
      </c>
      <c r="K262">
        <v>47</v>
      </c>
      <c r="L262">
        <v>18.21</v>
      </c>
      <c r="M262">
        <v>102.82</v>
      </c>
      <c r="N262">
        <v>0</v>
      </c>
      <c r="O262">
        <v>0</v>
      </c>
      <c r="P262">
        <v>2</v>
      </c>
      <c r="Q262">
        <v>15</v>
      </c>
      <c r="R262">
        <v>10</v>
      </c>
      <c r="S262" s="2">
        <f t="shared" si="8"/>
        <v>17</v>
      </c>
      <c r="T262" s="2">
        <f t="shared" si="9"/>
        <v>17</v>
      </c>
    </row>
    <row r="263" spans="1:20" x14ac:dyDescent="0.3">
      <c r="A263">
        <v>11</v>
      </c>
      <c r="B263" t="s">
        <v>288</v>
      </c>
      <c r="C263" t="s">
        <v>19</v>
      </c>
      <c r="E263">
        <v>2018</v>
      </c>
      <c r="F263">
        <v>2019</v>
      </c>
      <c r="G263">
        <v>16</v>
      </c>
      <c r="H263">
        <v>13</v>
      </c>
      <c r="I263">
        <v>3</v>
      </c>
      <c r="J263">
        <v>254</v>
      </c>
      <c r="K263">
        <v>57</v>
      </c>
      <c r="L263">
        <v>25.4</v>
      </c>
      <c r="M263">
        <v>114.93</v>
      </c>
      <c r="N263">
        <v>0</v>
      </c>
      <c r="O263">
        <v>1</v>
      </c>
      <c r="P263">
        <v>0</v>
      </c>
      <c r="Q263">
        <v>16</v>
      </c>
      <c r="R263">
        <v>10</v>
      </c>
      <c r="S263" s="2">
        <f t="shared" si="8"/>
        <v>15.875</v>
      </c>
      <c r="T263" s="2">
        <f t="shared" si="9"/>
        <v>19.53846153846154</v>
      </c>
    </row>
    <row r="264" spans="1:20" x14ac:dyDescent="0.3">
      <c r="A264">
        <v>12</v>
      </c>
      <c r="B264" t="s">
        <v>289</v>
      </c>
      <c r="C264" t="s">
        <v>17</v>
      </c>
      <c r="E264">
        <v>2018</v>
      </c>
      <c r="F264">
        <v>2019</v>
      </c>
      <c r="G264">
        <v>9</v>
      </c>
      <c r="H264">
        <v>8</v>
      </c>
      <c r="I264">
        <v>0</v>
      </c>
      <c r="J264">
        <v>254</v>
      </c>
      <c r="K264">
        <v>64</v>
      </c>
      <c r="L264">
        <v>31.75</v>
      </c>
      <c r="M264">
        <v>132.29</v>
      </c>
      <c r="N264">
        <v>0</v>
      </c>
      <c r="O264">
        <v>2</v>
      </c>
      <c r="P264">
        <v>1</v>
      </c>
      <c r="Q264">
        <v>14</v>
      </c>
      <c r="R264">
        <v>12</v>
      </c>
      <c r="S264" s="2">
        <f t="shared" si="8"/>
        <v>28.222222222222221</v>
      </c>
      <c r="T264" s="2">
        <f t="shared" si="9"/>
        <v>31.75</v>
      </c>
    </row>
    <row r="265" spans="1:20" x14ac:dyDescent="0.3">
      <c r="A265">
        <v>13</v>
      </c>
      <c r="B265" t="s">
        <v>290</v>
      </c>
      <c r="C265" t="s">
        <v>2027</v>
      </c>
      <c r="E265">
        <v>2014</v>
      </c>
      <c r="F265">
        <v>2019</v>
      </c>
      <c r="G265">
        <v>22</v>
      </c>
      <c r="H265">
        <v>20</v>
      </c>
      <c r="I265">
        <v>2</v>
      </c>
      <c r="J265">
        <v>254</v>
      </c>
      <c r="K265">
        <v>37</v>
      </c>
      <c r="L265">
        <v>14.11</v>
      </c>
      <c r="M265">
        <v>88.81</v>
      </c>
      <c r="N265">
        <v>0</v>
      </c>
      <c r="O265">
        <v>0</v>
      </c>
      <c r="P265">
        <v>2</v>
      </c>
      <c r="Q265">
        <v>20</v>
      </c>
      <c r="R265">
        <v>0</v>
      </c>
      <c r="S265" s="2">
        <f t="shared" si="8"/>
        <v>11.545454545454545</v>
      </c>
      <c r="T265" s="2">
        <f t="shared" si="9"/>
        <v>12.7</v>
      </c>
    </row>
    <row r="266" spans="1:20" x14ac:dyDescent="0.3">
      <c r="A266">
        <v>14</v>
      </c>
      <c r="B266" t="s">
        <v>291</v>
      </c>
      <c r="C266" t="s">
        <v>19</v>
      </c>
      <c r="E266">
        <v>2018</v>
      </c>
      <c r="F266">
        <v>2019</v>
      </c>
      <c r="G266">
        <v>9</v>
      </c>
      <c r="H266">
        <v>8</v>
      </c>
      <c r="I266">
        <v>0</v>
      </c>
      <c r="J266">
        <v>253</v>
      </c>
      <c r="K266">
        <v>94</v>
      </c>
      <c r="L266">
        <v>31.62</v>
      </c>
      <c r="M266">
        <v>129.08000000000001</v>
      </c>
      <c r="N266">
        <v>0</v>
      </c>
      <c r="O266">
        <v>2</v>
      </c>
      <c r="P266">
        <v>0</v>
      </c>
      <c r="Q266">
        <v>23</v>
      </c>
      <c r="R266">
        <v>13</v>
      </c>
      <c r="S266" s="2">
        <f t="shared" si="8"/>
        <v>28.111111111111111</v>
      </c>
      <c r="T266" s="2">
        <f t="shared" si="9"/>
        <v>31.625</v>
      </c>
    </row>
    <row r="267" spans="1:20" x14ac:dyDescent="0.3">
      <c r="A267">
        <v>15</v>
      </c>
      <c r="B267" t="s">
        <v>292</v>
      </c>
      <c r="C267" t="s">
        <v>22</v>
      </c>
      <c r="E267">
        <v>2010</v>
      </c>
      <c r="F267">
        <v>2019</v>
      </c>
      <c r="G267">
        <v>73</v>
      </c>
      <c r="H267">
        <v>33</v>
      </c>
      <c r="I267">
        <v>14</v>
      </c>
      <c r="J267">
        <v>251</v>
      </c>
      <c r="K267">
        <v>34</v>
      </c>
      <c r="L267">
        <v>13.21</v>
      </c>
      <c r="M267">
        <v>121.25</v>
      </c>
      <c r="N267">
        <v>0</v>
      </c>
      <c r="O267">
        <v>0</v>
      </c>
      <c r="P267">
        <v>4</v>
      </c>
      <c r="Q267">
        <v>14</v>
      </c>
      <c r="R267">
        <v>7</v>
      </c>
      <c r="S267" s="2">
        <f t="shared" si="8"/>
        <v>3.4383561643835616</v>
      </c>
      <c r="T267" s="2">
        <f t="shared" si="9"/>
        <v>7.6060606060606064</v>
      </c>
    </row>
    <row r="268" spans="1:20" x14ac:dyDescent="0.3">
      <c r="A268">
        <v>16</v>
      </c>
      <c r="B268" t="s">
        <v>293</v>
      </c>
      <c r="C268" t="s">
        <v>22</v>
      </c>
      <c r="E268">
        <v>2008</v>
      </c>
      <c r="F268">
        <v>2013</v>
      </c>
      <c r="G268">
        <v>30</v>
      </c>
      <c r="H268">
        <v>19</v>
      </c>
      <c r="I268">
        <v>7</v>
      </c>
      <c r="J268">
        <v>249</v>
      </c>
      <c r="K268">
        <v>62</v>
      </c>
      <c r="L268">
        <v>20.75</v>
      </c>
      <c r="M268">
        <v>135.32</v>
      </c>
      <c r="N268">
        <v>0</v>
      </c>
      <c r="O268">
        <v>1</v>
      </c>
      <c r="P268">
        <v>1</v>
      </c>
      <c r="Q268">
        <v>13</v>
      </c>
      <c r="R268">
        <v>11</v>
      </c>
      <c r="S268" s="2">
        <f t="shared" si="8"/>
        <v>8.3000000000000007</v>
      </c>
      <c r="T268" s="2">
        <f t="shared" si="9"/>
        <v>13.105263157894736</v>
      </c>
    </row>
    <row r="269" spans="1:20" x14ac:dyDescent="0.3">
      <c r="A269">
        <v>17</v>
      </c>
      <c r="B269" t="s">
        <v>294</v>
      </c>
      <c r="C269" t="s">
        <v>11</v>
      </c>
      <c r="E269">
        <v>2007</v>
      </c>
      <c r="F269">
        <v>2015</v>
      </c>
      <c r="G269">
        <v>13</v>
      </c>
      <c r="H269">
        <v>12</v>
      </c>
      <c r="I269">
        <v>2</v>
      </c>
      <c r="J269">
        <v>249</v>
      </c>
      <c r="K269">
        <v>50</v>
      </c>
      <c r="L269">
        <v>24.9</v>
      </c>
      <c r="M269">
        <v>118</v>
      </c>
      <c r="N269">
        <v>0</v>
      </c>
      <c r="O269">
        <v>1</v>
      </c>
      <c r="P269">
        <v>1</v>
      </c>
      <c r="Q269">
        <v>26</v>
      </c>
      <c r="R269">
        <v>6</v>
      </c>
      <c r="S269" s="2">
        <f t="shared" si="8"/>
        <v>19.153846153846153</v>
      </c>
      <c r="T269" s="2">
        <f t="shared" si="9"/>
        <v>20.75</v>
      </c>
    </row>
    <row r="270" spans="1:20" x14ac:dyDescent="0.3">
      <c r="A270">
        <v>18</v>
      </c>
      <c r="B270" t="s">
        <v>295</v>
      </c>
      <c r="C270" t="s">
        <v>2034</v>
      </c>
      <c r="E270">
        <v>2019</v>
      </c>
      <c r="F270">
        <v>2019</v>
      </c>
      <c r="G270">
        <v>13</v>
      </c>
      <c r="H270">
        <v>12</v>
      </c>
      <c r="I270">
        <v>3</v>
      </c>
      <c r="J270">
        <v>249</v>
      </c>
      <c r="K270">
        <v>68</v>
      </c>
      <c r="L270">
        <v>27.66</v>
      </c>
      <c r="M270">
        <v>118.57</v>
      </c>
      <c r="N270">
        <v>0</v>
      </c>
      <c r="O270">
        <v>1</v>
      </c>
      <c r="P270">
        <v>1</v>
      </c>
      <c r="Q270">
        <v>15</v>
      </c>
      <c r="R270">
        <v>10</v>
      </c>
      <c r="S270" s="2">
        <f t="shared" si="8"/>
        <v>19.153846153846153</v>
      </c>
      <c r="T270" s="2">
        <f t="shared" si="9"/>
        <v>20.75</v>
      </c>
    </row>
    <row r="271" spans="1:20" x14ac:dyDescent="0.3">
      <c r="A271">
        <v>19</v>
      </c>
      <c r="B271" t="s">
        <v>296</v>
      </c>
      <c r="C271" t="s">
        <v>2034</v>
      </c>
      <c r="E271">
        <v>2019</v>
      </c>
      <c r="F271">
        <v>2019</v>
      </c>
      <c r="G271">
        <v>12</v>
      </c>
      <c r="H271">
        <v>12</v>
      </c>
      <c r="I271">
        <v>1</v>
      </c>
      <c r="J271">
        <v>245</v>
      </c>
      <c r="K271">
        <v>101</v>
      </c>
      <c r="L271">
        <v>22.27</v>
      </c>
      <c r="M271">
        <v>126.94</v>
      </c>
      <c r="N271">
        <v>1</v>
      </c>
      <c r="O271">
        <v>0</v>
      </c>
      <c r="P271">
        <v>1</v>
      </c>
      <c r="Q271">
        <v>21</v>
      </c>
      <c r="R271">
        <v>13</v>
      </c>
      <c r="S271" s="2">
        <f t="shared" si="8"/>
        <v>20.416666666666668</v>
      </c>
      <c r="T271" s="2">
        <f t="shared" si="9"/>
        <v>20.416666666666668</v>
      </c>
    </row>
    <row r="272" spans="1:20" x14ac:dyDescent="0.3">
      <c r="A272">
        <v>20</v>
      </c>
      <c r="B272" t="s">
        <v>297</v>
      </c>
      <c r="C272" t="s">
        <v>2042</v>
      </c>
      <c r="E272">
        <v>2019</v>
      </c>
      <c r="F272">
        <v>2019</v>
      </c>
      <c r="G272">
        <v>11</v>
      </c>
      <c r="H272">
        <v>10</v>
      </c>
      <c r="I272">
        <v>0</v>
      </c>
      <c r="J272">
        <v>245</v>
      </c>
      <c r="K272">
        <v>67</v>
      </c>
      <c r="L272">
        <v>24.5</v>
      </c>
      <c r="M272">
        <v>100</v>
      </c>
      <c r="N272">
        <v>0</v>
      </c>
      <c r="O272">
        <v>2</v>
      </c>
      <c r="P272">
        <v>0</v>
      </c>
      <c r="Q272">
        <v>22</v>
      </c>
      <c r="R272">
        <v>10</v>
      </c>
      <c r="S272" s="2">
        <f t="shared" si="8"/>
        <v>22.272727272727273</v>
      </c>
      <c r="T272" s="2">
        <f t="shared" si="9"/>
        <v>24.5</v>
      </c>
    </row>
    <row r="273" spans="1:20" x14ac:dyDescent="0.3">
      <c r="A273">
        <v>21</v>
      </c>
      <c r="B273" t="s">
        <v>298</v>
      </c>
      <c r="C273" t="s">
        <v>2021</v>
      </c>
      <c r="E273">
        <v>2019</v>
      </c>
      <c r="F273">
        <v>2019</v>
      </c>
      <c r="G273">
        <v>11</v>
      </c>
      <c r="H273">
        <v>11</v>
      </c>
      <c r="I273">
        <v>3</v>
      </c>
      <c r="J273">
        <v>243</v>
      </c>
      <c r="K273">
        <v>43</v>
      </c>
      <c r="L273">
        <v>30.37</v>
      </c>
      <c r="M273">
        <v>123.97</v>
      </c>
      <c r="N273">
        <v>0</v>
      </c>
      <c r="O273">
        <v>0</v>
      </c>
      <c r="P273">
        <v>0</v>
      </c>
      <c r="Q273">
        <v>18</v>
      </c>
      <c r="R273">
        <v>5</v>
      </c>
      <c r="S273" s="2">
        <f t="shared" si="8"/>
        <v>22.09090909090909</v>
      </c>
      <c r="T273" s="2">
        <f t="shared" si="9"/>
        <v>22.09090909090909</v>
      </c>
    </row>
    <row r="274" spans="1:20" x14ac:dyDescent="0.3">
      <c r="A274">
        <v>22</v>
      </c>
      <c r="B274" t="s">
        <v>299</v>
      </c>
      <c r="C274" t="s">
        <v>2038</v>
      </c>
      <c r="E274">
        <v>2019</v>
      </c>
      <c r="F274">
        <v>2019</v>
      </c>
      <c r="G274">
        <v>10</v>
      </c>
      <c r="H274">
        <v>9</v>
      </c>
      <c r="I274">
        <v>4</v>
      </c>
      <c r="J274">
        <v>242</v>
      </c>
      <c r="K274">
        <v>53</v>
      </c>
      <c r="L274">
        <v>48.4</v>
      </c>
      <c r="M274">
        <v>112.55</v>
      </c>
      <c r="N274">
        <v>0</v>
      </c>
      <c r="O274">
        <v>2</v>
      </c>
      <c r="P274">
        <v>0</v>
      </c>
      <c r="Q274">
        <v>14</v>
      </c>
      <c r="R274">
        <v>13</v>
      </c>
      <c r="S274" s="2">
        <f t="shared" si="8"/>
        <v>24.2</v>
      </c>
      <c r="T274" s="2">
        <f t="shared" si="9"/>
        <v>26.888888888888889</v>
      </c>
    </row>
    <row r="275" spans="1:20" x14ac:dyDescent="0.3">
      <c r="A275">
        <v>23</v>
      </c>
      <c r="B275" t="s">
        <v>300</v>
      </c>
      <c r="C275" t="s">
        <v>12</v>
      </c>
      <c r="E275">
        <v>2016</v>
      </c>
      <c r="F275">
        <v>2016</v>
      </c>
      <c r="G275">
        <v>9</v>
      </c>
      <c r="H275">
        <v>9</v>
      </c>
      <c r="I275">
        <v>0</v>
      </c>
      <c r="J275">
        <v>241</v>
      </c>
      <c r="K275">
        <v>58</v>
      </c>
      <c r="L275">
        <v>26.77</v>
      </c>
      <c r="M275">
        <v>132.41</v>
      </c>
      <c r="N275">
        <v>0</v>
      </c>
      <c r="O275">
        <v>1</v>
      </c>
      <c r="P275">
        <v>0</v>
      </c>
      <c r="Q275">
        <v>31</v>
      </c>
      <c r="R275">
        <v>5</v>
      </c>
      <c r="S275" s="2">
        <f t="shared" si="8"/>
        <v>26.777777777777779</v>
      </c>
      <c r="T275" s="2">
        <f t="shared" si="9"/>
        <v>26.777777777777779</v>
      </c>
    </row>
    <row r="276" spans="1:20" x14ac:dyDescent="0.3">
      <c r="A276">
        <v>24</v>
      </c>
      <c r="B276" t="s">
        <v>301</v>
      </c>
      <c r="C276" t="s">
        <v>2020</v>
      </c>
      <c r="E276">
        <v>2013</v>
      </c>
      <c r="F276">
        <v>2019</v>
      </c>
      <c r="G276">
        <v>31</v>
      </c>
      <c r="H276">
        <v>22</v>
      </c>
      <c r="I276">
        <v>2</v>
      </c>
      <c r="J276">
        <v>240</v>
      </c>
      <c r="K276">
        <v>58</v>
      </c>
      <c r="L276">
        <v>12</v>
      </c>
      <c r="M276">
        <v>120.6</v>
      </c>
      <c r="N276">
        <v>0</v>
      </c>
      <c r="O276">
        <v>1</v>
      </c>
      <c r="P276">
        <v>2</v>
      </c>
      <c r="Q276">
        <v>16</v>
      </c>
      <c r="R276">
        <v>12</v>
      </c>
      <c r="S276" s="2">
        <f t="shared" si="8"/>
        <v>7.741935483870968</v>
      </c>
      <c r="T276" s="2">
        <f t="shared" si="9"/>
        <v>10.909090909090908</v>
      </c>
    </row>
    <row r="277" spans="1:20" x14ac:dyDescent="0.3">
      <c r="A277">
        <v>25</v>
      </c>
      <c r="B277" t="s">
        <v>302</v>
      </c>
      <c r="C277" t="s">
        <v>22</v>
      </c>
      <c r="E277">
        <v>2015</v>
      </c>
      <c r="F277">
        <v>2019</v>
      </c>
      <c r="G277">
        <v>25</v>
      </c>
      <c r="H277">
        <v>21</v>
      </c>
      <c r="I277">
        <v>6</v>
      </c>
      <c r="J277">
        <v>240</v>
      </c>
      <c r="K277">
        <v>39</v>
      </c>
      <c r="L277">
        <v>16</v>
      </c>
      <c r="M277">
        <v>112.67</v>
      </c>
      <c r="N277">
        <v>0</v>
      </c>
      <c r="O277">
        <v>0</v>
      </c>
      <c r="P277">
        <v>0</v>
      </c>
      <c r="Q277">
        <v>22</v>
      </c>
      <c r="R277">
        <v>6</v>
      </c>
      <c r="S277" s="2">
        <f t="shared" si="8"/>
        <v>9.6</v>
      </c>
      <c r="T277" s="2">
        <f t="shared" si="9"/>
        <v>11.428571428571429</v>
      </c>
    </row>
    <row r="278" spans="1:20" x14ac:dyDescent="0.3">
      <c r="A278">
        <v>26</v>
      </c>
      <c r="B278" t="s">
        <v>303</v>
      </c>
      <c r="C278" t="s">
        <v>2027</v>
      </c>
      <c r="E278">
        <v>2014</v>
      </c>
      <c r="F278">
        <v>2019</v>
      </c>
      <c r="G278">
        <v>30</v>
      </c>
      <c r="H278">
        <v>27</v>
      </c>
      <c r="I278">
        <v>7</v>
      </c>
      <c r="J278">
        <v>239</v>
      </c>
      <c r="K278">
        <v>31</v>
      </c>
      <c r="L278">
        <v>11.95</v>
      </c>
      <c r="M278">
        <v>102.13</v>
      </c>
      <c r="N278">
        <v>0</v>
      </c>
      <c r="O278">
        <v>0</v>
      </c>
      <c r="P278">
        <v>4</v>
      </c>
      <c r="Q278">
        <v>19</v>
      </c>
      <c r="R278">
        <v>4</v>
      </c>
      <c r="S278" s="2">
        <f t="shared" si="8"/>
        <v>7.9666666666666668</v>
      </c>
      <c r="T278" s="2">
        <f t="shared" si="9"/>
        <v>8.8518518518518512</v>
      </c>
    </row>
    <row r="279" spans="1:20" x14ac:dyDescent="0.3">
      <c r="A279">
        <v>27</v>
      </c>
      <c r="B279" t="s">
        <v>304</v>
      </c>
      <c r="C279" t="s">
        <v>12</v>
      </c>
      <c r="E279">
        <v>2011</v>
      </c>
      <c r="F279">
        <v>2016</v>
      </c>
      <c r="G279">
        <v>26</v>
      </c>
      <c r="H279">
        <v>17</v>
      </c>
      <c r="I279">
        <v>5</v>
      </c>
      <c r="J279">
        <v>239</v>
      </c>
      <c r="K279">
        <v>72</v>
      </c>
      <c r="L279">
        <v>19.91</v>
      </c>
      <c r="M279">
        <v>109.63</v>
      </c>
      <c r="N279">
        <v>0</v>
      </c>
      <c r="O279">
        <v>1</v>
      </c>
      <c r="P279">
        <v>0</v>
      </c>
      <c r="Q279">
        <v>11</v>
      </c>
      <c r="R279">
        <v>9</v>
      </c>
      <c r="S279" s="2">
        <f t="shared" si="8"/>
        <v>9.1923076923076916</v>
      </c>
      <c r="T279" s="2">
        <f t="shared" si="9"/>
        <v>14.058823529411764</v>
      </c>
    </row>
    <row r="280" spans="1:20" x14ac:dyDescent="0.3">
      <c r="A280">
        <v>28</v>
      </c>
      <c r="B280" t="s">
        <v>305</v>
      </c>
      <c r="C280" t="s">
        <v>2022</v>
      </c>
      <c r="E280">
        <v>2018</v>
      </c>
      <c r="F280">
        <v>2019</v>
      </c>
      <c r="G280">
        <v>12</v>
      </c>
      <c r="H280">
        <v>12</v>
      </c>
      <c r="I280">
        <v>0</v>
      </c>
      <c r="J280">
        <v>238</v>
      </c>
      <c r="K280">
        <v>75</v>
      </c>
      <c r="L280">
        <v>19.829999999999998</v>
      </c>
      <c r="M280">
        <v>128.63999999999999</v>
      </c>
      <c r="N280">
        <v>0</v>
      </c>
      <c r="O280">
        <v>3</v>
      </c>
      <c r="P280">
        <v>2</v>
      </c>
      <c r="Q280">
        <v>32</v>
      </c>
      <c r="R280">
        <v>6</v>
      </c>
      <c r="S280" s="2">
        <f t="shared" si="8"/>
        <v>19.833333333333332</v>
      </c>
      <c r="T280" s="2">
        <f t="shared" si="9"/>
        <v>19.833333333333332</v>
      </c>
    </row>
    <row r="281" spans="1:20" x14ac:dyDescent="0.3">
      <c r="A281">
        <v>29</v>
      </c>
      <c r="B281" t="s">
        <v>306</v>
      </c>
      <c r="C281" t="s">
        <v>15</v>
      </c>
      <c r="E281">
        <v>2017</v>
      </c>
      <c r="F281">
        <v>2019</v>
      </c>
      <c r="G281">
        <v>13</v>
      </c>
      <c r="H281">
        <v>11</v>
      </c>
      <c r="I281">
        <v>0</v>
      </c>
      <c r="J281">
        <v>238</v>
      </c>
      <c r="K281">
        <v>55</v>
      </c>
      <c r="L281">
        <v>21.63</v>
      </c>
      <c r="M281">
        <v>136</v>
      </c>
      <c r="N281">
        <v>0</v>
      </c>
      <c r="O281">
        <v>2</v>
      </c>
      <c r="P281">
        <v>1</v>
      </c>
      <c r="Q281">
        <v>24</v>
      </c>
      <c r="R281">
        <v>10</v>
      </c>
      <c r="S281" s="2">
        <f t="shared" si="8"/>
        <v>18.307692307692307</v>
      </c>
      <c r="T281" s="2">
        <f t="shared" si="9"/>
        <v>21.636363636363637</v>
      </c>
    </row>
    <row r="282" spans="1:20" x14ac:dyDescent="0.3">
      <c r="A282">
        <v>30</v>
      </c>
      <c r="B282" t="s">
        <v>307</v>
      </c>
      <c r="C282" t="s">
        <v>14</v>
      </c>
      <c r="E282">
        <v>2007</v>
      </c>
      <c r="F282">
        <v>2009</v>
      </c>
      <c r="G282">
        <v>16</v>
      </c>
      <c r="H282">
        <v>15</v>
      </c>
      <c r="I282">
        <v>4</v>
      </c>
      <c r="J282">
        <v>238</v>
      </c>
      <c r="K282">
        <v>46</v>
      </c>
      <c r="L282">
        <v>21.63</v>
      </c>
      <c r="M282">
        <v>126.59</v>
      </c>
      <c r="N282">
        <v>0</v>
      </c>
      <c r="O282">
        <v>0</v>
      </c>
      <c r="P282">
        <v>2</v>
      </c>
      <c r="Q282">
        <v>21</v>
      </c>
      <c r="R282">
        <v>8</v>
      </c>
      <c r="S282" s="2">
        <f t="shared" si="8"/>
        <v>14.875</v>
      </c>
      <c r="T282" s="2">
        <f t="shared" si="9"/>
        <v>15.866666666666667</v>
      </c>
    </row>
    <row r="283" spans="1:20" x14ac:dyDescent="0.3">
      <c r="A283">
        <v>31</v>
      </c>
      <c r="B283" t="s">
        <v>308</v>
      </c>
      <c r="C283" t="s">
        <v>16</v>
      </c>
      <c r="E283">
        <v>2008</v>
      </c>
      <c r="F283">
        <v>2016</v>
      </c>
      <c r="G283">
        <v>13</v>
      </c>
      <c r="H283">
        <v>13</v>
      </c>
      <c r="I283">
        <v>2</v>
      </c>
      <c r="J283">
        <v>237</v>
      </c>
      <c r="K283">
        <v>59</v>
      </c>
      <c r="L283">
        <v>21.54</v>
      </c>
      <c r="M283">
        <v>103.49</v>
      </c>
      <c r="N283">
        <v>0</v>
      </c>
      <c r="O283">
        <v>1</v>
      </c>
      <c r="P283">
        <v>1</v>
      </c>
      <c r="Q283">
        <v>25</v>
      </c>
      <c r="R283">
        <v>6</v>
      </c>
      <c r="S283" s="2">
        <f t="shared" si="8"/>
        <v>18.23076923076923</v>
      </c>
      <c r="T283" s="2">
        <f t="shared" si="9"/>
        <v>18.23076923076923</v>
      </c>
    </row>
    <row r="284" spans="1:20" x14ac:dyDescent="0.3">
      <c r="A284">
        <v>32</v>
      </c>
      <c r="B284" t="s">
        <v>309</v>
      </c>
      <c r="C284" t="s">
        <v>17</v>
      </c>
      <c r="E284">
        <v>2012</v>
      </c>
      <c r="F284">
        <v>2012</v>
      </c>
      <c r="G284">
        <v>13</v>
      </c>
      <c r="H284">
        <v>13</v>
      </c>
      <c r="I284">
        <v>2</v>
      </c>
      <c r="J284">
        <v>236</v>
      </c>
      <c r="K284">
        <v>117</v>
      </c>
      <c r="L284">
        <v>21.45</v>
      </c>
      <c r="M284">
        <v>141.31</v>
      </c>
      <c r="N284">
        <v>1</v>
      </c>
      <c r="O284">
        <v>1</v>
      </c>
      <c r="P284">
        <v>3</v>
      </c>
      <c r="Q284">
        <v>20</v>
      </c>
      <c r="R284">
        <v>15</v>
      </c>
      <c r="S284" s="2">
        <f t="shared" si="8"/>
        <v>18.153846153846153</v>
      </c>
      <c r="T284" s="2">
        <f t="shared" si="9"/>
        <v>18.153846153846153</v>
      </c>
    </row>
    <row r="285" spans="1:20" x14ac:dyDescent="0.3">
      <c r="A285">
        <v>33</v>
      </c>
      <c r="B285" t="s">
        <v>310</v>
      </c>
      <c r="C285" t="s">
        <v>11</v>
      </c>
      <c r="E285">
        <v>2007</v>
      </c>
      <c r="F285">
        <v>2012</v>
      </c>
      <c r="G285">
        <v>22</v>
      </c>
      <c r="H285">
        <v>18</v>
      </c>
      <c r="I285">
        <v>5</v>
      </c>
      <c r="J285">
        <v>236</v>
      </c>
      <c r="K285">
        <v>37</v>
      </c>
      <c r="L285">
        <v>18.149999999999999</v>
      </c>
      <c r="M285">
        <v>146.58000000000001</v>
      </c>
      <c r="N285">
        <v>0</v>
      </c>
      <c r="O285">
        <v>0</v>
      </c>
      <c r="P285">
        <v>3</v>
      </c>
      <c r="Q285">
        <v>11</v>
      </c>
      <c r="R285">
        <v>17</v>
      </c>
      <c r="S285" s="2">
        <f t="shared" si="8"/>
        <v>10.727272727272727</v>
      </c>
      <c r="T285" s="2">
        <f t="shared" si="9"/>
        <v>13.111111111111111</v>
      </c>
    </row>
    <row r="286" spans="1:20" x14ac:dyDescent="0.3">
      <c r="A286">
        <v>34</v>
      </c>
      <c r="B286" t="s">
        <v>311</v>
      </c>
      <c r="C286" t="s">
        <v>13</v>
      </c>
      <c r="E286">
        <v>2014</v>
      </c>
      <c r="F286">
        <v>2018</v>
      </c>
      <c r="G286">
        <v>25</v>
      </c>
      <c r="H286">
        <v>22</v>
      </c>
      <c r="I286">
        <v>6</v>
      </c>
      <c r="J286">
        <v>235</v>
      </c>
      <c r="K286">
        <v>72</v>
      </c>
      <c r="L286">
        <v>14.68</v>
      </c>
      <c r="M286">
        <v>118.68</v>
      </c>
      <c r="N286">
        <v>0</v>
      </c>
      <c r="O286">
        <v>1</v>
      </c>
      <c r="P286">
        <v>6</v>
      </c>
      <c r="Q286">
        <v>21</v>
      </c>
      <c r="R286">
        <v>9</v>
      </c>
      <c r="S286" s="2">
        <f t="shared" si="8"/>
        <v>9.4</v>
      </c>
      <c r="T286" s="2">
        <f t="shared" si="9"/>
        <v>10.681818181818182</v>
      </c>
    </row>
    <row r="287" spans="1:20" x14ac:dyDescent="0.3">
      <c r="A287">
        <v>35</v>
      </c>
      <c r="B287" t="s">
        <v>312</v>
      </c>
      <c r="C287" t="s">
        <v>2043</v>
      </c>
      <c r="E287">
        <v>2019</v>
      </c>
      <c r="F287">
        <v>2019</v>
      </c>
      <c r="G287">
        <v>7</v>
      </c>
      <c r="H287">
        <v>7</v>
      </c>
      <c r="I287">
        <v>1</v>
      </c>
      <c r="J287">
        <v>233</v>
      </c>
      <c r="K287">
        <v>71</v>
      </c>
      <c r="L287">
        <v>38.83</v>
      </c>
      <c r="M287">
        <v>130.16</v>
      </c>
      <c r="N287">
        <v>0</v>
      </c>
      <c r="O287">
        <v>1</v>
      </c>
      <c r="P287">
        <v>0</v>
      </c>
      <c r="Q287">
        <v>16</v>
      </c>
      <c r="R287">
        <v>14</v>
      </c>
      <c r="S287" s="2">
        <f t="shared" si="8"/>
        <v>33.285714285714285</v>
      </c>
      <c r="T287" s="2">
        <f t="shared" si="9"/>
        <v>33.285714285714285</v>
      </c>
    </row>
    <row r="288" spans="1:20" x14ac:dyDescent="0.3">
      <c r="A288">
        <v>36</v>
      </c>
      <c r="B288" t="s">
        <v>313</v>
      </c>
      <c r="C288" t="s">
        <v>2021</v>
      </c>
      <c r="E288">
        <v>2008</v>
      </c>
      <c r="F288">
        <v>2013</v>
      </c>
      <c r="G288">
        <v>14</v>
      </c>
      <c r="H288">
        <v>12</v>
      </c>
      <c r="I288">
        <v>1</v>
      </c>
      <c r="J288">
        <v>233</v>
      </c>
      <c r="K288">
        <v>45</v>
      </c>
      <c r="L288">
        <v>21.18</v>
      </c>
      <c r="M288">
        <v>95.88</v>
      </c>
      <c r="N288">
        <v>0</v>
      </c>
      <c r="O288">
        <v>0</v>
      </c>
      <c r="P288">
        <v>0</v>
      </c>
      <c r="Q288">
        <v>22</v>
      </c>
      <c r="R288">
        <v>2</v>
      </c>
      <c r="S288" s="2">
        <f t="shared" si="8"/>
        <v>16.642857142857142</v>
      </c>
      <c r="T288" s="2">
        <f t="shared" si="9"/>
        <v>19.416666666666668</v>
      </c>
    </row>
    <row r="289" spans="1:20" x14ac:dyDescent="0.3">
      <c r="A289">
        <v>37</v>
      </c>
      <c r="B289" t="s">
        <v>314</v>
      </c>
      <c r="C289" t="s">
        <v>22</v>
      </c>
      <c r="E289">
        <v>2019</v>
      </c>
      <c r="F289">
        <v>2019</v>
      </c>
      <c r="G289">
        <v>14</v>
      </c>
      <c r="H289">
        <v>12</v>
      </c>
      <c r="I289">
        <v>3</v>
      </c>
      <c r="J289">
        <v>233</v>
      </c>
      <c r="K289">
        <v>60</v>
      </c>
      <c r="L289">
        <v>25.88</v>
      </c>
      <c r="M289">
        <v>132.38</v>
      </c>
      <c r="N289">
        <v>0</v>
      </c>
      <c r="O289">
        <v>1</v>
      </c>
      <c r="P289">
        <v>0</v>
      </c>
      <c r="Q289">
        <v>20</v>
      </c>
      <c r="R289">
        <v>5</v>
      </c>
      <c r="S289" s="2">
        <f t="shared" si="8"/>
        <v>16.642857142857142</v>
      </c>
      <c r="T289" s="2">
        <f t="shared" si="9"/>
        <v>19.416666666666668</v>
      </c>
    </row>
    <row r="290" spans="1:20" x14ac:dyDescent="0.3">
      <c r="A290">
        <v>38</v>
      </c>
      <c r="B290" t="s">
        <v>315</v>
      </c>
      <c r="C290" t="s">
        <v>13</v>
      </c>
      <c r="E290">
        <v>2011</v>
      </c>
      <c r="F290">
        <v>2018</v>
      </c>
      <c r="G290">
        <v>23</v>
      </c>
      <c r="H290">
        <v>20</v>
      </c>
      <c r="I290">
        <v>5</v>
      </c>
      <c r="J290">
        <v>232</v>
      </c>
      <c r="K290">
        <v>38</v>
      </c>
      <c r="L290">
        <v>15.46</v>
      </c>
      <c r="M290">
        <v>130.33000000000001</v>
      </c>
      <c r="N290">
        <v>0</v>
      </c>
      <c r="O290">
        <v>0</v>
      </c>
      <c r="P290">
        <v>1</v>
      </c>
      <c r="Q290">
        <v>20</v>
      </c>
      <c r="R290">
        <v>9</v>
      </c>
      <c r="S290" s="2">
        <f t="shared" si="8"/>
        <v>10.086956521739131</v>
      </c>
      <c r="T290" s="2">
        <f t="shared" si="9"/>
        <v>11.6</v>
      </c>
    </row>
    <row r="291" spans="1:20" x14ac:dyDescent="0.3">
      <c r="A291">
        <v>39</v>
      </c>
      <c r="B291" t="s">
        <v>316</v>
      </c>
      <c r="C291" t="s">
        <v>2044</v>
      </c>
      <c r="E291">
        <v>2019</v>
      </c>
      <c r="F291">
        <v>2019</v>
      </c>
      <c r="G291">
        <v>7</v>
      </c>
      <c r="H291">
        <v>7</v>
      </c>
      <c r="I291">
        <v>0</v>
      </c>
      <c r="J291">
        <v>231</v>
      </c>
      <c r="K291">
        <v>66</v>
      </c>
      <c r="L291">
        <v>33</v>
      </c>
      <c r="M291">
        <v>131.25</v>
      </c>
      <c r="N291">
        <v>0</v>
      </c>
      <c r="O291">
        <v>1</v>
      </c>
      <c r="P291">
        <v>0</v>
      </c>
      <c r="Q291">
        <v>23</v>
      </c>
      <c r="R291">
        <v>12</v>
      </c>
      <c r="S291" s="2">
        <f t="shared" si="8"/>
        <v>33</v>
      </c>
      <c r="T291" s="2">
        <f t="shared" si="9"/>
        <v>33</v>
      </c>
    </row>
    <row r="292" spans="1:20" x14ac:dyDescent="0.3">
      <c r="A292">
        <v>40</v>
      </c>
      <c r="B292" t="s">
        <v>317</v>
      </c>
      <c r="C292" t="s">
        <v>22</v>
      </c>
      <c r="E292">
        <v>2009</v>
      </c>
      <c r="F292">
        <v>2015</v>
      </c>
      <c r="G292">
        <v>27</v>
      </c>
      <c r="H292">
        <v>23</v>
      </c>
      <c r="I292">
        <v>9</v>
      </c>
      <c r="J292">
        <v>231</v>
      </c>
      <c r="K292">
        <v>31</v>
      </c>
      <c r="L292">
        <v>16.5</v>
      </c>
      <c r="M292">
        <v>107.94</v>
      </c>
      <c r="N292">
        <v>0</v>
      </c>
      <c r="O292">
        <v>0</v>
      </c>
      <c r="P292">
        <v>0</v>
      </c>
      <c r="Q292">
        <v>25</v>
      </c>
      <c r="R292">
        <v>1</v>
      </c>
      <c r="S292" s="2">
        <f t="shared" si="8"/>
        <v>8.5555555555555554</v>
      </c>
      <c r="T292" s="2">
        <f t="shared" si="9"/>
        <v>10.043478260869565</v>
      </c>
    </row>
    <row r="293" spans="1:20" x14ac:dyDescent="0.3">
      <c r="A293">
        <v>41</v>
      </c>
      <c r="B293" t="s">
        <v>318</v>
      </c>
      <c r="C293" t="s">
        <v>22</v>
      </c>
      <c r="E293">
        <v>2008</v>
      </c>
      <c r="F293">
        <v>2015</v>
      </c>
      <c r="G293">
        <v>37</v>
      </c>
      <c r="H293">
        <v>21</v>
      </c>
      <c r="I293">
        <v>6</v>
      </c>
      <c r="J293">
        <v>229</v>
      </c>
      <c r="K293">
        <v>65</v>
      </c>
      <c r="L293">
        <v>15.26</v>
      </c>
      <c r="M293">
        <v>129.37</v>
      </c>
      <c r="N293">
        <v>0</v>
      </c>
      <c r="O293">
        <v>1</v>
      </c>
      <c r="P293">
        <v>1</v>
      </c>
      <c r="Q293">
        <v>17</v>
      </c>
      <c r="R293">
        <v>6</v>
      </c>
      <c r="S293" s="2">
        <f t="shared" si="8"/>
        <v>6.1891891891891895</v>
      </c>
      <c r="T293" s="2">
        <f t="shared" si="9"/>
        <v>10.904761904761905</v>
      </c>
    </row>
    <row r="294" spans="1:20" x14ac:dyDescent="0.3">
      <c r="A294">
        <v>42</v>
      </c>
      <c r="B294" t="s">
        <v>319</v>
      </c>
      <c r="C294" t="s">
        <v>2031</v>
      </c>
      <c r="E294">
        <v>2019</v>
      </c>
      <c r="F294">
        <v>2019</v>
      </c>
      <c r="G294">
        <v>15</v>
      </c>
      <c r="H294">
        <v>12</v>
      </c>
      <c r="I294">
        <v>5</v>
      </c>
      <c r="J294">
        <v>229</v>
      </c>
      <c r="K294">
        <v>38</v>
      </c>
      <c r="L294">
        <v>32.71</v>
      </c>
      <c r="M294">
        <v>105.04</v>
      </c>
      <c r="N294">
        <v>0</v>
      </c>
      <c r="O294">
        <v>0</v>
      </c>
      <c r="P294">
        <v>0</v>
      </c>
      <c r="Q294">
        <v>14</v>
      </c>
      <c r="R294">
        <v>10</v>
      </c>
      <c r="S294" s="2">
        <f t="shared" si="8"/>
        <v>15.266666666666667</v>
      </c>
      <c r="T294" s="2">
        <f t="shared" si="9"/>
        <v>19.083333333333332</v>
      </c>
    </row>
    <row r="295" spans="1:20" x14ac:dyDescent="0.3">
      <c r="A295">
        <v>43</v>
      </c>
      <c r="B295" t="s">
        <v>320</v>
      </c>
      <c r="C295" t="s">
        <v>20</v>
      </c>
      <c r="E295">
        <v>2006</v>
      </c>
      <c r="F295">
        <v>2010</v>
      </c>
      <c r="G295">
        <v>11</v>
      </c>
      <c r="H295">
        <v>11</v>
      </c>
      <c r="I295">
        <v>1</v>
      </c>
      <c r="J295">
        <v>228</v>
      </c>
      <c r="K295">
        <v>62</v>
      </c>
      <c r="L295">
        <v>22.8</v>
      </c>
      <c r="M295">
        <v>128.08000000000001</v>
      </c>
      <c r="N295">
        <v>0</v>
      </c>
      <c r="O295">
        <v>1</v>
      </c>
      <c r="P295">
        <v>0</v>
      </c>
      <c r="Q295">
        <v>26</v>
      </c>
      <c r="R295">
        <v>6</v>
      </c>
      <c r="S295" s="2">
        <f t="shared" si="8"/>
        <v>20.727272727272727</v>
      </c>
      <c r="T295" s="2">
        <f t="shared" si="9"/>
        <v>20.727272727272727</v>
      </c>
    </row>
    <row r="296" spans="1:20" x14ac:dyDescent="0.3">
      <c r="A296">
        <v>44</v>
      </c>
      <c r="B296" t="s">
        <v>321</v>
      </c>
      <c r="C296" t="s">
        <v>2024</v>
      </c>
      <c r="E296">
        <v>2007</v>
      </c>
      <c r="F296">
        <v>2013</v>
      </c>
      <c r="G296">
        <v>15</v>
      </c>
      <c r="H296">
        <v>15</v>
      </c>
      <c r="I296">
        <v>0</v>
      </c>
      <c r="J296">
        <v>227</v>
      </c>
      <c r="K296">
        <v>38</v>
      </c>
      <c r="L296">
        <v>15.13</v>
      </c>
      <c r="M296">
        <v>86.31</v>
      </c>
      <c r="N296">
        <v>0</v>
      </c>
      <c r="O296">
        <v>0</v>
      </c>
      <c r="P296">
        <v>2</v>
      </c>
      <c r="Q296">
        <v>15</v>
      </c>
      <c r="R296">
        <v>4</v>
      </c>
      <c r="S296" s="2">
        <f t="shared" si="8"/>
        <v>15.133333333333333</v>
      </c>
      <c r="T296" s="2">
        <f t="shared" si="9"/>
        <v>15.133333333333333</v>
      </c>
    </row>
    <row r="297" spans="1:20" x14ac:dyDescent="0.3">
      <c r="A297">
        <v>45</v>
      </c>
      <c r="B297" t="s">
        <v>322</v>
      </c>
      <c r="C297" t="s">
        <v>21</v>
      </c>
      <c r="E297">
        <v>2019</v>
      </c>
      <c r="F297">
        <v>2019</v>
      </c>
      <c r="G297">
        <v>7</v>
      </c>
      <c r="H297">
        <v>7</v>
      </c>
      <c r="I297">
        <v>0</v>
      </c>
      <c r="J297">
        <v>227</v>
      </c>
      <c r="K297">
        <v>79</v>
      </c>
      <c r="L297">
        <v>32.42</v>
      </c>
      <c r="M297">
        <v>138.41</v>
      </c>
      <c r="N297">
        <v>0</v>
      </c>
      <c r="O297">
        <v>2</v>
      </c>
      <c r="P297">
        <v>2</v>
      </c>
      <c r="Q297">
        <v>19</v>
      </c>
      <c r="R297">
        <v>13</v>
      </c>
      <c r="S297" s="2">
        <f t="shared" si="8"/>
        <v>32.428571428571431</v>
      </c>
      <c r="T297" s="2">
        <f t="shared" si="9"/>
        <v>32.428571428571431</v>
      </c>
    </row>
    <row r="298" spans="1:20" x14ac:dyDescent="0.3">
      <c r="A298">
        <v>46</v>
      </c>
      <c r="B298" t="s">
        <v>323</v>
      </c>
      <c r="C298" t="s">
        <v>2037</v>
      </c>
      <c r="E298">
        <v>2019</v>
      </c>
      <c r="F298">
        <v>2019</v>
      </c>
      <c r="G298">
        <v>14</v>
      </c>
      <c r="H298">
        <v>14</v>
      </c>
      <c r="I298">
        <v>2</v>
      </c>
      <c r="J298">
        <v>226</v>
      </c>
      <c r="K298">
        <v>54</v>
      </c>
      <c r="L298">
        <v>18.829999999999998</v>
      </c>
      <c r="M298">
        <v>127.68</v>
      </c>
      <c r="N298">
        <v>0</v>
      </c>
      <c r="O298">
        <v>1</v>
      </c>
      <c r="P298">
        <v>3</v>
      </c>
      <c r="Q298">
        <v>24</v>
      </c>
      <c r="R298">
        <v>5</v>
      </c>
      <c r="S298" s="2">
        <f t="shared" si="8"/>
        <v>16.142857142857142</v>
      </c>
      <c r="T298" s="2">
        <f t="shared" si="9"/>
        <v>16.142857142857142</v>
      </c>
    </row>
    <row r="299" spans="1:20" x14ac:dyDescent="0.3">
      <c r="A299">
        <v>47</v>
      </c>
      <c r="B299" t="s">
        <v>324</v>
      </c>
      <c r="C299" t="s">
        <v>11</v>
      </c>
      <c r="E299">
        <v>2017</v>
      </c>
      <c r="F299">
        <v>2019</v>
      </c>
      <c r="G299">
        <v>14</v>
      </c>
      <c r="H299">
        <v>13</v>
      </c>
      <c r="I299">
        <v>3</v>
      </c>
      <c r="J299">
        <v>226</v>
      </c>
      <c r="K299">
        <v>62</v>
      </c>
      <c r="L299">
        <v>22.6</v>
      </c>
      <c r="M299">
        <v>126.96</v>
      </c>
      <c r="N299">
        <v>0</v>
      </c>
      <c r="O299">
        <v>1</v>
      </c>
      <c r="P299">
        <v>1</v>
      </c>
      <c r="Q299">
        <v>18</v>
      </c>
      <c r="R299">
        <v>9</v>
      </c>
      <c r="S299" s="2">
        <f t="shared" si="8"/>
        <v>16.142857142857142</v>
      </c>
      <c r="T299" s="2">
        <f t="shared" si="9"/>
        <v>17.384615384615383</v>
      </c>
    </row>
    <row r="300" spans="1:20" x14ac:dyDescent="0.3">
      <c r="A300">
        <v>48</v>
      </c>
      <c r="B300" t="s">
        <v>325</v>
      </c>
      <c r="C300" t="s">
        <v>14</v>
      </c>
      <c r="E300">
        <v>2009</v>
      </c>
      <c r="F300">
        <v>2019</v>
      </c>
      <c r="G300">
        <v>27</v>
      </c>
      <c r="H300">
        <v>19</v>
      </c>
      <c r="I300">
        <v>9</v>
      </c>
      <c r="J300">
        <v>226</v>
      </c>
      <c r="K300">
        <v>84</v>
      </c>
      <c r="L300">
        <v>22.6</v>
      </c>
      <c r="M300">
        <v>148.68</v>
      </c>
      <c r="N300">
        <v>0</v>
      </c>
      <c r="O300">
        <v>1</v>
      </c>
      <c r="P300">
        <v>2</v>
      </c>
      <c r="Q300">
        <v>15</v>
      </c>
      <c r="R300">
        <v>13</v>
      </c>
      <c r="S300" s="2">
        <f t="shared" si="8"/>
        <v>8.3703703703703702</v>
      </c>
      <c r="T300" s="2">
        <f t="shared" si="9"/>
        <v>11.894736842105264</v>
      </c>
    </row>
    <row r="301" spans="1:20" x14ac:dyDescent="0.3">
      <c r="A301">
        <v>49</v>
      </c>
      <c r="B301" t="s">
        <v>326</v>
      </c>
      <c r="C301" t="s">
        <v>14</v>
      </c>
      <c r="E301">
        <v>2016</v>
      </c>
      <c r="F301">
        <v>2017</v>
      </c>
      <c r="G301">
        <v>12</v>
      </c>
      <c r="H301">
        <v>12</v>
      </c>
      <c r="I301">
        <v>3</v>
      </c>
      <c r="J301">
        <v>225</v>
      </c>
      <c r="K301">
        <v>84</v>
      </c>
      <c r="L301">
        <v>25</v>
      </c>
      <c r="M301">
        <v>126.4</v>
      </c>
      <c r="N301">
        <v>0</v>
      </c>
      <c r="O301">
        <v>2</v>
      </c>
      <c r="P301">
        <v>2</v>
      </c>
      <c r="Q301">
        <v>19</v>
      </c>
      <c r="R301">
        <v>6</v>
      </c>
      <c r="S301" s="2">
        <f t="shared" si="8"/>
        <v>18.75</v>
      </c>
      <c r="T301" s="2">
        <f t="shared" si="9"/>
        <v>18.75</v>
      </c>
    </row>
    <row r="302" spans="1:20" x14ac:dyDescent="0.3">
      <c r="A302">
        <v>0</v>
      </c>
      <c r="B302" t="s">
        <v>327</v>
      </c>
      <c r="C302" t="s">
        <v>2031</v>
      </c>
      <c r="E302">
        <v>2019</v>
      </c>
      <c r="F302">
        <v>2019</v>
      </c>
      <c r="G302">
        <v>11</v>
      </c>
      <c r="H302">
        <v>11</v>
      </c>
      <c r="I302">
        <v>2</v>
      </c>
      <c r="J302">
        <v>225</v>
      </c>
      <c r="K302">
        <v>73</v>
      </c>
      <c r="L302">
        <v>25</v>
      </c>
      <c r="M302">
        <v>109.75</v>
      </c>
      <c r="N302">
        <v>0</v>
      </c>
      <c r="O302">
        <v>1</v>
      </c>
      <c r="P302">
        <v>1</v>
      </c>
      <c r="Q302">
        <v>28</v>
      </c>
      <c r="R302">
        <v>2</v>
      </c>
      <c r="S302" s="2">
        <f t="shared" si="8"/>
        <v>20.454545454545453</v>
      </c>
      <c r="T302" s="2">
        <f t="shared" si="9"/>
        <v>20.454545454545453</v>
      </c>
    </row>
    <row r="303" spans="1:20" x14ac:dyDescent="0.3">
      <c r="A303">
        <v>1</v>
      </c>
      <c r="B303" t="s">
        <v>328</v>
      </c>
      <c r="C303" t="s">
        <v>14</v>
      </c>
      <c r="E303">
        <v>2015</v>
      </c>
      <c r="F303">
        <v>2019</v>
      </c>
      <c r="G303">
        <v>16</v>
      </c>
      <c r="H303">
        <v>14</v>
      </c>
      <c r="I303">
        <v>0</v>
      </c>
      <c r="J303">
        <v>225</v>
      </c>
      <c r="K303">
        <v>40</v>
      </c>
      <c r="L303">
        <v>16.07</v>
      </c>
      <c r="M303">
        <v>110.83</v>
      </c>
      <c r="N303">
        <v>0</v>
      </c>
      <c r="O303">
        <v>0</v>
      </c>
      <c r="P303">
        <v>0</v>
      </c>
      <c r="Q303">
        <v>17</v>
      </c>
      <c r="R303">
        <v>8</v>
      </c>
      <c r="S303" s="2">
        <f t="shared" si="8"/>
        <v>14.0625</v>
      </c>
      <c r="T303" s="2">
        <f t="shared" si="9"/>
        <v>16.071428571428573</v>
      </c>
    </row>
    <row r="304" spans="1:20" x14ac:dyDescent="0.3">
      <c r="A304">
        <v>2</v>
      </c>
      <c r="B304" t="s">
        <v>329</v>
      </c>
      <c r="C304" t="s">
        <v>2032</v>
      </c>
      <c r="E304">
        <v>2019</v>
      </c>
      <c r="F304">
        <v>2019</v>
      </c>
      <c r="G304">
        <v>10</v>
      </c>
      <c r="H304">
        <v>10</v>
      </c>
      <c r="I304">
        <v>0</v>
      </c>
      <c r="J304">
        <v>225</v>
      </c>
      <c r="K304">
        <v>53</v>
      </c>
      <c r="L304">
        <v>22.5</v>
      </c>
      <c r="M304">
        <v>131.57</v>
      </c>
      <c r="N304">
        <v>0</v>
      </c>
      <c r="O304">
        <v>1</v>
      </c>
      <c r="P304">
        <v>2</v>
      </c>
      <c r="Q304">
        <v>32</v>
      </c>
      <c r="R304">
        <v>5</v>
      </c>
      <c r="S304" s="2">
        <f t="shared" si="8"/>
        <v>22.5</v>
      </c>
      <c r="T304" s="2">
        <f t="shared" si="9"/>
        <v>22.5</v>
      </c>
    </row>
    <row r="305" spans="1:20" x14ac:dyDescent="0.3">
      <c r="A305">
        <v>3</v>
      </c>
      <c r="B305" t="s">
        <v>330</v>
      </c>
      <c r="C305" t="s">
        <v>17</v>
      </c>
      <c r="E305">
        <v>2007</v>
      </c>
      <c r="F305">
        <v>2015</v>
      </c>
      <c r="G305">
        <v>8</v>
      </c>
      <c r="H305">
        <v>7</v>
      </c>
      <c r="I305">
        <v>1</v>
      </c>
      <c r="J305">
        <v>225</v>
      </c>
      <c r="K305">
        <v>114</v>
      </c>
      <c r="L305">
        <v>37.5</v>
      </c>
      <c r="M305">
        <v>143.31</v>
      </c>
      <c r="N305">
        <v>1</v>
      </c>
      <c r="O305">
        <v>1</v>
      </c>
      <c r="P305">
        <v>0</v>
      </c>
      <c r="Q305">
        <v>19</v>
      </c>
      <c r="R305">
        <v>14</v>
      </c>
      <c r="S305" s="2">
        <f t="shared" si="8"/>
        <v>28.125</v>
      </c>
      <c r="T305" s="2">
        <f t="shared" si="9"/>
        <v>32.142857142857146</v>
      </c>
    </row>
    <row r="306" spans="1:20" x14ac:dyDescent="0.3">
      <c r="A306">
        <v>4</v>
      </c>
      <c r="B306" t="s">
        <v>331</v>
      </c>
      <c r="C306" t="s">
        <v>15</v>
      </c>
      <c r="E306">
        <v>2014</v>
      </c>
      <c r="F306">
        <v>2018</v>
      </c>
      <c r="G306">
        <v>19</v>
      </c>
      <c r="H306">
        <v>17</v>
      </c>
      <c r="I306">
        <v>0</v>
      </c>
      <c r="J306">
        <v>225</v>
      </c>
      <c r="K306">
        <v>40</v>
      </c>
      <c r="L306">
        <v>13.23</v>
      </c>
      <c r="M306">
        <v>110.83</v>
      </c>
      <c r="N306">
        <v>0</v>
      </c>
      <c r="O306">
        <v>0</v>
      </c>
      <c r="P306">
        <v>5</v>
      </c>
      <c r="Q306">
        <v>23</v>
      </c>
      <c r="R306">
        <v>11</v>
      </c>
      <c r="S306" s="2">
        <f t="shared" si="8"/>
        <v>11.842105263157896</v>
      </c>
      <c r="T306" s="2">
        <f t="shared" si="9"/>
        <v>13.235294117647058</v>
      </c>
    </row>
    <row r="307" spans="1:20" x14ac:dyDescent="0.3">
      <c r="A307">
        <v>5</v>
      </c>
      <c r="B307" t="s">
        <v>332</v>
      </c>
      <c r="C307" t="s">
        <v>2037</v>
      </c>
      <c r="E307">
        <v>2019</v>
      </c>
      <c r="F307">
        <v>2019</v>
      </c>
      <c r="G307">
        <v>17</v>
      </c>
      <c r="H307">
        <v>15</v>
      </c>
      <c r="I307">
        <v>6</v>
      </c>
      <c r="J307">
        <v>221</v>
      </c>
      <c r="K307">
        <v>43</v>
      </c>
      <c r="L307">
        <v>24.55</v>
      </c>
      <c r="M307">
        <v>99.54</v>
      </c>
      <c r="N307">
        <v>0</v>
      </c>
      <c r="O307">
        <v>0</v>
      </c>
      <c r="P307">
        <v>1</v>
      </c>
      <c r="Q307">
        <v>14</v>
      </c>
      <c r="R307">
        <v>0</v>
      </c>
      <c r="S307" s="2">
        <f t="shared" si="8"/>
        <v>13</v>
      </c>
      <c r="T307" s="2">
        <f t="shared" si="9"/>
        <v>14.733333333333333</v>
      </c>
    </row>
    <row r="308" spans="1:20" x14ac:dyDescent="0.3">
      <c r="A308">
        <v>6</v>
      </c>
      <c r="B308" t="s">
        <v>333</v>
      </c>
      <c r="C308" t="s">
        <v>16</v>
      </c>
      <c r="E308">
        <v>2013</v>
      </c>
      <c r="F308">
        <v>2016</v>
      </c>
      <c r="G308">
        <v>20</v>
      </c>
      <c r="H308">
        <v>18</v>
      </c>
      <c r="I308">
        <v>2</v>
      </c>
      <c r="J308">
        <v>221</v>
      </c>
      <c r="K308">
        <v>37</v>
      </c>
      <c r="L308">
        <v>13.81</v>
      </c>
      <c r="M308">
        <v>109.95</v>
      </c>
      <c r="N308">
        <v>0</v>
      </c>
      <c r="O308">
        <v>0</v>
      </c>
      <c r="P308">
        <v>2</v>
      </c>
      <c r="Q308">
        <v>15</v>
      </c>
      <c r="R308">
        <v>8</v>
      </c>
      <c r="S308" s="2">
        <f t="shared" si="8"/>
        <v>11.05</v>
      </c>
      <c r="T308" s="2">
        <f t="shared" si="9"/>
        <v>12.277777777777779</v>
      </c>
    </row>
    <row r="309" spans="1:20" x14ac:dyDescent="0.3">
      <c r="A309">
        <v>7</v>
      </c>
      <c r="B309" t="s">
        <v>334</v>
      </c>
      <c r="C309" t="s">
        <v>2030</v>
      </c>
      <c r="E309">
        <v>2010</v>
      </c>
      <c r="F309">
        <v>2013</v>
      </c>
      <c r="G309">
        <v>11</v>
      </c>
      <c r="H309">
        <v>11</v>
      </c>
      <c r="I309">
        <v>1</v>
      </c>
      <c r="J309">
        <v>220</v>
      </c>
      <c r="K309">
        <v>88</v>
      </c>
      <c r="L309">
        <v>22</v>
      </c>
      <c r="M309">
        <v>100.91</v>
      </c>
      <c r="N309">
        <v>0</v>
      </c>
      <c r="O309">
        <v>1</v>
      </c>
      <c r="P309">
        <v>2</v>
      </c>
      <c r="Q309">
        <v>19</v>
      </c>
      <c r="R309">
        <v>2</v>
      </c>
      <c r="S309" s="2">
        <f t="shared" si="8"/>
        <v>20</v>
      </c>
      <c r="T309" s="2">
        <f t="shared" si="9"/>
        <v>20</v>
      </c>
    </row>
    <row r="310" spans="1:20" x14ac:dyDescent="0.3">
      <c r="A310">
        <v>8</v>
      </c>
      <c r="B310" t="s">
        <v>335</v>
      </c>
      <c r="C310" t="s">
        <v>18</v>
      </c>
      <c r="E310">
        <v>2008</v>
      </c>
      <c r="F310">
        <v>2019</v>
      </c>
      <c r="G310">
        <v>66</v>
      </c>
      <c r="H310">
        <v>30</v>
      </c>
      <c r="I310">
        <v>12</v>
      </c>
      <c r="J310">
        <v>220</v>
      </c>
      <c r="K310">
        <v>39</v>
      </c>
      <c r="L310">
        <v>12.22</v>
      </c>
      <c r="M310">
        <v>146.66</v>
      </c>
      <c r="N310">
        <v>0</v>
      </c>
      <c r="O310">
        <v>0</v>
      </c>
      <c r="P310">
        <v>4</v>
      </c>
      <c r="Q310">
        <v>14</v>
      </c>
      <c r="R310">
        <v>15</v>
      </c>
      <c r="S310" s="2">
        <f t="shared" si="8"/>
        <v>3.3333333333333335</v>
      </c>
      <c r="T310" s="2">
        <f t="shared" si="9"/>
        <v>7.333333333333333</v>
      </c>
    </row>
    <row r="311" spans="1:20" x14ac:dyDescent="0.3">
      <c r="A311">
        <v>9</v>
      </c>
      <c r="B311" t="s">
        <v>336</v>
      </c>
      <c r="C311" t="s">
        <v>22</v>
      </c>
      <c r="E311">
        <v>2012</v>
      </c>
      <c r="F311">
        <v>2016</v>
      </c>
      <c r="G311">
        <v>19</v>
      </c>
      <c r="H311">
        <v>14</v>
      </c>
      <c r="I311">
        <v>3</v>
      </c>
      <c r="J311">
        <v>219</v>
      </c>
      <c r="K311">
        <v>57</v>
      </c>
      <c r="L311">
        <v>19.899999999999999</v>
      </c>
      <c r="M311">
        <v>119.02</v>
      </c>
      <c r="N311">
        <v>0</v>
      </c>
      <c r="O311">
        <v>1</v>
      </c>
      <c r="P311">
        <v>1</v>
      </c>
      <c r="Q311">
        <v>21</v>
      </c>
      <c r="R311">
        <v>8</v>
      </c>
      <c r="S311" s="2">
        <f t="shared" si="8"/>
        <v>11.526315789473685</v>
      </c>
      <c r="T311" s="2">
        <f t="shared" si="9"/>
        <v>15.642857142857142</v>
      </c>
    </row>
    <row r="312" spans="1:20" x14ac:dyDescent="0.3">
      <c r="A312">
        <v>10</v>
      </c>
      <c r="B312" t="s">
        <v>337</v>
      </c>
      <c r="C312" t="s">
        <v>2027</v>
      </c>
      <c r="E312">
        <v>2014</v>
      </c>
      <c r="F312">
        <v>2016</v>
      </c>
      <c r="G312">
        <v>21</v>
      </c>
      <c r="H312">
        <v>18</v>
      </c>
      <c r="I312">
        <v>2</v>
      </c>
      <c r="J312">
        <v>219</v>
      </c>
      <c r="K312">
        <v>56</v>
      </c>
      <c r="L312">
        <v>13.68</v>
      </c>
      <c r="M312">
        <v>126.58</v>
      </c>
      <c r="N312">
        <v>0</v>
      </c>
      <c r="O312">
        <v>1</v>
      </c>
      <c r="P312">
        <v>4</v>
      </c>
      <c r="Q312">
        <v>9</v>
      </c>
      <c r="R312">
        <v>15</v>
      </c>
      <c r="S312" s="2">
        <f t="shared" si="8"/>
        <v>10.428571428571429</v>
      </c>
      <c r="T312" s="2">
        <f t="shared" si="9"/>
        <v>12.166666666666666</v>
      </c>
    </row>
    <row r="313" spans="1:20" x14ac:dyDescent="0.3">
      <c r="A313">
        <v>11</v>
      </c>
      <c r="B313" t="s">
        <v>338</v>
      </c>
      <c r="C313" t="s">
        <v>13</v>
      </c>
      <c r="E313">
        <v>2006</v>
      </c>
      <c r="F313">
        <v>2014</v>
      </c>
      <c r="G313">
        <v>34</v>
      </c>
      <c r="H313">
        <v>22</v>
      </c>
      <c r="I313">
        <v>9</v>
      </c>
      <c r="J313">
        <v>216</v>
      </c>
      <c r="K313">
        <v>47</v>
      </c>
      <c r="L313">
        <v>16.61</v>
      </c>
      <c r="M313">
        <v>127.05</v>
      </c>
      <c r="N313">
        <v>0</v>
      </c>
      <c r="O313">
        <v>0</v>
      </c>
      <c r="P313">
        <v>3</v>
      </c>
      <c r="Q313">
        <v>16</v>
      </c>
      <c r="R313">
        <v>6</v>
      </c>
      <c r="S313" s="2">
        <f t="shared" si="8"/>
        <v>6.3529411764705879</v>
      </c>
      <c r="T313" s="2">
        <f t="shared" si="9"/>
        <v>9.8181818181818183</v>
      </c>
    </row>
    <row r="314" spans="1:20" x14ac:dyDescent="0.3">
      <c r="A314">
        <v>12</v>
      </c>
      <c r="B314" t="s">
        <v>339</v>
      </c>
      <c r="C314" t="s">
        <v>13</v>
      </c>
      <c r="E314">
        <v>2014</v>
      </c>
      <c r="F314">
        <v>2019</v>
      </c>
      <c r="G314">
        <v>43</v>
      </c>
      <c r="H314">
        <v>25</v>
      </c>
      <c r="I314">
        <v>11</v>
      </c>
      <c r="J314">
        <v>216</v>
      </c>
      <c r="K314">
        <v>36</v>
      </c>
      <c r="L314">
        <v>15.42</v>
      </c>
      <c r="M314">
        <v>130.12</v>
      </c>
      <c r="N314">
        <v>0</v>
      </c>
      <c r="O314">
        <v>0</v>
      </c>
      <c r="P314">
        <v>2</v>
      </c>
      <c r="Q314">
        <v>16</v>
      </c>
      <c r="R314">
        <v>11</v>
      </c>
      <c r="S314" s="2">
        <f t="shared" si="8"/>
        <v>5.0232558139534884</v>
      </c>
      <c r="T314" s="2">
        <f t="shared" si="9"/>
        <v>8.64</v>
      </c>
    </row>
    <row r="315" spans="1:20" x14ac:dyDescent="0.3">
      <c r="A315">
        <v>13</v>
      </c>
      <c r="B315" t="s">
        <v>340</v>
      </c>
      <c r="C315" t="s">
        <v>2024</v>
      </c>
      <c r="E315">
        <v>2007</v>
      </c>
      <c r="F315">
        <v>2012</v>
      </c>
      <c r="G315">
        <v>10</v>
      </c>
      <c r="H315">
        <v>10</v>
      </c>
      <c r="I315">
        <v>2</v>
      </c>
      <c r="J315">
        <v>216</v>
      </c>
      <c r="K315">
        <v>65</v>
      </c>
      <c r="L315">
        <v>27</v>
      </c>
      <c r="M315">
        <v>94.73</v>
      </c>
      <c r="N315">
        <v>0</v>
      </c>
      <c r="O315">
        <v>2</v>
      </c>
      <c r="P315">
        <v>1</v>
      </c>
      <c r="Q315">
        <v>22</v>
      </c>
      <c r="R315">
        <v>4</v>
      </c>
      <c r="S315" s="2">
        <f t="shared" si="8"/>
        <v>21.6</v>
      </c>
      <c r="T315" s="2">
        <f t="shared" si="9"/>
        <v>21.6</v>
      </c>
    </row>
    <row r="316" spans="1:20" x14ac:dyDescent="0.3">
      <c r="A316">
        <v>14</v>
      </c>
      <c r="B316" t="s">
        <v>341</v>
      </c>
      <c r="C316" t="s">
        <v>2021</v>
      </c>
      <c r="E316">
        <v>2013</v>
      </c>
      <c r="F316">
        <v>2018</v>
      </c>
      <c r="G316">
        <v>18</v>
      </c>
      <c r="H316">
        <v>11</v>
      </c>
      <c r="I316">
        <v>4</v>
      </c>
      <c r="J316">
        <v>216</v>
      </c>
      <c r="K316">
        <v>42</v>
      </c>
      <c r="L316">
        <v>30.85</v>
      </c>
      <c r="M316">
        <v>112.5</v>
      </c>
      <c r="N316">
        <v>0</v>
      </c>
      <c r="O316">
        <v>0</v>
      </c>
      <c r="P316">
        <v>2</v>
      </c>
      <c r="Q316">
        <v>15</v>
      </c>
      <c r="R316">
        <v>3</v>
      </c>
      <c r="S316" s="2">
        <f t="shared" si="8"/>
        <v>12</v>
      </c>
      <c r="T316" s="2">
        <f t="shared" si="9"/>
        <v>19.636363636363637</v>
      </c>
    </row>
    <row r="317" spans="1:20" x14ac:dyDescent="0.3">
      <c r="A317">
        <v>15</v>
      </c>
      <c r="B317" t="s">
        <v>342</v>
      </c>
      <c r="C317" t="s">
        <v>14</v>
      </c>
      <c r="E317">
        <v>2008</v>
      </c>
      <c r="F317">
        <v>2017</v>
      </c>
      <c r="G317">
        <v>58</v>
      </c>
      <c r="H317">
        <v>30</v>
      </c>
      <c r="I317">
        <v>9</v>
      </c>
      <c r="J317">
        <v>215</v>
      </c>
      <c r="K317">
        <v>31</v>
      </c>
      <c r="L317">
        <v>10.23</v>
      </c>
      <c r="M317">
        <v>116.84</v>
      </c>
      <c r="N317">
        <v>0</v>
      </c>
      <c r="O317">
        <v>0</v>
      </c>
      <c r="P317">
        <v>4</v>
      </c>
      <c r="Q317">
        <v>14</v>
      </c>
      <c r="R317">
        <v>7</v>
      </c>
      <c r="S317" s="2">
        <f t="shared" si="8"/>
        <v>3.7068965517241379</v>
      </c>
      <c r="T317" s="2">
        <f t="shared" si="9"/>
        <v>7.166666666666667</v>
      </c>
    </row>
    <row r="318" spans="1:20" x14ac:dyDescent="0.3">
      <c r="A318">
        <v>16</v>
      </c>
      <c r="B318" t="s">
        <v>343</v>
      </c>
      <c r="C318" t="s">
        <v>14</v>
      </c>
      <c r="E318">
        <v>2012</v>
      </c>
      <c r="F318">
        <v>2017</v>
      </c>
      <c r="G318">
        <v>13</v>
      </c>
      <c r="H318">
        <v>13</v>
      </c>
      <c r="I318">
        <v>1</v>
      </c>
      <c r="J318">
        <v>215</v>
      </c>
      <c r="K318">
        <v>53</v>
      </c>
      <c r="L318">
        <v>17.91</v>
      </c>
      <c r="M318">
        <v>131.09</v>
      </c>
      <c r="N318">
        <v>0</v>
      </c>
      <c r="O318">
        <v>1</v>
      </c>
      <c r="P318">
        <v>1</v>
      </c>
      <c r="Q318">
        <v>25</v>
      </c>
      <c r="R318">
        <v>7</v>
      </c>
      <c r="S318" s="2">
        <f t="shared" si="8"/>
        <v>16.53846153846154</v>
      </c>
      <c r="T318" s="2">
        <f t="shared" si="9"/>
        <v>16.53846153846154</v>
      </c>
    </row>
    <row r="319" spans="1:20" x14ac:dyDescent="0.3">
      <c r="A319">
        <v>17</v>
      </c>
      <c r="B319" t="s">
        <v>344</v>
      </c>
      <c r="C319" t="s">
        <v>2037</v>
      </c>
      <c r="E319">
        <v>2019</v>
      </c>
      <c r="F319">
        <v>2019</v>
      </c>
      <c r="G319">
        <v>13</v>
      </c>
      <c r="H319">
        <v>12</v>
      </c>
      <c r="I319">
        <v>3</v>
      </c>
      <c r="J319">
        <v>215</v>
      </c>
      <c r="K319">
        <v>58</v>
      </c>
      <c r="L319">
        <v>23.88</v>
      </c>
      <c r="M319">
        <v>134.37</v>
      </c>
      <c r="N319">
        <v>0</v>
      </c>
      <c r="O319">
        <v>1</v>
      </c>
      <c r="P319">
        <v>1</v>
      </c>
      <c r="Q319">
        <v>8</v>
      </c>
      <c r="R319">
        <v>15</v>
      </c>
      <c r="S319" s="2">
        <f t="shared" si="8"/>
        <v>16.53846153846154</v>
      </c>
      <c r="T319" s="2">
        <f t="shared" si="9"/>
        <v>17.916666666666668</v>
      </c>
    </row>
    <row r="320" spans="1:20" x14ac:dyDescent="0.3">
      <c r="A320">
        <v>18</v>
      </c>
      <c r="B320" t="s">
        <v>345</v>
      </c>
      <c r="C320" t="s">
        <v>14</v>
      </c>
      <c r="E320">
        <v>2013</v>
      </c>
      <c r="F320">
        <v>2017</v>
      </c>
      <c r="G320">
        <v>20</v>
      </c>
      <c r="H320">
        <v>20</v>
      </c>
      <c r="I320">
        <v>6</v>
      </c>
      <c r="J320">
        <v>214</v>
      </c>
      <c r="K320">
        <v>37</v>
      </c>
      <c r="L320">
        <v>15.28</v>
      </c>
      <c r="M320">
        <v>132.91</v>
      </c>
      <c r="N320">
        <v>0</v>
      </c>
      <c r="O320">
        <v>0</v>
      </c>
      <c r="P320">
        <v>0</v>
      </c>
      <c r="Q320">
        <v>13</v>
      </c>
      <c r="R320">
        <v>13</v>
      </c>
      <c r="S320" s="2">
        <f t="shared" si="8"/>
        <v>10.7</v>
      </c>
      <c r="T320" s="2">
        <f t="shared" si="9"/>
        <v>10.7</v>
      </c>
    </row>
    <row r="321" spans="1:20" x14ac:dyDescent="0.3">
      <c r="A321">
        <v>19</v>
      </c>
      <c r="B321" t="s">
        <v>346</v>
      </c>
      <c r="C321" t="s">
        <v>2044</v>
      </c>
      <c r="E321">
        <v>2019</v>
      </c>
      <c r="F321">
        <v>2019</v>
      </c>
      <c r="G321">
        <v>5</v>
      </c>
      <c r="H321">
        <v>5</v>
      </c>
      <c r="I321">
        <v>2</v>
      </c>
      <c r="J321">
        <v>214</v>
      </c>
      <c r="K321">
        <v>104</v>
      </c>
      <c r="L321">
        <v>71.33</v>
      </c>
      <c r="M321">
        <v>205.76</v>
      </c>
      <c r="N321">
        <v>1</v>
      </c>
      <c r="O321">
        <v>1</v>
      </c>
      <c r="P321">
        <v>0</v>
      </c>
      <c r="Q321">
        <v>17</v>
      </c>
      <c r="R321">
        <v>19</v>
      </c>
      <c r="S321" s="2">
        <f t="shared" si="8"/>
        <v>42.8</v>
      </c>
      <c r="T321" s="2">
        <f t="shared" si="9"/>
        <v>42.8</v>
      </c>
    </row>
    <row r="322" spans="1:20" x14ac:dyDescent="0.3">
      <c r="A322">
        <v>20</v>
      </c>
      <c r="B322" t="s">
        <v>347</v>
      </c>
      <c r="C322" t="s">
        <v>2024</v>
      </c>
      <c r="E322">
        <v>2008</v>
      </c>
      <c r="F322">
        <v>2013</v>
      </c>
      <c r="G322">
        <v>20</v>
      </c>
      <c r="H322">
        <v>18</v>
      </c>
      <c r="I322">
        <v>2</v>
      </c>
      <c r="J322">
        <v>213</v>
      </c>
      <c r="K322">
        <v>52</v>
      </c>
      <c r="L322">
        <v>13.31</v>
      </c>
      <c r="M322">
        <v>108.67</v>
      </c>
      <c r="N322">
        <v>0</v>
      </c>
      <c r="O322">
        <v>1</v>
      </c>
      <c r="P322">
        <v>0</v>
      </c>
      <c r="Q322">
        <v>15</v>
      </c>
      <c r="R322">
        <v>5</v>
      </c>
      <c r="S322" s="2">
        <f t="shared" si="8"/>
        <v>10.65</v>
      </c>
      <c r="T322" s="2">
        <f t="shared" si="9"/>
        <v>11.833333333333334</v>
      </c>
    </row>
    <row r="323" spans="1:20" x14ac:dyDescent="0.3">
      <c r="A323">
        <v>21</v>
      </c>
      <c r="B323" t="s">
        <v>348</v>
      </c>
      <c r="C323" t="s">
        <v>2027</v>
      </c>
      <c r="E323">
        <v>2019</v>
      </c>
      <c r="F323">
        <v>2019</v>
      </c>
      <c r="G323">
        <v>10</v>
      </c>
      <c r="H323">
        <v>10</v>
      </c>
      <c r="I323">
        <v>3</v>
      </c>
      <c r="J323">
        <v>211</v>
      </c>
      <c r="K323">
        <v>68</v>
      </c>
      <c r="L323">
        <v>30.14</v>
      </c>
      <c r="M323">
        <v>137.01</v>
      </c>
      <c r="N323">
        <v>0</v>
      </c>
      <c r="O323">
        <v>1</v>
      </c>
      <c r="P323">
        <v>0</v>
      </c>
      <c r="Q323">
        <v>15</v>
      </c>
      <c r="R323">
        <v>7</v>
      </c>
      <c r="S323" s="2">
        <f t="shared" ref="S323:S386" si="10">J323/G323</f>
        <v>21.1</v>
      </c>
      <c r="T323" s="2">
        <f t="shared" ref="T323:T386" si="11">J323/H323</f>
        <v>21.1</v>
      </c>
    </row>
    <row r="324" spans="1:20" x14ac:dyDescent="0.3">
      <c r="A324">
        <v>22</v>
      </c>
      <c r="B324" t="s">
        <v>349</v>
      </c>
      <c r="C324" t="s">
        <v>16</v>
      </c>
      <c r="E324">
        <v>2013</v>
      </c>
      <c r="F324">
        <v>2019</v>
      </c>
      <c r="G324">
        <v>14</v>
      </c>
      <c r="H324">
        <v>13</v>
      </c>
      <c r="I324">
        <v>2</v>
      </c>
      <c r="J324">
        <v>210</v>
      </c>
      <c r="K324">
        <v>52</v>
      </c>
      <c r="L324">
        <v>19.09</v>
      </c>
      <c r="M324">
        <v>102.94</v>
      </c>
      <c r="N324">
        <v>0</v>
      </c>
      <c r="O324">
        <v>2</v>
      </c>
      <c r="P324">
        <v>1</v>
      </c>
      <c r="Q324">
        <v>16</v>
      </c>
      <c r="R324">
        <v>3</v>
      </c>
      <c r="S324" s="2">
        <f t="shared" si="10"/>
        <v>15</v>
      </c>
      <c r="T324" s="2">
        <f t="shared" si="11"/>
        <v>16.153846153846153</v>
      </c>
    </row>
    <row r="325" spans="1:20" x14ac:dyDescent="0.3">
      <c r="A325">
        <v>23</v>
      </c>
      <c r="B325" t="s">
        <v>350</v>
      </c>
      <c r="C325" t="s">
        <v>17</v>
      </c>
      <c r="E325">
        <v>2010</v>
      </c>
      <c r="F325">
        <v>2012</v>
      </c>
      <c r="G325">
        <v>9</v>
      </c>
      <c r="H325">
        <v>9</v>
      </c>
      <c r="I325">
        <v>1</v>
      </c>
      <c r="J325">
        <v>210</v>
      </c>
      <c r="K325">
        <v>78</v>
      </c>
      <c r="L325">
        <v>26.25</v>
      </c>
      <c r="M325">
        <v>129.62</v>
      </c>
      <c r="N325">
        <v>0</v>
      </c>
      <c r="O325">
        <v>1</v>
      </c>
      <c r="P325">
        <v>1</v>
      </c>
      <c r="Q325">
        <v>23</v>
      </c>
      <c r="R325">
        <v>7</v>
      </c>
      <c r="S325" s="2">
        <f t="shared" si="10"/>
        <v>23.333333333333332</v>
      </c>
      <c r="T325" s="2">
        <f t="shared" si="11"/>
        <v>23.333333333333332</v>
      </c>
    </row>
    <row r="326" spans="1:20" x14ac:dyDescent="0.3">
      <c r="A326">
        <v>24</v>
      </c>
      <c r="B326" t="s">
        <v>351</v>
      </c>
      <c r="C326" t="s">
        <v>2026</v>
      </c>
      <c r="E326">
        <v>2017</v>
      </c>
      <c r="F326">
        <v>2019</v>
      </c>
      <c r="G326">
        <v>18</v>
      </c>
      <c r="H326">
        <v>13</v>
      </c>
      <c r="I326">
        <v>3</v>
      </c>
      <c r="J326">
        <v>210</v>
      </c>
      <c r="K326">
        <v>58</v>
      </c>
      <c r="L326">
        <v>21</v>
      </c>
      <c r="M326">
        <v>117.31</v>
      </c>
      <c r="N326">
        <v>0</v>
      </c>
      <c r="O326">
        <v>1</v>
      </c>
      <c r="P326">
        <v>0</v>
      </c>
      <c r="Q326">
        <v>11</v>
      </c>
      <c r="R326">
        <v>10</v>
      </c>
      <c r="S326" s="2">
        <f t="shared" si="10"/>
        <v>11.666666666666666</v>
      </c>
      <c r="T326" s="2">
        <f t="shared" si="11"/>
        <v>16.153846153846153</v>
      </c>
    </row>
    <row r="327" spans="1:20" x14ac:dyDescent="0.3">
      <c r="A327">
        <v>25</v>
      </c>
      <c r="B327" t="s">
        <v>352</v>
      </c>
      <c r="C327" t="s">
        <v>2045</v>
      </c>
      <c r="E327">
        <v>2019</v>
      </c>
      <c r="F327">
        <v>2019</v>
      </c>
      <c r="G327">
        <v>5</v>
      </c>
      <c r="H327">
        <v>4</v>
      </c>
      <c r="I327">
        <v>1</v>
      </c>
      <c r="J327">
        <v>208</v>
      </c>
      <c r="K327">
        <v>111</v>
      </c>
      <c r="L327">
        <v>69.33</v>
      </c>
      <c r="M327">
        <v>190.82</v>
      </c>
      <c r="N327">
        <v>1</v>
      </c>
      <c r="O327">
        <v>0</v>
      </c>
      <c r="P327">
        <v>0</v>
      </c>
      <c r="Q327">
        <v>16</v>
      </c>
      <c r="R327">
        <v>16</v>
      </c>
      <c r="S327" s="2">
        <f t="shared" si="10"/>
        <v>41.6</v>
      </c>
      <c r="T327" s="2">
        <f t="shared" si="11"/>
        <v>52</v>
      </c>
    </row>
    <row r="328" spans="1:20" x14ac:dyDescent="0.3">
      <c r="A328">
        <v>26</v>
      </c>
      <c r="B328" t="s">
        <v>353</v>
      </c>
      <c r="C328" t="s">
        <v>2022</v>
      </c>
      <c r="E328">
        <v>2016</v>
      </c>
      <c r="F328">
        <v>2019</v>
      </c>
      <c r="G328">
        <v>17</v>
      </c>
      <c r="H328">
        <v>14</v>
      </c>
      <c r="I328">
        <v>3</v>
      </c>
      <c r="J328">
        <v>208</v>
      </c>
      <c r="K328">
        <v>58</v>
      </c>
      <c r="L328">
        <v>18.899999999999999</v>
      </c>
      <c r="M328">
        <v>114.28</v>
      </c>
      <c r="N328">
        <v>0</v>
      </c>
      <c r="O328">
        <v>1</v>
      </c>
      <c r="P328">
        <v>0</v>
      </c>
      <c r="Q328">
        <v>24</v>
      </c>
      <c r="R328">
        <v>4</v>
      </c>
      <c r="S328" s="2">
        <f t="shared" si="10"/>
        <v>12.235294117647058</v>
      </c>
      <c r="T328" s="2">
        <f t="shared" si="11"/>
        <v>14.857142857142858</v>
      </c>
    </row>
    <row r="329" spans="1:20" x14ac:dyDescent="0.3">
      <c r="A329">
        <v>27</v>
      </c>
      <c r="B329" t="s">
        <v>354</v>
      </c>
      <c r="C329" t="s">
        <v>2046</v>
      </c>
      <c r="E329">
        <v>2019</v>
      </c>
      <c r="F329">
        <v>2019</v>
      </c>
      <c r="G329">
        <v>8</v>
      </c>
      <c r="H329">
        <v>7</v>
      </c>
      <c r="I329">
        <v>1</v>
      </c>
      <c r="J329">
        <v>208</v>
      </c>
      <c r="K329">
        <v>67</v>
      </c>
      <c r="L329">
        <v>34.659999999999997</v>
      </c>
      <c r="M329">
        <v>144.44</v>
      </c>
      <c r="N329">
        <v>0</v>
      </c>
      <c r="O329">
        <v>1</v>
      </c>
      <c r="P329">
        <v>0</v>
      </c>
      <c r="Q329">
        <v>23</v>
      </c>
      <c r="R329">
        <v>8</v>
      </c>
      <c r="S329" s="2">
        <f t="shared" si="10"/>
        <v>26</v>
      </c>
      <c r="T329" s="2">
        <f t="shared" si="11"/>
        <v>29.714285714285715</v>
      </c>
    </row>
    <row r="330" spans="1:20" x14ac:dyDescent="0.3">
      <c r="A330">
        <v>28</v>
      </c>
      <c r="B330" t="s">
        <v>355</v>
      </c>
      <c r="C330" t="s">
        <v>14</v>
      </c>
      <c r="E330">
        <v>2011</v>
      </c>
      <c r="F330">
        <v>2018</v>
      </c>
      <c r="G330">
        <v>22</v>
      </c>
      <c r="H330">
        <v>15</v>
      </c>
      <c r="I330">
        <v>4</v>
      </c>
      <c r="J330">
        <v>207</v>
      </c>
      <c r="K330">
        <v>43</v>
      </c>
      <c r="L330">
        <v>18.809999999999999</v>
      </c>
      <c r="M330">
        <v>118.96</v>
      </c>
      <c r="N330">
        <v>0</v>
      </c>
      <c r="O330">
        <v>0</v>
      </c>
      <c r="P330">
        <v>1</v>
      </c>
      <c r="Q330">
        <v>18</v>
      </c>
      <c r="R330">
        <v>6</v>
      </c>
      <c r="S330" s="2">
        <f t="shared" si="10"/>
        <v>9.4090909090909083</v>
      </c>
      <c r="T330" s="2">
        <f t="shared" si="11"/>
        <v>13.8</v>
      </c>
    </row>
    <row r="331" spans="1:20" x14ac:dyDescent="0.3">
      <c r="A331">
        <v>29</v>
      </c>
      <c r="B331" t="s">
        <v>356</v>
      </c>
      <c r="C331" t="s">
        <v>2034</v>
      </c>
      <c r="E331">
        <v>2019</v>
      </c>
      <c r="F331">
        <v>2019</v>
      </c>
      <c r="G331">
        <v>12</v>
      </c>
      <c r="H331">
        <v>10</v>
      </c>
      <c r="I331">
        <v>2</v>
      </c>
      <c r="J331">
        <v>206</v>
      </c>
      <c r="K331">
        <v>59</v>
      </c>
      <c r="L331">
        <v>25.75</v>
      </c>
      <c r="M331">
        <v>160.93</v>
      </c>
      <c r="N331">
        <v>0</v>
      </c>
      <c r="O331">
        <v>1</v>
      </c>
      <c r="P331">
        <v>0</v>
      </c>
      <c r="Q331">
        <v>10</v>
      </c>
      <c r="R331">
        <v>14</v>
      </c>
      <c r="S331" s="2">
        <f t="shared" si="10"/>
        <v>17.166666666666668</v>
      </c>
      <c r="T331" s="2">
        <f t="shared" si="11"/>
        <v>20.6</v>
      </c>
    </row>
    <row r="332" spans="1:20" x14ac:dyDescent="0.3">
      <c r="A332">
        <v>30</v>
      </c>
      <c r="B332" t="s">
        <v>357</v>
      </c>
      <c r="C332" t="s">
        <v>18</v>
      </c>
      <c r="E332">
        <v>2007</v>
      </c>
      <c r="F332">
        <v>2014</v>
      </c>
      <c r="G332">
        <v>34</v>
      </c>
      <c r="H332">
        <v>22</v>
      </c>
      <c r="I332">
        <v>6</v>
      </c>
      <c r="J332">
        <v>205</v>
      </c>
      <c r="K332">
        <v>38</v>
      </c>
      <c r="L332">
        <v>12.81</v>
      </c>
      <c r="M332">
        <v>107.89</v>
      </c>
      <c r="N332">
        <v>0</v>
      </c>
      <c r="O332">
        <v>0</v>
      </c>
      <c r="P332">
        <v>3</v>
      </c>
      <c r="Q332">
        <v>14</v>
      </c>
      <c r="R332">
        <v>2</v>
      </c>
      <c r="S332" s="2">
        <f t="shared" si="10"/>
        <v>6.0294117647058822</v>
      </c>
      <c r="T332" s="2">
        <f t="shared" si="11"/>
        <v>9.3181818181818183</v>
      </c>
    </row>
    <row r="333" spans="1:20" x14ac:dyDescent="0.3">
      <c r="A333">
        <v>31</v>
      </c>
      <c r="B333" t="s">
        <v>358</v>
      </c>
      <c r="C333" t="s">
        <v>17</v>
      </c>
      <c r="E333">
        <v>2005</v>
      </c>
      <c r="F333">
        <v>2007</v>
      </c>
      <c r="G333">
        <v>8</v>
      </c>
      <c r="H333">
        <v>7</v>
      </c>
      <c r="I333">
        <v>3</v>
      </c>
      <c r="J333">
        <v>203</v>
      </c>
      <c r="K333">
        <v>89</v>
      </c>
      <c r="L333">
        <v>50.75</v>
      </c>
      <c r="M333">
        <v>126.87</v>
      </c>
      <c r="N333">
        <v>0</v>
      </c>
      <c r="O333">
        <v>1</v>
      </c>
      <c r="P333">
        <v>0</v>
      </c>
      <c r="Q333">
        <v>17</v>
      </c>
      <c r="R333">
        <v>10</v>
      </c>
      <c r="S333" s="2">
        <f t="shared" si="10"/>
        <v>25.375</v>
      </c>
      <c r="T333" s="2">
        <f t="shared" si="11"/>
        <v>29</v>
      </c>
    </row>
    <row r="334" spans="1:20" x14ac:dyDescent="0.3">
      <c r="A334">
        <v>32</v>
      </c>
      <c r="B334" t="s">
        <v>359</v>
      </c>
      <c r="C334" t="s">
        <v>15</v>
      </c>
      <c r="E334">
        <v>2007</v>
      </c>
      <c r="F334">
        <v>2009</v>
      </c>
      <c r="G334">
        <v>6</v>
      </c>
      <c r="H334">
        <v>6</v>
      </c>
      <c r="I334">
        <v>0</v>
      </c>
      <c r="J334">
        <v>203</v>
      </c>
      <c r="K334">
        <v>61</v>
      </c>
      <c r="L334">
        <v>33.83</v>
      </c>
      <c r="M334">
        <v>126.08</v>
      </c>
      <c r="N334">
        <v>0</v>
      </c>
      <c r="O334">
        <v>2</v>
      </c>
      <c r="P334">
        <v>0</v>
      </c>
      <c r="Q334">
        <v>22</v>
      </c>
      <c r="R334">
        <v>5</v>
      </c>
      <c r="S334" s="2">
        <f t="shared" si="10"/>
        <v>33.833333333333336</v>
      </c>
      <c r="T334" s="2">
        <f t="shared" si="11"/>
        <v>33.833333333333336</v>
      </c>
    </row>
    <row r="335" spans="1:20" x14ac:dyDescent="0.3">
      <c r="A335">
        <v>33</v>
      </c>
      <c r="B335" t="s">
        <v>360</v>
      </c>
      <c r="C335" t="s">
        <v>2032</v>
      </c>
      <c r="E335">
        <v>2019</v>
      </c>
      <c r="F335">
        <v>2019</v>
      </c>
      <c r="G335">
        <v>10</v>
      </c>
      <c r="H335">
        <v>10</v>
      </c>
      <c r="I335">
        <v>1</v>
      </c>
      <c r="J335">
        <v>202</v>
      </c>
      <c r="K335">
        <v>45</v>
      </c>
      <c r="L335">
        <v>22.44</v>
      </c>
      <c r="M335">
        <v>112.84</v>
      </c>
      <c r="N335">
        <v>0</v>
      </c>
      <c r="O335">
        <v>0</v>
      </c>
      <c r="P335">
        <v>0</v>
      </c>
      <c r="Q335">
        <v>14</v>
      </c>
      <c r="R335">
        <v>6</v>
      </c>
      <c r="S335" s="2">
        <f t="shared" si="10"/>
        <v>20.2</v>
      </c>
      <c r="T335" s="2">
        <f t="shared" si="11"/>
        <v>20.2</v>
      </c>
    </row>
    <row r="336" spans="1:20" x14ac:dyDescent="0.3">
      <c r="A336">
        <v>34</v>
      </c>
      <c r="B336" t="s">
        <v>361</v>
      </c>
      <c r="C336" t="s">
        <v>2027</v>
      </c>
      <c r="E336">
        <v>2014</v>
      </c>
      <c r="F336">
        <v>2016</v>
      </c>
      <c r="G336">
        <v>13</v>
      </c>
      <c r="H336">
        <v>12</v>
      </c>
      <c r="I336">
        <v>0</v>
      </c>
      <c r="J336">
        <v>202</v>
      </c>
      <c r="K336">
        <v>53</v>
      </c>
      <c r="L336">
        <v>16.829999999999998</v>
      </c>
      <c r="M336">
        <v>108.02</v>
      </c>
      <c r="N336">
        <v>0</v>
      </c>
      <c r="O336">
        <v>1</v>
      </c>
      <c r="P336">
        <v>3</v>
      </c>
      <c r="Q336">
        <v>22</v>
      </c>
      <c r="R336">
        <v>6</v>
      </c>
      <c r="S336" s="2">
        <f t="shared" si="10"/>
        <v>15.538461538461538</v>
      </c>
      <c r="T336" s="2">
        <f t="shared" si="11"/>
        <v>16.833333333333332</v>
      </c>
    </row>
    <row r="337" spans="1:20" x14ac:dyDescent="0.3">
      <c r="A337">
        <v>35</v>
      </c>
      <c r="B337" t="s">
        <v>362</v>
      </c>
      <c r="C337" t="s">
        <v>2030</v>
      </c>
      <c r="E337">
        <v>2012</v>
      </c>
      <c r="F337">
        <v>2013</v>
      </c>
      <c r="G337">
        <v>8</v>
      </c>
      <c r="H337">
        <v>8</v>
      </c>
      <c r="I337">
        <v>0</v>
      </c>
      <c r="J337">
        <v>202</v>
      </c>
      <c r="K337">
        <v>65</v>
      </c>
      <c r="L337">
        <v>25.25</v>
      </c>
      <c r="M337">
        <v>107.44</v>
      </c>
      <c r="N337">
        <v>0</v>
      </c>
      <c r="O337">
        <v>1</v>
      </c>
      <c r="P337">
        <v>0</v>
      </c>
      <c r="Q337">
        <v>23</v>
      </c>
      <c r="R337">
        <v>4</v>
      </c>
      <c r="S337" s="2">
        <f t="shared" si="10"/>
        <v>25.25</v>
      </c>
      <c r="T337" s="2">
        <f t="shared" si="11"/>
        <v>25.25</v>
      </c>
    </row>
    <row r="338" spans="1:20" x14ac:dyDescent="0.3">
      <c r="A338">
        <v>36</v>
      </c>
      <c r="B338" t="s">
        <v>363</v>
      </c>
      <c r="C338" t="s">
        <v>17</v>
      </c>
      <c r="E338">
        <v>2006</v>
      </c>
      <c r="F338">
        <v>2012</v>
      </c>
      <c r="G338">
        <v>40</v>
      </c>
      <c r="H338">
        <v>20</v>
      </c>
      <c r="I338">
        <v>9</v>
      </c>
      <c r="J338">
        <v>201</v>
      </c>
      <c r="K338">
        <v>34</v>
      </c>
      <c r="L338">
        <v>18.27</v>
      </c>
      <c r="M338">
        <v>121.81</v>
      </c>
      <c r="N338">
        <v>0</v>
      </c>
      <c r="O338">
        <v>0</v>
      </c>
      <c r="P338">
        <v>1</v>
      </c>
      <c r="Q338">
        <v>15</v>
      </c>
      <c r="R338">
        <v>9</v>
      </c>
      <c r="S338" s="2">
        <f t="shared" si="10"/>
        <v>5.0250000000000004</v>
      </c>
      <c r="T338" s="2">
        <f t="shared" si="11"/>
        <v>10.050000000000001</v>
      </c>
    </row>
    <row r="339" spans="1:20" x14ac:dyDescent="0.3">
      <c r="A339">
        <v>37</v>
      </c>
      <c r="B339" t="s">
        <v>364</v>
      </c>
      <c r="C339" t="s">
        <v>2047</v>
      </c>
      <c r="E339">
        <v>2019</v>
      </c>
      <c r="F339">
        <v>2019</v>
      </c>
      <c r="G339">
        <v>9</v>
      </c>
      <c r="H339">
        <v>8</v>
      </c>
      <c r="I339">
        <v>1</v>
      </c>
      <c r="J339">
        <v>201</v>
      </c>
      <c r="K339">
        <v>65</v>
      </c>
      <c r="L339">
        <v>28.71</v>
      </c>
      <c r="M339">
        <v>93.92</v>
      </c>
      <c r="N339">
        <v>0</v>
      </c>
      <c r="O339">
        <v>1</v>
      </c>
      <c r="P339">
        <v>0</v>
      </c>
      <c r="Q339">
        <v>20</v>
      </c>
      <c r="R339">
        <v>1</v>
      </c>
      <c r="S339" s="2">
        <f t="shared" si="10"/>
        <v>22.333333333333332</v>
      </c>
      <c r="T339" s="2">
        <f t="shared" si="11"/>
        <v>25.125</v>
      </c>
    </row>
    <row r="340" spans="1:20" x14ac:dyDescent="0.3">
      <c r="A340">
        <v>38</v>
      </c>
      <c r="B340" t="s">
        <v>365</v>
      </c>
      <c r="C340" t="s">
        <v>2041</v>
      </c>
      <c r="E340">
        <v>2019</v>
      </c>
      <c r="F340">
        <v>2019</v>
      </c>
      <c r="G340">
        <v>12</v>
      </c>
      <c r="H340">
        <v>12</v>
      </c>
      <c r="I340">
        <v>2</v>
      </c>
      <c r="J340">
        <v>201</v>
      </c>
      <c r="K340">
        <v>43</v>
      </c>
      <c r="L340">
        <v>20.100000000000001</v>
      </c>
      <c r="M340">
        <v>121.81</v>
      </c>
      <c r="N340">
        <v>0</v>
      </c>
      <c r="O340">
        <v>0</v>
      </c>
      <c r="P340">
        <v>3</v>
      </c>
      <c r="Q340">
        <v>16</v>
      </c>
      <c r="R340">
        <v>11</v>
      </c>
      <c r="S340" s="2">
        <f t="shared" si="10"/>
        <v>16.75</v>
      </c>
      <c r="T340" s="2">
        <f t="shared" si="11"/>
        <v>16.75</v>
      </c>
    </row>
    <row r="341" spans="1:20" x14ac:dyDescent="0.3">
      <c r="A341">
        <v>39</v>
      </c>
      <c r="B341" t="s">
        <v>366</v>
      </c>
      <c r="C341" t="s">
        <v>2024</v>
      </c>
      <c r="E341">
        <v>2013</v>
      </c>
      <c r="F341">
        <v>2019</v>
      </c>
      <c r="G341">
        <v>11</v>
      </c>
      <c r="H341">
        <v>9</v>
      </c>
      <c r="I341">
        <v>2</v>
      </c>
      <c r="J341">
        <v>199</v>
      </c>
      <c r="K341">
        <v>85</v>
      </c>
      <c r="L341">
        <v>28.42</v>
      </c>
      <c r="M341">
        <v>126.75</v>
      </c>
      <c r="N341">
        <v>0</v>
      </c>
      <c r="O341">
        <v>1</v>
      </c>
      <c r="P341">
        <v>0</v>
      </c>
      <c r="Q341">
        <v>12</v>
      </c>
      <c r="R341">
        <v>6</v>
      </c>
      <c r="S341" s="2">
        <f t="shared" si="10"/>
        <v>18.09090909090909</v>
      </c>
      <c r="T341" s="2">
        <f t="shared" si="11"/>
        <v>22.111111111111111</v>
      </c>
    </row>
    <row r="342" spans="1:20" x14ac:dyDescent="0.3">
      <c r="A342">
        <v>40</v>
      </c>
      <c r="B342" t="s">
        <v>367</v>
      </c>
      <c r="C342" t="s">
        <v>2048</v>
      </c>
      <c r="E342">
        <v>2019</v>
      </c>
      <c r="F342">
        <v>2019</v>
      </c>
      <c r="G342">
        <v>9</v>
      </c>
      <c r="H342">
        <v>8</v>
      </c>
      <c r="I342">
        <v>3</v>
      </c>
      <c r="J342">
        <v>199</v>
      </c>
      <c r="K342">
        <v>71</v>
      </c>
      <c r="L342">
        <v>39.799999999999997</v>
      </c>
      <c r="M342">
        <v>107.56</v>
      </c>
      <c r="N342">
        <v>0</v>
      </c>
      <c r="O342">
        <v>1</v>
      </c>
      <c r="P342">
        <v>0</v>
      </c>
      <c r="Q342">
        <v>9</v>
      </c>
      <c r="R342">
        <v>7</v>
      </c>
      <c r="S342" s="2">
        <f t="shared" si="10"/>
        <v>22.111111111111111</v>
      </c>
      <c r="T342" s="2">
        <f t="shared" si="11"/>
        <v>24.875</v>
      </c>
    </row>
    <row r="343" spans="1:20" x14ac:dyDescent="0.3">
      <c r="A343">
        <v>41</v>
      </c>
      <c r="B343" t="s">
        <v>368</v>
      </c>
      <c r="C343" t="s">
        <v>2023</v>
      </c>
      <c r="E343">
        <v>2014</v>
      </c>
      <c r="F343">
        <v>2019</v>
      </c>
      <c r="G343">
        <v>28</v>
      </c>
      <c r="H343">
        <v>19</v>
      </c>
      <c r="I343">
        <v>6</v>
      </c>
      <c r="J343">
        <v>198</v>
      </c>
      <c r="K343">
        <v>40</v>
      </c>
      <c r="L343">
        <v>15.23</v>
      </c>
      <c r="M343">
        <v>112.5</v>
      </c>
      <c r="N343">
        <v>0</v>
      </c>
      <c r="O343">
        <v>0</v>
      </c>
      <c r="P343">
        <v>1</v>
      </c>
      <c r="Q343">
        <v>15</v>
      </c>
      <c r="R343">
        <v>7</v>
      </c>
      <c r="S343" s="2">
        <f t="shared" si="10"/>
        <v>7.0714285714285712</v>
      </c>
      <c r="T343" s="2">
        <f t="shared" si="11"/>
        <v>10.421052631578947</v>
      </c>
    </row>
    <row r="344" spans="1:20" x14ac:dyDescent="0.3">
      <c r="A344">
        <v>42</v>
      </c>
      <c r="B344" t="s">
        <v>369</v>
      </c>
      <c r="C344" t="s">
        <v>16</v>
      </c>
      <c r="E344">
        <v>2007</v>
      </c>
      <c r="F344">
        <v>2017</v>
      </c>
      <c r="G344">
        <v>57</v>
      </c>
      <c r="H344">
        <v>25</v>
      </c>
      <c r="I344">
        <v>8</v>
      </c>
      <c r="J344">
        <v>196</v>
      </c>
      <c r="K344">
        <v>41</v>
      </c>
      <c r="L344">
        <v>11.52</v>
      </c>
      <c r="M344">
        <v>119.51</v>
      </c>
      <c r="N344">
        <v>0</v>
      </c>
      <c r="O344">
        <v>0</v>
      </c>
      <c r="P344">
        <v>2</v>
      </c>
      <c r="Q344">
        <v>16</v>
      </c>
      <c r="R344">
        <v>9</v>
      </c>
      <c r="S344" s="2">
        <f t="shared" si="10"/>
        <v>3.4385964912280702</v>
      </c>
      <c r="T344" s="2">
        <f t="shared" si="11"/>
        <v>7.84</v>
      </c>
    </row>
    <row r="345" spans="1:20" x14ac:dyDescent="0.3">
      <c r="A345">
        <v>43</v>
      </c>
      <c r="B345" t="s">
        <v>370</v>
      </c>
      <c r="C345" t="s">
        <v>2048</v>
      </c>
      <c r="E345">
        <v>2019</v>
      </c>
      <c r="F345">
        <v>2019</v>
      </c>
      <c r="G345">
        <v>9</v>
      </c>
      <c r="H345">
        <v>9</v>
      </c>
      <c r="I345">
        <v>3</v>
      </c>
      <c r="J345">
        <v>196</v>
      </c>
      <c r="K345">
        <v>57</v>
      </c>
      <c r="L345">
        <v>32.659999999999997</v>
      </c>
      <c r="M345">
        <v>107.1</v>
      </c>
      <c r="N345">
        <v>0</v>
      </c>
      <c r="O345">
        <v>1</v>
      </c>
      <c r="P345">
        <v>1</v>
      </c>
      <c r="Q345">
        <v>11</v>
      </c>
      <c r="R345">
        <v>9</v>
      </c>
      <c r="S345" s="2">
        <f t="shared" si="10"/>
        <v>21.777777777777779</v>
      </c>
      <c r="T345" s="2">
        <f t="shared" si="11"/>
        <v>21.777777777777779</v>
      </c>
    </row>
    <row r="346" spans="1:20" x14ac:dyDescent="0.3">
      <c r="A346">
        <v>44</v>
      </c>
      <c r="B346" t="s">
        <v>371</v>
      </c>
      <c r="C346" t="s">
        <v>2023</v>
      </c>
      <c r="E346">
        <v>2018</v>
      </c>
      <c r="F346">
        <v>2019</v>
      </c>
      <c r="G346">
        <v>11</v>
      </c>
      <c r="H346">
        <v>10</v>
      </c>
      <c r="I346">
        <v>2</v>
      </c>
      <c r="J346">
        <v>194</v>
      </c>
      <c r="K346">
        <v>39</v>
      </c>
      <c r="L346">
        <v>24.25</v>
      </c>
      <c r="M346">
        <v>107.18</v>
      </c>
      <c r="N346">
        <v>0</v>
      </c>
      <c r="O346">
        <v>0</v>
      </c>
      <c r="P346">
        <v>0</v>
      </c>
      <c r="Q346">
        <v>18</v>
      </c>
      <c r="R346">
        <v>4</v>
      </c>
      <c r="S346" s="2">
        <f t="shared" si="10"/>
        <v>17.636363636363637</v>
      </c>
      <c r="T346" s="2">
        <f t="shared" si="11"/>
        <v>19.399999999999999</v>
      </c>
    </row>
    <row r="347" spans="1:20" x14ac:dyDescent="0.3">
      <c r="A347">
        <v>45</v>
      </c>
      <c r="B347" t="s">
        <v>372</v>
      </c>
      <c r="C347" t="s">
        <v>16</v>
      </c>
      <c r="E347">
        <v>2007</v>
      </c>
      <c r="F347">
        <v>2010</v>
      </c>
      <c r="G347">
        <v>24</v>
      </c>
      <c r="H347">
        <v>17</v>
      </c>
      <c r="I347">
        <v>6</v>
      </c>
      <c r="J347">
        <v>194</v>
      </c>
      <c r="K347">
        <v>28</v>
      </c>
      <c r="L347">
        <v>17.63</v>
      </c>
      <c r="M347">
        <v>114.79</v>
      </c>
      <c r="N347">
        <v>0</v>
      </c>
      <c r="O347">
        <v>0</v>
      </c>
      <c r="P347">
        <v>1</v>
      </c>
      <c r="Q347">
        <v>7</v>
      </c>
      <c r="R347">
        <v>7</v>
      </c>
      <c r="S347" s="2">
        <f t="shared" si="10"/>
        <v>8.0833333333333339</v>
      </c>
      <c r="T347" s="2">
        <f t="shared" si="11"/>
        <v>11.411764705882353</v>
      </c>
    </row>
    <row r="348" spans="1:20" x14ac:dyDescent="0.3">
      <c r="A348">
        <v>46</v>
      </c>
      <c r="B348" t="s">
        <v>373</v>
      </c>
      <c r="C348" t="s">
        <v>16</v>
      </c>
      <c r="E348">
        <v>2010</v>
      </c>
      <c r="F348">
        <v>2012</v>
      </c>
      <c r="G348">
        <v>10</v>
      </c>
      <c r="H348">
        <v>10</v>
      </c>
      <c r="I348">
        <v>0</v>
      </c>
      <c r="J348">
        <v>192</v>
      </c>
      <c r="K348">
        <v>38</v>
      </c>
      <c r="L348">
        <v>19.2</v>
      </c>
      <c r="M348">
        <v>103.78</v>
      </c>
      <c r="N348">
        <v>0</v>
      </c>
      <c r="O348">
        <v>0</v>
      </c>
      <c r="P348">
        <v>0</v>
      </c>
      <c r="Q348">
        <v>19</v>
      </c>
      <c r="R348">
        <v>2</v>
      </c>
      <c r="S348" s="2">
        <f t="shared" si="10"/>
        <v>19.2</v>
      </c>
      <c r="T348" s="2">
        <f t="shared" si="11"/>
        <v>19.2</v>
      </c>
    </row>
    <row r="349" spans="1:20" x14ac:dyDescent="0.3">
      <c r="A349">
        <v>47</v>
      </c>
      <c r="B349" t="s">
        <v>374</v>
      </c>
      <c r="C349" t="s">
        <v>2044</v>
      </c>
      <c r="E349">
        <v>2019</v>
      </c>
      <c r="F349">
        <v>2019</v>
      </c>
      <c r="G349">
        <v>2</v>
      </c>
      <c r="H349">
        <v>2</v>
      </c>
      <c r="I349">
        <v>0</v>
      </c>
      <c r="J349">
        <v>192</v>
      </c>
      <c r="K349">
        <v>101</v>
      </c>
      <c r="L349">
        <v>96</v>
      </c>
      <c r="M349">
        <v>144.36000000000001</v>
      </c>
      <c r="N349">
        <v>1</v>
      </c>
      <c r="O349">
        <v>1</v>
      </c>
      <c r="P349">
        <v>0</v>
      </c>
      <c r="Q349">
        <v>14</v>
      </c>
      <c r="R349">
        <v>10</v>
      </c>
      <c r="S349" s="2">
        <f t="shared" si="10"/>
        <v>96</v>
      </c>
      <c r="T349" s="2">
        <f t="shared" si="11"/>
        <v>96</v>
      </c>
    </row>
    <row r="350" spans="1:20" x14ac:dyDescent="0.3">
      <c r="A350">
        <v>48</v>
      </c>
      <c r="B350" t="s">
        <v>375</v>
      </c>
      <c r="C350" t="s">
        <v>16</v>
      </c>
      <c r="E350">
        <v>2015</v>
      </c>
      <c r="F350">
        <v>2015</v>
      </c>
      <c r="G350">
        <v>6</v>
      </c>
      <c r="H350">
        <v>6</v>
      </c>
      <c r="I350">
        <v>0</v>
      </c>
      <c r="J350">
        <v>192</v>
      </c>
      <c r="K350">
        <v>83</v>
      </c>
      <c r="L350">
        <v>32</v>
      </c>
      <c r="M350">
        <v>143.28</v>
      </c>
      <c r="N350">
        <v>0</v>
      </c>
      <c r="O350">
        <v>2</v>
      </c>
      <c r="P350">
        <v>0</v>
      </c>
      <c r="Q350">
        <v>23</v>
      </c>
      <c r="R350">
        <v>5</v>
      </c>
      <c r="S350" s="2">
        <f t="shared" si="10"/>
        <v>32</v>
      </c>
      <c r="T350" s="2">
        <f t="shared" si="11"/>
        <v>32</v>
      </c>
    </row>
    <row r="351" spans="1:20" x14ac:dyDescent="0.3">
      <c r="A351">
        <v>49</v>
      </c>
      <c r="B351" t="s">
        <v>376</v>
      </c>
      <c r="C351" t="s">
        <v>2033</v>
      </c>
      <c r="E351">
        <v>2019</v>
      </c>
      <c r="F351">
        <v>2019</v>
      </c>
      <c r="G351">
        <v>10</v>
      </c>
      <c r="H351">
        <v>10</v>
      </c>
      <c r="I351">
        <v>0</v>
      </c>
      <c r="J351">
        <v>191</v>
      </c>
      <c r="K351">
        <v>49</v>
      </c>
      <c r="L351">
        <v>19.100000000000001</v>
      </c>
      <c r="M351">
        <v>122.43</v>
      </c>
      <c r="N351">
        <v>0</v>
      </c>
      <c r="O351">
        <v>0</v>
      </c>
      <c r="P351">
        <v>1</v>
      </c>
      <c r="Q351">
        <v>23</v>
      </c>
      <c r="R351">
        <v>6</v>
      </c>
      <c r="S351" s="2">
        <f t="shared" si="10"/>
        <v>19.100000000000001</v>
      </c>
      <c r="T351" s="2">
        <f t="shared" si="11"/>
        <v>19.100000000000001</v>
      </c>
    </row>
    <row r="352" spans="1:20" x14ac:dyDescent="0.3">
      <c r="A352">
        <v>0</v>
      </c>
      <c r="B352" t="s">
        <v>377</v>
      </c>
      <c r="C352" t="s">
        <v>2042</v>
      </c>
      <c r="E352">
        <v>2019</v>
      </c>
      <c r="F352">
        <v>2019</v>
      </c>
      <c r="G352">
        <v>11</v>
      </c>
      <c r="H352">
        <v>10</v>
      </c>
      <c r="I352">
        <v>0</v>
      </c>
      <c r="J352">
        <v>189</v>
      </c>
      <c r="K352">
        <v>53</v>
      </c>
      <c r="L352">
        <v>18.899999999999999</v>
      </c>
      <c r="M352">
        <v>98.43</v>
      </c>
      <c r="N352">
        <v>0</v>
      </c>
      <c r="O352">
        <v>1</v>
      </c>
      <c r="P352">
        <v>0</v>
      </c>
      <c r="Q352">
        <v>18</v>
      </c>
      <c r="R352">
        <v>2</v>
      </c>
      <c r="S352" s="2">
        <f t="shared" si="10"/>
        <v>17.181818181818183</v>
      </c>
      <c r="T352" s="2">
        <f t="shared" si="11"/>
        <v>18.899999999999999</v>
      </c>
    </row>
    <row r="353" spans="1:20" x14ac:dyDescent="0.3">
      <c r="A353">
        <v>1</v>
      </c>
      <c r="B353" t="s">
        <v>378</v>
      </c>
      <c r="C353" t="s">
        <v>13</v>
      </c>
      <c r="E353">
        <v>2011</v>
      </c>
      <c r="F353">
        <v>2013</v>
      </c>
      <c r="G353">
        <v>18</v>
      </c>
      <c r="H353">
        <v>14</v>
      </c>
      <c r="I353">
        <v>2</v>
      </c>
      <c r="J353">
        <v>189</v>
      </c>
      <c r="K353">
        <v>67</v>
      </c>
      <c r="L353">
        <v>15.75</v>
      </c>
      <c r="M353">
        <v>109.24</v>
      </c>
      <c r="N353">
        <v>0</v>
      </c>
      <c r="O353">
        <v>1</v>
      </c>
      <c r="P353">
        <v>2</v>
      </c>
      <c r="Q353">
        <v>17</v>
      </c>
      <c r="R353">
        <v>5</v>
      </c>
      <c r="S353" s="2">
        <f t="shared" si="10"/>
        <v>10.5</v>
      </c>
      <c r="T353" s="2">
        <f t="shared" si="11"/>
        <v>13.5</v>
      </c>
    </row>
    <row r="354" spans="1:20" x14ac:dyDescent="0.3">
      <c r="A354">
        <v>2</v>
      </c>
      <c r="B354" t="s">
        <v>379</v>
      </c>
      <c r="C354" t="s">
        <v>13</v>
      </c>
      <c r="E354">
        <v>2006</v>
      </c>
      <c r="F354">
        <v>2014</v>
      </c>
      <c r="G354">
        <v>8</v>
      </c>
      <c r="H354">
        <v>8</v>
      </c>
      <c r="I354">
        <v>1</v>
      </c>
      <c r="J354">
        <v>188</v>
      </c>
      <c r="K354">
        <v>60</v>
      </c>
      <c r="L354">
        <v>26.85</v>
      </c>
      <c r="M354">
        <v>115.33</v>
      </c>
      <c r="N354">
        <v>0</v>
      </c>
      <c r="O354">
        <v>1</v>
      </c>
      <c r="P354">
        <v>0</v>
      </c>
      <c r="Q354">
        <v>23</v>
      </c>
      <c r="R354">
        <v>2</v>
      </c>
      <c r="S354" s="2">
        <f t="shared" si="10"/>
        <v>23.5</v>
      </c>
      <c r="T354" s="2">
        <f t="shared" si="11"/>
        <v>23.5</v>
      </c>
    </row>
    <row r="355" spans="1:20" x14ac:dyDescent="0.3">
      <c r="A355">
        <v>3</v>
      </c>
      <c r="B355" t="s">
        <v>380</v>
      </c>
      <c r="C355" t="s">
        <v>18</v>
      </c>
      <c r="E355">
        <v>2005</v>
      </c>
      <c r="F355">
        <v>2007</v>
      </c>
      <c r="G355">
        <v>8</v>
      </c>
      <c r="H355">
        <v>7</v>
      </c>
      <c r="I355">
        <v>1</v>
      </c>
      <c r="J355">
        <v>187</v>
      </c>
      <c r="K355">
        <v>57</v>
      </c>
      <c r="L355">
        <v>31.16</v>
      </c>
      <c r="M355">
        <v>159.82</v>
      </c>
      <c r="N355">
        <v>0</v>
      </c>
      <c r="O355">
        <v>1</v>
      </c>
      <c r="P355">
        <v>0</v>
      </c>
      <c r="Q355">
        <v>8</v>
      </c>
      <c r="R355">
        <v>14</v>
      </c>
      <c r="S355" s="2">
        <f t="shared" si="10"/>
        <v>23.375</v>
      </c>
      <c r="T355" s="2">
        <f t="shared" si="11"/>
        <v>26.714285714285715</v>
      </c>
    </row>
    <row r="356" spans="1:20" x14ac:dyDescent="0.3">
      <c r="A356">
        <v>4</v>
      </c>
      <c r="B356" t="s">
        <v>381</v>
      </c>
      <c r="C356" t="s">
        <v>2022</v>
      </c>
      <c r="E356">
        <v>2014</v>
      </c>
      <c r="F356">
        <v>2016</v>
      </c>
      <c r="G356">
        <v>18</v>
      </c>
      <c r="H356">
        <v>13</v>
      </c>
      <c r="I356">
        <v>0</v>
      </c>
      <c r="J356">
        <v>187</v>
      </c>
      <c r="K356">
        <v>37</v>
      </c>
      <c r="L356">
        <v>14.38</v>
      </c>
      <c r="M356">
        <v>85.77</v>
      </c>
      <c r="N356">
        <v>0</v>
      </c>
      <c r="O356">
        <v>0</v>
      </c>
      <c r="P356">
        <v>3</v>
      </c>
      <c r="Q356">
        <v>16</v>
      </c>
      <c r="R356">
        <v>4</v>
      </c>
      <c r="S356" s="2">
        <f t="shared" si="10"/>
        <v>10.388888888888889</v>
      </c>
      <c r="T356" s="2">
        <f t="shared" si="11"/>
        <v>14.384615384615385</v>
      </c>
    </row>
    <row r="357" spans="1:20" x14ac:dyDescent="0.3">
      <c r="A357">
        <v>5</v>
      </c>
      <c r="B357" t="s">
        <v>382</v>
      </c>
      <c r="C357" t="s">
        <v>18</v>
      </c>
      <c r="E357">
        <v>2012</v>
      </c>
      <c r="F357">
        <v>2019</v>
      </c>
      <c r="G357">
        <v>18</v>
      </c>
      <c r="H357">
        <v>15</v>
      </c>
      <c r="I357">
        <v>4</v>
      </c>
      <c r="J357">
        <v>185</v>
      </c>
      <c r="K357">
        <v>42</v>
      </c>
      <c r="L357">
        <v>16.809999999999999</v>
      </c>
      <c r="M357">
        <v>141.22</v>
      </c>
      <c r="N357">
        <v>0</v>
      </c>
      <c r="O357">
        <v>0</v>
      </c>
      <c r="P357">
        <v>1</v>
      </c>
      <c r="Q357">
        <v>19</v>
      </c>
      <c r="R357">
        <v>8</v>
      </c>
      <c r="S357" s="2">
        <f t="shared" si="10"/>
        <v>10.277777777777779</v>
      </c>
      <c r="T357" s="2">
        <f t="shared" si="11"/>
        <v>12.333333333333334</v>
      </c>
    </row>
    <row r="358" spans="1:20" x14ac:dyDescent="0.3">
      <c r="A358">
        <v>6</v>
      </c>
      <c r="B358" t="s">
        <v>383</v>
      </c>
      <c r="C358" t="s">
        <v>2042</v>
      </c>
      <c r="E358">
        <v>2019</v>
      </c>
      <c r="F358">
        <v>2019</v>
      </c>
      <c r="G358">
        <v>11</v>
      </c>
      <c r="H358">
        <v>10</v>
      </c>
      <c r="I358">
        <v>1</v>
      </c>
      <c r="J358">
        <v>185</v>
      </c>
      <c r="K358">
        <v>53</v>
      </c>
      <c r="L358">
        <v>20.55</v>
      </c>
      <c r="M358">
        <v>124.16</v>
      </c>
      <c r="N358">
        <v>0</v>
      </c>
      <c r="O358">
        <v>1</v>
      </c>
      <c r="P358">
        <v>1</v>
      </c>
      <c r="Q358">
        <v>19</v>
      </c>
      <c r="R358">
        <v>6</v>
      </c>
      <c r="S358" s="2">
        <f t="shared" si="10"/>
        <v>16.818181818181817</v>
      </c>
      <c r="T358" s="2">
        <f t="shared" si="11"/>
        <v>18.5</v>
      </c>
    </row>
    <row r="359" spans="1:20" x14ac:dyDescent="0.3">
      <c r="A359">
        <v>7</v>
      </c>
      <c r="B359" t="s">
        <v>384</v>
      </c>
      <c r="C359" t="s">
        <v>12</v>
      </c>
      <c r="E359">
        <v>2007</v>
      </c>
      <c r="F359">
        <v>2014</v>
      </c>
      <c r="G359">
        <v>15</v>
      </c>
      <c r="H359">
        <v>11</v>
      </c>
      <c r="I359">
        <v>4</v>
      </c>
      <c r="J359">
        <v>183</v>
      </c>
      <c r="K359">
        <v>36</v>
      </c>
      <c r="L359">
        <v>26.14</v>
      </c>
      <c r="M359">
        <v>127.08</v>
      </c>
      <c r="N359">
        <v>0</v>
      </c>
      <c r="O359">
        <v>0</v>
      </c>
      <c r="P359">
        <v>0</v>
      </c>
      <c r="Q359">
        <v>9</v>
      </c>
      <c r="R359">
        <v>7</v>
      </c>
      <c r="S359" s="2">
        <f t="shared" si="10"/>
        <v>12.2</v>
      </c>
      <c r="T359" s="2">
        <f t="shared" si="11"/>
        <v>16.636363636363637</v>
      </c>
    </row>
    <row r="360" spans="1:20" x14ac:dyDescent="0.3">
      <c r="A360">
        <v>8</v>
      </c>
      <c r="B360" t="s">
        <v>385</v>
      </c>
      <c r="C360" t="s">
        <v>2049</v>
      </c>
      <c r="E360">
        <v>2008</v>
      </c>
      <c r="F360">
        <v>2019</v>
      </c>
      <c r="G360">
        <v>13</v>
      </c>
      <c r="H360">
        <v>13</v>
      </c>
      <c r="I360">
        <v>0</v>
      </c>
      <c r="J360">
        <v>183</v>
      </c>
      <c r="K360">
        <v>36</v>
      </c>
      <c r="L360">
        <v>14.07</v>
      </c>
      <c r="M360">
        <v>98.91</v>
      </c>
      <c r="N360">
        <v>0</v>
      </c>
      <c r="O360">
        <v>0</v>
      </c>
      <c r="P360">
        <v>2</v>
      </c>
      <c r="Q360">
        <v>13</v>
      </c>
      <c r="R360">
        <v>6</v>
      </c>
      <c r="S360" s="2">
        <f t="shared" si="10"/>
        <v>14.076923076923077</v>
      </c>
      <c r="T360" s="2">
        <f t="shared" si="11"/>
        <v>14.076923076923077</v>
      </c>
    </row>
    <row r="361" spans="1:20" x14ac:dyDescent="0.3">
      <c r="A361">
        <v>9</v>
      </c>
      <c r="B361" t="s">
        <v>386</v>
      </c>
      <c r="C361" t="s">
        <v>20</v>
      </c>
      <c r="E361">
        <v>2016</v>
      </c>
      <c r="F361">
        <v>2019</v>
      </c>
      <c r="G361">
        <v>14</v>
      </c>
      <c r="H361">
        <v>13</v>
      </c>
      <c r="I361">
        <v>4</v>
      </c>
      <c r="J361">
        <v>183</v>
      </c>
      <c r="K361">
        <v>34</v>
      </c>
      <c r="L361">
        <v>20.329999999999998</v>
      </c>
      <c r="M361">
        <v>105.78</v>
      </c>
      <c r="N361">
        <v>0</v>
      </c>
      <c r="O361">
        <v>0</v>
      </c>
      <c r="P361">
        <v>1</v>
      </c>
      <c r="Q361">
        <v>10</v>
      </c>
      <c r="R361">
        <v>5</v>
      </c>
      <c r="S361" s="2">
        <f t="shared" si="10"/>
        <v>13.071428571428571</v>
      </c>
      <c r="T361" s="2">
        <f t="shared" si="11"/>
        <v>14.076923076923077</v>
      </c>
    </row>
    <row r="362" spans="1:20" x14ac:dyDescent="0.3">
      <c r="A362">
        <v>10</v>
      </c>
      <c r="B362" t="s">
        <v>387</v>
      </c>
      <c r="C362" t="s">
        <v>16</v>
      </c>
      <c r="E362">
        <v>2015</v>
      </c>
      <c r="F362">
        <v>2019</v>
      </c>
      <c r="G362">
        <v>16</v>
      </c>
      <c r="H362">
        <v>13</v>
      </c>
      <c r="I362">
        <v>2</v>
      </c>
      <c r="J362">
        <v>180</v>
      </c>
      <c r="K362">
        <v>33</v>
      </c>
      <c r="L362">
        <v>16.36</v>
      </c>
      <c r="M362">
        <v>97.82</v>
      </c>
      <c r="N362">
        <v>0</v>
      </c>
      <c r="O362">
        <v>0</v>
      </c>
      <c r="P362">
        <v>1</v>
      </c>
      <c r="Q362">
        <v>14</v>
      </c>
      <c r="R362">
        <v>2</v>
      </c>
      <c r="S362" s="2">
        <f t="shared" si="10"/>
        <v>11.25</v>
      </c>
      <c r="T362" s="2">
        <f t="shared" si="11"/>
        <v>13.846153846153847</v>
      </c>
    </row>
    <row r="363" spans="1:20" x14ac:dyDescent="0.3">
      <c r="A363">
        <v>11</v>
      </c>
      <c r="B363" t="s">
        <v>388</v>
      </c>
      <c r="C363" t="s">
        <v>2036</v>
      </c>
      <c r="E363">
        <v>2019</v>
      </c>
      <c r="F363">
        <v>2019</v>
      </c>
      <c r="G363">
        <v>12</v>
      </c>
      <c r="H363">
        <v>11</v>
      </c>
      <c r="I363">
        <v>0</v>
      </c>
      <c r="J363">
        <v>180</v>
      </c>
      <c r="K363">
        <v>47</v>
      </c>
      <c r="L363">
        <v>16.36</v>
      </c>
      <c r="M363">
        <v>94.24</v>
      </c>
      <c r="N363">
        <v>0</v>
      </c>
      <c r="O363">
        <v>0</v>
      </c>
      <c r="P363">
        <v>2</v>
      </c>
      <c r="Q363">
        <v>6</v>
      </c>
      <c r="R363">
        <v>8</v>
      </c>
      <c r="S363" s="2">
        <f t="shared" si="10"/>
        <v>15</v>
      </c>
      <c r="T363" s="2">
        <f t="shared" si="11"/>
        <v>16.363636363636363</v>
      </c>
    </row>
    <row r="364" spans="1:20" x14ac:dyDescent="0.3">
      <c r="A364">
        <v>12</v>
      </c>
      <c r="B364" t="s">
        <v>389</v>
      </c>
      <c r="C364" t="s">
        <v>2050</v>
      </c>
      <c r="E364">
        <v>2019</v>
      </c>
      <c r="F364">
        <v>2019</v>
      </c>
      <c r="G364">
        <v>5</v>
      </c>
      <c r="H364">
        <v>5</v>
      </c>
      <c r="I364">
        <v>1</v>
      </c>
      <c r="J364">
        <v>179</v>
      </c>
      <c r="K364">
        <v>67</v>
      </c>
      <c r="L364">
        <v>44.75</v>
      </c>
      <c r="M364">
        <v>155.65</v>
      </c>
      <c r="N364">
        <v>0</v>
      </c>
      <c r="O364">
        <v>1</v>
      </c>
      <c r="P364">
        <v>1</v>
      </c>
      <c r="Q364">
        <v>9</v>
      </c>
      <c r="R364">
        <v>14</v>
      </c>
      <c r="S364" s="2">
        <f t="shared" si="10"/>
        <v>35.799999999999997</v>
      </c>
      <c r="T364" s="2">
        <f t="shared" si="11"/>
        <v>35.799999999999997</v>
      </c>
    </row>
    <row r="365" spans="1:20" x14ac:dyDescent="0.3">
      <c r="A365">
        <v>13</v>
      </c>
      <c r="B365" t="s">
        <v>390</v>
      </c>
      <c r="C365" t="s">
        <v>20</v>
      </c>
      <c r="E365">
        <v>2007</v>
      </c>
      <c r="F365">
        <v>2008</v>
      </c>
      <c r="G365">
        <v>7</v>
      </c>
      <c r="H365">
        <v>7</v>
      </c>
      <c r="I365">
        <v>0</v>
      </c>
      <c r="J365">
        <v>178</v>
      </c>
      <c r="K365">
        <v>81</v>
      </c>
      <c r="L365">
        <v>25.42</v>
      </c>
      <c r="M365">
        <v>112.65</v>
      </c>
      <c r="N365">
        <v>0</v>
      </c>
      <c r="O365">
        <v>1</v>
      </c>
      <c r="P365">
        <v>2</v>
      </c>
      <c r="Q365">
        <v>13</v>
      </c>
      <c r="R365">
        <v>10</v>
      </c>
      <c r="S365" s="2">
        <f t="shared" si="10"/>
        <v>25.428571428571427</v>
      </c>
      <c r="T365" s="2">
        <f t="shared" si="11"/>
        <v>25.428571428571427</v>
      </c>
    </row>
    <row r="366" spans="1:20" x14ac:dyDescent="0.3">
      <c r="A366">
        <v>14</v>
      </c>
      <c r="B366" t="s">
        <v>391</v>
      </c>
      <c r="C366" t="s">
        <v>2043</v>
      </c>
      <c r="E366">
        <v>2019</v>
      </c>
      <c r="F366">
        <v>2019</v>
      </c>
      <c r="G366">
        <v>7</v>
      </c>
      <c r="H366">
        <v>7</v>
      </c>
      <c r="I366">
        <v>1</v>
      </c>
      <c r="J366">
        <v>176</v>
      </c>
      <c r="K366">
        <v>72</v>
      </c>
      <c r="L366">
        <v>29.33</v>
      </c>
      <c r="M366">
        <v>103.52</v>
      </c>
      <c r="N366">
        <v>0</v>
      </c>
      <c r="O366">
        <v>1</v>
      </c>
      <c r="P366">
        <v>1</v>
      </c>
      <c r="Q366">
        <v>21</v>
      </c>
      <c r="R366">
        <v>4</v>
      </c>
      <c r="S366" s="2">
        <f t="shared" si="10"/>
        <v>25.142857142857142</v>
      </c>
      <c r="T366" s="2">
        <f t="shared" si="11"/>
        <v>25.142857142857142</v>
      </c>
    </row>
    <row r="367" spans="1:20" x14ac:dyDescent="0.3">
      <c r="A367">
        <v>15</v>
      </c>
      <c r="B367" t="s">
        <v>392</v>
      </c>
      <c r="C367" t="s">
        <v>2022</v>
      </c>
      <c r="E367">
        <v>2015</v>
      </c>
      <c r="F367">
        <v>2019</v>
      </c>
      <c r="G367">
        <v>31</v>
      </c>
      <c r="H367">
        <v>24</v>
      </c>
      <c r="I367">
        <v>10</v>
      </c>
      <c r="J367">
        <v>176</v>
      </c>
      <c r="K367">
        <v>27</v>
      </c>
      <c r="L367">
        <v>12.57</v>
      </c>
      <c r="M367">
        <v>119.72</v>
      </c>
      <c r="N367">
        <v>0</v>
      </c>
      <c r="O367">
        <v>0</v>
      </c>
      <c r="P367">
        <v>3</v>
      </c>
      <c r="Q367">
        <v>17</v>
      </c>
      <c r="R367">
        <v>8</v>
      </c>
      <c r="S367" s="2">
        <f t="shared" si="10"/>
        <v>5.67741935483871</v>
      </c>
      <c r="T367" s="2">
        <f t="shared" si="11"/>
        <v>7.333333333333333</v>
      </c>
    </row>
    <row r="368" spans="1:20" x14ac:dyDescent="0.3">
      <c r="A368">
        <v>16</v>
      </c>
      <c r="B368" t="s">
        <v>393</v>
      </c>
      <c r="C368" t="s">
        <v>12</v>
      </c>
      <c r="E368">
        <v>2011</v>
      </c>
      <c r="F368">
        <v>2018</v>
      </c>
      <c r="G368">
        <v>11</v>
      </c>
      <c r="H368">
        <v>11</v>
      </c>
      <c r="I368">
        <v>3</v>
      </c>
      <c r="J368">
        <v>175</v>
      </c>
      <c r="K368">
        <v>36</v>
      </c>
      <c r="L368">
        <v>21.87</v>
      </c>
      <c r="M368">
        <v>115.89</v>
      </c>
      <c r="N368">
        <v>0</v>
      </c>
      <c r="O368">
        <v>0</v>
      </c>
      <c r="P368">
        <v>0</v>
      </c>
      <c r="Q368">
        <v>7</v>
      </c>
      <c r="R368">
        <v>9</v>
      </c>
      <c r="S368" s="2">
        <f t="shared" si="10"/>
        <v>15.909090909090908</v>
      </c>
      <c r="T368" s="2">
        <f t="shared" si="11"/>
        <v>15.909090909090908</v>
      </c>
    </row>
    <row r="369" spans="1:20" x14ac:dyDescent="0.3">
      <c r="A369">
        <v>17</v>
      </c>
      <c r="B369" t="s">
        <v>394</v>
      </c>
      <c r="C369" t="s">
        <v>14</v>
      </c>
      <c r="E369">
        <v>2006</v>
      </c>
      <c r="F369">
        <v>2011</v>
      </c>
      <c r="G369">
        <v>16</v>
      </c>
      <c r="H369">
        <v>15</v>
      </c>
      <c r="I369">
        <v>2</v>
      </c>
      <c r="J369">
        <v>175</v>
      </c>
      <c r="K369">
        <v>38</v>
      </c>
      <c r="L369">
        <v>13.46</v>
      </c>
      <c r="M369">
        <v>98.87</v>
      </c>
      <c r="N369">
        <v>0</v>
      </c>
      <c r="O369">
        <v>0</v>
      </c>
      <c r="P369">
        <v>0</v>
      </c>
      <c r="Q369">
        <v>19</v>
      </c>
      <c r="R369">
        <v>3</v>
      </c>
      <c r="S369" s="2">
        <f t="shared" si="10"/>
        <v>10.9375</v>
      </c>
      <c r="T369" s="2">
        <f t="shared" si="11"/>
        <v>11.666666666666666</v>
      </c>
    </row>
    <row r="370" spans="1:20" x14ac:dyDescent="0.3">
      <c r="A370">
        <v>18</v>
      </c>
      <c r="B370" t="s">
        <v>395</v>
      </c>
      <c r="C370" t="s">
        <v>2024</v>
      </c>
      <c r="E370">
        <v>2007</v>
      </c>
      <c r="F370">
        <v>2013</v>
      </c>
      <c r="G370">
        <v>24</v>
      </c>
      <c r="H370">
        <v>20</v>
      </c>
      <c r="I370">
        <v>2</v>
      </c>
      <c r="J370">
        <v>174</v>
      </c>
      <c r="K370">
        <v>41</v>
      </c>
      <c r="L370">
        <v>9.66</v>
      </c>
      <c r="M370">
        <v>98.3</v>
      </c>
      <c r="N370">
        <v>0</v>
      </c>
      <c r="O370">
        <v>0</v>
      </c>
      <c r="P370">
        <v>3</v>
      </c>
      <c r="Q370">
        <v>17</v>
      </c>
      <c r="R370">
        <v>4</v>
      </c>
      <c r="S370" s="2">
        <f t="shared" si="10"/>
        <v>7.25</v>
      </c>
      <c r="T370" s="2">
        <f t="shared" si="11"/>
        <v>8.6999999999999993</v>
      </c>
    </row>
    <row r="371" spans="1:20" x14ac:dyDescent="0.3">
      <c r="A371">
        <v>19</v>
      </c>
      <c r="B371" t="s">
        <v>396</v>
      </c>
      <c r="C371" t="s">
        <v>18</v>
      </c>
      <c r="E371">
        <v>2006</v>
      </c>
      <c r="F371">
        <v>2007</v>
      </c>
      <c r="G371">
        <v>9</v>
      </c>
      <c r="H371">
        <v>9</v>
      </c>
      <c r="I371">
        <v>0</v>
      </c>
      <c r="J371">
        <v>174</v>
      </c>
      <c r="K371">
        <v>42</v>
      </c>
      <c r="L371">
        <v>19.329999999999998</v>
      </c>
      <c r="M371">
        <v>100</v>
      </c>
      <c r="N371">
        <v>0</v>
      </c>
      <c r="O371">
        <v>0</v>
      </c>
      <c r="P371">
        <v>1</v>
      </c>
      <c r="Q371">
        <v>17</v>
      </c>
      <c r="R371">
        <v>3</v>
      </c>
      <c r="S371" s="2">
        <f t="shared" si="10"/>
        <v>19.333333333333332</v>
      </c>
      <c r="T371" s="2">
        <f t="shared" si="11"/>
        <v>19.333333333333332</v>
      </c>
    </row>
    <row r="372" spans="1:20" x14ac:dyDescent="0.3">
      <c r="A372">
        <v>20</v>
      </c>
      <c r="B372" t="s">
        <v>397</v>
      </c>
      <c r="C372" t="s">
        <v>2023</v>
      </c>
      <c r="E372">
        <v>2015</v>
      </c>
      <c r="F372">
        <v>2019</v>
      </c>
      <c r="G372">
        <v>25</v>
      </c>
      <c r="H372">
        <v>16</v>
      </c>
      <c r="I372">
        <v>5</v>
      </c>
      <c r="J372">
        <v>173</v>
      </c>
      <c r="K372">
        <v>40</v>
      </c>
      <c r="L372">
        <v>15.72</v>
      </c>
      <c r="M372">
        <v>137.30000000000001</v>
      </c>
      <c r="N372">
        <v>0</v>
      </c>
      <c r="O372">
        <v>0</v>
      </c>
      <c r="P372">
        <v>2</v>
      </c>
      <c r="Q372">
        <v>9</v>
      </c>
      <c r="R372">
        <v>12</v>
      </c>
      <c r="S372" s="2">
        <f t="shared" si="10"/>
        <v>6.92</v>
      </c>
      <c r="T372" s="2">
        <f t="shared" si="11"/>
        <v>10.8125</v>
      </c>
    </row>
    <row r="373" spans="1:20" x14ac:dyDescent="0.3">
      <c r="A373">
        <v>21</v>
      </c>
      <c r="B373" t="s">
        <v>398</v>
      </c>
      <c r="C373" t="s">
        <v>2031</v>
      </c>
      <c r="E373">
        <v>2019</v>
      </c>
      <c r="F373">
        <v>2019</v>
      </c>
      <c r="G373">
        <v>14</v>
      </c>
      <c r="H373">
        <v>9</v>
      </c>
      <c r="I373">
        <v>6</v>
      </c>
      <c r="J373">
        <v>172</v>
      </c>
      <c r="K373">
        <v>47</v>
      </c>
      <c r="L373">
        <v>57.33</v>
      </c>
      <c r="M373">
        <v>134.37</v>
      </c>
      <c r="N373">
        <v>0</v>
      </c>
      <c r="O373">
        <v>0</v>
      </c>
      <c r="P373">
        <v>1</v>
      </c>
      <c r="Q373">
        <v>16</v>
      </c>
      <c r="R373">
        <v>6</v>
      </c>
      <c r="S373" s="2">
        <f t="shared" si="10"/>
        <v>12.285714285714286</v>
      </c>
      <c r="T373" s="2">
        <f t="shared" si="11"/>
        <v>19.111111111111111</v>
      </c>
    </row>
    <row r="374" spans="1:20" x14ac:dyDescent="0.3">
      <c r="A374">
        <v>22</v>
      </c>
      <c r="B374" t="s">
        <v>399</v>
      </c>
      <c r="C374" t="s">
        <v>11</v>
      </c>
      <c r="E374">
        <v>2006</v>
      </c>
      <c r="F374">
        <v>2012</v>
      </c>
      <c r="G374">
        <v>24</v>
      </c>
      <c r="H374">
        <v>14</v>
      </c>
      <c r="I374">
        <v>7</v>
      </c>
      <c r="J374">
        <v>172</v>
      </c>
      <c r="K374">
        <v>33</v>
      </c>
      <c r="L374">
        <v>24.57</v>
      </c>
      <c r="M374">
        <v>119.44</v>
      </c>
      <c r="N374">
        <v>0</v>
      </c>
      <c r="O374">
        <v>0</v>
      </c>
      <c r="P374">
        <v>0</v>
      </c>
      <c r="Q374">
        <v>9</v>
      </c>
      <c r="R374">
        <v>7</v>
      </c>
      <c r="S374" s="2">
        <f t="shared" si="10"/>
        <v>7.166666666666667</v>
      </c>
      <c r="T374" s="2">
        <f t="shared" si="11"/>
        <v>12.285714285714286</v>
      </c>
    </row>
    <row r="375" spans="1:20" x14ac:dyDescent="0.3">
      <c r="A375">
        <v>23</v>
      </c>
      <c r="B375" t="s">
        <v>400</v>
      </c>
      <c r="C375" t="s">
        <v>2051</v>
      </c>
      <c r="E375">
        <v>2019</v>
      </c>
      <c r="F375">
        <v>2019</v>
      </c>
      <c r="G375">
        <v>9</v>
      </c>
      <c r="H375">
        <v>8</v>
      </c>
      <c r="I375">
        <v>0</v>
      </c>
      <c r="J375">
        <v>172</v>
      </c>
      <c r="K375">
        <v>40</v>
      </c>
      <c r="L375">
        <v>21.5</v>
      </c>
      <c r="M375">
        <v>102.38</v>
      </c>
      <c r="N375">
        <v>0</v>
      </c>
      <c r="O375">
        <v>0</v>
      </c>
      <c r="P375">
        <v>0</v>
      </c>
      <c r="Q375">
        <v>18</v>
      </c>
      <c r="R375">
        <v>2</v>
      </c>
      <c r="S375" s="2">
        <f t="shared" si="10"/>
        <v>19.111111111111111</v>
      </c>
      <c r="T375" s="2">
        <f t="shared" si="11"/>
        <v>21.5</v>
      </c>
    </row>
    <row r="376" spans="1:20" x14ac:dyDescent="0.3">
      <c r="A376">
        <v>24</v>
      </c>
      <c r="B376" t="s">
        <v>401</v>
      </c>
      <c r="C376" t="s">
        <v>18</v>
      </c>
      <c r="E376">
        <v>2009</v>
      </c>
      <c r="F376">
        <v>2017</v>
      </c>
      <c r="G376">
        <v>17</v>
      </c>
      <c r="H376">
        <v>15</v>
      </c>
      <c r="I376">
        <v>4</v>
      </c>
      <c r="J376">
        <v>171</v>
      </c>
      <c r="K376">
        <v>27</v>
      </c>
      <c r="L376">
        <v>15.54</v>
      </c>
      <c r="M376">
        <v>108.91</v>
      </c>
      <c r="N376">
        <v>0</v>
      </c>
      <c r="O376">
        <v>0</v>
      </c>
      <c r="P376">
        <v>0</v>
      </c>
      <c r="Q376">
        <v>12</v>
      </c>
      <c r="R376">
        <v>2</v>
      </c>
      <c r="S376" s="2">
        <f t="shared" si="10"/>
        <v>10.058823529411764</v>
      </c>
      <c r="T376" s="2">
        <f t="shared" si="11"/>
        <v>11.4</v>
      </c>
    </row>
    <row r="377" spans="1:20" x14ac:dyDescent="0.3">
      <c r="A377">
        <v>25</v>
      </c>
      <c r="B377" t="s">
        <v>402</v>
      </c>
      <c r="C377" t="s">
        <v>22</v>
      </c>
      <c r="E377">
        <v>2018</v>
      </c>
      <c r="F377">
        <v>2019</v>
      </c>
      <c r="G377">
        <v>18</v>
      </c>
      <c r="H377">
        <v>17</v>
      </c>
      <c r="I377">
        <v>2</v>
      </c>
      <c r="J377">
        <v>169</v>
      </c>
      <c r="K377">
        <v>57</v>
      </c>
      <c r="L377">
        <v>11.26</v>
      </c>
      <c r="M377">
        <v>117.36</v>
      </c>
      <c r="N377">
        <v>0</v>
      </c>
      <c r="O377">
        <v>1</v>
      </c>
      <c r="P377">
        <v>5</v>
      </c>
      <c r="Q377">
        <v>12</v>
      </c>
      <c r="R377">
        <v>6</v>
      </c>
      <c r="S377" s="2">
        <f t="shared" si="10"/>
        <v>9.3888888888888893</v>
      </c>
      <c r="T377" s="2">
        <f t="shared" si="11"/>
        <v>9.9411764705882355</v>
      </c>
    </row>
    <row r="378" spans="1:20" x14ac:dyDescent="0.3">
      <c r="A378">
        <v>26</v>
      </c>
      <c r="B378" t="s">
        <v>403</v>
      </c>
      <c r="C378" t="s">
        <v>11</v>
      </c>
      <c r="E378">
        <v>2010</v>
      </c>
      <c r="F378">
        <v>2015</v>
      </c>
      <c r="G378">
        <v>9</v>
      </c>
      <c r="H378">
        <v>9</v>
      </c>
      <c r="I378">
        <v>0</v>
      </c>
      <c r="J378">
        <v>169</v>
      </c>
      <c r="K378">
        <v>48</v>
      </c>
      <c r="L378">
        <v>18.77</v>
      </c>
      <c r="M378">
        <v>109.74</v>
      </c>
      <c r="N378">
        <v>0</v>
      </c>
      <c r="O378">
        <v>0</v>
      </c>
      <c r="P378">
        <v>1</v>
      </c>
      <c r="Q378">
        <v>13</v>
      </c>
      <c r="R378">
        <v>8</v>
      </c>
      <c r="S378" s="2">
        <f t="shared" si="10"/>
        <v>18.777777777777779</v>
      </c>
      <c r="T378" s="2">
        <f t="shared" si="11"/>
        <v>18.777777777777779</v>
      </c>
    </row>
    <row r="379" spans="1:20" x14ac:dyDescent="0.3">
      <c r="A379">
        <v>27</v>
      </c>
      <c r="B379" t="s">
        <v>404</v>
      </c>
      <c r="C379" t="s">
        <v>13</v>
      </c>
      <c r="E379">
        <v>2005</v>
      </c>
      <c r="F379">
        <v>2006</v>
      </c>
      <c r="G379">
        <v>3</v>
      </c>
      <c r="H379">
        <v>3</v>
      </c>
      <c r="I379">
        <v>0</v>
      </c>
      <c r="J379">
        <v>166</v>
      </c>
      <c r="K379">
        <v>72</v>
      </c>
      <c r="L379">
        <v>55.33</v>
      </c>
      <c r="M379">
        <v>126.71</v>
      </c>
      <c r="N379">
        <v>0</v>
      </c>
      <c r="O379">
        <v>2</v>
      </c>
      <c r="P379">
        <v>0</v>
      </c>
      <c r="Q379">
        <v>23</v>
      </c>
      <c r="R379">
        <v>1</v>
      </c>
      <c r="S379" s="2">
        <f t="shared" si="10"/>
        <v>55.333333333333336</v>
      </c>
      <c r="T379" s="2">
        <f t="shared" si="11"/>
        <v>55.333333333333336</v>
      </c>
    </row>
    <row r="380" spans="1:20" x14ac:dyDescent="0.3">
      <c r="A380">
        <v>28</v>
      </c>
      <c r="B380" t="s">
        <v>405</v>
      </c>
      <c r="C380" t="s">
        <v>13</v>
      </c>
      <c r="E380">
        <v>2015</v>
      </c>
      <c r="F380">
        <v>2019</v>
      </c>
      <c r="G380">
        <v>28</v>
      </c>
      <c r="H380">
        <v>19</v>
      </c>
      <c r="I380">
        <v>7</v>
      </c>
      <c r="J380">
        <v>166</v>
      </c>
      <c r="K380">
        <v>29</v>
      </c>
      <c r="L380">
        <v>13.83</v>
      </c>
      <c r="M380">
        <v>131.74</v>
      </c>
      <c r="N380">
        <v>0</v>
      </c>
      <c r="O380">
        <v>0</v>
      </c>
      <c r="P380">
        <v>1</v>
      </c>
      <c r="Q380">
        <v>8</v>
      </c>
      <c r="R380">
        <v>10</v>
      </c>
      <c r="S380" s="2">
        <f t="shared" si="10"/>
        <v>5.9285714285714288</v>
      </c>
      <c r="T380" s="2">
        <f t="shared" si="11"/>
        <v>8.7368421052631575</v>
      </c>
    </row>
    <row r="381" spans="1:20" x14ac:dyDescent="0.3">
      <c r="A381">
        <v>29</v>
      </c>
      <c r="B381" t="s">
        <v>406</v>
      </c>
      <c r="C381" t="s">
        <v>16</v>
      </c>
      <c r="E381">
        <v>2007</v>
      </c>
      <c r="F381">
        <v>2016</v>
      </c>
      <c r="G381">
        <v>60</v>
      </c>
      <c r="H381">
        <v>27</v>
      </c>
      <c r="I381">
        <v>9</v>
      </c>
      <c r="J381">
        <v>165</v>
      </c>
      <c r="K381">
        <v>32</v>
      </c>
      <c r="L381">
        <v>9.16</v>
      </c>
      <c r="M381">
        <v>105.76</v>
      </c>
      <c r="N381">
        <v>0</v>
      </c>
      <c r="O381">
        <v>0</v>
      </c>
      <c r="P381">
        <v>6</v>
      </c>
      <c r="Q381">
        <v>11</v>
      </c>
      <c r="R381">
        <v>10</v>
      </c>
      <c r="S381" s="2">
        <f t="shared" si="10"/>
        <v>2.75</v>
      </c>
      <c r="T381" s="2">
        <f t="shared" si="11"/>
        <v>6.1111111111111107</v>
      </c>
    </row>
    <row r="382" spans="1:20" x14ac:dyDescent="0.3">
      <c r="A382">
        <v>30</v>
      </c>
      <c r="B382" t="s">
        <v>407</v>
      </c>
      <c r="C382" t="s">
        <v>2052</v>
      </c>
      <c r="E382">
        <v>2019</v>
      </c>
      <c r="F382">
        <v>2019</v>
      </c>
      <c r="G382">
        <v>8</v>
      </c>
      <c r="H382">
        <v>8</v>
      </c>
      <c r="I382">
        <v>1</v>
      </c>
      <c r="J382">
        <v>164</v>
      </c>
      <c r="K382">
        <v>49</v>
      </c>
      <c r="L382">
        <v>23.42</v>
      </c>
      <c r="M382">
        <v>102.5</v>
      </c>
      <c r="N382">
        <v>0</v>
      </c>
      <c r="O382">
        <v>0</v>
      </c>
      <c r="P382">
        <v>1</v>
      </c>
      <c r="Q382">
        <v>12</v>
      </c>
      <c r="R382">
        <v>6</v>
      </c>
      <c r="S382" s="2">
        <f t="shared" si="10"/>
        <v>20.5</v>
      </c>
      <c r="T382" s="2">
        <f t="shared" si="11"/>
        <v>20.5</v>
      </c>
    </row>
    <row r="383" spans="1:20" x14ac:dyDescent="0.3">
      <c r="A383">
        <v>31</v>
      </c>
      <c r="B383" t="s">
        <v>408</v>
      </c>
      <c r="C383" t="s">
        <v>2021</v>
      </c>
      <c r="E383">
        <v>2008</v>
      </c>
      <c r="F383">
        <v>2013</v>
      </c>
      <c r="G383">
        <v>15</v>
      </c>
      <c r="H383">
        <v>13</v>
      </c>
      <c r="I383">
        <v>5</v>
      </c>
      <c r="J383">
        <v>163</v>
      </c>
      <c r="K383">
        <v>49</v>
      </c>
      <c r="L383">
        <v>20.37</v>
      </c>
      <c r="M383">
        <v>105.16</v>
      </c>
      <c r="N383">
        <v>0</v>
      </c>
      <c r="O383">
        <v>0</v>
      </c>
      <c r="P383">
        <v>0</v>
      </c>
      <c r="Q383">
        <v>16</v>
      </c>
      <c r="R383">
        <v>1</v>
      </c>
      <c r="S383" s="2">
        <f t="shared" si="10"/>
        <v>10.866666666666667</v>
      </c>
      <c r="T383" s="2">
        <f t="shared" si="11"/>
        <v>12.538461538461538</v>
      </c>
    </row>
    <row r="384" spans="1:20" x14ac:dyDescent="0.3">
      <c r="A384">
        <v>32</v>
      </c>
      <c r="B384" t="s">
        <v>409</v>
      </c>
      <c r="C384" t="s">
        <v>11</v>
      </c>
      <c r="E384">
        <v>2009</v>
      </c>
      <c r="F384">
        <v>2019</v>
      </c>
      <c r="G384">
        <v>46</v>
      </c>
      <c r="H384">
        <v>22</v>
      </c>
      <c r="I384">
        <v>8</v>
      </c>
      <c r="J384">
        <v>163</v>
      </c>
      <c r="K384">
        <v>25</v>
      </c>
      <c r="L384">
        <v>11.64</v>
      </c>
      <c r="M384">
        <v>98.78</v>
      </c>
      <c r="N384">
        <v>0</v>
      </c>
      <c r="O384">
        <v>0</v>
      </c>
      <c r="P384">
        <v>2</v>
      </c>
      <c r="Q384">
        <v>7</v>
      </c>
      <c r="R384">
        <v>4</v>
      </c>
      <c r="S384" s="2">
        <f t="shared" si="10"/>
        <v>3.5434782608695654</v>
      </c>
      <c r="T384" s="2">
        <f t="shared" si="11"/>
        <v>7.4090909090909092</v>
      </c>
    </row>
    <row r="385" spans="1:20" x14ac:dyDescent="0.3">
      <c r="A385">
        <v>33</v>
      </c>
      <c r="B385" t="s">
        <v>410</v>
      </c>
      <c r="C385" t="s">
        <v>18</v>
      </c>
      <c r="E385">
        <v>2012</v>
      </c>
      <c r="F385">
        <v>2017</v>
      </c>
      <c r="G385">
        <v>13</v>
      </c>
      <c r="H385">
        <v>10</v>
      </c>
      <c r="I385">
        <v>0</v>
      </c>
      <c r="J385">
        <v>163</v>
      </c>
      <c r="K385">
        <v>39</v>
      </c>
      <c r="L385">
        <v>16.3</v>
      </c>
      <c r="M385">
        <v>103.82</v>
      </c>
      <c r="N385">
        <v>0</v>
      </c>
      <c r="O385">
        <v>0</v>
      </c>
      <c r="P385">
        <v>0</v>
      </c>
      <c r="Q385">
        <v>12</v>
      </c>
      <c r="R385">
        <v>2</v>
      </c>
      <c r="S385" s="2">
        <f t="shared" si="10"/>
        <v>12.538461538461538</v>
      </c>
      <c r="T385" s="2">
        <f t="shared" si="11"/>
        <v>16.3</v>
      </c>
    </row>
    <row r="386" spans="1:20" x14ac:dyDescent="0.3">
      <c r="A386">
        <v>34</v>
      </c>
      <c r="B386" t="s">
        <v>411</v>
      </c>
      <c r="C386" t="s">
        <v>2048</v>
      </c>
      <c r="E386">
        <v>2019</v>
      </c>
      <c r="F386">
        <v>2019</v>
      </c>
      <c r="G386">
        <v>8</v>
      </c>
      <c r="H386">
        <v>7</v>
      </c>
      <c r="I386">
        <v>0</v>
      </c>
      <c r="J386">
        <v>162</v>
      </c>
      <c r="K386">
        <v>71</v>
      </c>
      <c r="L386">
        <v>23.14</v>
      </c>
      <c r="M386">
        <v>122.72</v>
      </c>
      <c r="N386">
        <v>0</v>
      </c>
      <c r="O386">
        <v>1</v>
      </c>
      <c r="P386">
        <v>1</v>
      </c>
      <c r="Q386">
        <v>11</v>
      </c>
      <c r="R386">
        <v>7</v>
      </c>
      <c r="S386" s="2">
        <f t="shared" si="10"/>
        <v>20.25</v>
      </c>
      <c r="T386" s="2">
        <f t="shared" si="11"/>
        <v>23.142857142857142</v>
      </c>
    </row>
    <row r="387" spans="1:20" x14ac:dyDescent="0.3">
      <c r="A387">
        <v>35</v>
      </c>
      <c r="B387" t="s">
        <v>412</v>
      </c>
      <c r="C387" t="s">
        <v>17</v>
      </c>
      <c r="E387">
        <v>2012</v>
      </c>
      <c r="F387">
        <v>2013</v>
      </c>
      <c r="G387">
        <v>9</v>
      </c>
      <c r="H387">
        <v>9</v>
      </c>
      <c r="I387">
        <v>0</v>
      </c>
      <c r="J387">
        <v>161</v>
      </c>
      <c r="K387">
        <v>68</v>
      </c>
      <c r="L387">
        <v>17.88</v>
      </c>
      <c r="M387">
        <v>120.14</v>
      </c>
      <c r="N387">
        <v>0</v>
      </c>
      <c r="O387">
        <v>2</v>
      </c>
      <c r="P387">
        <v>2</v>
      </c>
      <c r="Q387">
        <v>18</v>
      </c>
      <c r="R387">
        <v>4</v>
      </c>
      <c r="S387" s="2">
        <f t="shared" ref="S387:S450" si="12">J387/G387</f>
        <v>17.888888888888889</v>
      </c>
      <c r="T387" s="2">
        <f t="shared" ref="T387:T450" si="13">J387/H387</f>
        <v>17.888888888888889</v>
      </c>
    </row>
    <row r="388" spans="1:20" x14ac:dyDescent="0.3">
      <c r="A388">
        <v>36</v>
      </c>
      <c r="B388" t="s">
        <v>413</v>
      </c>
      <c r="C388" t="s">
        <v>2033</v>
      </c>
      <c r="E388">
        <v>2019</v>
      </c>
      <c r="F388">
        <v>2019</v>
      </c>
      <c r="G388">
        <v>8</v>
      </c>
      <c r="H388">
        <v>7</v>
      </c>
      <c r="I388">
        <v>2</v>
      </c>
      <c r="J388">
        <v>160</v>
      </c>
      <c r="K388">
        <v>72</v>
      </c>
      <c r="L388">
        <v>32</v>
      </c>
      <c r="M388">
        <v>135.59</v>
      </c>
      <c r="N388">
        <v>0</v>
      </c>
      <c r="O388">
        <v>1</v>
      </c>
      <c r="P388">
        <v>0</v>
      </c>
      <c r="Q388">
        <v>12</v>
      </c>
      <c r="R388">
        <v>6</v>
      </c>
      <c r="S388" s="2">
        <f t="shared" si="12"/>
        <v>20</v>
      </c>
      <c r="T388" s="2">
        <f t="shared" si="13"/>
        <v>22.857142857142858</v>
      </c>
    </row>
    <row r="389" spans="1:20" x14ac:dyDescent="0.3">
      <c r="A389">
        <v>37</v>
      </c>
      <c r="B389" t="s">
        <v>414</v>
      </c>
      <c r="C389" t="s">
        <v>19</v>
      </c>
      <c r="E389">
        <v>2008</v>
      </c>
      <c r="F389">
        <v>2019</v>
      </c>
      <c r="G389">
        <v>12</v>
      </c>
      <c r="H389">
        <v>12</v>
      </c>
      <c r="I389">
        <v>1</v>
      </c>
      <c r="J389">
        <v>159</v>
      </c>
      <c r="K389">
        <v>48</v>
      </c>
      <c r="L389">
        <v>14.45</v>
      </c>
      <c r="M389">
        <v>118.65</v>
      </c>
      <c r="N389">
        <v>0</v>
      </c>
      <c r="O389">
        <v>0</v>
      </c>
      <c r="P389">
        <v>4</v>
      </c>
      <c r="Q389">
        <v>12</v>
      </c>
      <c r="R389">
        <v>7</v>
      </c>
      <c r="S389" s="2">
        <f t="shared" si="12"/>
        <v>13.25</v>
      </c>
      <c r="T389" s="2">
        <f t="shared" si="13"/>
        <v>13.25</v>
      </c>
    </row>
    <row r="390" spans="1:20" x14ac:dyDescent="0.3">
      <c r="A390">
        <v>38</v>
      </c>
      <c r="B390" t="s">
        <v>415</v>
      </c>
      <c r="C390" t="s">
        <v>12</v>
      </c>
      <c r="E390">
        <v>2012</v>
      </c>
      <c r="F390">
        <v>2017</v>
      </c>
      <c r="G390">
        <v>24</v>
      </c>
      <c r="H390">
        <v>18</v>
      </c>
      <c r="I390">
        <v>7</v>
      </c>
      <c r="J390">
        <v>159</v>
      </c>
      <c r="K390">
        <v>41</v>
      </c>
      <c r="L390">
        <v>14.45</v>
      </c>
      <c r="M390">
        <v>115.21</v>
      </c>
      <c r="N390">
        <v>0</v>
      </c>
      <c r="O390">
        <v>0</v>
      </c>
      <c r="P390">
        <v>0</v>
      </c>
      <c r="Q390">
        <v>7</v>
      </c>
      <c r="R390">
        <v>5</v>
      </c>
      <c r="S390" s="2">
        <f t="shared" si="12"/>
        <v>6.625</v>
      </c>
      <c r="T390" s="2">
        <f t="shared" si="13"/>
        <v>8.8333333333333339</v>
      </c>
    </row>
    <row r="391" spans="1:20" x14ac:dyDescent="0.3">
      <c r="A391">
        <v>39</v>
      </c>
      <c r="B391" t="s">
        <v>416</v>
      </c>
      <c r="C391" t="s">
        <v>12</v>
      </c>
      <c r="E391">
        <v>2009</v>
      </c>
      <c r="F391">
        <v>2017</v>
      </c>
      <c r="G391">
        <v>11</v>
      </c>
      <c r="H391">
        <v>8</v>
      </c>
      <c r="I391">
        <v>3</v>
      </c>
      <c r="J391">
        <v>159</v>
      </c>
      <c r="K391">
        <v>62</v>
      </c>
      <c r="L391">
        <v>31.8</v>
      </c>
      <c r="M391">
        <v>130.32</v>
      </c>
      <c r="N391">
        <v>0</v>
      </c>
      <c r="O391">
        <v>2</v>
      </c>
      <c r="P391">
        <v>0</v>
      </c>
      <c r="Q391">
        <v>8</v>
      </c>
      <c r="R391">
        <v>7</v>
      </c>
      <c r="S391" s="2">
        <f t="shared" si="12"/>
        <v>14.454545454545455</v>
      </c>
      <c r="T391" s="2">
        <f t="shared" si="13"/>
        <v>19.875</v>
      </c>
    </row>
    <row r="392" spans="1:20" x14ac:dyDescent="0.3">
      <c r="A392">
        <v>40</v>
      </c>
      <c r="B392" t="s">
        <v>417</v>
      </c>
      <c r="C392" t="s">
        <v>20</v>
      </c>
      <c r="E392">
        <v>2007</v>
      </c>
      <c r="F392">
        <v>2012</v>
      </c>
      <c r="G392">
        <v>7</v>
      </c>
      <c r="H392">
        <v>7</v>
      </c>
      <c r="I392">
        <v>0</v>
      </c>
      <c r="J392">
        <v>159</v>
      </c>
      <c r="K392">
        <v>71</v>
      </c>
      <c r="L392">
        <v>22.71</v>
      </c>
      <c r="M392">
        <v>147.22</v>
      </c>
      <c r="N392">
        <v>0</v>
      </c>
      <c r="O392">
        <v>1</v>
      </c>
      <c r="P392">
        <v>1</v>
      </c>
      <c r="Q392">
        <v>16</v>
      </c>
      <c r="R392">
        <v>7</v>
      </c>
      <c r="S392" s="2">
        <f t="shared" si="12"/>
        <v>22.714285714285715</v>
      </c>
      <c r="T392" s="2">
        <f t="shared" si="13"/>
        <v>22.714285714285715</v>
      </c>
    </row>
    <row r="393" spans="1:20" x14ac:dyDescent="0.3">
      <c r="A393">
        <v>41</v>
      </c>
      <c r="B393" t="s">
        <v>418</v>
      </c>
      <c r="C393" t="s">
        <v>2036</v>
      </c>
      <c r="E393">
        <v>2019</v>
      </c>
      <c r="F393">
        <v>2019</v>
      </c>
      <c r="G393">
        <v>14</v>
      </c>
      <c r="H393">
        <v>14</v>
      </c>
      <c r="I393">
        <v>0</v>
      </c>
      <c r="J393">
        <v>159</v>
      </c>
      <c r="K393">
        <v>38</v>
      </c>
      <c r="L393">
        <v>11.35</v>
      </c>
      <c r="M393">
        <v>105.29</v>
      </c>
      <c r="N393">
        <v>0</v>
      </c>
      <c r="O393">
        <v>0</v>
      </c>
      <c r="P393">
        <v>4</v>
      </c>
      <c r="Q393">
        <v>14</v>
      </c>
      <c r="R393">
        <v>5</v>
      </c>
      <c r="S393" s="2">
        <f t="shared" si="12"/>
        <v>11.357142857142858</v>
      </c>
      <c r="T393" s="2">
        <f t="shared" si="13"/>
        <v>11.357142857142858</v>
      </c>
    </row>
    <row r="394" spans="1:20" x14ac:dyDescent="0.3">
      <c r="A394">
        <v>42</v>
      </c>
      <c r="B394" t="s">
        <v>419</v>
      </c>
      <c r="C394" t="s">
        <v>2032</v>
      </c>
      <c r="E394">
        <v>2019</v>
      </c>
      <c r="F394">
        <v>2019</v>
      </c>
      <c r="G394">
        <v>5</v>
      </c>
      <c r="H394">
        <v>5</v>
      </c>
      <c r="I394">
        <v>1</v>
      </c>
      <c r="J394">
        <v>159</v>
      </c>
      <c r="K394">
        <v>52</v>
      </c>
      <c r="L394">
        <v>39.75</v>
      </c>
      <c r="M394">
        <v>139.47</v>
      </c>
      <c r="N394">
        <v>0</v>
      </c>
      <c r="O394">
        <v>1</v>
      </c>
      <c r="P394">
        <v>0</v>
      </c>
      <c r="Q394">
        <v>18</v>
      </c>
      <c r="R394">
        <v>4</v>
      </c>
      <c r="S394" s="2">
        <f t="shared" si="12"/>
        <v>31.8</v>
      </c>
      <c r="T394" s="2">
        <f t="shared" si="13"/>
        <v>31.8</v>
      </c>
    </row>
    <row r="395" spans="1:20" x14ac:dyDescent="0.3">
      <c r="A395">
        <v>43</v>
      </c>
      <c r="B395" t="s">
        <v>420</v>
      </c>
      <c r="C395" t="s">
        <v>2020</v>
      </c>
      <c r="E395">
        <v>2007</v>
      </c>
      <c r="F395">
        <v>2010</v>
      </c>
      <c r="G395">
        <v>10</v>
      </c>
      <c r="H395">
        <v>9</v>
      </c>
      <c r="I395">
        <v>0</v>
      </c>
      <c r="J395">
        <v>159</v>
      </c>
      <c r="K395">
        <v>54</v>
      </c>
      <c r="L395">
        <v>17.66</v>
      </c>
      <c r="M395">
        <v>112.76</v>
      </c>
      <c r="N395">
        <v>0</v>
      </c>
      <c r="O395">
        <v>1</v>
      </c>
      <c r="P395">
        <v>1</v>
      </c>
      <c r="Q395">
        <v>22</v>
      </c>
      <c r="R395">
        <v>1</v>
      </c>
      <c r="S395" s="2">
        <f t="shared" si="12"/>
        <v>15.9</v>
      </c>
      <c r="T395" s="2">
        <f t="shared" si="13"/>
        <v>17.666666666666668</v>
      </c>
    </row>
    <row r="396" spans="1:20" x14ac:dyDescent="0.3">
      <c r="A396">
        <v>44</v>
      </c>
      <c r="B396" t="s">
        <v>421</v>
      </c>
      <c r="C396" t="s">
        <v>17</v>
      </c>
      <c r="E396">
        <v>2008</v>
      </c>
      <c r="F396">
        <v>2015</v>
      </c>
      <c r="G396">
        <v>14</v>
      </c>
      <c r="H396">
        <v>10</v>
      </c>
      <c r="I396">
        <v>0</v>
      </c>
      <c r="J396">
        <v>158</v>
      </c>
      <c r="K396">
        <v>48</v>
      </c>
      <c r="L396">
        <v>15.8</v>
      </c>
      <c r="M396">
        <v>144.94999999999999</v>
      </c>
      <c r="N396">
        <v>0</v>
      </c>
      <c r="O396">
        <v>0</v>
      </c>
      <c r="P396">
        <v>1</v>
      </c>
      <c r="Q396">
        <v>6</v>
      </c>
      <c r="R396">
        <v>11</v>
      </c>
      <c r="S396" s="2">
        <f t="shared" si="12"/>
        <v>11.285714285714286</v>
      </c>
      <c r="T396" s="2">
        <f t="shared" si="13"/>
        <v>15.8</v>
      </c>
    </row>
    <row r="397" spans="1:20" x14ac:dyDescent="0.3">
      <c r="A397">
        <v>45</v>
      </c>
      <c r="B397" t="s">
        <v>422</v>
      </c>
      <c r="C397" t="s">
        <v>2021</v>
      </c>
      <c r="E397">
        <v>2008</v>
      </c>
      <c r="F397">
        <v>2016</v>
      </c>
      <c r="G397">
        <v>38</v>
      </c>
      <c r="H397">
        <v>26</v>
      </c>
      <c r="I397">
        <v>8</v>
      </c>
      <c r="J397">
        <v>157</v>
      </c>
      <c r="K397">
        <v>28</v>
      </c>
      <c r="L397">
        <v>8.7200000000000006</v>
      </c>
      <c r="M397">
        <v>103.28</v>
      </c>
      <c r="N397">
        <v>0</v>
      </c>
      <c r="O397">
        <v>0</v>
      </c>
      <c r="P397">
        <v>1</v>
      </c>
      <c r="Q397">
        <v>10</v>
      </c>
      <c r="R397">
        <v>4</v>
      </c>
      <c r="S397" s="2">
        <f t="shared" si="12"/>
        <v>4.1315789473684212</v>
      </c>
      <c r="T397" s="2">
        <f t="shared" si="13"/>
        <v>6.0384615384615383</v>
      </c>
    </row>
    <row r="398" spans="1:20" x14ac:dyDescent="0.3">
      <c r="A398">
        <v>46</v>
      </c>
      <c r="B398" t="s">
        <v>423</v>
      </c>
      <c r="C398" t="s">
        <v>2037</v>
      </c>
      <c r="E398">
        <v>2019</v>
      </c>
      <c r="F398">
        <v>2019</v>
      </c>
      <c r="G398">
        <v>9</v>
      </c>
      <c r="H398">
        <v>8</v>
      </c>
      <c r="I398">
        <v>0</v>
      </c>
      <c r="J398">
        <v>156</v>
      </c>
      <c r="K398">
        <v>50</v>
      </c>
      <c r="L398">
        <v>19.5</v>
      </c>
      <c r="M398">
        <v>119.08</v>
      </c>
      <c r="N398">
        <v>0</v>
      </c>
      <c r="O398">
        <v>1</v>
      </c>
      <c r="P398">
        <v>1</v>
      </c>
      <c r="Q398">
        <v>21</v>
      </c>
      <c r="R398">
        <v>3</v>
      </c>
      <c r="S398" s="2">
        <f t="shared" si="12"/>
        <v>17.333333333333332</v>
      </c>
      <c r="T398" s="2">
        <f t="shared" si="13"/>
        <v>19.5</v>
      </c>
    </row>
    <row r="399" spans="1:20" x14ac:dyDescent="0.3">
      <c r="A399">
        <v>47</v>
      </c>
      <c r="B399" t="s">
        <v>424</v>
      </c>
      <c r="C399" t="s">
        <v>17</v>
      </c>
      <c r="E399">
        <v>2018</v>
      </c>
      <c r="F399">
        <v>2019</v>
      </c>
      <c r="G399">
        <v>9</v>
      </c>
      <c r="H399">
        <v>9</v>
      </c>
      <c r="I399">
        <v>2</v>
      </c>
      <c r="J399">
        <v>156</v>
      </c>
      <c r="K399">
        <v>69</v>
      </c>
      <c r="L399">
        <v>22.28</v>
      </c>
      <c r="M399">
        <v>145.79</v>
      </c>
      <c r="N399">
        <v>0</v>
      </c>
      <c r="O399">
        <v>1</v>
      </c>
      <c r="P399">
        <v>0</v>
      </c>
      <c r="Q399">
        <v>8</v>
      </c>
      <c r="R399">
        <v>11</v>
      </c>
      <c r="S399" s="2">
        <f t="shared" si="12"/>
        <v>17.333333333333332</v>
      </c>
      <c r="T399" s="2">
        <f t="shared" si="13"/>
        <v>17.333333333333332</v>
      </c>
    </row>
    <row r="400" spans="1:20" x14ac:dyDescent="0.3">
      <c r="A400">
        <v>48</v>
      </c>
      <c r="B400" t="s">
        <v>425</v>
      </c>
      <c r="C400" t="s">
        <v>15</v>
      </c>
      <c r="E400">
        <v>2012</v>
      </c>
      <c r="F400">
        <v>2019</v>
      </c>
      <c r="G400">
        <v>51</v>
      </c>
      <c r="H400">
        <v>23</v>
      </c>
      <c r="I400">
        <v>8</v>
      </c>
      <c r="J400">
        <v>155</v>
      </c>
      <c r="K400">
        <v>30</v>
      </c>
      <c r="L400">
        <v>10.33</v>
      </c>
      <c r="M400">
        <v>112.31</v>
      </c>
      <c r="N400">
        <v>0</v>
      </c>
      <c r="O400">
        <v>0</v>
      </c>
      <c r="P400">
        <v>2</v>
      </c>
      <c r="Q400">
        <v>13</v>
      </c>
      <c r="R400">
        <v>5</v>
      </c>
      <c r="S400" s="2">
        <f t="shared" si="12"/>
        <v>3.0392156862745097</v>
      </c>
      <c r="T400" s="2">
        <f t="shared" si="13"/>
        <v>6.7391304347826084</v>
      </c>
    </row>
    <row r="401" spans="1:20" x14ac:dyDescent="0.3">
      <c r="A401">
        <v>49</v>
      </c>
      <c r="B401" t="s">
        <v>426</v>
      </c>
      <c r="C401" t="s">
        <v>2037</v>
      </c>
      <c r="E401">
        <v>2019</v>
      </c>
      <c r="F401">
        <v>2019</v>
      </c>
      <c r="G401">
        <v>8</v>
      </c>
      <c r="H401">
        <v>8</v>
      </c>
      <c r="I401">
        <v>0</v>
      </c>
      <c r="J401">
        <v>154</v>
      </c>
      <c r="K401">
        <v>43</v>
      </c>
      <c r="L401">
        <v>19.25</v>
      </c>
      <c r="M401">
        <v>120.31</v>
      </c>
      <c r="N401">
        <v>0</v>
      </c>
      <c r="O401">
        <v>0</v>
      </c>
      <c r="P401">
        <v>1</v>
      </c>
      <c r="Q401">
        <v>15</v>
      </c>
      <c r="R401">
        <v>2</v>
      </c>
      <c r="S401" s="2">
        <f t="shared" si="12"/>
        <v>19.25</v>
      </c>
      <c r="T401" s="2">
        <f t="shared" si="13"/>
        <v>19.25</v>
      </c>
    </row>
    <row r="402" spans="1:20" x14ac:dyDescent="0.3">
      <c r="A402">
        <v>0</v>
      </c>
      <c r="B402" t="s">
        <v>427</v>
      </c>
      <c r="C402" t="s">
        <v>22</v>
      </c>
      <c r="E402">
        <v>2019</v>
      </c>
      <c r="F402">
        <v>2019</v>
      </c>
      <c r="G402">
        <v>17</v>
      </c>
      <c r="H402">
        <v>14</v>
      </c>
      <c r="I402">
        <v>4</v>
      </c>
      <c r="J402">
        <v>152</v>
      </c>
      <c r="K402">
        <v>38</v>
      </c>
      <c r="L402">
        <v>15.2</v>
      </c>
      <c r="M402">
        <v>128.81</v>
      </c>
      <c r="N402">
        <v>0</v>
      </c>
      <c r="O402">
        <v>0</v>
      </c>
      <c r="P402">
        <v>1</v>
      </c>
      <c r="Q402">
        <v>8</v>
      </c>
      <c r="R402">
        <v>7</v>
      </c>
      <c r="S402" s="2">
        <f t="shared" si="12"/>
        <v>8.9411764705882355</v>
      </c>
      <c r="T402" s="2">
        <f t="shared" si="13"/>
        <v>10.857142857142858</v>
      </c>
    </row>
    <row r="403" spans="1:20" x14ac:dyDescent="0.3">
      <c r="A403">
        <v>1</v>
      </c>
      <c r="B403" t="s">
        <v>428</v>
      </c>
      <c r="C403" t="s">
        <v>2053</v>
      </c>
      <c r="E403">
        <v>2019</v>
      </c>
      <c r="F403">
        <v>2019</v>
      </c>
      <c r="G403">
        <v>5</v>
      </c>
      <c r="H403">
        <v>5</v>
      </c>
      <c r="I403">
        <v>0</v>
      </c>
      <c r="J403">
        <v>151</v>
      </c>
      <c r="K403">
        <v>56</v>
      </c>
      <c r="L403">
        <v>30.2</v>
      </c>
      <c r="M403">
        <v>92.07</v>
      </c>
      <c r="N403">
        <v>0</v>
      </c>
      <c r="O403">
        <v>2</v>
      </c>
      <c r="P403">
        <v>0</v>
      </c>
      <c r="Q403">
        <v>10</v>
      </c>
      <c r="R403">
        <v>0</v>
      </c>
      <c r="S403" s="2">
        <f t="shared" si="12"/>
        <v>30.2</v>
      </c>
      <c r="T403" s="2">
        <f t="shared" si="13"/>
        <v>30.2</v>
      </c>
    </row>
    <row r="404" spans="1:20" x14ac:dyDescent="0.3">
      <c r="A404">
        <v>2</v>
      </c>
      <c r="B404" t="s">
        <v>429</v>
      </c>
      <c r="C404" t="s">
        <v>18</v>
      </c>
      <c r="E404">
        <v>2013</v>
      </c>
      <c r="F404">
        <v>2019</v>
      </c>
      <c r="G404">
        <v>8</v>
      </c>
      <c r="H404">
        <v>7</v>
      </c>
      <c r="I404">
        <v>0</v>
      </c>
      <c r="J404">
        <v>151</v>
      </c>
      <c r="K404">
        <v>62</v>
      </c>
      <c r="L404">
        <v>21.57</v>
      </c>
      <c r="M404">
        <v>143.80000000000001</v>
      </c>
      <c r="N404">
        <v>0</v>
      </c>
      <c r="O404">
        <v>1</v>
      </c>
      <c r="P404">
        <v>1</v>
      </c>
      <c r="Q404">
        <v>12</v>
      </c>
      <c r="R404">
        <v>9</v>
      </c>
      <c r="S404" s="2">
        <f t="shared" si="12"/>
        <v>18.875</v>
      </c>
      <c r="T404" s="2">
        <f t="shared" si="13"/>
        <v>21.571428571428573</v>
      </c>
    </row>
    <row r="405" spans="1:20" x14ac:dyDescent="0.3">
      <c r="A405">
        <v>3</v>
      </c>
      <c r="B405" t="s">
        <v>430</v>
      </c>
      <c r="C405" t="s">
        <v>12</v>
      </c>
      <c r="E405">
        <v>2013</v>
      </c>
      <c r="F405">
        <v>2019</v>
      </c>
      <c r="G405">
        <v>28</v>
      </c>
      <c r="H405">
        <v>15</v>
      </c>
      <c r="I405">
        <v>4</v>
      </c>
      <c r="J405">
        <v>150</v>
      </c>
      <c r="K405">
        <v>34</v>
      </c>
      <c r="L405">
        <v>13.63</v>
      </c>
      <c r="M405">
        <v>125</v>
      </c>
      <c r="N405">
        <v>0</v>
      </c>
      <c r="O405">
        <v>0</v>
      </c>
      <c r="P405">
        <v>3</v>
      </c>
      <c r="Q405">
        <v>10</v>
      </c>
      <c r="R405">
        <v>10</v>
      </c>
      <c r="S405" s="2">
        <f t="shared" si="12"/>
        <v>5.3571428571428568</v>
      </c>
      <c r="T405" s="2">
        <f t="shared" si="13"/>
        <v>10</v>
      </c>
    </row>
    <row r="406" spans="1:20" x14ac:dyDescent="0.3">
      <c r="A406">
        <v>4</v>
      </c>
      <c r="B406" t="s">
        <v>431</v>
      </c>
      <c r="C406" t="s">
        <v>16</v>
      </c>
      <c r="E406">
        <v>2016</v>
      </c>
      <c r="F406">
        <v>2019</v>
      </c>
      <c r="G406">
        <v>6</v>
      </c>
      <c r="H406">
        <v>6</v>
      </c>
      <c r="I406">
        <v>4</v>
      </c>
      <c r="J406">
        <v>150</v>
      </c>
      <c r="K406">
        <v>62</v>
      </c>
      <c r="L406">
        <v>75</v>
      </c>
      <c r="M406">
        <v>144.22999999999999</v>
      </c>
      <c r="N406">
        <v>0</v>
      </c>
      <c r="O406">
        <v>1</v>
      </c>
      <c r="P406">
        <v>0</v>
      </c>
      <c r="Q406">
        <v>14</v>
      </c>
      <c r="R406">
        <v>4</v>
      </c>
      <c r="S406" s="2">
        <f t="shared" si="12"/>
        <v>25</v>
      </c>
      <c r="T406" s="2">
        <f t="shared" si="13"/>
        <v>25</v>
      </c>
    </row>
    <row r="407" spans="1:20" x14ac:dyDescent="0.3">
      <c r="A407">
        <v>5</v>
      </c>
      <c r="B407" t="s">
        <v>432</v>
      </c>
      <c r="C407" t="s">
        <v>2054</v>
      </c>
      <c r="E407">
        <v>2015</v>
      </c>
      <c r="F407">
        <v>2019</v>
      </c>
      <c r="G407">
        <v>45</v>
      </c>
      <c r="H407">
        <v>22</v>
      </c>
      <c r="I407">
        <v>11</v>
      </c>
      <c r="J407">
        <v>149</v>
      </c>
      <c r="K407">
        <v>33</v>
      </c>
      <c r="L407">
        <v>13.54</v>
      </c>
      <c r="M407">
        <v>120.16</v>
      </c>
      <c r="N407">
        <v>0</v>
      </c>
      <c r="O407">
        <v>0</v>
      </c>
      <c r="P407">
        <v>4</v>
      </c>
      <c r="Q407">
        <v>9</v>
      </c>
      <c r="R407">
        <v>9</v>
      </c>
      <c r="S407" s="2">
        <f t="shared" si="12"/>
        <v>3.3111111111111109</v>
      </c>
      <c r="T407" s="2">
        <f t="shared" si="13"/>
        <v>6.7727272727272725</v>
      </c>
    </row>
    <row r="408" spans="1:20" x14ac:dyDescent="0.3">
      <c r="A408">
        <v>6</v>
      </c>
      <c r="B408" t="s">
        <v>433</v>
      </c>
      <c r="C408" t="s">
        <v>2050</v>
      </c>
      <c r="E408">
        <v>2019</v>
      </c>
      <c r="F408">
        <v>2019</v>
      </c>
      <c r="G408">
        <v>7</v>
      </c>
      <c r="H408">
        <v>7</v>
      </c>
      <c r="I408">
        <v>1</v>
      </c>
      <c r="J408">
        <v>148</v>
      </c>
      <c r="K408">
        <v>70</v>
      </c>
      <c r="L408">
        <v>24.66</v>
      </c>
      <c r="M408">
        <v>88.62</v>
      </c>
      <c r="N408">
        <v>0</v>
      </c>
      <c r="O408">
        <v>1</v>
      </c>
      <c r="P408">
        <v>0</v>
      </c>
      <c r="Q408">
        <v>10</v>
      </c>
      <c r="R408">
        <v>2</v>
      </c>
      <c r="S408" s="2">
        <f t="shared" si="12"/>
        <v>21.142857142857142</v>
      </c>
      <c r="T408" s="2">
        <f t="shared" si="13"/>
        <v>21.142857142857142</v>
      </c>
    </row>
    <row r="409" spans="1:20" x14ac:dyDescent="0.3">
      <c r="A409">
        <v>7</v>
      </c>
      <c r="B409" t="s">
        <v>434</v>
      </c>
      <c r="C409" t="s">
        <v>14</v>
      </c>
      <c r="E409">
        <v>2019</v>
      </c>
      <c r="F409">
        <v>2019</v>
      </c>
      <c r="G409">
        <v>10</v>
      </c>
      <c r="H409">
        <v>10</v>
      </c>
      <c r="I409">
        <v>0</v>
      </c>
      <c r="J409">
        <v>148</v>
      </c>
      <c r="K409">
        <v>37</v>
      </c>
      <c r="L409">
        <v>14.8</v>
      </c>
      <c r="M409">
        <v>94.87</v>
      </c>
      <c r="N409">
        <v>0</v>
      </c>
      <c r="O409">
        <v>0</v>
      </c>
      <c r="P409">
        <v>1</v>
      </c>
      <c r="Q409">
        <v>9</v>
      </c>
      <c r="R409">
        <v>3</v>
      </c>
      <c r="S409" s="2">
        <f t="shared" si="12"/>
        <v>14.8</v>
      </c>
      <c r="T409" s="2">
        <f t="shared" si="13"/>
        <v>14.8</v>
      </c>
    </row>
    <row r="410" spans="1:20" x14ac:dyDescent="0.3">
      <c r="A410">
        <v>8</v>
      </c>
      <c r="B410" t="s">
        <v>435</v>
      </c>
      <c r="C410" t="s">
        <v>2041</v>
      </c>
      <c r="E410">
        <v>2019</v>
      </c>
      <c r="F410">
        <v>2019</v>
      </c>
      <c r="G410">
        <v>11</v>
      </c>
      <c r="H410">
        <v>11</v>
      </c>
      <c r="I410">
        <v>0</v>
      </c>
      <c r="J410">
        <v>147</v>
      </c>
      <c r="K410">
        <v>37</v>
      </c>
      <c r="L410">
        <v>13.36</v>
      </c>
      <c r="M410">
        <v>100</v>
      </c>
      <c r="N410">
        <v>0</v>
      </c>
      <c r="O410">
        <v>0</v>
      </c>
      <c r="P410">
        <v>1</v>
      </c>
      <c r="Q410">
        <v>12</v>
      </c>
      <c r="R410">
        <v>8</v>
      </c>
      <c r="S410" s="2">
        <f t="shared" si="12"/>
        <v>13.363636363636363</v>
      </c>
      <c r="T410" s="2">
        <f t="shared" si="13"/>
        <v>13.363636363636363</v>
      </c>
    </row>
    <row r="411" spans="1:20" x14ac:dyDescent="0.3">
      <c r="A411">
        <v>9</v>
      </c>
      <c r="B411" t="s">
        <v>436</v>
      </c>
      <c r="C411" t="s">
        <v>2020</v>
      </c>
      <c r="E411">
        <v>2012</v>
      </c>
      <c r="F411">
        <v>2019</v>
      </c>
      <c r="G411">
        <v>19</v>
      </c>
      <c r="H411">
        <v>14</v>
      </c>
      <c r="I411">
        <v>6</v>
      </c>
      <c r="J411">
        <v>146</v>
      </c>
      <c r="K411">
        <v>27</v>
      </c>
      <c r="L411">
        <v>18.25</v>
      </c>
      <c r="M411">
        <v>119.67</v>
      </c>
      <c r="N411">
        <v>0</v>
      </c>
      <c r="O411">
        <v>0</v>
      </c>
      <c r="P411">
        <v>1</v>
      </c>
      <c r="Q411">
        <v>14</v>
      </c>
      <c r="R411">
        <v>2</v>
      </c>
      <c r="S411" s="2">
        <f t="shared" si="12"/>
        <v>7.6842105263157894</v>
      </c>
      <c r="T411" s="2">
        <f t="shared" si="13"/>
        <v>10.428571428571429</v>
      </c>
    </row>
    <row r="412" spans="1:20" x14ac:dyDescent="0.3">
      <c r="A412">
        <v>10</v>
      </c>
      <c r="B412" t="s">
        <v>437</v>
      </c>
      <c r="C412" t="s">
        <v>21</v>
      </c>
      <c r="E412">
        <v>2016</v>
      </c>
      <c r="F412">
        <v>2019</v>
      </c>
      <c r="G412">
        <v>21</v>
      </c>
      <c r="H412">
        <v>13</v>
      </c>
      <c r="I412">
        <v>2</v>
      </c>
      <c r="J412">
        <v>145</v>
      </c>
      <c r="K412">
        <v>26</v>
      </c>
      <c r="L412">
        <v>13.18</v>
      </c>
      <c r="M412">
        <v>103.57</v>
      </c>
      <c r="N412">
        <v>0</v>
      </c>
      <c r="O412">
        <v>0</v>
      </c>
      <c r="P412">
        <v>2</v>
      </c>
      <c r="Q412">
        <v>11</v>
      </c>
      <c r="R412">
        <v>6</v>
      </c>
      <c r="S412" s="2">
        <f t="shared" si="12"/>
        <v>6.9047619047619051</v>
      </c>
      <c r="T412" s="2">
        <f t="shared" si="13"/>
        <v>11.153846153846153</v>
      </c>
    </row>
    <row r="413" spans="1:20" x14ac:dyDescent="0.3">
      <c r="A413">
        <v>11</v>
      </c>
      <c r="B413" t="s">
        <v>438</v>
      </c>
      <c r="C413" t="s">
        <v>16</v>
      </c>
      <c r="E413">
        <v>2008</v>
      </c>
      <c r="F413">
        <v>2019</v>
      </c>
      <c r="G413">
        <v>31</v>
      </c>
      <c r="H413">
        <v>17</v>
      </c>
      <c r="I413">
        <v>6</v>
      </c>
      <c r="J413">
        <v>145</v>
      </c>
      <c r="K413">
        <v>30</v>
      </c>
      <c r="L413">
        <v>13.18</v>
      </c>
      <c r="M413">
        <v>122.88</v>
      </c>
      <c r="N413">
        <v>0</v>
      </c>
      <c r="O413">
        <v>0</v>
      </c>
      <c r="P413">
        <v>2</v>
      </c>
      <c r="Q413">
        <v>10</v>
      </c>
      <c r="R413">
        <v>6</v>
      </c>
      <c r="S413" s="2">
        <f t="shared" si="12"/>
        <v>4.67741935483871</v>
      </c>
      <c r="T413" s="2">
        <f t="shared" si="13"/>
        <v>8.5294117647058822</v>
      </c>
    </row>
    <row r="414" spans="1:20" x14ac:dyDescent="0.3">
      <c r="A414">
        <v>12</v>
      </c>
      <c r="B414" t="s">
        <v>439</v>
      </c>
      <c r="C414" t="s">
        <v>12</v>
      </c>
      <c r="E414">
        <v>2017</v>
      </c>
      <c r="F414">
        <v>2017</v>
      </c>
      <c r="G414">
        <v>3</v>
      </c>
      <c r="H414">
        <v>3</v>
      </c>
      <c r="I414">
        <v>0</v>
      </c>
      <c r="J414">
        <v>143</v>
      </c>
      <c r="K414">
        <v>62</v>
      </c>
      <c r="L414">
        <v>47.66</v>
      </c>
      <c r="M414">
        <v>127.67</v>
      </c>
      <c r="N414">
        <v>0</v>
      </c>
      <c r="O414">
        <v>1</v>
      </c>
      <c r="P414">
        <v>0</v>
      </c>
      <c r="Q414">
        <v>12</v>
      </c>
      <c r="R414">
        <v>2</v>
      </c>
      <c r="S414" s="2">
        <f t="shared" si="12"/>
        <v>47.666666666666664</v>
      </c>
      <c r="T414" s="2">
        <f t="shared" si="13"/>
        <v>47.666666666666664</v>
      </c>
    </row>
    <row r="415" spans="1:20" x14ac:dyDescent="0.3">
      <c r="A415">
        <v>13</v>
      </c>
      <c r="B415" t="s">
        <v>440</v>
      </c>
      <c r="C415" t="s">
        <v>20</v>
      </c>
      <c r="E415">
        <v>2019</v>
      </c>
      <c r="F415">
        <v>2019</v>
      </c>
      <c r="G415">
        <v>3</v>
      </c>
      <c r="H415">
        <v>3</v>
      </c>
      <c r="I415">
        <v>0</v>
      </c>
      <c r="J415">
        <v>143</v>
      </c>
      <c r="K415">
        <v>81</v>
      </c>
      <c r="L415">
        <v>47.66</v>
      </c>
      <c r="M415">
        <v>133.63999999999999</v>
      </c>
      <c r="N415">
        <v>0</v>
      </c>
      <c r="O415">
        <v>1</v>
      </c>
      <c r="P415">
        <v>0</v>
      </c>
      <c r="Q415">
        <v>17</v>
      </c>
      <c r="R415">
        <v>3</v>
      </c>
      <c r="S415" s="2">
        <f t="shared" si="12"/>
        <v>47.666666666666664</v>
      </c>
      <c r="T415" s="2">
        <f t="shared" si="13"/>
        <v>47.666666666666664</v>
      </c>
    </row>
    <row r="416" spans="1:20" x14ac:dyDescent="0.3">
      <c r="A416">
        <v>14</v>
      </c>
      <c r="B416" t="s">
        <v>441</v>
      </c>
      <c r="C416" t="s">
        <v>2027</v>
      </c>
      <c r="E416">
        <v>2016</v>
      </c>
      <c r="F416">
        <v>2019</v>
      </c>
      <c r="G416">
        <v>15</v>
      </c>
      <c r="H416">
        <v>10</v>
      </c>
      <c r="I416">
        <v>6</v>
      </c>
      <c r="J416">
        <v>142</v>
      </c>
      <c r="K416">
        <v>42</v>
      </c>
      <c r="L416">
        <v>35.5</v>
      </c>
      <c r="M416">
        <v>110.93</v>
      </c>
      <c r="N416">
        <v>0</v>
      </c>
      <c r="O416">
        <v>0</v>
      </c>
      <c r="P416">
        <v>0</v>
      </c>
      <c r="Q416">
        <v>9</v>
      </c>
      <c r="R416">
        <v>7</v>
      </c>
      <c r="S416" s="2">
        <f t="shared" si="12"/>
        <v>9.4666666666666668</v>
      </c>
      <c r="T416" s="2">
        <f t="shared" si="13"/>
        <v>14.2</v>
      </c>
    </row>
    <row r="417" spans="1:20" x14ac:dyDescent="0.3">
      <c r="A417">
        <v>15</v>
      </c>
      <c r="B417" t="s">
        <v>442</v>
      </c>
      <c r="C417" t="s">
        <v>15</v>
      </c>
      <c r="E417">
        <v>2018</v>
      </c>
      <c r="F417">
        <v>2019</v>
      </c>
      <c r="G417">
        <v>18</v>
      </c>
      <c r="H417">
        <v>12</v>
      </c>
      <c r="I417">
        <v>5</v>
      </c>
      <c r="J417">
        <v>142</v>
      </c>
      <c r="K417">
        <v>29</v>
      </c>
      <c r="L417">
        <v>20.28</v>
      </c>
      <c r="M417">
        <v>115.44</v>
      </c>
      <c r="N417">
        <v>0</v>
      </c>
      <c r="O417">
        <v>0</v>
      </c>
      <c r="P417">
        <v>0</v>
      </c>
      <c r="Q417">
        <v>8</v>
      </c>
      <c r="R417">
        <v>8</v>
      </c>
      <c r="S417" s="2">
        <f t="shared" si="12"/>
        <v>7.8888888888888893</v>
      </c>
      <c r="T417" s="2">
        <f t="shared" si="13"/>
        <v>11.833333333333334</v>
      </c>
    </row>
    <row r="418" spans="1:20" x14ac:dyDescent="0.3">
      <c r="A418">
        <v>16</v>
      </c>
      <c r="B418" t="s">
        <v>443</v>
      </c>
      <c r="C418" t="s">
        <v>16</v>
      </c>
      <c r="E418">
        <v>2013</v>
      </c>
      <c r="F418">
        <v>2018</v>
      </c>
      <c r="G418">
        <v>14</v>
      </c>
      <c r="H418">
        <v>9</v>
      </c>
      <c r="I418">
        <v>0</v>
      </c>
      <c r="J418">
        <v>142</v>
      </c>
      <c r="K418">
        <v>47</v>
      </c>
      <c r="L418">
        <v>15.77</v>
      </c>
      <c r="M418">
        <v>115.44</v>
      </c>
      <c r="N418">
        <v>0</v>
      </c>
      <c r="O418">
        <v>0</v>
      </c>
      <c r="P418">
        <v>3</v>
      </c>
      <c r="Q418">
        <v>15</v>
      </c>
      <c r="R418">
        <v>4</v>
      </c>
      <c r="S418" s="2">
        <f t="shared" si="12"/>
        <v>10.142857142857142</v>
      </c>
      <c r="T418" s="2">
        <f t="shared" si="13"/>
        <v>15.777777777777779</v>
      </c>
    </row>
    <row r="419" spans="1:20" x14ac:dyDescent="0.3">
      <c r="A419">
        <v>17</v>
      </c>
      <c r="B419" t="s">
        <v>444</v>
      </c>
      <c r="C419" t="s">
        <v>2048</v>
      </c>
      <c r="E419">
        <v>2019</v>
      </c>
      <c r="F419">
        <v>2019</v>
      </c>
      <c r="G419">
        <v>9</v>
      </c>
      <c r="H419">
        <v>8</v>
      </c>
      <c r="I419">
        <v>1</v>
      </c>
      <c r="J419">
        <v>141</v>
      </c>
      <c r="K419">
        <v>59</v>
      </c>
      <c r="L419">
        <v>20.14</v>
      </c>
      <c r="M419">
        <v>100.71</v>
      </c>
      <c r="N419">
        <v>0</v>
      </c>
      <c r="O419">
        <v>1</v>
      </c>
      <c r="P419">
        <v>0</v>
      </c>
      <c r="Q419">
        <v>11</v>
      </c>
      <c r="R419">
        <v>6</v>
      </c>
      <c r="S419" s="2">
        <f t="shared" si="12"/>
        <v>15.666666666666666</v>
      </c>
      <c r="T419" s="2">
        <f t="shared" si="13"/>
        <v>17.625</v>
      </c>
    </row>
    <row r="420" spans="1:20" x14ac:dyDescent="0.3">
      <c r="A420">
        <v>18</v>
      </c>
      <c r="B420" t="s">
        <v>445</v>
      </c>
      <c r="C420" t="s">
        <v>2055</v>
      </c>
      <c r="E420">
        <v>2019</v>
      </c>
      <c r="F420">
        <v>2019</v>
      </c>
      <c r="G420">
        <v>4</v>
      </c>
      <c r="H420">
        <v>4</v>
      </c>
      <c r="I420">
        <v>0</v>
      </c>
      <c r="J420">
        <v>141</v>
      </c>
      <c r="K420">
        <v>59</v>
      </c>
      <c r="L420">
        <v>35.25</v>
      </c>
      <c r="M420">
        <v>162.06</v>
      </c>
      <c r="N420">
        <v>0</v>
      </c>
      <c r="O420">
        <v>1</v>
      </c>
      <c r="P420">
        <v>0</v>
      </c>
      <c r="Q420">
        <v>17</v>
      </c>
      <c r="R420">
        <v>8</v>
      </c>
      <c r="S420" s="2">
        <f t="shared" si="12"/>
        <v>35.25</v>
      </c>
      <c r="T420" s="2">
        <f t="shared" si="13"/>
        <v>35.25</v>
      </c>
    </row>
    <row r="421" spans="1:20" x14ac:dyDescent="0.3">
      <c r="A421">
        <v>19</v>
      </c>
      <c r="B421" t="s">
        <v>446</v>
      </c>
      <c r="C421" t="s">
        <v>2056</v>
      </c>
      <c r="E421">
        <v>2019</v>
      </c>
      <c r="F421">
        <v>2019</v>
      </c>
      <c r="G421">
        <v>4</v>
      </c>
      <c r="H421">
        <v>4</v>
      </c>
      <c r="I421">
        <v>2</v>
      </c>
      <c r="J421">
        <v>140</v>
      </c>
      <c r="K421">
        <v>105</v>
      </c>
      <c r="L421">
        <v>70</v>
      </c>
      <c r="M421">
        <v>153.84</v>
      </c>
      <c r="N421">
        <v>1</v>
      </c>
      <c r="O421">
        <v>0</v>
      </c>
      <c r="P421">
        <v>1</v>
      </c>
      <c r="Q421">
        <v>15</v>
      </c>
      <c r="R421">
        <v>6</v>
      </c>
      <c r="S421" s="2">
        <f t="shared" si="12"/>
        <v>35</v>
      </c>
      <c r="T421" s="2">
        <f t="shared" si="13"/>
        <v>35</v>
      </c>
    </row>
    <row r="422" spans="1:20" x14ac:dyDescent="0.3">
      <c r="A422">
        <v>20</v>
      </c>
      <c r="B422" t="s">
        <v>447</v>
      </c>
      <c r="C422" t="s">
        <v>18</v>
      </c>
      <c r="E422">
        <v>2017</v>
      </c>
      <c r="F422">
        <v>2018</v>
      </c>
      <c r="G422">
        <v>11</v>
      </c>
      <c r="H422">
        <v>10</v>
      </c>
      <c r="I422">
        <v>1</v>
      </c>
      <c r="J422">
        <v>140</v>
      </c>
      <c r="K422">
        <v>56</v>
      </c>
      <c r="L422">
        <v>15.55</v>
      </c>
      <c r="M422">
        <v>100</v>
      </c>
      <c r="N422">
        <v>0</v>
      </c>
      <c r="O422">
        <v>1</v>
      </c>
      <c r="P422">
        <v>0</v>
      </c>
      <c r="Q422">
        <v>9</v>
      </c>
      <c r="R422">
        <v>5</v>
      </c>
      <c r="S422" s="2">
        <f t="shared" si="12"/>
        <v>12.727272727272727</v>
      </c>
      <c r="T422" s="2">
        <f t="shared" si="13"/>
        <v>14</v>
      </c>
    </row>
    <row r="423" spans="1:20" x14ac:dyDescent="0.3">
      <c r="A423">
        <v>21</v>
      </c>
      <c r="B423" t="s">
        <v>448</v>
      </c>
      <c r="C423" t="s">
        <v>2044</v>
      </c>
      <c r="E423">
        <v>2019</v>
      </c>
      <c r="F423">
        <v>2019</v>
      </c>
      <c r="G423">
        <v>5</v>
      </c>
      <c r="H423">
        <v>4</v>
      </c>
      <c r="I423">
        <v>0</v>
      </c>
      <c r="J423">
        <v>140</v>
      </c>
      <c r="K423">
        <v>79</v>
      </c>
      <c r="L423">
        <v>35</v>
      </c>
      <c r="M423">
        <v>106.87</v>
      </c>
      <c r="N423">
        <v>0</v>
      </c>
      <c r="O423">
        <v>1</v>
      </c>
      <c r="P423">
        <v>0</v>
      </c>
      <c r="Q423">
        <v>23</v>
      </c>
      <c r="R423">
        <v>2</v>
      </c>
      <c r="S423" s="2">
        <f t="shared" si="12"/>
        <v>28</v>
      </c>
      <c r="T423" s="2">
        <f t="shared" si="13"/>
        <v>35</v>
      </c>
    </row>
    <row r="424" spans="1:20" x14ac:dyDescent="0.3">
      <c r="A424">
        <v>22</v>
      </c>
      <c r="B424" t="s">
        <v>449</v>
      </c>
      <c r="C424" t="s">
        <v>2057</v>
      </c>
      <c r="E424">
        <v>2019</v>
      </c>
      <c r="F424">
        <v>2019</v>
      </c>
      <c r="G424">
        <v>4</v>
      </c>
      <c r="H424">
        <v>4</v>
      </c>
      <c r="I424">
        <v>2</v>
      </c>
      <c r="J424">
        <v>140</v>
      </c>
      <c r="K424">
        <v>53</v>
      </c>
      <c r="L424">
        <v>70</v>
      </c>
      <c r="M424">
        <v>129.62</v>
      </c>
      <c r="N424">
        <v>0</v>
      </c>
      <c r="O424">
        <v>1</v>
      </c>
      <c r="P424">
        <v>0</v>
      </c>
      <c r="Q424">
        <v>8</v>
      </c>
      <c r="R424">
        <v>8</v>
      </c>
      <c r="S424" s="2">
        <f t="shared" si="12"/>
        <v>35</v>
      </c>
      <c r="T424" s="2">
        <f t="shared" si="13"/>
        <v>35</v>
      </c>
    </row>
    <row r="425" spans="1:20" x14ac:dyDescent="0.3">
      <c r="A425">
        <v>23</v>
      </c>
      <c r="B425" t="s">
        <v>450</v>
      </c>
      <c r="C425" t="s">
        <v>12</v>
      </c>
      <c r="E425">
        <v>2007</v>
      </c>
      <c r="F425">
        <v>2013</v>
      </c>
      <c r="G425">
        <v>7</v>
      </c>
      <c r="H425">
        <v>5</v>
      </c>
      <c r="I425">
        <v>2</v>
      </c>
      <c r="J425">
        <v>139</v>
      </c>
      <c r="K425">
        <v>51</v>
      </c>
      <c r="L425">
        <v>46.33</v>
      </c>
      <c r="M425">
        <v>121.92</v>
      </c>
      <c r="N425">
        <v>0</v>
      </c>
      <c r="O425">
        <v>1</v>
      </c>
      <c r="P425">
        <v>0</v>
      </c>
      <c r="Q425">
        <v>8</v>
      </c>
      <c r="R425">
        <v>2</v>
      </c>
      <c r="S425" s="2">
        <f t="shared" si="12"/>
        <v>19.857142857142858</v>
      </c>
      <c r="T425" s="2">
        <f t="shared" si="13"/>
        <v>27.8</v>
      </c>
    </row>
    <row r="426" spans="1:20" x14ac:dyDescent="0.3">
      <c r="A426">
        <v>24</v>
      </c>
      <c r="B426" t="s">
        <v>451</v>
      </c>
      <c r="C426" t="s">
        <v>2041</v>
      </c>
      <c r="E426">
        <v>2019</v>
      </c>
      <c r="F426">
        <v>2019</v>
      </c>
      <c r="G426">
        <v>10</v>
      </c>
      <c r="H426">
        <v>9</v>
      </c>
      <c r="I426">
        <v>1</v>
      </c>
      <c r="J426">
        <v>138</v>
      </c>
      <c r="K426">
        <v>47</v>
      </c>
      <c r="L426">
        <v>17.25</v>
      </c>
      <c r="M426">
        <v>105.34</v>
      </c>
      <c r="N426">
        <v>0</v>
      </c>
      <c r="O426">
        <v>0</v>
      </c>
      <c r="P426">
        <v>0</v>
      </c>
      <c r="Q426">
        <v>10</v>
      </c>
      <c r="R426">
        <v>8</v>
      </c>
      <c r="S426" s="2">
        <f t="shared" si="12"/>
        <v>13.8</v>
      </c>
      <c r="T426" s="2">
        <f t="shared" si="13"/>
        <v>15.333333333333334</v>
      </c>
    </row>
    <row r="427" spans="1:20" x14ac:dyDescent="0.3">
      <c r="A427">
        <v>25</v>
      </c>
      <c r="B427" t="s">
        <v>452</v>
      </c>
      <c r="C427" t="s">
        <v>2047</v>
      </c>
      <c r="E427">
        <v>2019</v>
      </c>
      <c r="F427">
        <v>2019</v>
      </c>
      <c r="G427">
        <v>9</v>
      </c>
      <c r="H427">
        <v>8</v>
      </c>
      <c r="I427">
        <v>0</v>
      </c>
      <c r="J427">
        <v>138</v>
      </c>
      <c r="K427">
        <v>55</v>
      </c>
      <c r="L427">
        <v>17.25</v>
      </c>
      <c r="M427">
        <v>97.18</v>
      </c>
      <c r="N427">
        <v>0</v>
      </c>
      <c r="O427">
        <v>1</v>
      </c>
      <c r="P427">
        <v>0</v>
      </c>
      <c r="Q427">
        <v>6</v>
      </c>
      <c r="R427">
        <v>3</v>
      </c>
      <c r="S427" s="2">
        <f t="shared" si="12"/>
        <v>15.333333333333334</v>
      </c>
      <c r="T427" s="2">
        <f t="shared" si="13"/>
        <v>17.25</v>
      </c>
    </row>
    <row r="428" spans="1:20" x14ac:dyDescent="0.3">
      <c r="A428">
        <v>26</v>
      </c>
      <c r="B428" t="s">
        <v>453</v>
      </c>
      <c r="C428" t="s">
        <v>13</v>
      </c>
      <c r="E428">
        <v>2007</v>
      </c>
      <c r="F428">
        <v>2010</v>
      </c>
      <c r="G428">
        <v>7</v>
      </c>
      <c r="H428">
        <v>7</v>
      </c>
      <c r="I428">
        <v>1</v>
      </c>
      <c r="J428">
        <v>138</v>
      </c>
      <c r="K428">
        <v>51</v>
      </c>
      <c r="L428">
        <v>23</v>
      </c>
      <c r="M428">
        <v>95.83</v>
      </c>
      <c r="N428">
        <v>0</v>
      </c>
      <c r="O428">
        <v>1</v>
      </c>
      <c r="P428">
        <v>0</v>
      </c>
      <c r="Q428">
        <v>9</v>
      </c>
      <c r="R428">
        <v>3</v>
      </c>
      <c r="S428" s="2">
        <f t="shared" si="12"/>
        <v>19.714285714285715</v>
      </c>
      <c r="T428" s="2">
        <f t="shared" si="13"/>
        <v>19.714285714285715</v>
      </c>
    </row>
    <row r="429" spans="1:20" x14ac:dyDescent="0.3">
      <c r="A429">
        <v>27</v>
      </c>
      <c r="B429" t="s">
        <v>454</v>
      </c>
      <c r="C429" t="s">
        <v>18</v>
      </c>
      <c r="E429">
        <v>2005</v>
      </c>
      <c r="F429">
        <v>2014</v>
      </c>
      <c r="G429">
        <v>42</v>
      </c>
      <c r="H429">
        <v>19</v>
      </c>
      <c r="I429">
        <v>7</v>
      </c>
      <c r="J429">
        <v>137</v>
      </c>
      <c r="K429">
        <v>33</v>
      </c>
      <c r="L429">
        <v>11.41</v>
      </c>
      <c r="M429">
        <v>111.38</v>
      </c>
      <c r="N429">
        <v>0</v>
      </c>
      <c r="O429">
        <v>0</v>
      </c>
      <c r="P429">
        <v>4</v>
      </c>
      <c r="Q429">
        <v>11</v>
      </c>
      <c r="R429">
        <v>5</v>
      </c>
      <c r="S429" s="2">
        <f t="shared" si="12"/>
        <v>3.2619047619047619</v>
      </c>
      <c r="T429" s="2">
        <f t="shared" si="13"/>
        <v>7.2105263157894735</v>
      </c>
    </row>
    <row r="430" spans="1:20" x14ac:dyDescent="0.3">
      <c r="A430">
        <v>28</v>
      </c>
      <c r="B430" t="s">
        <v>455</v>
      </c>
      <c r="C430" t="s">
        <v>2058</v>
      </c>
      <c r="E430">
        <v>2019</v>
      </c>
      <c r="F430">
        <v>2019</v>
      </c>
      <c r="G430">
        <v>7</v>
      </c>
      <c r="H430">
        <v>6</v>
      </c>
      <c r="I430">
        <v>1</v>
      </c>
      <c r="J430">
        <v>137</v>
      </c>
      <c r="K430">
        <v>44</v>
      </c>
      <c r="L430">
        <v>27.4</v>
      </c>
      <c r="M430">
        <v>131.72999999999999</v>
      </c>
      <c r="N430">
        <v>0</v>
      </c>
      <c r="O430">
        <v>0</v>
      </c>
      <c r="P430">
        <v>0</v>
      </c>
      <c r="Q430">
        <v>17</v>
      </c>
      <c r="R430">
        <v>3</v>
      </c>
      <c r="S430" s="2">
        <f t="shared" si="12"/>
        <v>19.571428571428573</v>
      </c>
      <c r="T430" s="2">
        <f t="shared" si="13"/>
        <v>22.833333333333332</v>
      </c>
    </row>
    <row r="431" spans="1:20" x14ac:dyDescent="0.3">
      <c r="A431">
        <v>29</v>
      </c>
      <c r="B431" t="s">
        <v>456</v>
      </c>
      <c r="C431" t="s">
        <v>2036</v>
      </c>
      <c r="E431">
        <v>2019</v>
      </c>
      <c r="F431">
        <v>2019</v>
      </c>
      <c r="G431">
        <v>14</v>
      </c>
      <c r="H431">
        <v>14</v>
      </c>
      <c r="I431">
        <v>5</v>
      </c>
      <c r="J431">
        <v>137</v>
      </c>
      <c r="K431">
        <v>28</v>
      </c>
      <c r="L431">
        <v>15.22</v>
      </c>
      <c r="M431">
        <v>117.09</v>
      </c>
      <c r="N431">
        <v>0</v>
      </c>
      <c r="O431">
        <v>0</v>
      </c>
      <c r="P431">
        <v>2</v>
      </c>
      <c r="Q431">
        <v>6</v>
      </c>
      <c r="R431">
        <v>5</v>
      </c>
      <c r="S431" s="2">
        <f t="shared" si="12"/>
        <v>9.7857142857142865</v>
      </c>
      <c r="T431" s="2">
        <f t="shared" si="13"/>
        <v>9.7857142857142865</v>
      </c>
    </row>
    <row r="432" spans="1:20" x14ac:dyDescent="0.3">
      <c r="A432">
        <v>30</v>
      </c>
      <c r="B432" t="s">
        <v>457</v>
      </c>
      <c r="C432" t="s">
        <v>2020</v>
      </c>
      <c r="E432">
        <v>2007</v>
      </c>
      <c r="F432">
        <v>2012</v>
      </c>
      <c r="G432">
        <v>11</v>
      </c>
      <c r="H432">
        <v>9</v>
      </c>
      <c r="I432">
        <v>0</v>
      </c>
      <c r="J432">
        <v>137</v>
      </c>
      <c r="K432">
        <v>46</v>
      </c>
      <c r="L432">
        <v>15.22</v>
      </c>
      <c r="M432">
        <v>107.87</v>
      </c>
      <c r="N432">
        <v>0</v>
      </c>
      <c r="O432">
        <v>0</v>
      </c>
      <c r="P432">
        <v>2</v>
      </c>
      <c r="Q432">
        <v>13</v>
      </c>
      <c r="R432">
        <v>3</v>
      </c>
      <c r="S432" s="2">
        <f t="shared" si="12"/>
        <v>12.454545454545455</v>
      </c>
      <c r="T432" s="2">
        <f t="shared" si="13"/>
        <v>15.222222222222221</v>
      </c>
    </row>
    <row r="433" spans="1:20" x14ac:dyDescent="0.3">
      <c r="A433">
        <v>31</v>
      </c>
      <c r="B433" t="s">
        <v>458</v>
      </c>
      <c r="C433" t="s">
        <v>22</v>
      </c>
      <c r="E433">
        <v>2008</v>
      </c>
      <c r="F433">
        <v>2012</v>
      </c>
      <c r="G433">
        <v>18</v>
      </c>
      <c r="H433">
        <v>12</v>
      </c>
      <c r="I433">
        <v>6</v>
      </c>
      <c r="J433">
        <v>137</v>
      </c>
      <c r="K433">
        <v>29</v>
      </c>
      <c r="L433">
        <v>22.83</v>
      </c>
      <c r="M433">
        <v>107.03</v>
      </c>
      <c r="N433">
        <v>0</v>
      </c>
      <c r="O433">
        <v>0</v>
      </c>
      <c r="P433">
        <v>0</v>
      </c>
      <c r="Q433">
        <v>12</v>
      </c>
      <c r="R433">
        <v>2</v>
      </c>
      <c r="S433" s="2">
        <f t="shared" si="12"/>
        <v>7.6111111111111107</v>
      </c>
      <c r="T433" s="2">
        <f t="shared" si="13"/>
        <v>11.416666666666666</v>
      </c>
    </row>
    <row r="434" spans="1:20" x14ac:dyDescent="0.3">
      <c r="A434">
        <v>32</v>
      </c>
      <c r="B434" t="s">
        <v>459</v>
      </c>
      <c r="C434" t="s">
        <v>2059</v>
      </c>
      <c r="E434">
        <v>2019</v>
      </c>
      <c r="F434">
        <v>2019</v>
      </c>
      <c r="G434">
        <v>3</v>
      </c>
      <c r="H434">
        <v>3</v>
      </c>
      <c r="I434">
        <v>1</v>
      </c>
      <c r="J434">
        <v>137</v>
      </c>
      <c r="K434">
        <v>72</v>
      </c>
      <c r="L434">
        <v>68.5</v>
      </c>
      <c r="M434">
        <v>141.22999999999999</v>
      </c>
      <c r="N434">
        <v>0</v>
      </c>
      <c r="O434">
        <v>1</v>
      </c>
      <c r="P434">
        <v>0</v>
      </c>
      <c r="Q434">
        <v>14</v>
      </c>
      <c r="R434">
        <v>5</v>
      </c>
      <c r="S434" s="2">
        <f t="shared" si="12"/>
        <v>45.666666666666664</v>
      </c>
      <c r="T434" s="2">
        <f t="shared" si="13"/>
        <v>45.666666666666664</v>
      </c>
    </row>
    <row r="435" spans="1:20" x14ac:dyDescent="0.3">
      <c r="A435">
        <v>33</v>
      </c>
      <c r="B435" t="s">
        <v>460</v>
      </c>
      <c r="C435" t="s">
        <v>12</v>
      </c>
      <c r="E435">
        <v>2015</v>
      </c>
      <c r="F435">
        <v>2019</v>
      </c>
      <c r="G435">
        <v>19</v>
      </c>
      <c r="H435">
        <v>14</v>
      </c>
      <c r="I435">
        <v>5</v>
      </c>
      <c r="J435">
        <v>136</v>
      </c>
      <c r="K435">
        <v>33</v>
      </c>
      <c r="L435">
        <v>15.11</v>
      </c>
      <c r="M435">
        <v>116.23</v>
      </c>
      <c r="N435">
        <v>0</v>
      </c>
      <c r="O435">
        <v>0</v>
      </c>
      <c r="P435">
        <v>1</v>
      </c>
      <c r="Q435">
        <v>14</v>
      </c>
      <c r="R435">
        <v>2</v>
      </c>
      <c r="S435" s="2">
        <f t="shared" si="12"/>
        <v>7.1578947368421053</v>
      </c>
      <c r="T435" s="2">
        <f t="shared" si="13"/>
        <v>9.7142857142857135</v>
      </c>
    </row>
    <row r="436" spans="1:20" x14ac:dyDescent="0.3">
      <c r="A436">
        <v>34</v>
      </c>
      <c r="B436" t="s">
        <v>461</v>
      </c>
      <c r="C436" t="s">
        <v>2060</v>
      </c>
      <c r="E436">
        <v>2019</v>
      </c>
      <c r="F436">
        <v>2019</v>
      </c>
      <c r="G436">
        <v>4</v>
      </c>
      <c r="H436">
        <v>4</v>
      </c>
      <c r="I436">
        <v>1</v>
      </c>
      <c r="J436">
        <v>134</v>
      </c>
      <c r="K436">
        <v>83</v>
      </c>
      <c r="L436">
        <v>44.66</v>
      </c>
      <c r="M436">
        <v>239.28</v>
      </c>
      <c r="N436">
        <v>0</v>
      </c>
      <c r="O436">
        <v>1</v>
      </c>
      <c r="P436">
        <v>1</v>
      </c>
      <c r="Q436">
        <v>13</v>
      </c>
      <c r="R436">
        <v>10</v>
      </c>
      <c r="S436" s="2">
        <f t="shared" si="12"/>
        <v>33.5</v>
      </c>
      <c r="T436" s="2">
        <f t="shared" si="13"/>
        <v>33.5</v>
      </c>
    </row>
    <row r="437" spans="1:20" x14ac:dyDescent="0.3">
      <c r="A437">
        <v>35</v>
      </c>
      <c r="B437" t="s">
        <v>462</v>
      </c>
      <c r="C437" t="s">
        <v>2061</v>
      </c>
      <c r="E437">
        <v>2019</v>
      </c>
      <c r="F437">
        <v>2019</v>
      </c>
      <c r="G437">
        <v>4</v>
      </c>
      <c r="H437">
        <v>4</v>
      </c>
      <c r="I437">
        <v>1</v>
      </c>
      <c r="J437">
        <v>134</v>
      </c>
      <c r="K437">
        <v>54</v>
      </c>
      <c r="L437">
        <v>44.66</v>
      </c>
      <c r="M437">
        <v>126.41</v>
      </c>
      <c r="N437">
        <v>0</v>
      </c>
      <c r="O437">
        <v>1</v>
      </c>
      <c r="P437">
        <v>0</v>
      </c>
      <c r="Q437">
        <v>8</v>
      </c>
      <c r="R437">
        <v>7</v>
      </c>
      <c r="S437" s="2">
        <f t="shared" si="12"/>
        <v>33.5</v>
      </c>
      <c r="T437" s="2">
        <f t="shared" si="13"/>
        <v>33.5</v>
      </c>
    </row>
    <row r="438" spans="1:20" x14ac:dyDescent="0.3">
      <c r="A438">
        <v>36</v>
      </c>
      <c r="B438" t="s">
        <v>463</v>
      </c>
      <c r="C438" t="s">
        <v>16</v>
      </c>
      <c r="E438">
        <v>2017</v>
      </c>
      <c r="F438">
        <v>2019</v>
      </c>
      <c r="G438">
        <v>27</v>
      </c>
      <c r="H438">
        <v>18</v>
      </c>
      <c r="I438">
        <v>6</v>
      </c>
      <c r="J438">
        <v>133</v>
      </c>
      <c r="K438">
        <v>21</v>
      </c>
      <c r="L438">
        <v>11.08</v>
      </c>
      <c r="M438">
        <v>120.9</v>
      </c>
      <c r="N438">
        <v>0</v>
      </c>
      <c r="O438">
        <v>0</v>
      </c>
      <c r="P438">
        <v>4</v>
      </c>
      <c r="Q438">
        <v>7</v>
      </c>
      <c r="R438">
        <v>8</v>
      </c>
      <c r="S438" s="2">
        <f t="shared" si="12"/>
        <v>4.9259259259259256</v>
      </c>
      <c r="T438" s="2">
        <f t="shared" si="13"/>
        <v>7.3888888888888893</v>
      </c>
    </row>
    <row r="439" spans="1:20" x14ac:dyDescent="0.3">
      <c r="A439">
        <v>37</v>
      </c>
      <c r="B439" t="s">
        <v>464</v>
      </c>
      <c r="C439" t="s">
        <v>17</v>
      </c>
      <c r="E439">
        <v>2012</v>
      </c>
      <c r="F439">
        <v>2019</v>
      </c>
      <c r="G439">
        <v>23</v>
      </c>
      <c r="H439">
        <v>13</v>
      </c>
      <c r="I439">
        <v>4</v>
      </c>
      <c r="J439">
        <v>133</v>
      </c>
      <c r="K439">
        <v>55</v>
      </c>
      <c r="L439">
        <v>14.77</v>
      </c>
      <c r="M439">
        <v>130.38999999999999</v>
      </c>
      <c r="N439">
        <v>0</v>
      </c>
      <c r="O439">
        <v>1</v>
      </c>
      <c r="P439">
        <v>3</v>
      </c>
      <c r="Q439">
        <v>12</v>
      </c>
      <c r="R439">
        <v>5</v>
      </c>
      <c r="S439" s="2">
        <f t="shared" si="12"/>
        <v>5.7826086956521738</v>
      </c>
      <c r="T439" s="2">
        <f t="shared" si="13"/>
        <v>10.23076923076923</v>
      </c>
    </row>
    <row r="440" spans="1:20" x14ac:dyDescent="0.3">
      <c r="A440">
        <v>38</v>
      </c>
      <c r="B440" t="s">
        <v>465</v>
      </c>
      <c r="C440" t="s">
        <v>2048</v>
      </c>
      <c r="E440">
        <v>2019</v>
      </c>
      <c r="F440">
        <v>2019</v>
      </c>
      <c r="G440">
        <v>9</v>
      </c>
      <c r="H440">
        <v>4</v>
      </c>
      <c r="I440">
        <v>2</v>
      </c>
      <c r="J440">
        <v>131</v>
      </c>
      <c r="K440">
        <v>102</v>
      </c>
      <c r="L440">
        <v>65.5</v>
      </c>
      <c r="M440">
        <v>129.69999999999999</v>
      </c>
      <c r="N440">
        <v>1</v>
      </c>
      <c r="O440">
        <v>0</v>
      </c>
      <c r="P440">
        <v>0</v>
      </c>
      <c r="Q440">
        <v>6</v>
      </c>
      <c r="R440">
        <v>6</v>
      </c>
      <c r="S440" s="2">
        <f t="shared" si="12"/>
        <v>14.555555555555555</v>
      </c>
      <c r="T440" s="2">
        <f t="shared" si="13"/>
        <v>32.75</v>
      </c>
    </row>
    <row r="441" spans="1:20" x14ac:dyDescent="0.3">
      <c r="A441">
        <v>39</v>
      </c>
      <c r="B441" t="s">
        <v>466</v>
      </c>
      <c r="C441" t="s">
        <v>2030</v>
      </c>
      <c r="E441">
        <v>2008</v>
      </c>
      <c r="F441">
        <v>2010</v>
      </c>
      <c r="G441">
        <v>5</v>
      </c>
      <c r="H441">
        <v>5</v>
      </c>
      <c r="I441">
        <v>1</v>
      </c>
      <c r="J441">
        <v>131</v>
      </c>
      <c r="K441">
        <v>36</v>
      </c>
      <c r="L441">
        <v>32.75</v>
      </c>
      <c r="M441">
        <v>96.32</v>
      </c>
      <c r="N441">
        <v>0</v>
      </c>
      <c r="O441">
        <v>0</v>
      </c>
      <c r="P441">
        <v>0</v>
      </c>
      <c r="Q441">
        <v>16</v>
      </c>
      <c r="R441">
        <v>0</v>
      </c>
      <c r="S441" s="2">
        <f t="shared" si="12"/>
        <v>26.2</v>
      </c>
      <c r="T441" s="2">
        <f t="shared" si="13"/>
        <v>26.2</v>
      </c>
    </row>
    <row r="442" spans="1:20" x14ac:dyDescent="0.3">
      <c r="A442">
        <v>40</v>
      </c>
      <c r="B442" t="s">
        <v>467</v>
      </c>
      <c r="C442" t="s">
        <v>14</v>
      </c>
      <c r="E442">
        <v>2019</v>
      </c>
      <c r="F442">
        <v>2019</v>
      </c>
      <c r="G442">
        <v>5</v>
      </c>
      <c r="H442">
        <v>5</v>
      </c>
      <c r="I442">
        <v>1</v>
      </c>
      <c r="J442">
        <v>131</v>
      </c>
      <c r="K442">
        <v>77</v>
      </c>
      <c r="L442">
        <v>32.75</v>
      </c>
      <c r="M442">
        <v>137.88999999999999</v>
      </c>
      <c r="N442">
        <v>0</v>
      </c>
      <c r="O442">
        <v>1</v>
      </c>
      <c r="P442">
        <v>0</v>
      </c>
      <c r="Q442">
        <v>7</v>
      </c>
      <c r="R442">
        <v>9</v>
      </c>
      <c r="S442" s="2">
        <f t="shared" si="12"/>
        <v>26.2</v>
      </c>
      <c r="T442" s="2">
        <f t="shared" si="13"/>
        <v>26.2</v>
      </c>
    </row>
    <row r="443" spans="1:20" x14ac:dyDescent="0.3">
      <c r="A443">
        <v>41</v>
      </c>
      <c r="B443" t="s">
        <v>468</v>
      </c>
      <c r="C443" t="s">
        <v>22</v>
      </c>
      <c r="E443">
        <v>2008</v>
      </c>
      <c r="F443">
        <v>2010</v>
      </c>
      <c r="G443">
        <v>14</v>
      </c>
      <c r="H443">
        <v>11</v>
      </c>
      <c r="I443">
        <v>1</v>
      </c>
      <c r="J443">
        <v>130</v>
      </c>
      <c r="K443">
        <v>38</v>
      </c>
      <c r="L443">
        <v>13</v>
      </c>
      <c r="M443">
        <v>92.19</v>
      </c>
      <c r="N443">
        <v>0</v>
      </c>
      <c r="O443">
        <v>0</v>
      </c>
      <c r="P443">
        <v>2</v>
      </c>
      <c r="Q443">
        <v>12</v>
      </c>
      <c r="R443">
        <v>1</v>
      </c>
      <c r="S443" s="2">
        <f t="shared" si="12"/>
        <v>9.2857142857142865</v>
      </c>
      <c r="T443" s="2">
        <f t="shared" si="13"/>
        <v>11.818181818181818</v>
      </c>
    </row>
    <row r="444" spans="1:20" x14ac:dyDescent="0.3">
      <c r="A444">
        <v>42</v>
      </c>
      <c r="B444" t="s">
        <v>469</v>
      </c>
      <c r="C444" t="s">
        <v>2022</v>
      </c>
      <c r="E444">
        <v>2019</v>
      </c>
      <c r="F444">
        <v>2019</v>
      </c>
      <c r="G444">
        <v>10</v>
      </c>
      <c r="H444">
        <v>8</v>
      </c>
      <c r="I444">
        <v>4</v>
      </c>
      <c r="J444">
        <v>130</v>
      </c>
      <c r="K444">
        <v>29</v>
      </c>
      <c r="L444">
        <v>32.5</v>
      </c>
      <c r="M444">
        <v>89.04</v>
      </c>
      <c r="N444">
        <v>0</v>
      </c>
      <c r="O444">
        <v>0</v>
      </c>
      <c r="P444">
        <v>1</v>
      </c>
      <c r="Q444">
        <v>9</v>
      </c>
      <c r="R444">
        <v>0</v>
      </c>
      <c r="S444" s="2">
        <f t="shared" si="12"/>
        <v>13</v>
      </c>
      <c r="T444" s="2">
        <f t="shared" si="13"/>
        <v>16.25</v>
      </c>
    </row>
    <row r="445" spans="1:20" x14ac:dyDescent="0.3">
      <c r="A445">
        <v>43</v>
      </c>
      <c r="B445" t="s">
        <v>470</v>
      </c>
      <c r="C445" t="s">
        <v>2027</v>
      </c>
      <c r="E445">
        <v>2019</v>
      </c>
      <c r="F445">
        <v>2019</v>
      </c>
      <c r="G445">
        <v>10</v>
      </c>
      <c r="H445">
        <v>10</v>
      </c>
      <c r="I445">
        <v>3</v>
      </c>
      <c r="J445">
        <v>130</v>
      </c>
      <c r="K445">
        <v>44</v>
      </c>
      <c r="L445">
        <v>18.57</v>
      </c>
      <c r="M445">
        <v>94.89</v>
      </c>
      <c r="N445">
        <v>0</v>
      </c>
      <c r="O445">
        <v>0</v>
      </c>
      <c r="P445">
        <v>1</v>
      </c>
      <c r="Q445">
        <v>9</v>
      </c>
      <c r="R445">
        <v>1</v>
      </c>
      <c r="S445" s="2">
        <f t="shared" si="12"/>
        <v>13</v>
      </c>
      <c r="T445" s="2">
        <f t="shared" si="13"/>
        <v>13</v>
      </c>
    </row>
    <row r="446" spans="1:20" x14ac:dyDescent="0.3">
      <c r="A446">
        <v>44</v>
      </c>
      <c r="B446" t="s">
        <v>471</v>
      </c>
      <c r="C446" t="s">
        <v>20</v>
      </c>
      <c r="E446">
        <v>2008</v>
      </c>
      <c r="F446">
        <v>2013</v>
      </c>
      <c r="G446">
        <v>10</v>
      </c>
      <c r="H446">
        <v>10</v>
      </c>
      <c r="I446">
        <v>1</v>
      </c>
      <c r="J446">
        <v>130</v>
      </c>
      <c r="K446">
        <v>28</v>
      </c>
      <c r="L446">
        <v>14.44</v>
      </c>
      <c r="M446">
        <v>114.03</v>
      </c>
      <c r="N446">
        <v>0</v>
      </c>
      <c r="O446">
        <v>0</v>
      </c>
      <c r="P446">
        <v>0</v>
      </c>
      <c r="Q446">
        <v>8</v>
      </c>
      <c r="R446">
        <v>7</v>
      </c>
      <c r="S446" s="2">
        <f t="shared" si="12"/>
        <v>13</v>
      </c>
      <c r="T446" s="2">
        <f t="shared" si="13"/>
        <v>13</v>
      </c>
    </row>
    <row r="447" spans="1:20" x14ac:dyDescent="0.3">
      <c r="A447">
        <v>45</v>
      </c>
      <c r="B447" t="s">
        <v>472</v>
      </c>
      <c r="C447" t="s">
        <v>19</v>
      </c>
      <c r="E447">
        <v>2013</v>
      </c>
      <c r="F447">
        <v>2019</v>
      </c>
      <c r="G447">
        <v>13</v>
      </c>
      <c r="H447">
        <v>12</v>
      </c>
      <c r="I447">
        <v>3</v>
      </c>
      <c r="J447">
        <v>129</v>
      </c>
      <c r="K447">
        <v>32</v>
      </c>
      <c r="L447">
        <v>14.33</v>
      </c>
      <c r="M447">
        <v>96.99</v>
      </c>
      <c r="N447">
        <v>0</v>
      </c>
      <c r="O447">
        <v>0</v>
      </c>
      <c r="P447">
        <v>2</v>
      </c>
      <c r="Q447">
        <v>9</v>
      </c>
      <c r="R447">
        <v>2</v>
      </c>
      <c r="S447" s="2">
        <f t="shared" si="12"/>
        <v>9.9230769230769234</v>
      </c>
      <c r="T447" s="2">
        <f t="shared" si="13"/>
        <v>10.75</v>
      </c>
    </row>
    <row r="448" spans="1:20" x14ac:dyDescent="0.3">
      <c r="A448">
        <v>46</v>
      </c>
      <c r="B448" t="s">
        <v>473</v>
      </c>
      <c r="C448" t="s">
        <v>14</v>
      </c>
      <c r="E448">
        <v>2006</v>
      </c>
      <c r="F448">
        <v>2019</v>
      </c>
      <c r="G448">
        <v>79</v>
      </c>
      <c r="H448">
        <v>30</v>
      </c>
      <c r="I448">
        <v>12</v>
      </c>
      <c r="J448">
        <v>128</v>
      </c>
      <c r="K448">
        <v>27</v>
      </c>
      <c r="L448">
        <v>7.11</v>
      </c>
      <c r="M448">
        <v>83.66</v>
      </c>
      <c r="N448">
        <v>0</v>
      </c>
      <c r="O448">
        <v>0</v>
      </c>
      <c r="P448">
        <v>6</v>
      </c>
      <c r="Q448">
        <v>9</v>
      </c>
      <c r="R448">
        <v>4</v>
      </c>
      <c r="S448" s="2">
        <f t="shared" si="12"/>
        <v>1.620253164556962</v>
      </c>
      <c r="T448" s="2">
        <f t="shared" si="13"/>
        <v>4.2666666666666666</v>
      </c>
    </row>
    <row r="449" spans="1:20" x14ac:dyDescent="0.3">
      <c r="A449">
        <v>47</v>
      </c>
      <c r="B449" t="s">
        <v>474</v>
      </c>
      <c r="C449" t="s">
        <v>21</v>
      </c>
      <c r="E449">
        <v>2010</v>
      </c>
      <c r="F449">
        <v>2016</v>
      </c>
      <c r="G449">
        <v>25</v>
      </c>
      <c r="H449">
        <v>19</v>
      </c>
      <c r="I449">
        <v>8</v>
      </c>
      <c r="J449">
        <v>128</v>
      </c>
      <c r="K449">
        <v>28</v>
      </c>
      <c r="L449">
        <v>11.63</v>
      </c>
      <c r="M449">
        <v>111.3</v>
      </c>
      <c r="N449">
        <v>0</v>
      </c>
      <c r="O449">
        <v>0</v>
      </c>
      <c r="P449">
        <v>2</v>
      </c>
      <c r="Q449">
        <v>5</v>
      </c>
      <c r="R449">
        <v>8</v>
      </c>
      <c r="S449" s="2">
        <f t="shared" si="12"/>
        <v>5.12</v>
      </c>
      <c r="T449" s="2">
        <f t="shared" si="13"/>
        <v>6.7368421052631575</v>
      </c>
    </row>
    <row r="450" spans="1:20" x14ac:dyDescent="0.3">
      <c r="A450">
        <v>48</v>
      </c>
      <c r="B450" t="s">
        <v>475</v>
      </c>
      <c r="C450" t="s">
        <v>2049</v>
      </c>
      <c r="E450">
        <v>2019</v>
      </c>
      <c r="F450">
        <v>2019</v>
      </c>
      <c r="G450">
        <v>13</v>
      </c>
      <c r="H450">
        <v>9</v>
      </c>
      <c r="I450">
        <v>1</v>
      </c>
      <c r="J450">
        <v>128</v>
      </c>
      <c r="K450">
        <v>28</v>
      </c>
      <c r="L450">
        <v>16</v>
      </c>
      <c r="M450">
        <v>99.22</v>
      </c>
      <c r="N450">
        <v>0</v>
      </c>
      <c r="O450">
        <v>0</v>
      </c>
      <c r="P450">
        <v>0</v>
      </c>
      <c r="Q450">
        <v>8</v>
      </c>
      <c r="R450">
        <v>3</v>
      </c>
      <c r="S450" s="2">
        <f t="shared" si="12"/>
        <v>9.8461538461538467</v>
      </c>
      <c r="T450" s="2">
        <f t="shared" si="13"/>
        <v>14.222222222222221</v>
      </c>
    </row>
    <row r="451" spans="1:20" x14ac:dyDescent="0.3">
      <c r="A451">
        <v>49</v>
      </c>
      <c r="B451" t="s">
        <v>476</v>
      </c>
      <c r="C451" t="s">
        <v>19</v>
      </c>
      <c r="E451">
        <v>2010</v>
      </c>
      <c r="F451">
        <v>2015</v>
      </c>
      <c r="G451">
        <v>13</v>
      </c>
      <c r="H451">
        <v>12</v>
      </c>
      <c r="I451">
        <v>2</v>
      </c>
      <c r="J451">
        <v>127</v>
      </c>
      <c r="K451">
        <v>30</v>
      </c>
      <c r="L451">
        <v>12.7</v>
      </c>
      <c r="M451">
        <v>141.11000000000001</v>
      </c>
      <c r="N451">
        <v>0</v>
      </c>
      <c r="O451">
        <v>0</v>
      </c>
      <c r="P451">
        <v>2</v>
      </c>
      <c r="Q451">
        <v>14</v>
      </c>
      <c r="R451">
        <v>6</v>
      </c>
      <c r="S451" s="2">
        <f t="shared" ref="S451:S514" si="14">J451/G451</f>
        <v>9.7692307692307701</v>
      </c>
      <c r="T451" s="2">
        <f t="shared" ref="T451:T514" si="15">J451/H451</f>
        <v>10.583333333333334</v>
      </c>
    </row>
    <row r="452" spans="1:20" x14ac:dyDescent="0.3">
      <c r="A452">
        <v>0</v>
      </c>
      <c r="B452" t="s">
        <v>477</v>
      </c>
      <c r="C452" t="s">
        <v>18</v>
      </c>
      <c r="E452">
        <v>2006</v>
      </c>
      <c r="F452">
        <v>2012</v>
      </c>
      <c r="G452">
        <v>12</v>
      </c>
      <c r="H452">
        <v>12</v>
      </c>
      <c r="I452">
        <v>1</v>
      </c>
      <c r="J452">
        <v>127</v>
      </c>
      <c r="K452">
        <v>25</v>
      </c>
      <c r="L452">
        <v>11.54</v>
      </c>
      <c r="M452">
        <v>90.71</v>
      </c>
      <c r="N452">
        <v>0</v>
      </c>
      <c r="O452">
        <v>0</v>
      </c>
      <c r="P452">
        <v>2</v>
      </c>
      <c r="Q452">
        <v>7</v>
      </c>
      <c r="R452">
        <v>6</v>
      </c>
      <c r="S452" s="2">
        <f t="shared" si="14"/>
        <v>10.583333333333334</v>
      </c>
      <c r="T452" s="2">
        <f t="shared" si="15"/>
        <v>10.583333333333334</v>
      </c>
    </row>
    <row r="453" spans="1:20" x14ac:dyDescent="0.3">
      <c r="A453">
        <v>1</v>
      </c>
      <c r="B453" t="s">
        <v>478</v>
      </c>
      <c r="C453" t="s">
        <v>2024</v>
      </c>
      <c r="E453">
        <v>2007</v>
      </c>
      <c r="F453">
        <v>2013</v>
      </c>
      <c r="G453">
        <v>22</v>
      </c>
      <c r="H453">
        <v>19</v>
      </c>
      <c r="I453">
        <v>1</v>
      </c>
      <c r="J453">
        <v>127</v>
      </c>
      <c r="K453">
        <v>19</v>
      </c>
      <c r="L453">
        <v>7.05</v>
      </c>
      <c r="M453">
        <v>79.37</v>
      </c>
      <c r="N453">
        <v>0</v>
      </c>
      <c r="O453">
        <v>0</v>
      </c>
      <c r="P453">
        <v>3</v>
      </c>
      <c r="Q453">
        <v>15</v>
      </c>
      <c r="R453">
        <v>1</v>
      </c>
      <c r="S453" s="2">
        <f t="shared" si="14"/>
        <v>5.7727272727272725</v>
      </c>
      <c r="T453" s="2">
        <f t="shared" si="15"/>
        <v>6.6842105263157894</v>
      </c>
    </row>
    <row r="454" spans="1:20" x14ac:dyDescent="0.3">
      <c r="A454">
        <v>2</v>
      </c>
      <c r="B454" t="s">
        <v>479</v>
      </c>
      <c r="C454" t="s">
        <v>13</v>
      </c>
      <c r="E454">
        <v>2007</v>
      </c>
      <c r="F454">
        <v>2010</v>
      </c>
      <c r="G454">
        <v>10</v>
      </c>
      <c r="H454">
        <v>8</v>
      </c>
      <c r="I454">
        <v>2</v>
      </c>
      <c r="J454">
        <v>127</v>
      </c>
      <c r="K454">
        <v>32</v>
      </c>
      <c r="L454">
        <v>21.16</v>
      </c>
      <c r="M454">
        <v>127</v>
      </c>
      <c r="N454">
        <v>0</v>
      </c>
      <c r="O454">
        <v>0</v>
      </c>
      <c r="P454">
        <v>1</v>
      </c>
      <c r="Q454">
        <v>11</v>
      </c>
      <c r="R454">
        <v>5</v>
      </c>
      <c r="S454" s="2">
        <f t="shared" si="14"/>
        <v>12.7</v>
      </c>
      <c r="T454" s="2">
        <f t="shared" si="15"/>
        <v>15.875</v>
      </c>
    </row>
    <row r="455" spans="1:20" x14ac:dyDescent="0.3">
      <c r="A455">
        <v>3</v>
      </c>
      <c r="B455" t="s">
        <v>480</v>
      </c>
      <c r="C455" t="s">
        <v>2047</v>
      </c>
      <c r="E455">
        <v>2019</v>
      </c>
      <c r="F455">
        <v>2019</v>
      </c>
      <c r="G455">
        <v>9</v>
      </c>
      <c r="H455">
        <v>7</v>
      </c>
      <c r="I455">
        <v>0</v>
      </c>
      <c r="J455">
        <v>127</v>
      </c>
      <c r="K455">
        <v>29</v>
      </c>
      <c r="L455">
        <v>18.14</v>
      </c>
      <c r="M455">
        <v>83.55</v>
      </c>
      <c r="N455">
        <v>0</v>
      </c>
      <c r="O455">
        <v>0</v>
      </c>
      <c r="P455">
        <v>0</v>
      </c>
      <c r="Q455">
        <v>10</v>
      </c>
      <c r="R455">
        <v>0</v>
      </c>
      <c r="S455" s="2">
        <f t="shared" si="14"/>
        <v>14.111111111111111</v>
      </c>
      <c r="T455" s="2">
        <f t="shared" si="15"/>
        <v>18.142857142857142</v>
      </c>
    </row>
    <row r="456" spans="1:20" x14ac:dyDescent="0.3">
      <c r="A456">
        <v>4</v>
      </c>
      <c r="B456" t="s">
        <v>481</v>
      </c>
      <c r="C456" t="s">
        <v>2062</v>
      </c>
      <c r="E456">
        <v>2019</v>
      </c>
      <c r="F456">
        <v>2019</v>
      </c>
      <c r="G456">
        <v>4</v>
      </c>
      <c r="H456">
        <v>3</v>
      </c>
      <c r="I456">
        <v>2</v>
      </c>
      <c r="J456">
        <v>126</v>
      </c>
      <c r="K456">
        <v>53</v>
      </c>
      <c r="L456">
        <v>126</v>
      </c>
      <c r="M456">
        <v>129.88999999999999</v>
      </c>
      <c r="N456">
        <v>0</v>
      </c>
      <c r="O456">
        <v>1</v>
      </c>
      <c r="P456">
        <v>0</v>
      </c>
      <c r="Q456">
        <v>4</v>
      </c>
      <c r="R456">
        <v>10</v>
      </c>
      <c r="S456" s="2">
        <f t="shared" si="14"/>
        <v>31.5</v>
      </c>
      <c r="T456" s="2">
        <f t="shared" si="15"/>
        <v>42</v>
      </c>
    </row>
    <row r="457" spans="1:20" x14ac:dyDescent="0.3">
      <c r="A457">
        <v>5</v>
      </c>
      <c r="B457" t="s">
        <v>482</v>
      </c>
      <c r="C457" t="s">
        <v>18</v>
      </c>
      <c r="E457">
        <v>2009</v>
      </c>
      <c r="F457">
        <v>2010</v>
      </c>
      <c r="G457">
        <v>7</v>
      </c>
      <c r="H457">
        <v>6</v>
      </c>
      <c r="I457">
        <v>0</v>
      </c>
      <c r="J457">
        <v>126</v>
      </c>
      <c r="K457">
        <v>63</v>
      </c>
      <c r="L457">
        <v>21</v>
      </c>
      <c r="M457">
        <v>150</v>
      </c>
      <c r="N457">
        <v>0</v>
      </c>
      <c r="O457">
        <v>1</v>
      </c>
      <c r="P457">
        <v>0</v>
      </c>
      <c r="Q457">
        <v>19</v>
      </c>
      <c r="R457">
        <v>2</v>
      </c>
      <c r="S457" s="2">
        <f t="shared" si="14"/>
        <v>18</v>
      </c>
      <c r="T457" s="2">
        <f t="shared" si="15"/>
        <v>21</v>
      </c>
    </row>
    <row r="458" spans="1:20" x14ac:dyDescent="0.3">
      <c r="A458">
        <v>6</v>
      </c>
      <c r="B458" t="s">
        <v>483</v>
      </c>
      <c r="C458" t="s">
        <v>17</v>
      </c>
      <c r="E458">
        <v>2017</v>
      </c>
      <c r="F458">
        <v>2018</v>
      </c>
      <c r="G458">
        <v>8</v>
      </c>
      <c r="H458">
        <v>8</v>
      </c>
      <c r="I458">
        <v>0</v>
      </c>
      <c r="J458">
        <v>126</v>
      </c>
      <c r="K458">
        <v>45</v>
      </c>
      <c r="L458">
        <v>15.75</v>
      </c>
      <c r="M458">
        <v>110.52</v>
      </c>
      <c r="N458">
        <v>0</v>
      </c>
      <c r="O458">
        <v>0</v>
      </c>
      <c r="P458">
        <v>1</v>
      </c>
      <c r="Q458">
        <v>14</v>
      </c>
      <c r="R458">
        <v>5</v>
      </c>
      <c r="S458" s="2">
        <f t="shared" si="14"/>
        <v>15.75</v>
      </c>
      <c r="T458" s="2">
        <f t="shared" si="15"/>
        <v>15.75</v>
      </c>
    </row>
    <row r="459" spans="1:20" x14ac:dyDescent="0.3">
      <c r="A459">
        <v>7</v>
      </c>
      <c r="B459" t="s">
        <v>484</v>
      </c>
      <c r="C459" t="s">
        <v>12</v>
      </c>
      <c r="E459">
        <v>2018</v>
      </c>
      <c r="F459">
        <v>2019</v>
      </c>
      <c r="G459">
        <v>25</v>
      </c>
      <c r="H459">
        <v>13</v>
      </c>
      <c r="I459">
        <v>4</v>
      </c>
      <c r="J459">
        <v>125</v>
      </c>
      <c r="K459">
        <v>37</v>
      </c>
      <c r="L459">
        <v>13.88</v>
      </c>
      <c r="M459">
        <v>123.76</v>
      </c>
      <c r="N459">
        <v>0</v>
      </c>
      <c r="O459">
        <v>0</v>
      </c>
      <c r="P459">
        <v>0</v>
      </c>
      <c r="Q459">
        <v>10</v>
      </c>
      <c r="R459">
        <v>4</v>
      </c>
      <c r="S459" s="2">
        <f t="shared" si="14"/>
        <v>5</v>
      </c>
      <c r="T459" s="2">
        <f t="shared" si="15"/>
        <v>9.615384615384615</v>
      </c>
    </row>
    <row r="460" spans="1:20" x14ac:dyDescent="0.3">
      <c r="A460">
        <v>8</v>
      </c>
      <c r="B460" t="s">
        <v>485</v>
      </c>
      <c r="C460" t="s">
        <v>2050</v>
      </c>
      <c r="E460">
        <v>2019</v>
      </c>
      <c r="F460">
        <v>2019</v>
      </c>
      <c r="G460">
        <v>9</v>
      </c>
      <c r="H460">
        <v>9</v>
      </c>
      <c r="I460">
        <v>3</v>
      </c>
      <c r="J460">
        <v>124</v>
      </c>
      <c r="K460">
        <v>40</v>
      </c>
      <c r="L460">
        <v>20.66</v>
      </c>
      <c r="M460">
        <v>158.97</v>
      </c>
      <c r="N460">
        <v>0</v>
      </c>
      <c r="O460">
        <v>0</v>
      </c>
      <c r="P460">
        <v>0</v>
      </c>
      <c r="Q460">
        <v>10</v>
      </c>
      <c r="R460">
        <v>8</v>
      </c>
      <c r="S460" s="2">
        <f t="shared" si="14"/>
        <v>13.777777777777779</v>
      </c>
      <c r="T460" s="2">
        <f t="shared" si="15"/>
        <v>13.777777777777779</v>
      </c>
    </row>
    <row r="461" spans="1:20" x14ac:dyDescent="0.3">
      <c r="A461">
        <v>9</v>
      </c>
      <c r="B461" t="s">
        <v>486</v>
      </c>
      <c r="C461" t="s">
        <v>2038</v>
      </c>
      <c r="E461">
        <v>2019</v>
      </c>
      <c r="F461">
        <v>2019</v>
      </c>
      <c r="G461">
        <v>4</v>
      </c>
      <c r="H461">
        <v>4</v>
      </c>
      <c r="I461">
        <v>0</v>
      </c>
      <c r="J461">
        <v>124</v>
      </c>
      <c r="K461">
        <v>45</v>
      </c>
      <c r="L461">
        <v>31</v>
      </c>
      <c r="M461">
        <v>136.26</v>
      </c>
      <c r="N461">
        <v>0</v>
      </c>
      <c r="O461">
        <v>0</v>
      </c>
      <c r="P461">
        <v>0</v>
      </c>
      <c r="Q461">
        <v>13</v>
      </c>
      <c r="R461">
        <v>5</v>
      </c>
      <c r="S461" s="2">
        <f t="shared" si="14"/>
        <v>31</v>
      </c>
      <c r="T461" s="2">
        <f t="shared" si="15"/>
        <v>31</v>
      </c>
    </row>
    <row r="462" spans="1:20" x14ac:dyDescent="0.3">
      <c r="A462">
        <v>10</v>
      </c>
      <c r="B462" t="s">
        <v>487</v>
      </c>
      <c r="C462" t="s">
        <v>2032</v>
      </c>
      <c r="E462">
        <v>2019</v>
      </c>
      <c r="F462">
        <v>2019</v>
      </c>
      <c r="G462">
        <v>15</v>
      </c>
      <c r="H462">
        <v>13</v>
      </c>
      <c r="I462">
        <v>4</v>
      </c>
      <c r="J462">
        <v>124</v>
      </c>
      <c r="K462">
        <v>27</v>
      </c>
      <c r="L462">
        <v>13.77</v>
      </c>
      <c r="M462">
        <v>120.38</v>
      </c>
      <c r="N462">
        <v>0</v>
      </c>
      <c r="O462">
        <v>0</v>
      </c>
      <c r="P462">
        <v>2</v>
      </c>
      <c r="Q462">
        <v>7</v>
      </c>
      <c r="R462">
        <v>7</v>
      </c>
      <c r="S462" s="2">
        <f t="shared" si="14"/>
        <v>8.2666666666666675</v>
      </c>
      <c r="T462" s="2">
        <f t="shared" si="15"/>
        <v>9.5384615384615383</v>
      </c>
    </row>
    <row r="463" spans="1:20" x14ac:dyDescent="0.3">
      <c r="A463">
        <v>11</v>
      </c>
      <c r="B463" t="s">
        <v>488</v>
      </c>
      <c r="C463" t="s">
        <v>2063</v>
      </c>
      <c r="E463">
        <v>2019</v>
      </c>
      <c r="F463">
        <v>2019</v>
      </c>
      <c r="G463">
        <v>4</v>
      </c>
      <c r="H463">
        <v>4</v>
      </c>
      <c r="I463">
        <v>0</v>
      </c>
      <c r="J463">
        <v>124</v>
      </c>
      <c r="K463">
        <v>52</v>
      </c>
      <c r="L463">
        <v>31</v>
      </c>
      <c r="M463">
        <v>87.94</v>
      </c>
      <c r="N463">
        <v>0</v>
      </c>
      <c r="O463">
        <v>1</v>
      </c>
      <c r="P463">
        <v>0</v>
      </c>
      <c r="Q463">
        <v>6</v>
      </c>
      <c r="R463">
        <v>1</v>
      </c>
      <c r="S463" s="2">
        <f t="shared" si="14"/>
        <v>31</v>
      </c>
      <c r="T463" s="2">
        <f t="shared" si="15"/>
        <v>31</v>
      </c>
    </row>
    <row r="464" spans="1:20" x14ac:dyDescent="0.3">
      <c r="A464">
        <v>12</v>
      </c>
      <c r="B464" t="s">
        <v>489</v>
      </c>
      <c r="C464" t="s">
        <v>17</v>
      </c>
      <c r="E464">
        <v>2006</v>
      </c>
      <c r="F464">
        <v>2014</v>
      </c>
      <c r="G464">
        <v>21</v>
      </c>
      <c r="H464">
        <v>12</v>
      </c>
      <c r="I464">
        <v>4</v>
      </c>
      <c r="J464">
        <v>124</v>
      </c>
      <c r="K464">
        <v>34</v>
      </c>
      <c r="L464">
        <v>15.5</v>
      </c>
      <c r="M464">
        <v>109.73</v>
      </c>
      <c r="N464">
        <v>0</v>
      </c>
      <c r="O464">
        <v>0</v>
      </c>
      <c r="P464">
        <v>1</v>
      </c>
      <c r="Q464">
        <v>13</v>
      </c>
      <c r="R464">
        <v>2</v>
      </c>
      <c r="S464" s="2">
        <f t="shared" si="14"/>
        <v>5.9047619047619051</v>
      </c>
      <c r="T464" s="2">
        <f t="shared" si="15"/>
        <v>10.333333333333334</v>
      </c>
    </row>
    <row r="465" spans="1:20" x14ac:dyDescent="0.3">
      <c r="A465">
        <v>13</v>
      </c>
      <c r="B465" t="s">
        <v>490</v>
      </c>
      <c r="C465" t="s">
        <v>11</v>
      </c>
      <c r="E465">
        <v>2010</v>
      </c>
      <c r="F465">
        <v>2017</v>
      </c>
      <c r="G465">
        <v>46</v>
      </c>
      <c r="H465">
        <v>11</v>
      </c>
      <c r="I465">
        <v>7</v>
      </c>
      <c r="J465">
        <v>123</v>
      </c>
      <c r="K465">
        <v>31</v>
      </c>
      <c r="L465">
        <v>30.75</v>
      </c>
      <c r="M465">
        <v>106.95</v>
      </c>
      <c r="N465">
        <v>0</v>
      </c>
      <c r="O465">
        <v>0</v>
      </c>
      <c r="P465">
        <v>0</v>
      </c>
      <c r="Q465">
        <v>14</v>
      </c>
      <c r="R465">
        <v>1</v>
      </c>
      <c r="S465" s="2">
        <f t="shared" si="14"/>
        <v>2.6739130434782608</v>
      </c>
      <c r="T465" s="2">
        <f t="shared" si="15"/>
        <v>11.181818181818182</v>
      </c>
    </row>
    <row r="466" spans="1:20" x14ac:dyDescent="0.3">
      <c r="A466">
        <v>14</v>
      </c>
      <c r="B466" t="s">
        <v>491</v>
      </c>
      <c r="C466" t="s">
        <v>13</v>
      </c>
      <c r="E466">
        <v>2007</v>
      </c>
      <c r="F466">
        <v>2009</v>
      </c>
      <c r="G466">
        <v>14</v>
      </c>
      <c r="H466">
        <v>13</v>
      </c>
      <c r="I466">
        <v>5</v>
      </c>
      <c r="J466">
        <v>123</v>
      </c>
      <c r="K466">
        <v>31</v>
      </c>
      <c r="L466">
        <v>15.37</v>
      </c>
      <c r="M466">
        <v>123</v>
      </c>
      <c r="N466">
        <v>0</v>
      </c>
      <c r="O466">
        <v>0</v>
      </c>
      <c r="P466">
        <v>3</v>
      </c>
      <c r="Q466">
        <v>8</v>
      </c>
      <c r="R466">
        <v>5</v>
      </c>
      <c r="S466" s="2">
        <f t="shared" si="14"/>
        <v>8.7857142857142865</v>
      </c>
      <c r="T466" s="2">
        <f t="shared" si="15"/>
        <v>9.4615384615384617</v>
      </c>
    </row>
    <row r="467" spans="1:20" x14ac:dyDescent="0.3">
      <c r="A467">
        <v>15</v>
      </c>
      <c r="B467" t="s">
        <v>492</v>
      </c>
      <c r="C467" t="s">
        <v>2020</v>
      </c>
      <c r="E467">
        <v>2012</v>
      </c>
      <c r="F467">
        <v>2019</v>
      </c>
      <c r="G467">
        <v>42</v>
      </c>
      <c r="H467">
        <v>18</v>
      </c>
      <c r="I467">
        <v>9</v>
      </c>
      <c r="J467">
        <v>123</v>
      </c>
      <c r="K467">
        <v>26</v>
      </c>
      <c r="L467">
        <v>13.66</v>
      </c>
      <c r="M467">
        <v>123</v>
      </c>
      <c r="N467">
        <v>0</v>
      </c>
      <c r="O467">
        <v>0</v>
      </c>
      <c r="P467">
        <v>2</v>
      </c>
      <c r="Q467">
        <v>8</v>
      </c>
      <c r="R467">
        <v>3</v>
      </c>
      <c r="S467" s="2">
        <f t="shared" si="14"/>
        <v>2.9285714285714284</v>
      </c>
      <c r="T467" s="2">
        <f t="shared" si="15"/>
        <v>6.833333333333333</v>
      </c>
    </row>
    <row r="468" spans="1:20" x14ac:dyDescent="0.3">
      <c r="A468">
        <v>16</v>
      </c>
      <c r="B468" t="s">
        <v>493</v>
      </c>
      <c r="C468" t="s">
        <v>2037</v>
      </c>
      <c r="E468">
        <v>2019</v>
      </c>
      <c r="F468">
        <v>2019</v>
      </c>
      <c r="G468">
        <v>16</v>
      </c>
      <c r="H468">
        <v>13</v>
      </c>
      <c r="I468">
        <v>5</v>
      </c>
      <c r="J468">
        <v>122</v>
      </c>
      <c r="K468">
        <v>27</v>
      </c>
      <c r="L468">
        <v>15.25</v>
      </c>
      <c r="M468">
        <v>89.7</v>
      </c>
      <c r="N468">
        <v>0</v>
      </c>
      <c r="O468">
        <v>0</v>
      </c>
      <c r="P468">
        <v>1</v>
      </c>
      <c r="Q468">
        <v>8</v>
      </c>
      <c r="R468">
        <v>0</v>
      </c>
      <c r="S468" s="2">
        <f t="shared" si="14"/>
        <v>7.625</v>
      </c>
      <c r="T468" s="2">
        <f t="shared" si="15"/>
        <v>9.384615384615385</v>
      </c>
    </row>
    <row r="469" spans="1:20" x14ac:dyDescent="0.3">
      <c r="A469">
        <v>17</v>
      </c>
      <c r="B469" t="s">
        <v>494</v>
      </c>
      <c r="C469" t="s">
        <v>11</v>
      </c>
      <c r="E469">
        <v>2015</v>
      </c>
      <c r="F469">
        <v>2017</v>
      </c>
      <c r="G469">
        <v>9</v>
      </c>
      <c r="H469">
        <v>6</v>
      </c>
      <c r="I469">
        <v>0</v>
      </c>
      <c r="J469">
        <v>122</v>
      </c>
      <c r="K469">
        <v>58</v>
      </c>
      <c r="L469">
        <v>20.329999999999998</v>
      </c>
      <c r="M469">
        <v>123.23</v>
      </c>
      <c r="N469">
        <v>0</v>
      </c>
      <c r="O469">
        <v>1</v>
      </c>
      <c r="P469">
        <v>0</v>
      </c>
      <c r="Q469">
        <v>12</v>
      </c>
      <c r="R469">
        <v>3</v>
      </c>
      <c r="S469" s="2">
        <f t="shared" si="14"/>
        <v>13.555555555555555</v>
      </c>
      <c r="T469" s="2">
        <f t="shared" si="15"/>
        <v>20.333333333333332</v>
      </c>
    </row>
    <row r="470" spans="1:20" x14ac:dyDescent="0.3">
      <c r="A470">
        <v>18</v>
      </c>
      <c r="B470" t="s">
        <v>495</v>
      </c>
      <c r="C470" t="s">
        <v>2032</v>
      </c>
      <c r="E470">
        <v>2019</v>
      </c>
      <c r="F470">
        <v>2019</v>
      </c>
      <c r="G470">
        <v>10</v>
      </c>
      <c r="H470">
        <v>9</v>
      </c>
      <c r="I470">
        <v>3</v>
      </c>
      <c r="J470">
        <v>122</v>
      </c>
      <c r="K470">
        <v>41</v>
      </c>
      <c r="L470">
        <v>20.329999999999998</v>
      </c>
      <c r="M470">
        <v>119.6</v>
      </c>
      <c r="N470">
        <v>0</v>
      </c>
      <c r="O470">
        <v>0</v>
      </c>
      <c r="P470">
        <v>0</v>
      </c>
      <c r="Q470">
        <v>9</v>
      </c>
      <c r="R470">
        <v>6</v>
      </c>
      <c r="S470" s="2">
        <f t="shared" si="14"/>
        <v>12.2</v>
      </c>
      <c r="T470" s="2">
        <f t="shared" si="15"/>
        <v>13.555555555555555</v>
      </c>
    </row>
    <row r="471" spans="1:20" x14ac:dyDescent="0.3">
      <c r="A471">
        <v>19</v>
      </c>
      <c r="B471" t="s">
        <v>496</v>
      </c>
      <c r="C471" t="s">
        <v>2064</v>
      </c>
      <c r="E471">
        <v>2019</v>
      </c>
      <c r="F471">
        <v>2019</v>
      </c>
      <c r="G471">
        <v>9</v>
      </c>
      <c r="H471">
        <v>9</v>
      </c>
      <c r="I471">
        <v>1</v>
      </c>
      <c r="J471">
        <v>122</v>
      </c>
      <c r="K471">
        <v>46</v>
      </c>
      <c r="L471">
        <v>15.25</v>
      </c>
      <c r="M471">
        <v>96.82</v>
      </c>
      <c r="N471">
        <v>0</v>
      </c>
      <c r="O471">
        <v>0</v>
      </c>
      <c r="P471">
        <v>2</v>
      </c>
      <c r="Q471">
        <v>5</v>
      </c>
      <c r="R471">
        <v>5</v>
      </c>
      <c r="S471" s="2">
        <f t="shared" si="14"/>
        <v>13.555555555555555</v>
      </c>
      <c r="T471" s="2">
        <f t="shared" si="15"/>
        <v>13.555555555555555</v>
      </c>
    </row>
    <row r="472" spans="1:20" x14ac:dyDescent="0.3">
      <c r="A472">
        <v>20</v>
      </c>
      <c r="B472" t="s">
        <v>497</v>
      </c>
      <c r="C472" t="s">
        <v>16</v>
      </c>
      <c r="E472">
        <v>2017</v>
      </c>
      <c r="F472">
        <v>2019</v>
      </c>
      <c r="G472">
        <v>38</v>
      </c>
      <c r="H472">
        <v>14</v>
      </c>
      <c r="I472">
        <v>5</v>
      </c>
      <c r="J472">
        <v>122</v>
      </c>
      <c r="K472">
        <v>29</v>
      </c>
      <c r="L472">
        <v>13.55</v>
      </c>
      <c r="M472">
        <v>127.08</v>
      </c>
      <c r="N472">
        <v>0</v>
      </c>
      <c r="O472">
        <v>0</v>
      </c>
      <c r="P472">
        <v>2</v>
      </c>
      <c r="Q472">
        <v>6</v>
      </c>
      <c r="R472">
        <v>6</v>
      </c>
      <c r="S472" s="2">
        <f t="shared" si="14"/>
        <v>3.2105263157894739</v>
      </c>
      <c r="T472" s="2">
        <f t="shared" si="15"/>
        <v>8.7142857142857135</v>
      </c>
    </row>
    <row r="473" spans="1:20" x14ac:dyDescent="0.3">
      <c r="A473">
        <v>21</v>
      </c>
      <c r="B473" t="s">
        <v>498</v>
      </c>
      <c r="C473" t="s">
        <v>18</v>
      </c>
      <c r="E473">
        <v>2011</v>
      </c>
      <c r="F473">
        <v>2019</v>
      </c>
      <c r="G473">
        <v>18</v>
      </c>
      <c r="H473">
        <v>10</v>
      </c>
      <c r="I473">
        <v>5</v>
      </c>
      <c r="J473">
        <v>121</v>
      </c>
      <c r="K473">
        <v>44</v>
      </c>
      <c r="L473">
        <v>24.2</v>
      </c>
      <c r="M473">
        <v>145.78</v>
      </c>
      <c r="N473">
        <v>0</v>
      </c>
      <c r="O473">
        <v>0</v>
      </c>
      <c r="P473">
        <v>2</v>
      </c>
      <c r="Q473">
        <v>6</v>
      </c>
      <c r="R473">
        <v>9</v>
      </c>
      <c r="S473" s="2">
        <f t="shared" si="14"/>
        <v>6.7222222222222223</v>
      </c>
      <c r="T473" s="2">
        <f t="shared" si="15"/>
        <v>12.1</v>
      </c>
    </row>
    <row r="474" spans="1:20" x14ac:dyDescent="0.3">
      <c r="A474">
        <v>22</v>
      </c>
      <c r="B474" t="s">
        <v>499</v>
      </c>
      <c r="C474" t="s">
        <v>11</v>
      </c>
      <c r="E474">
        <v>2018</v>
      </c>
      <c r="F474">
        <v>2019</v>
      </c>
      <c r="G474">
        <v>18</v>
      </c>
      <c r="H474">
        <v>9</v>
      </c>
      <c r="I474">
        <v>4</v>
      </c>
      <c r="J474">
        <v>121</v>
      </c>
      <c r="K474">
        <v>26</v>
      </c>
      <c r="L474">
        <v>24.2</v>
      </c>
      <c r="M474">
        <v>131.52000000000001</v>
      </c>
      <c r="N474">
        <v>0</v>
      </c>
      <c r="O474">
        <v>0</v>
      </c>
      <c r="P474">
        <v>0</v>
      </c>
      <c r="Q474">
        <v>8</v>
      </c>
      <c r="R474">
        <v>6</v>
      </c>
      <c r="S474" s="2">
        <f t="shared" si="14"/>
        <v>6.7222222222222223</v>
      </c>
      <c r="T474" s="2">
        <f t="shared" si="15"/>
        <v>13.444444444444445</v>
      </c>
    </row>
    <row r="475" spans="1:20" x14ac:dyDescent="0.3">
      <c r="A475">
        <v>23</v>
      </c>
      <c r="B475" t="s">
        <v>500</v>
      </c>
      <c r="C475" t="s">
        <v>12</v>
      </c>
      <c r="E475">
        <v>2005</v>
      </c>
      <c r="F475">
        <v>2006</v>
      </c>
      <c r="G475">
        <v>4</v>
      </c>
      <c r="H475">
        <v>4</v>
      </c>
      <c r="I475">
        <v>0</v>
      </c>
      <c r="J475">
        <v>120</v>
      </c>
      <c r="K475">
        <v>96</v>
      </c>
      <c r="L475">
        <v>30</v>
      </c>
      <c r="M475">
        <v>162.16</v>
      </c>
      <c r="N475">
        <v>0</v>
      </c>
      <c r="O475">
        <v>1</v>
      </c>
      <c r="P475">
        <v>0</v>
      </c>
      <c r="Q475">
        <v>11</v>
      </c>
      <c r="R475">
        <v>5</v>
      </c>
      <c r="S475" s="2">
        <f t="shared" si="14"/>
        <v>30</v>
      </c>
      <c r="T475" s="2">
        <f t="shared" si="15"/>
        <v>30</v>
      </c>
    </row>
    <row r="476" spans="1:20" x14ac:dyDescent="0.3">
      <c r="A476">
        <v>24</v>
      </c>
      <c r="B476" t="s">
        <v>501</v>
      </c>
      <c r="C476" t="s">
        <v>20</v>
      </c>
      <c r="E476">
        <v>2010</v>
      </c>
      <c r="F476">
        <v>2017</v>
      </c>
      <c r="G476">
        <v>14</v>
      </c>
      <c r="H476">
        <v>13</v>
      </c>
      <c r="I476">
        <v>0</v>
      </c>
      <c r="J476">
        <v>119</v>
      </c>
      <c r="K476">
        <v>36</v>
      </c>
      <c r="L476">
        <v>9.15</v>
      </c>
      <c r="M476">
        <v>88.8</v>
      </c>
      <c r="N476">
        <v>0</v>
      </c>
      <c r="O476">
        <v>0</v>
      </c>
      <c r="P476">
        <v>4</v>
      </c>
      <c r="Q476">
        <v>14</v>
      </c>
      <c r="R476">
        <v>3</v>
      </c>
      <c r="S476" s="2">
        <f t="shared" si="14"/>
        <v>8.5</v>
      </c>
      <c r="T476" s="2">
        <f t="shared" si="15"/>
        <v>9.1538461538461533</v>
      </c>
    </row>
    <row r="477" spans="1:20" x14ac:dyDescent="0.3">
      <c r="A477">
        <v>25</v>
      </c>
      <c r="B477" t="s">
        <v>502</v>
      </c>
      <c r="C477" t="s">
        <v>2064</v>
      </c>
      <c r="E477">
        <v>2019</v>
      </c>
      <c r="F477">
        <v>2019</v>
      </c>
      <c r="G477">
        <v>9</v>
      </c>
      <c r="H477">
        <v>8</v>
      </c>
      <c r="I477">
        <v>0</v>
      </c>
      <c r="J477">
        <v>119</v>
      </c>
      <c r="K477">
        <v>49</v>
      </c>
      <c r="L477">
        <v>14.87</v>
      </c>
      <c r="M477">
        <v>82.63</v>
      </c>
      <c r="N477">
        <v>0</v>
      </c>
      <c r="O477">
        <v>0</v>
      </c>
      <c r="P477">
        <v>1</v>
      </c>
      <c r="Q477">
        <v>8</v>
      </c>
      <c r="R477">
        <v>4</v>
      </c>
      <c r="S477" s="2">
        <f t="shared" si="14"/>
        <v>13.222222222222221</v>
      </c>
      <c r="T477" s="2">
        <f t="shared" si="15"/>
        <v>14.875</v>
      </c>
    </row>
    <row r="478" spans="1:20" x14ac:dyDescent="0.3">
      <c r="A478">
        <v>26</v>
      </c>
      <c r="B478" t="s">
        <v>503</v>
      </c>
      <c r="C478" t="s">
        <v>13</v>
      </c>
      <c r="E478">
        <v>2006</v>
      </c>
      <c r="F478">
        <v>2014</v>
      </c>
      <c r="G478">
        <v>56</v>
      </c>
      <c r="H478">
        <v>26</v>
      </c>
      <c r="I478">
        <v>10</v>
      </c>
      <c r="J478">
        <v>118</v>
      </c>
      <c r="K478">
        <v>18</v>
      </c>
      <c r="L478">
        <v>7.37</v>
      </c>
      <c r="M478">
        <v>100</v>
      </c>
      <c r="N478">
        <v>0</v>
      </c>
      <c r="O478">
        <v>0</v>
      </c>
      <c r="P478">
        <v>2</v>
      </c>
      <c r="Q478">
        <v>7</v>
      </c>
      <c r="R478">
        <v>3</v>
      </c>
      <c r="S478" s="2">
        <f t="shared" si="14"/>
        <v>2.1071428571428572</v>
      </c>
      <c r="T478" s="2">
        <f t="shared" si="15"/>
        <v>4.5384615384615383</v>
      </c>
    </row>
    <row r="479" spans="1:20" x14ac:dyDescent="0.3">
      <c r="A479">
        <v>27</v>
      </c>
      <c r="B479" t="s">
        <v>504</v>
      </c>
      <c r="C479" t="s">
        <v>2060</v>
      </c>
      <c r="E479">
        <v>2019</v>
      </c>
      <c r="F479">
        <v>2019</v>
      </c>
      <c r="G479">
        <v>5</v>
      </c>
      <c r="H479">
        <v>5</v>
      </c>
      <c r="I479">
        <v>0</v>
      </c>
      <c r="J479">
        <v>118</v>
      </c>
      <c r="K479">
        <v>47</v>
      </c>
      <c r="L479">
        <v>23.6</v>
      </c>
      <c r="M479">
        <v>121.64</v>
      </c>
      <c r="N479">
        <v>0</v>
      </c>
      <c r="O479">
        <v>0</v>
      </c>
      <c r="P479">
        <v>0</v>
      </c>
      <c r="Q479">
        <v>12</v>
      </c>
      <c r="R479">
        <v>5</v>
      </c>
      <c r="S479" s="2">
        <f t="shared" si="14"/>
        <v>23.6</v>
      </c>
      <c r="T479" s="2">
        <f t="shared" si="15"/>
        <v>23.6</v>
      </c>
    </row>
    <row r="480" spans="1:20" x14ac:dyDescent="0.3">
      <c r="A480">
        <v>28</v>
      </c>
      <c r="B480" t="s">
        <v>505</v>
      </c>
      <c r="C480" t="s">
        <v>15</v>
      </c>
      <c r="E480">
        <v>2006</v>
      </c>
      <c r="F480">
        <v>2018</v>
      </c>
      <c r="G480">
        <v>30</v>
      </c>
      <c r="H480">
        <v>15</v>
      </c>
      <c r="I480">
        <v>6</v>
      </c>
      <c r="J480">
        <v>118</v>
      </c>
      <c r="K480">
        <v>21</v>
      </c>
      <c r="L480">
        <v>13.11</v>
      </c>
      <c r="M480">
        <v>128.26</v>
      </c>
      <c r="N480">
        <v>0</v>
      </c>
      <c r="O480">
        <v>0</v>
      </c>
      <c r="P480">
        <v>1</v>
      </c>
      <c r="Q480">
        <v>10</v>
      </c>
      <c r="R480">
        <v>6</v>
      </c>
      <c r="S480" s="2">
        <f t="shared" si="14"/>
        <v>3.9333333333333331</v>
      </c>
      <c r="T480" s="2">
        <f t="shared" si="15"/>
        <v>7.8666666666666663</v>
      </c>
    </row>
    <row r="481" spans="1:20" x14ac:dyDescent="0.3">
      <c r="A481">
        <v>29</v>
      </c>
      <c r="B481" t="s">
        <v>506</v>
      </c>
      <c r="C481" t="s">
        <v>2026</v>
      </c>
      <c r="E481">
        <v>2015</v>
      </c>
      <c r="F481">
        <v>2019</v>
      </c>
      <c r="G481">
        <v>19</v>
      </c>
      <c r="H481">
        <v>13</v>
      </c>
      <c r="I481">
        <v>2</v>
      </c>
      <c r="J481">
        <v>117</v>
      </c>
      <c r="K481">
        <v>29</v>
      </c>
      <c r="L481">
        <v>10.63</v>
      </c>
      <c r="M481">
        <v>110.37</v>
      </c>
      <c r="N481">
        <v>0</v>
      </c>
      <c r="O481">
        <v>0</v>
      </c>
      <c r="P481">
        <v>1</v>
      </c>
      <c r="Q481">
        <v>7</v>
      </c>
      <c r="R481">
        <v>5</v>
      </c>
      <c r="S481" s="2">
        <f t="shared" si="14"/>
        <v>6.1578947368421053</v>
      </c>
      <c r="T481" s="2">
        <f t="shared" si="15"/>
        <v>9</v>
      </c>
    </row>
    <row r="482" spans="1:20" x14ac:dyDescent="0.3">
      <c r="A482">
        <v>30</v>
      </c>
      <c r="B482" t="s">
        <v>507</v>
      </c>
      <c r="C482" t="s">
        <v>20</v>
      </c>
      <c r="E482">
        <v>2014</v>
      </c>
      <c r="F482">
        <v>2019</v>
      </c>
      <c r="G482">
        <v>14</v>
      </c>
      <c r="H482">
        <v>10</v>
      </c>
      <c r="I482">
        <v>0</v>
      </c>
      <c r="J482">
        <v>117</v>
      </c>
      <c r="K482">
        <v>47</v>
      </c>
      <c r="L482">
        <v>11.7</v>
      </c>
      <c r="M482">
        <v>93.6</v>
      </c>
      <c r="N482">
        <v>0</v>
      </c>
      <c r="O482">
        <v>0</v>
      </c>
      <c r="P482">
        <v>2</v>
      </c>
      <c r="Q482">
        <v>9</v>
      </c>
      <c r="R482">
        <v>4</v>
      </c>
      <c r="S482" s="2">
        <f t="shared" si="14"/>
        <v>8.3571428571428577</v>
      </c>
      <c r="T482" s="2">
        <f t="shared" si="15"/>
        <v>11.7</v>
      </c>
    </row>
    <row r="483" spans="1:20" x14ac:dyDescent="0.3">
      <c r="A483">
        <v>31</v>
      </c>
      <c r="B483" t="s">
        <v>508</v>
      </c>
      <c r="C483" t="s">
        <v>2026</v>
      </c>
      <c r="E483">
        <v>2017</v>
      </c>
      <c r="F483">
        <v>2019</v>
      </c>
      <c r="G483">
        <v>10</v>
      </c>
      <c r="H483">
        <v>8</v>
      </c>
      <c r="I483">
        <v>2</v>
      </c>
      <c r="J483">
        <v>117</v>
      </c>
      <c r="K483">
        <v>29</v>
      </c>
      <c r="L483">
        <v>19.5</v>
      </c>
      <c r="M483">
        <v>151.94</v>
      </c>
      <c r="N483">
        <v>0</v>
      </c>
      <c r="O483">
        <v>0</v>
      </c>
      <c r="P483">
        <v>2</v>
      </c>
      <c r="Q483">
        <v>6</v>
      </c>
      <c r="R483">
        <v>8</v>
      </c>
      <c r="S483" s="2">
        <f t="shared" si="14"/>
        <v>11.7</v>
      </c>
      <c r="T483" s="2">
        <f t="shared" si="15"/>
        <v>14.625</v>
      </c>
    </row>
    <row r="484" spans="1:20" x14ac:dyDescent="0.3">
      <c r="A484">
        <v>32</v>
      </c>
      <c r="B484" t="s">
        <v>509</v>
      </c>
      <c r="C484" t="s">
        <v>2050</v>
      </c>
      <c r="E484">
        <v>2019</v>
      </c>
      <c r="F484">
        <v>2019</v>
      </c>
      <c r="G484">
        <v>7</v>
      </c>
      <c r="H484">
        <v>6</v>
      </c>
      <c r="I484">
        <v>3</v>
      </c>
      <c r="J484">
        <v>117</v>
      </c>
      <c r="K484">
        <v>44</v>
      </c>
      <c r="L484">
        <v>39</v>
      </c>
      <c r="M484">
        <v>114.7</v>
      </c>
      <c r="N484">
        <v>0</v>
      </c>
      <c r="O484">
        <v>0</v>
      </c>
      <c r="P484">
        <v>0</v>
      </c>
      <c r="Q484">
        <v>6</v>
      </c>
      <c r="R484">
        <v>3</v>
      </c>
      <c r="S484" s="2">
        <f t="shared" si="14"/>
        <v>16.714285714285715</v>
      </c>
      <c r="T484" s="2">
        <f t="shared" si="15"/>
        <v>19.5</v>
      </c>
    </row>
    <row r="485" spans="1:20" x14ac:dyDescent="0.3">
      <c r="A485">
        <v>33</v>
      </c>
      <c r="B485" t="s">
        <v>510</v>
      </c>
      <c r="C485" t="s">
        <v>20</v>
      </c>
      <c r="E485">
        <v>2012</v>
      </c>
      <c r="F485">
        <v>2014</v>
      </c>
      <c r="G485">
        <v>14</v>
      </c>
      <c r="H485">
        <v>12</v>
      </c>
      <c r="I485">
        <v>3</v>
      </c>
      <c r="J485">
        <v>117</v>
      </c>
      <c r="K485">
        <v>40</v>
      </c>
      <c r="L485">
        <v>13</v>
      </c>
      <c r="M485">
        <v>128.57</v>
      </c>
      <c r="N485">
        <v>0</v>
      </c>
      <c r="O485">
        <v>0</v>
      </c>
      <c r="P485">
        <v>3</v>
      </c>
      <c r="Q485">
        <v>3</v>
      </c>
      <c r="R485">
        <v>10</v>
      </c>
      <c r="S485" s="2">
        <f t="shared" si="14"/>
        <v>8.3571428571428577</v>
      </c>
      <c r="T485" s="2">
        <f t="shared" si="15"/>
        <v>9.75</v>
      </c>
    </row>
    <row r="486" spans="1:20" x14ac:dyDescent="0.3">
      <c r="A486">
        <v>34</v>
      </c>
      <c r="B486" t="s">
        <v>511</v>
      </c>
      <c r="C486" t="s">
        <v>2033</v>
      </c>
      <c r="E486">
        <v>2019</v>
      </c>
      <c r="F486">
        <v>2019</v>
      </c>
      <c r="G486">
        <v>8</v>
      </c>
      <c r="H486">
        <v>8</v>
      </c>
      <c r="I486">
        <v>0</v>
      </c>
      <c r="J486">
        <v>116</v>
      </c>
      <c r="K486">
        <v>33</v>
      </c>
      <c r="L486">
        <v>14.5</v>
      </c>
      <c r="M486">
        <v>101.75</v>
      </c>
      <c r="N486">
        <v>0</v>
      </c>
      <c r="O486">
        <v>0</v>
      </c>
      <c r="P486">
        <v>0</v>
      </c>
      <c r="Q486">
        <v>8</v>
      </c>
      <c r="R486">
        <v>5</v>
      </c>
      <c r="S486" s="2">
        <f t="shared" si="14"/>
        <v>14.5</v>
      </c>
      <c r="T486" s="2">
        <f t="shared" si="15"/>
        <v>14.5</v>
      </c>
    </row>
    <row r="487" spans="1:20" x14ac:dyDescent="0.3">
      <c r="A487">
        <v>35</v>
      </c>
      <c r="B487" t="s">
        <v>512</v>
      </c>
      <c r="C487" t="s">
        <v>16</v>
      </c>
      <c r="E487">
        <v>2009</v>
      </c>
      <c r="F487">
        <v>2010</v>
      </c>
      <c r="G487">
        <v>10</v>
      </c>
      <c r="H487">
        <v>10</v>
      </c>
      <c r="I487">
        <v>0</v>
      </c>
      <c r="J487">
        <v>116</v>
      </c>
      <c r="K487">
        <v>35</v>
      </c>
      <c r="L487">
        <v>11.6</v>
      </c>
      <c r="M487">
        <v>89.23</v>
      </c>
      <c r="N487">
        <v>0</v>
      </c>
      <c r="O487">
        <v>0</v>
      </c>
      <c r="P487">
        <v>3</v>
      </c>
      <c r="Q487">
        <v>13</v>
      </c>
      <c r="R487">
        <v>3</v>
      </c>
      <c r="S487" s="2">
        <f t="shared" si="14"/>
        <v>11.6</v>
      </c>
      <c r="T487" s="2">
        <f t="shared" si="15"/>
        <v>11.6</v>
      </c>
    </row>
    <row r="488" spans="1:20" x14ac:dyDescent="0.3">
      <c r="A488">
        <v>36</v>
      </c>
      <c r="B488" t="s">
        <v>513</v>
      </c>
      <c r="C488" t="s">
        <v>2065</v>
      </c>
      <c r="E488">
        <v>2019</v>
      </c>
      <c r="F488">
        <v>2019</v>
      </c>
      <c r="G488">
        <v>7</v>
      </c>
      <c r="H488">
        <v>7</v>
      </c>
      <c r="I488">
        <v>0</v>
      </c>
      <c r="J488">
        <v>115</v>
      </c>
      <c r="K488">
        <v>59</v>
      </c>
      <c r="L488">
        <v>16.420000000000002</v>
      </c>
      <c r="M488">
        <v>93.49</v>
      </c>
      <c r="N488">
        <v>0</v>
      </c>
      <c r="O488">
        <v>1</v>
      </c>
      <c r="P488">
        <v>0</v>
      </c>
      <c r="Q488">
        <v>11</v>
      </c>
      <c r="R488">
        <v>2</v>
      </c>
      <c r="S488" s="2">
        <f t="shared" si="14"/>
        <v>16.428571428571427</v>
      </c>
      <c r="T488" s="2">
        <f t="shared" si="15"/>
        <v>16.428571428571427</v>
      </c>
    </row>
    <row r="489" spans="1:20" x14ac:dyDescent="0.3">
      <c r="A489">
        <v>37</v>
      </c>
      <c r="B489" t="s">
        <v>514</v>
      </c>
      <c r="C489" t="s">
        <v>2058</v>
      </c>
      <c r="E489">
        <v>2019</v>
      </c>
      <c r="F489">
        <v>2019</v>
      </c>
      <c r="G489">
        <v>7</v>
      </c>
      <c r="H489">
        <v>5</v>
      </c>
      <c r="I489">
        <v>4</v>
      </c>
      <c r="J489">
        <v>115</v>
      </c>
      <c r="K489">
        <v>33</v>
      </c>
      <c r="L489">
        <v>115</v>
      </c>
      <c r="M489">
        <v>118.55</v>
      </c>
      <c r="N489">
        <v>0</v>
      </c>
      <c r="O489">
        <v>0</v>
      </c>
      <c r="P489">
        <v>0</v>
      </c>
      <c r="Q489">
        <v>10</v>
      </c>
      <c r="R489">
        <v>2</v>
      </c>
      <c r="S489" s="2">
        <f t="shared" si="14"/>
        <v>16.428571428571427</v>
      </c>
      <c r="T489" s="2">
        <f t="shared" si="15"/>
        <v>23</v>
      </c>
    </row>
    <row r="490" spans="1:20" x14ac:dyDescent="0.3">
      <c r="A490">
        <v>38</v>
      </c>
      <c r="B490" t="s">
        <v>515</v>
      </c>
      <c r="E490">
        <v>2019</v>
      </c>
      <c r="F490">
        <v>2019</v>
      </c>
      <c r="G490">
        <v>3</v>
      </c>
      <c r="H490">
        <v>3</v>
      </c>
      <c r="I490">
        <v>0</v>
      </c>
      <c r="J490">
        <v>114</v>
      </c>
      <c r="K490">
        <v>74</v>
      </c>
      <c r="L490">
        <v>38</v>
      </c>
      <c r="M490">
        <v>105.55</v>
      </c>
      <c r="N490">
        <v>0</v>
      </c>
      <c r="O490">
        <v>1</v>
      </c>
      <c r="P490">
        <v>0</v>
      </c>
      <c r="Q490">
        <v>10</v>
      </c>
      <c r="R490">
        <v>2</v>
      </c>
      <c r="S490" s="2">
        <f t="shared" si="14"/>
        <v>38</v>
      </c>
      <c r="T490" s="2">
        <f t="shared" si="15"/>
        <v>38</v>
      </c>
    </row>
    <row r="491" spans="1:20" x14ac:dyDescent="0.3">
      <c r="A491">
        <v>39</v>
      </c>
      <c r="B491" t="s">
        <v>516</v>
      </c>
      <c r="C491" t="s">
        <v>2052</v>
      </c>
      <c r="E491">
        <v>2019</v>
      </c>
      <c r="F491">
        <v>2019</v>
      </c>
      <c r="G491">
        <v>7</v>
      </c>
      <c r="H491">
        <v>6</v>
      </c>
      <c r="I491">
        <v>1</v>
      </c>
      <c r="J491">
        <v>114</v>
      </c>
      <c r="K491">
        <v>43</v>
      </c>
      <c r="L491">
        <v>22.8</v>
      </c>
      <c r="M491">
        <v>78.08</v>
      </c>
      <c r="N491">
        <v>0</v>
      </c>
      <c r="O491">
        <v>0</v>
      </c>
      <c r="P491">
        <v>0</v>
      </c>
      <c r="Q491">
        <v>9</v>
      </c>
      <c r="R491">
        <v>1</v>
      </c>
      <c r="S491" s="2">
        <f t="shared" si="14"/>
        <v>16.285714285714285</v>
      </c>
      <c r="T491" s="2">
        <f t="shared" si="15"/>
        <v>19</v>
      </c>
    </row>
    <row r="492" spans="1:20" x14ac:dyDescent="0.3">
      <c r="A492">
        <v>40</v>
      </c>
      <c r="B492" t="s">
        <v>517</v>
      </c>
      <c r="C492" t="s">
        <v>17</v>
      </c>
      <c r="E492">
        <v>2009</v>
      </c>
      <c r="F492">
        <v>2017</v>
      </c>
      <c r="G492">
        <v>40</v>
      </c>
      <c r="H492">
        <v>13</v>
      </c>
      <c r="I492">
        <v>9</v>
      </c>
      <c r="J492">
        <v>114</v>
      </c>
      <c r="K492">
        <v>29</v>
      </c>
      <c r="L492">
        <v>28.5</v>
      </c>
      <c r="M492">
        <v>118.75</v>
      </c>
      <c r="N492">
        <v>0</v>
      </c>
      <c r="O492">
        <v>0</v>
      </c>
      <c r="P492">
        <v>0</v>
      </c>
      <c r="Q492">
        <v>10</v>
      </c>
      <c r="R492">
        <v>3</v>
      </c>
      <c r="S492" s="2">
        <f t="shared" si="14"/>
        <v>2.85</v>
      </c>
      <c r="T492" s="2">
        <f t="shared" si="15"/>
        <v>8.7692307692307701</v>
      </c>
    </row>
    <row r="493" spans="1:20" x14ac:dyDescent="0.3">
      <c r="A493">
        <v>41</v>
      </c>
      <c r="B493" t="s">
        <v>518</v>
      </c>
      <c r="C493" t="s">
        <v>2022</v>
      </c>
      <c r="E493">
        <v>2018</v>
      </c>
      <c r="F493">
        <v>2019</v>
      </c>
      <c r="G493">
        <v>7</v>
      </c>
      <c r="H493">
        <v>7</v>
      </c>
      <c r="I493">
        <v>1</v>
      </c>
      <c r="J493">
        <v>113</v>
      </c>
      <c r="K493">
        <v>44</v>
      </c>
      <c r="L493">
        <v>18.829999999999998</v>
      </c>
      <c r="M493">
        <v>93.38</v>
      </c>
      <c r="N493">
        <v>0</v>
      </c>
      <c r="O493">
        <v>0</v>
      </c>
      <c r="P493">
        <v>0</v>
      </c>
      <c r="Q493">
        <v>10</v>
      </c>
      <c r="R493">
        <v>2</v>
      </c>
      <c r="S493" s="2">
        <f t="shared" si="14"/>
        <v>16.142857142857142</v>
      </c>
      <c r="T493" s="2">
        <f t="shared" si="15"/>
        <v>16.142857142857142</v>
      </c>
    </row>
    <row r="494" spans="1:20" x14ac:dyDescent="0.3">
      <c r="A494">
        <v>42</v>
      </c>
      <c r="B494" t="s">
        <v>519</v>
      </c>
      <c r="C494" t="s">
        <v>13</v>
      </c>
      <c r="E494">
        <v>2007</v>
      </c>
      <c r="F494">
        <v>2007</v>
      </c>
      <c r="G494">
        <v>4</v>
      </c>
      <c r="H494">
        <v>4</v>
      </c>
      <c r="I494">
        <v>0</v>
      </c>
      <c r="J494">
        <v>113</v>
      </c>
      <c r="K494">
        <v>50</v>
      </c>
      <c r="L494">
        <v>28.25</v>
      </c>
      <c r="M494">
        <v>141.25</v>
      </c>
      <c r="N494">
        <v>0</v>
      </c>
      <c r="O494">
        <v>1</v>
      </c>
      <c r="P494">
        <v>0</v>
      </c>
      <c r="Q494">
        <v>12</v>
      </c>
      <c r="R494">
        <v>3</v>
      </c>
      <c r="S494" s="2">
        <f t="shared" si="14"/>
        <v>28.25</v>
      </c>
      <c r="T494" s="2">
        <f t="shared" si="15"/>
        <v>28.25</v>
      </c>
    </row>
    <row r="495" spans="1:20" x14ac:dyDescent="0.3">
      <c r="A495">
        <v>43</v>
      </c>
      <c r="B495" t="s">
        <v>520</v>
      </c>
      <c r="C495" t="s">
        <v>2058</v>
      </c>
      <c r="E495">
        <v>2019</v>
      </c>
      <c r="F495">
        <v>2019</v>
      </c>
      <c r="G495">
        <v>5</v>
      </c>
      <c r="H495">
        <v>5</v>
      </c>
      <c r="I495">
        <v>2</v>
      </c>
      <c r="J495">
        <v>112</v>
      </c>
      <c r="K495">
        <v>42</v>
      </c>
      <c r="L495">
        <v>37.33</v>
      </c>
      <c r="M495">
        <v>112</v>
      </c>
      <c r="N495">
        <v>0</v>
      </c>
      <c r="O495">
        <v>0</v>
      </c>
      <c r="P495">
        <v>0</v>
      </c>
      <c r="Q495">
        <v>11</v>
      </c>
      <c r="R495">
        <v>2</v>
      </c>
      <c r="S495" s="2">
        <f t="shared" si="14"/>
        <v>22.4</v>
      </c>
      <c r="T495" s="2">
        <f t="shared" si="15"/>
        <v>22.4</v>
      </c>
    </row>
    <row r="496" spans="1:20" x14ac:dyDescent="0.3">
      <c r="A496">
        <v>44</v>
      </c>
      <c r="B496" t="s">
        <v>521</v>
      </c>
      <c r="C496" t="s">
        <v>2055</v>
      </c>
      <c r="E496">
        <v>2019</v>
      </c>
      <c r="F496">
        <v>2019</v>
      </c>
      <c r="G496">
        <v>4</v>
      </c>
      <c r="H496">
        <v>4</v>
      </c>
      <c r="I496">
        <v>2</v>
      </c>
      <c r="J496">
        <v>112</v>
      </c>
      <c r="K496">
        <v>62</v>
      </c>
      <c r="L496">
        <v>56</v>
      </c>
      <c r="M496">
        <v>155.55000000000001</v>
      </c>
      <c r="N496">
        <v>0</v>
      </c>
      <c r="O496">
        <v>1</v>
      </c>
      <c r="P496">
        <v>1</v>
      </c>
      <c r="Q496">
        <v>6</v>
      </c>
      <c r="R496">
        <v>8</v>
      </c>
      <c r="S496" s="2">
        <f t="shared" si="14"/>
        <v>28</v>
      </c>
      <c r="T496" s="2">
        <f t="shared" si="15"/>
        <v>28</v>
      </c>
    </row>
    <row r="497" spans="1:20" x14ac:dyDescent="0.3">
      <c r="A497">
        <v>45</v>
      </c>
      <c r="B497" t="s">
        <v>522</v>
      </c>
      <c r="C497" t="s">
        <v>2023</v>
      </c>
      <c r="E497">
        <v>2014</v>
      </c>
      <c r="F497">
        <v>2015</v>
      </c>
      <c r="G497">
        <v>8</v>
      </c>
      <c r="H497">
        <v>8</v>
      </c>
      <c r="I497">
        <v>0</v>
      </c>
      <c r="J497">
        <v>112</v>
      </c>
      <c r="K497">
        <v>56</v>
      </c>
      <c r="L497">
        <v>14</v>
      </c>
      <c r="M497">
        <v>80.569999999999993</v>
      </c>
      <c r="N497">
        <v>0</v>
      </c>
      <c r="O497">
        <v>1</v>
      </c>
      <c r="P497">
        <v>0</v>
      </c>
      <c r="Q497">
        <v>10</v>
      </c>
      <c r="R497">
        <v>1</v>
      </c>
      <c r="S497" s="2">
        <f t="shared" si="14"/>
        <v>14</v>
      </c>
      <c r="T497" s="2">
        <f t="shared" si="15"/>
        <v>14</v>
      </c>
    </row>
    <row r="498" spans="1:20" x14ac:dyDescent="0.3">
      <c r="A498">
        <v>46</v>
      </c>
      <c r="B498" t="s">
        <v>523</v>
      </c>
      <c r="C498" t="s">
        <v>2040</v>
      </c>
      <c r="E498">
        <v>2019</v>
      </c>
      <c r="F498">
        <v>2019</v>
      </c>
      <c r="G498">
        <v>6</v>
      </c>
      <c r="H498">
        <v>6</v>
      </c>
      <c r="I498">
        <v>0</v>
      </c>
      <c r="J498">
        <v>112</v>
      </c>
      <c r="K498">
        <v>38</v>
      </c>
      <c r="L498">
        <v>18.66</v>
      </c>
      <c r="M498">
        <v>107.69</v>
      </c>
      <c r="N498">
        <v>0</v>
      </c>
      <c r="O498">
        <v>0</v>
      </c>
      <c r="P498">
        <v>0</v>
      </c>
      <c r="Q498">
        <v>12</v>
      </c>
      <c r="R498">
        <v>2</v>
      </c>
      <c r="S498" s="2">
        <f t="shared" si="14"/>
        <v>18.666666666666668</v>
      </c>
      <c r="T498" s="2">
        <f t="shared" si="15"/>
        <v>18.666666666666668</v>
      </c>
    </row>
    <row r="499" spans="1:20" x14ac:dyDescent="0.3">
      <c r="A499">
        <v>47</v>
      </c>
      <c r="B499" t="s">
        <v>524</v>
      </c>
      <c r="C499" t="s">
        <v>2022</v>
      </c>
      <c r="E499">
        <v>2019</v>
      </c>
      <c r="F499">
        <v>2019</v>
      </c>
      <c r="G499">
        <v>16</v>
      </c>
      <c r="H499">
        <v>12</v>
      </c>
      <c r="I499">
        <v>4</v>
      </c>
      <c r="J499">
        <v>112</v>
      </c>
      <c r="K499">
        <v>20</v>
      </c>
      <c r="L499">
        <v>14</v>
      </c>
      <c r="M499">
        <v>112</v>
      </c>
      <c r="N499">
        <v>0</v>
      </c>
      <c r="O499">
        <v>0</v>
      </c>
      <c r="P499">
        <v>1</v>
      </c>
      <c r="Q499">
        <v>7</v>
      </c>
      <c r="R499">
        <v>5</v>
      </c>
      <c r="S499" s="2">
        <f t="shared" si="14"/>
        <v>7</v>
      </c>
      <c r="T499" s="2">
        <f t="shared" si="15"/>
        <v>9.3333333333333339</v>
      </c>
    </row>
    <row r="500" spans="1:20" x14ac:dyDescent="0.3">
      <c r="A500">
        <v>48</v>
      </c>
      <c r="B500" t="s">
        <v>525</v>
      </c>
      <c r="C500" t="s">
        <v>2050</v>
      </c>
      <c r="E500">
        <v>2019</v>
      </c>
      <c r="F500">
        <v>2019</v>
      </c>
      <c r="G500">
        <v>7</v>
      </c>
      <c r="H500">
        <v>7</v>
      </c>
      <c r="I500">
        <v>0</v>
      </c>
      <c r="J500">
        <v>112</v>
      </c>
      <c r="K500">
        <v>30</v>
      </c>
      <c r="L500">
        <v>16</v>
      </c>
      <c r="M500">
        <v>82.96</v>
      </c>
      <c r="N500">
        <v>0</v>
      </c>
      <c r="O500">
        <v>0</v>
      </c>
      <c r="P500">
        <v>0</v>
      </c>
      <c r="Q500">
        <v>5</v>
      </c>
      <c r="R500">
        <v>3</v>
      </c>
      <c r="S500" s="2">
        <f t="shared" si="14"/>
        <v>16</v>
      </c>
      <c r="T500" s="2">
        <f t="shared" si="15"/>
        <v>16</v>
      </c>
    </row>
    <row r="501" spans="1:20" x14ac:dyDescent="0.3">
      <c r="A501">
        <v>49</v>
      </c>
      <c r="B501" t="s">
        <v>526</v>
      </c>
      <c r="C501" t="s">
        <v>18</v>
      </c>
      <c r="E501">
        <v>2013</v>
      </c>
      <c r="F501">
        <v>2014</v>
      </c>
      <c r="G501">
        <v>4</v>
      </c>
      <c r="H501">
        <v>4</v>
      </c>
      <c r="I501">
        <v>0</v>
      </c>
      <c r="J501">
        <v>111</v>
      </c>
      <c r="K501">
        <v>59</v>
      </c>
      <c r="L501">
        <v>27.75</v>
      </c>
      <c r="M501">
        <v>140.5</v>
      </c>
      <c r="N501">
        <v>0</v>
      </c>
      <c r="O501">
        <v>1</v>
      </c>
      <c r="P501">
        <v>0</v>
      </c>
      <c r="Q501">
        <v>17</v>
      </c>
      <c r="R501">
        <v>2</v>
      </c>
      <c r="S501" s="2">
        <f t="shared" si="14"/>
        <v>27.75</v>
      </c>
      <c r="T501" s="2">
        <f t="shared" si="15"/>
        <v>27.75</v>
      </c>
    </row>
    <row r="502" spans="1:20" x14ac:dyDescent="0.3">
      <c r="A502">
        <v>0</v>
      </c>
      <c r="B502" t="s">
        <v>527</v>
      </c>
      <c r="C502" t="s">
        <v>15</v>
      </c>
      <c r="E502">
        <v>2014</v>
      </c>
      <c r="F502">
        <v>2019</v>
      </c>
      <c r="G502">
        <v>17</v>
      </c>
      <c r="H502">
        <v>11</v>
      </c>
      <c r="I502">
        <v>2</v>
      </c>
      <c r="J502">
        <v>111</v>
      </c>
      <c r="K502">
        <v>26</v>
      </c>
      <c r="L502">
        <v>12.33</v>
      </c>
      <c r="M502">
        <v>132.13999999999999</v>
      </c>
      <c r="N502">
        <v>0</v>
      </c>
      <c r="O502">
        <v>0</v>
      </c>
      <c r="P502">
        <v>2</v>
      </c>
      <c r="Q502">
        <v>10</v>
      </c>
      <c r="R502">
        <v>4</v>
      </c>
      <c r="S502" s="2">
        <f t="shared" si="14"/>
        <v>6.5294117647058822</v>
      </c>
      <c r="T502" s="2">
        <f t="shared" si="15"/>
        <v>10.090909090909092</v>
      </c>
    </row>
    <row r="503" spans="1:20" x14ac:dyDescent="0.3">
      <c r="A503">
        <v>1</v>
      </c>
      <c r="B503" t="s">
        <v>528</v>
      </c>
      <c r="C503" t="s">
        <v>2055</v>
      </c>
      <c r="E503">
        <v>2019</v>
      </c>
      <c r="F503">
        <v>2019</v>
      </c>
      <c r="G503">
        <v>4</v>
      </c>
      <c r="H503">
        <v>4</v>
      </c>
      <c r="I503">
        <v>0</v>
      </c>
      <c r="J503">
        <v>111</v>
      </c>
      <c r="K503">
        <v>58</v>
      </c>
      <c r="L503">
        <v>27.75</v>
      </c>
      <c r="M503">
        <v>109.9</v>
      </c>
      <c r="N503">
        <v>0</v>
      </c>
      <c r="O503">
        <v>2</v>
      </c>
      <c r="P503">
        <v>2</v>
      </c>
      <c r="Q503">
        <v>5</v>
      </c>
      <c r="R503">
        <v>6</v>
      </c>
      <c r="S503" s="2">
        <f t="shared" si="14"/>
        <v>27.75</v>
      </c>
      <c r="T503" s="2">
        <f t="shared" si="15"/>
        <v>27.75</v>
      </c>
    </row>
    <row r="504" spans="1:20" x14ac:dyDescent="0.3">
      <c r="A504">
        <v>2</v>
      </c>
      <c r="B504" t="s">
        <v>529</v>
      </c>
      <c r="C504" t="s">
        <v>22</v>
      </c>
      <c r="E504">
        <v>2013</v>
      </c>
      <c r="F504">
        <v>2018</v>
      </c>
      <c r="G504">
        <v>8</v>
      </c>
      <c r="H504">
        <v>8</v>
      </c>
      <c r="I504">
        <v>0</v>
      </c>
      <c r="J504">
        <v>111</v>
      </c>
      <c r="K504">
        <v>60</v>
      </c>
      <c r="L504">
        <v>13.87</v>
      </c>
      <c r="M504">
        <v>132.13999999999999</v>
      </c>
      <c r="N504">
        <v>0</v>
      </c>
      <c r="O504">
        <v>1</v>
      </c>
      <c r="P504">
        <v>1</v>
      </c>
      <c r="Q504">
        <v>12</v>
      </c>
      <c r="R504">
        <v>5</v>
      </c>
      <c r="S504" s="2">
        <f t="shared" si="14"/>
        <v>13.875</v>
      </c>
      <c r="T504" s="2">
        <f t="shared" si="15"/>
        <v>13.875</v>
      </c>
    </row>
    <row r="505" spans="1:20" x14ac:dyDescent="0.3">
      <c r="A505">
        <v>3</v>
      </c>
      <c r="B505" t="s">
        <v>530</v>
      </c>
      <c r="C505" t="s">
        <v>18</v>
      </c>
      <c r="E505">
        <v>2005</v>
      </c>
      <c r="F505">
        <v>2006</v>
      </c>
      <c r="G505">
        <v>5</v>
      </c>
      <c r="H505">
        <v>5</v>
      </c>
      <c r="I505">
        <v>0</v>
      </c>
      <c r="J505">
        <v>110</v>
      </c>
      <c r="K505">
        <v>38</v>
      </c>
      <c r="L505">
        <v>22</v>
      </c>
      <c r="M505">
        <v>129.41</v>
      </c>
      <c r="N505">
        <v>0</v>
      </c>
      <c r="O505">
        <v>0</v>
      </c>
      <c r="P505">
        <v>0</v>
      </c>
      <c r="Q505">
        <v>20</v>
      </c>
      <c r="R505">
        <v>0</v>
      </c>
      <c r="S505" s="2">
        <f t="shared" si="14"/>
        <v>22</v>
      </c>
      <c r="T505" s="2">
        <f t="shared" si="15"/>
        <v>22</v>
      </c>
    </row>
    <row r="506" spans="1:20" x14ac:dyDescent="0.3">
      <c r="A506">
        <v>4</v>
      </c>
      <c r="B506" t="s">
        <v>531</v>
      </c>
      <c r="C506" t="s">
        <v>2045</v>
      </c>
      <c r="E506">
        <v>2019</v>
      </c>
      <c r="F506">
        <v>2019</v>
      </c>
      <c r="G506">
        <v>5</v>
      </c>
      <c r="H506">
        <v>4</v>
      </c>
      <c r="I506">
        <v>0</v>
      </c>
      <c r="J506">
        <v>110</v>
      </c>
      <c r="K506">
        <v>43</v>
      </c>
      <c r="L506">
        <v>27.5</v>
      </c>
      <c r="M506">
        <v>90.9</v>
      </c>
      <c r="N506">
        <v>0</v>
      </c>
      <c r="O506">
        <v>0</v>
      </c>
      <c r="P506">
        <v>1</v>
      </c>
      <c r="Q506">
        <v>15</v>
      </c>
      <c r="R506">
        <v>0</v>
      </c>
      <c r="S506" s="2">
        <f t="shared" si="14"/>
        <v>22</v>
      </c>
      <c r="T506" s="2">
        <f t="shared" si="15"/>
        <v>27.5</v>
      </c>
    </row>
    <row r="507" spans="1:20" x14ac:dyDescent="0.3">
      <c r="A507">
        <v>5</v>
      </c>
      <c r="B507" t="s">
        <v>532</v>
      </c>
      <c r="C507" t="s">
        <v>16</v>
      </c>
      <c r="E507">
        <v>2008</v>
      </c>
      <c r="F507">
        <v>2016</v>
      </c>
      <c r="G507">
        <v>16</v>
      </c>
      <c r="H507">
        <v>11</v>
      </c>
      <c r="I507">
        <v>4</v>
      </c>
      <c r="J507">
        <v>109</v>
      </c>
      <c r="K507">
        <v>46</v>
      </c>
      <c r="L507">
        <v>15.57</v>
      </c>
      <c r="M507">
        <v>141.55000000000001</v>
      </c>
      <c r="N507">
        <v>0</v>
      </c>
      <c r="O507">
        <v>0</v>
      </c>
      <c r="P507">
        <v>0</v>
      </c>
      <c r="Q507">
        <v>6</v>
      </c>
      <c r="R507">
        <v>6</v>
      </c>
      <c r="S507" s="2">
        <f t="shared" si="14"/>
        <v>6.8125</v>
      </c>
      <c r="T507" s="2">
        <f t="shared" si="15"/>
        <v>9.9090909090909083</v>
      </c>
    </row>
    <row r="508" spans="1:20" x14ac:dyDescent="0.3">
      <c r="A508">
        <v>6</v>
      </c>
      <c r="B508" t="s">
        <v>533</v>
      </c>
      <c r="C508" t="s">
        <v>12</v>
      </c>
      <c r="E508">
        <v>2007</v>
      </c>
      <c r="F508">
        <v>2013</v>
      </c>
      <c r="G508">
        <v>30</v>
      </c>
      <c r="H508">
        <v>17</v>
      </c>
      <c r="I508">
        <v>7</v>
      </c>
      <c r="J508">
        <v>109</v>
      </c>
      <c r="K508">
        <v>28</v>
      </c>
      <c r="L508">
        <v>10.9</v>
      </c>
      <c r="M508">
        <v>114.73</v>
      </c>
      <c r="N508">
        <v>0</v>
      </c>
      <c r="O508">
        <v>0</v>
      </c>
      <c r="P508">
        <v>2</v>
      </c>
      <c r="Q508">
        <v>8</v>
      </c>
      <c r="R508">
        <v>3</v>
      </c>
      <c r="S508" s="2">
        <f t="shared" si="14"/>
        <v>3.6333333333333333</v>
      </c>
      <c r="T508" s="2">
        <f t="shared" si="15"/>
        <v>6.4117647058823533</v>
      </c>
    </row>
    <row r="509" spans="1:20" x14ac:dyDescent="0.3">
      <c r="A509">
        <v>7</v>
      </c>
      <c r="B509" t="s">
        <v>534</v>
      </c>
      <c r="C509" t="s">
        <v>2021</v>
      </c>
      <c r="E509">
        <v>2012</v>
      </c>
      <c r="F509">
        <v>2019</v>
      </c>
      <c r="G509">
        <v>39</v>
      </c>
      <c r="H509">
        <v>11</v>
      </c>
      <c r="I509">
        <v>4</v>
      </c>
      <c r="J509">
        <v>109</v>
      </c>
      <c r="K509">
        <v>40</v>
      </c>
      <c r="L509">
        <v>15.57</v>
      </c>
      <c r="M509">
        <v>134.56</v>
      </c>
      <c r="N509">
        <v>0</v>
      </c>
      <c r="O509">
        <v>0</v>
      </c>
      <c r="P509">
        <v>1</v>
      </c>
      <c r="Q509">
        <v>4</v>
      </c>
      <c r="R509">
        <v>6</v>
      </c>
      <c r="S509" s="2">
        <f t="shared" si="14"/>
        <v>2.7948717948717947</v>
      </c>
      <c r="T509" s="2">
        <f t="shared" si="15"/>
        <v>9.9090909090909083</v>
      </c>
    </row>
    <row r="510" spans="1:20" x14ac:dyDescent="0.3">
      <c r="A510">
        <v>8</v>
      </c>
      <c r="B510" t="s">
        <v>535</v>
      </c>
      <c r="C510" t="s">
        <v>11</v>
      </c>
      <c r="E510">
        <v>2006</v>
      </c>
      <c r="F510">
        <v>2016</v>
      </c>
      <c r="G510">
        <v>28</v>
      </c>
      <c r="H510">
        <v>13</v>
      </c>
      <c r="I510">
        <v>5</v>
      </c>
      <c r="J510">
        <v>108</v>
      </c>
      <c r="K510">
        <v>21</v>
      </c>
      <c r="L510">
        <v>13.5</v>
      </c>
      <c r="M510">
        <v>124.13</v>
      </c>
      <c r="N510">
        <v>0</v>
      </c>
      <c r="O510">
        <v>0</v>
      </c>
      <c r="P510">
        <v>1</v>
      </c>
      <c r="Q510">
        <v>11</v>
      </c>
      <c r="R510">
        <v>4</v>
      </c>
      <c r="S510" s="2">
        <f t="shared" si="14"/>
        <v>3.8571428571428572</v>
      </c>
      <c r="T510" s="2">
        <f t="shared" si="15"/>
        <v>8.3076923076923084</v>
      </c>
    </row>
    <row r="511" spans="1:20" x14ac:dyDescent="0.3">
      <c r="A511">
        <v>9</v>
      </c>
      <c r="B511" t="s">
        <v>536</v>
      </c>
      <c r="C511" t="s">
        <v>20</v>
      </c>
      <c r="E511">
        <v>2017</v>
      </c>
      <c r="F511">
        <v>2019</v>
      </c>
      <c r="G511">
        <v>13</v>
      </c>
      <c r="H511">
        <v>9</v>
      </c>
      <c r="I511">
        <v>3</v>
      </c>
      <c r="J511">
        <v>108</v>
      </c>
      <c r="K511">
        <v>39</v>
      </c>
      <c r="L511">
        <v>18</v>
      </c>
      <c r="M511">
        <v>113.68</v>
      </c>
      <c r="N511">
        <v>0</v>
      </c>
      <c r="O511">
        <v>0</v>
      </c>
      <c r="P511">
        <v>0</v>
      </c>
      <c r="Q511">
        <v>9</v>
      </c>
      <c r="R511">
        <v>3</v>
      </c>
      <c r="S511" s="2">
        <f t="shared" si="14"/>
        <v>8.3076923076923084</v>
      </c>
      <c r="T511" s="2">
        <f t="shared" si="15"/>
        <v>12</v>
      </c>
    </row>
    <row r="512" spans="1:20" x14ac:dyDescent="0.3">
      <c r="A512">
        <v>10</v>
      </c>
      <c r="B512" t="s">
        <v>537</v>
      </c>
      <c r="C512" t="s">
        <v>2021</v>
      </c>
      <c r="E512">
        <v>2009</v>
      </c>
      <c r="F512">
        <v>2010</v>
      </c>
      <c r="G512">
        <v>6</v>
      </c>
      <c r="H512">
        <v>6</v>
      </c>
      <c r="I512">
        <v>1</v>
      </c>
      <c r="J512">
        <v>108</v>
      </c>
      <c r="K512">
        <v>43</v>
      </c>
      <c r="L512">
        <v>21.6</v>
      </c>
      <c r="M512">
        <v>87.09</v>
      </c>
      <c r="N512">
        <v>0</v>
      </c>
      <c r="O512">
        <v>0</v>
      </c>
      <c r="P512">
        <v>0</v>
      </c>
      <c r="Q512">
        <v>8</v>
      </c>
      <c r="R512">
        <v>1</v>
      </c>
      <c r="S512" s="2">
        <f t="shared" si="14"/>
        <v>18</v>
      </c>
      <c r="T512" s="2">
        <f t="shared" si="15"/>
        <v>18</v>
      </c>
    </row>
    <row r="513" spans="1:20" x14ac:dyDescent="0.3">
      <c r="A513">
        <v>11</v>
      </c>
      <c r="B513" t="s">
        <v>538</v>
      </c>
      <c r="C513" t="s">
        <v>2041</v>
      </c>
      <c r="E513">
        <v>2019</v>
      </c>
      <c r="F513">
        <v>2019</v>
      </c>
      <c r="G513">
        <v>11</v>
      </c>
      <c r="H513">
        <v>11</v>
      </c>
      <c r="I513">
        <v>1</v>
      </c>
      <c r="J513">
        <v>107</v>
      </c>
      <c r="K513">
        <v>22</v>
      </c>
      <c r="L513">
        <v>10.7</v>
      </c>
      <c r="M513">
        <v>91.45</v>
      </c>
      <c r="N513">
        <v>0</v>
      </c>
      <c r="O513">
        <v>0</v>
      </c>
      <c r="P513">
        <v>0</v>
      </c>
      <c r="Q513">
        <v>12</v>
      </c>
      <c r="R513">
        <v>3</v>
      </c>
      <c r="S513" s="2">
        <f t="shared" si="14"/>
        <v>9.7272727272727266</v>
      </c>
      <c r="T513" s="2">
        <f t="shared" si="15"/>
        <v>9.7272727272727266</v>
      </c>
    </row>
    <row r="514" spans="1:20" x14ac:dyDescent="0.3">
      <c r="A514">
        <v>12</v>
      </c>
      <c r="B514" t="s">
        <v>539</v>
      </c>
      <c r="C514" t="s">
        <v>2024</v>
      </c>
      <c r="E514">
        <v>2010</v>
      </c>
      <c r="F514">
        <v>2019</v>
      </c>
      <c r="G514">
        <v>28</v>
      </c>
      <c r="H514">
        <v>18</v>
      </c>
      <c r="I514">
        <v>5</v>
      </c>
      <c r="J514">
        <v>107</v>
      </c>
      <c r="K514">
        <v>38</v>
      </c>
      <c r="L514">
        <v>8.23</v>
      </c>
      <c r="M514">
        <v>90.67</v>
      </c>
      <c r="N514">
        <v>0</v>
      </c>
      <c r="O514">
        <v>0</v>
      </c>
      <c r="P514">
        <v>2</v>
      </c>
      <c r="Q514">
        <v>5</v>
      </c>
      <c r="R514">
        <v>4</v>
      </c>
      <c r="S514" s="2">
        <f t="shared" si="14"/>
        <v>3.8214285714285716</v>
      </c>
      <c r="T514" s="2">
        <f t="shared" si="15"/>
        <v>5.9444444444444446</v>
      </c>
    </row>
    <row r="515" spans="1:20" x14ac:dyDescent="0.3">
      <c r="A515">
        <v>13</v>
      </c>
      <c r="B515" t="s">
        <v>540</v>
      </c>
      <c r="C515" t="s">
        <v>22</v>
      </c>
      <c r="E515">
        <v>2016</v>
      </c>
      <c r="F515">
        <v>2019</v>
      </c>
      <c r="G515">
        <v>10</v>
      </c>
      <c r="H515">
        <v>8</v>
      </c>
      <c r="I515">
        <v>1</v>
      </c>
      <c r="J515">
        <v>107</v>
      </c>
      <c r="K515">
        <v>44</v>
      </c>
      <c r="L515">
        <v>15.28</v>
      </c>
      <c r="M515">
        <v>99.07</v>
      </c>
      <c r="N515">
        <v>0</v>
      </c>
      <c r="O515">
        <v>0</v>
      </c>
      <c r="P515">
        <v>2</v>
      </c>
      <c r="Q515">
        <v>14</v>
      </c>
      <c r="R515">
        <v>1</v>
      </c>
      <c r="S515" s="2">
        <f t="shared" ref="S515:S578" si="16">J515/G515</f>
        <v>10.7</v>
      </c>
      <c r="T515" s="2">
        <f t="shared" ref="T515:T578" si="17">J515/H515</f>
        <v>13.375</v>
      </c>
    </row>
    <row r="516" spans="1:20" x14ac:dyDescent="0.3">
      <c r="A516">
        <v>14</v>
      </c>
      <c r="B516" t="s">
        <v>541</v>
      </c>
      <c r="C516" t="s">
        <v>2066</v>
      </c>
      <c r="E516">
        <v>2019</v>
      </c>
      <c r="F516">
        <v>2019</v>
      </c>
      <c r="G516">
        <v>4</v>
      </c>
      <c r="H516">
        <v>4</v>
      </c>
      <c r="I516">
        <v>2</v>
      </c>
      <c r="J516">
        <v>107</v>
      </c>
      <c r="K516">
        <v>64</v>
      </c>
      <c r="L516">
        <v>53.5</v>
      </c>
      <c r="M516">
        <v>89.91</v>
      </c>
      <c r="N516">
        <v>0</v>
      </c>
      <c r="O516">
        <v>1</v>
      </c>
      <c r="P516">
        <v>0</v>
      </c>
      <c r="Q516">
        <v>13</v>
      </c>
      <c r="R516">
        <v>1</v>
      </c>
      <c r="S516" s="2">
        <f t="shared" si="16"/>
        <v>26.75</v>
      </c>
      <c r="T516" s="2">
        <f t="shared" si="17"/>
        <v>26.75</v>
      </c>
    </row>
    <row r="517" spans="1:20" x14ac:dyDescent="0.3">
      <c r="A517">
        <v>15</v>
      </c>
      <c r="B517" t="s">
        <v>542</v>
      </c>
      <c r="C517" t="s">
        <v>2025</v>
      </c>
      <c r="E517">
        <v>2019</v>
      </c>
      <c r="F517">
        <v>2019</v>
      </c>
      <c r="G517">
        <v>17</v>
      </c>
      <c r="H517">
        <v>11</v>
      </c>
      <c r="I517">
        <v>1</v>
      </c>
      <c r="J517">
        <v>106</v>
      </c>
      <c r="K517">
        <v>43</v>
      </c>
      <c r="L517">
        <v>10.6</v>
      </c>
      <c r="M517">
        <v>102.91</v>
      </c>
      <c r="N517">
        <v>0</v>
      </c>
      <c r="O517">
        <v>0</v>
      </c>
      <c r="P517">
        <v>0</v>
      </c>
      <c r="Q517">
        <v>3</v>
      </c>
      <c r="R517">
        <v>3</v>
      </c>
      <c r="S517" s="2">
        <f t="shared" si="16"/>
        <v>6.2352941176470589</v>
      </c>
      <c r="T517" s="2">
        <f t="shared" si="17"/>
        <v>9.6363636363636367</v>
      </c>
    </row>
    <row r="518" spans="1:20" x14ac:dyDescent="0.3">
      <c r="A518">
        <v>16</v>
      </c>
      <c r="B518" t="s">
        <v>543</v>
      </c>
      <c r="C518" t="s">
        <v>2046</v>
      </c>
      <c r="E518">
        <v>2019</v>
      </c>
      <c r="F518">
        <v>2019</v>
      </c>
      <c r="G518">
        <v>8</v>
      </c>
      <c r="H518">
        <v>7</v>
      </c>
      <c r="I518">
        <v>1</v>
      </c>
      <c r="J518">
        <v>106</v>
      </c>
      <c r="K518">
        <v>39</v>
      </c>
      <c r="L518">
        <v>17.66</v>
      </c>
      <c r="M518">
        <v>101.92</v>
      </c>
      <c r="N518">
        <v>0</v>
      </c>
      <c r="O518">
        <v>0</v>
      </c>
      <c r="P518">
        <v>0</v>
      </c>
      <c r="Q518">
        <v>11</v>
      </c>
      <c r="R518">
        <v>2</v>
      </c>
      <c r="S518" s="2">
        <f t="shared" si="16"/>
        <v>13.25</v>
      </c>
      <c r="T518" s="2">
        <f t="shared" si="17"/>
        <v>15.142857142857142</v>
      </c>
    </row>
    <row r="519" spans="1:20" x14ac:dyDescent="0.3">
      <c r="A519">
        <v>17</v>
      </c>
      <c r="B519" t="s">
        <v>544</v>
      </c>
      <c r="C519" t="s">
        <v>2025</v>
      </c>
      <c r="E519">
        <v>2015</v>
      </c>
      <c r="F519">
        <v>2017</v>
      </c>
      <c r="G519">
        <v>9</v>
      </c>
      <c r="H519">
        <v>8</v>
      </c>
      <c r="I519">
        <v>0</v>
      </c>
      <c r="J519">
        <v>105</v>
      </c>
      <c r="K519">
        <v>31</v>
      </c>
      <c r="L519">
        <v>13.12</v>
      </c>
      <c r="M519">
        <v>82.03</v>
      </c>
      <c r="N519">
        <v>0</v>
      </c>
      <c r="O519">
        <v>0</v>
      </c>
      <c r="P519">
        <v>0</v>
      </c>
      <c r="Q519">
        <v>4</v>
      </c>
      <c r="R519">
        <v>0</v>
      </c>
      <c r="S519" s="2">
        <f t="shared" si="16"/>
        <v>11.666666666666666</v>
      </c>
      <c r="T519" s="2">
        <f t="shared" si="17"/>
        <v>13.125</v>
      </c>
    </row>
    <row r="520" spans="1:20" x14ac:dyDescent="0.3">
      <c r="A520">
        <v>18</v>
      </c>
      <c r="B520" t="s">
        <v>545</v>
      </c>
      <c r="C520" t="s">
        <v>2020</v>
      </c>
      <c r="E520">
        <v>2019</v>
      </c>
      <c r="F520">
        <v>2019</v>
      </c>
      <c r="G520">
        <v>8</v>
      </c>
      <c r="H520">
        <v>8</v>
      </c>
      <c r="I520">
        <v>1</v>
      </c>
      <c r="J520">
        <v>105</v>
      </c>
      <c r="K520">
        <v>26</v>
      </c>
      <c r="L520">
        <v>15</v>
      </c>
      <c r="M520">
        <v>164.06</v>
      </c>
      <c r="N520">
        <v>0</v>
      </c>
      <c r="O520">
        <v>0</v>
      </c>
      <c r="P520">
        <v>2</v>
      </c>
      <c r="Q520">
        <v>4</v>
      </c>
      <c r="R520">
        <v>10</v>
      </c>
      <c r="S520" s="2">
        <f t="shared" si="16"/>
        <v>13.125</v>
      </c>
      <c r="T520" s="2">
        <f t="shared" si="17"/>
        <v>13.125</v>
      </c>
    </row>
    <row r="521" spans="1:20" x14ac:dyDescent="0.3">
      <c r="A521">
        <v>19</v>
      </c>
      <c r="B521" t="s">
        <v>546</v>
      </c>
      <c r="C521" t="s">
        <v>12</v>
      </c>
      <c r="E521">
        <v>2005</v>
      </c>
      <c r="F521">
        <v>2010</v>
      </c>
      <c r="G521">
        <v>12</v>
      </c>
      <c r="H521">
        <v>7</v>
      </c>
      <c r="I521">
        <v>2</v>
      </c>
      <c r="J521">
        <v>105</v>
      </c>
      <c r="K521">
        <v>30</v>
      </c>
      <c r="L521">
        <v>21</v>
      </c>
      <c r="M521">
        <v>107.14</v>
      </c>
      <c r="N521">
        <v>0</v>
      </c>
      <c r="O521">
        <v>0</v>
      </c>
      <c r="P521">
        <v>0</v>
      </c>
      <c r="Q521">
        <v>7</v>
      </c>
      <c r="R521">
        <v>1</v>
      </c>
      <c r="S521" s="2">
        <f t="shared" si="16"/>
        <v>8.75</v>
      </c>
      <c r="T521" s="2">
        <f t="shared" si="17"/>
        <v>15</v>
      </c>
    </row>
    <row r="522" spans="1:20" x14ac:dyDescent="0.3">
      <c r="A522">
        <v>20</v>
      </c>
      <c r="B522" t="s">
        <v>547</v>
      </c>
      <c r="C522" t="s">
        <v>2051</v>
      </c>
      <c r="E522">
        <v>2019</v>
      </c>
      <c r="F522">
        <v>2019</v>
      </c>
      <c r="G522">
        <v>9</v>
      </c>
      <c r="H522">
        <v>8</v>
      </c>
      <c r="I522">
        <v>1</v>
      </c>
      <c r="J522">
        <v>105</v>
      </c>
      <c r="K522">
        <v>39</v>
      </c>
      <c r="L522">
        <v>15</v>
      </c>
      <c r="M522">
        <v>109.37</v>
      </c>
      <c r="N522">
        <v>0</v>
      </c>
      <c r="O522">
        <v>0</v>
      </c>
      <c r="P522">
        <v>0</v>
      </c>
      <c r="Q522">
        <v>11</v>
      </c>
      <c r="R522">
        <v>2</v>
      </c>
      <c r="S522" s="2">
        <f t="shared" si="16"/>
        <v>11.666666666666666</v>
      </c>
      <c r="T522" s="2">
        <f t="shared" si="17"/>
        <v>13.125</v>
      </c>
    </row>
    <row r="523" spans="1:20" x14ac:dyDescent="0.3">
      <c r="A523">
        <v>21</v>
      </c>
      <c r="B523" t="s">
        <v>548</v>
      </c>
      <c r="C523" t="s">
        <v>17</v>
      </c>
      <c r="E523">
        <v>2017</v>
      </c>
      <c r="F523">
        <v>2017</v>
      </c>
      <c r="G523">
        <v>7</v>
      </c>
      <c r="H523">
        <v>6</v>
      </c>
      <c r="I523">
        <v>1</v>
      </c>
      <c r="J523">
        <v>105</v>
      </c>
      <c r="K523">
        <v>36</v>
      </c>
      <c r="L523">
        <v>21</v>
      </c>
      <c r="M523">
        <v>161.53</v>
      </c>
      <c r="N523">
        <v>0</v>
      </c>
      <c r="O523">
        <v>0</v>
      </c>
      <c r="P523">
        <v>0</v>
      </c>
      <c r="Q523">
        <v>6</v>
      </c>
      <c r="R523">
        <v>9</v>
      </c>
      <c r="S523" s="2">
        <f t="shared" si="16"/>
        <v>15</v>
      </c>
      <c r="T523" s="2">
        <f t="shared" si="17"/>
        <v>17.5</v>
      </c>
    </row>
    <row r="524" spans="1:20" x14ac:dyDescent="0.3">
      <c r="A524">
        <v>22</v>
      </c>
      <c r="B524" t="s">
        <v>549</v>
      </c>
      <c r="C524" t="s">
        <v>2038</v>
      </c>
      <c r="E524">
        <v>2019</v>
      </c>
      <c r="F524">
        <v>2019</v>
      </c>
      <c r="G524">
        <v>9</v>
      </c>
      <c r="H524">
        <v>7</v>
      </c>
      <c r="I524">
        <v>1</v>
      </c>
      <c r="J524">
        <v>104</v>
      </c>
      <c r="K524">
        <v>38</v>
      </c>
      <c r="L524">
        <v>17.329999999999998</v>
      </c>
      <c r="M524">
        <v>118.18</v>
      </c>
      <c r="N524">
        <v>0</v>
      </c>
      <c r="O524">
        <v>0</v>
      </c>
      <c r="P524">
        <v>0</v>
      </c>
      <c r="Q524">
        <v>10</v>
      </c>
      <c r="R524">
        <v>1</v>
      </c>
      <c r="S524" s="2">
        <f t="shared" si="16"/>
        <v>11.555555555555555</v>
      </c>
      <c r="T524" s="2">
        <f t="shared" si="17"/>
        <v>14.857142857142858</v>
      </c>
    </row>
    <row r="525" spans="1:20" x14ac:dyDescent="0.3">
      <c r="A525">
        <v>23</v>
      </c>
      <c r="B525" t="s">
        <v>550</v>
      </c>
      <c r="C525" t="s">
        <v>2067</v>
      </c>
      <c r="E525">
        <v>2019</v>
      </c>
      <c r="F525">
        <v>2019</v>
      </c>
      <c r="G525">
        <v>2</v>
      </c>
      <c r="H525">
        <v>2</v>
      </c>
      <c r="I525">
        <v>1</v>
      </c>
      <c r="J525">
        <v>104</v>
      </c>
      <c r="K525">
        <v>104</v>
      </c>
      <c r="L525">
        <v>104</v>
      </c>
      <c r="M525">
        <v>167.74</v>
      </c>
      <c r="N525">
        <v>1</v>
      </c>
      <c r="O525">
        <v>0</v>
      </c>
      <c r="P525">
        <v>1</v>
      </c>
      <c r="Q525">
        <v>5</v>
      </c>
      <c r="R525">
        <v>10</v>
      </c>
      <c r="S525" s="2">
        <f t="shared" si="16"/>
        <v>52</v>
      </c>
      <c r="T525" s="2">
        <f t="shared" si="17"/>
        <v>52</v>
      </c>
    </row>
    <row r="526" spans="1:20" x14ac:dyDescent="0.3">
      <c r="A526">
        <v>24</v>
      </c>
      <c r="B526" t="s">
        <v>551</v>
      </c>
      <c r="C526" t="s">
        <v>2026</v>
      </c>
      <c r="E526">
        <v>2015</v>
      </c>
      <c r="F526">
        <v>2017</v>
      </c>
      <c r="G526">
        <v>17</v>
      </c>
      <c r="H526">
        <v>12</v>
      </c>
      <c r="I526">
        <v>3</v>
      </c>
      <c r="J526">
        <v>104</v>
      </c>
      <c r="K526">
        <v>37</v>
      </c>
      <c r="L526">
        <v>11.55</v>
      </c>
      <c r="M526">
        <v>125.3</v>
      </c>
      <c r="N526">
        <v>0</v>
      </c>
      <c r="O526">
        <v>0</v>
      </c>
      <c r="P526">
        <v>3</v>
      </c>
      <c r="Q526">
        <v>14</v>
      </c>
      <c r="R526">
        <v>0</v>
      </c>
      <c r="S526" s="2">
        <f t="shared" si="16"/>
        <v>6.117647058823529</v>
      </c>
      <c r="T526" s="2">
        <f t="shared" si="17"/>
        <v>8.6666666666666661</v>
      </c>
    </row>
    <row r="527" spans="1:20" x14ac:dyDescent="0.3">
      <c r="A527">
        <v>25</v>
      </c>
      <c r="B527" t="s">
        <v>552</v>
      </c>
      <c r="C527" t="s">
        <v>13</v>
      </c>
      <c r="E527">
        <v>2008</v>
      </c>
      <c r="F527">
        <v>2012</v>
      </c>
      <c r="G527">
        <v>39</v>
      </c>
      <c r="H527">
        <v>16</v>
      </c>
      <c r="I527">
        <v>11</v>
      </c>
      <c r="J527">
        <v>104</v>
      </c>
      <c r="K527">
        <v>34</v>
      </c>
      <c r="L527">
        <v>20.8</v>
      </c>
      <c r="M527">
        <v>116.85</v>
      </c>
      <c r="N527">
        <v>0</v>
      </c>
      <c r="O527">
        <v>0</v>
      </c>
      <c r="P527">
        <v>2</v>
      </c>
      <c r="Q527">
        <v>9</v>
      </c>
      <c r="R527">
        <v>1</v>
      </c>
      <c r="S527" s="2">
        <f t="shared" si="16"/>
        <v>2.6666666666666665</v>
      </c>
      <c r="T527" s="2">
        <f t="shared" si="17"/>
        <v>6.5</v>
      </c>
    </row>
    <row r="528" spans="1:20" x14ac:dyDescent="0.3">
      <c r="A528">
        <v>26</v>
      </c>
      <c r="B528" t="s">
        <v>553</v>
      </c>
      <c r="C528" t="s">
        <v>13</v>
      </c>
      <c r="E528">
        <v>2009</v>
      </c>
      <c r="F528">
        <v>2011</v>
      </c>
      <c r="G528">
        <v>5</v>
      </c>
      <c r="H528">
        <v>5</v>
      </c>
      <c r="I528">
        <v>0</v>
      </c>
      <c r="J528">
        <v>102</v>
      </c>
      <c r="K528">
        <v>33</v>
      </c>
      <c r="L528">
        <v>20.399999999999999</v>
      </c>
      <c r="M528">
        <v>124.39</v>
      </c>
      <c r="N528">
        <v>0</v>
      </c>
      <c r="O528">
        <v>0</v>
      </c>
      <c r="P528">
        <v>0</v>
      </c>
      <c r="Q528">
        <v>12</v>
      </c>
      <c r="R528">
        <v>0</v>
      </c>
      <c r="S528" s="2">
        <f t="shared" si="16"/>
        <v>20.399999999999999</v>
      </c>
      <c r="T528" s="2">
        <f t="shared" si="17"/>
        <v>20.399999999999999</v>
      </c>
    </row>
    <row r="529" spans="1:20" x14ac:dyDescent="0.3">
      <c r="A529">
        <v>27</v>
      </c>
      <c r="B529" t="s">
        <v>554</v>
      </c>
      <c r="C529" t="s">
        <v>2046</v>
      </c>
      <c r="E529">
        <v>2019</v>
      </c>
      <c r="F529">
        <v>2019</v>
      </c>
      <c r="G529">
        <v>7</v>
      </c>
      <c r="H529">
        <v>5</v>
      </c>
      <c r="I529">
        <v>3</v>
      </c>
      <c r="J529">
        <v>102</v>
      </c>
      <c r="K529">
        <v>37</v>
      </c>
      <c r="L529">
        <v>51</v>
      </c>
      <c r="M529">
        <v>99.02</v>
      </c>
      <c r="N529">
        <v>0</v>
      </c>
      <c r="O529">
        <v>0</v>
      </c>
      <c r="P529">
        <v>0</v>
      </c>
      <c r="Q529">
        <v>7</v>
      </c>
      <c r="R529">
        <v>3</v>
      </c>
      <c r="S529" s="2">
        <f t="shared" si="16"/>
        <v>14.571428571428571</v>
      </c>
      <c r="T529" s="2">
        <f t="shared" si="17"/>
        <v>20.399999999999999</v>
      </c>
    </row>
    <row r="530" spans="1:20" x14ac:dyDescent="0.3">
      <c r="A530">
        <v>28</v>
      </c>
      <c r="B530" t="s">
        <v>555</v>
      </c>
      <c r="C530" t="s">
        <v>2026</v>
      </c>
      <c r="E530">
        <v>2019</v>
      </c>
      <c r="F530">
        <v>2019</v>
      </c>
      <c r="G530">
        <v>13</v>
      </c>
      <c r="H530">
        <v>9</v>
      </c>
      <c r="I530">
        <v>2</v>
      </c>
      <c r="J530">
        <v>102</v>
      </c>
      <c r="K530">
        <v>42</v>
      </c>
      <c r="L530">
        <v>14.57</v>
      </c>
      <c r="M530">
        <v>114.6</v>
      </c>
      <c r="N530">
        <v>0</v>
      </c>
      <c r="O530">
        <v>0</v>
      </c>
      <c r="P530">
        <v>0</v>
      </c>
      <c r="Q530">
        <v>9</v>
      </c>
      <c r="R530">
        <v>3</v>
      </c>
      <c r="S530" s="2">
        <f t="shared" si="16"/>
        <v>7.8461538461538458</v>
      </c>
      <c r="T530" s="2">
        <f t="shared" si="17"/>
        <v>11.333333333333334</v>
      </c>
    </row>
    <row r="531" spans="1:20" x14ac:dyDescent="0.3">
      <c r="A531">
        <v>29</v>
      </c>
      <c r="B531" t="s">
        <v>556</v>
      </c>
      <c r="C531" t="s">
        <v>22</v>
      </c>
      <c r="E531">
        <v>2016</v>
      </c>
      <c r="F531">
        <v>2019</v>
      </c>
      <c r="G531">
        <v>14</v>
      </c>
      <c r="H531">
        <v>11</v>
      </c>
      <c r="I531">
        <v>1</v>
      </c>
      <c r="J531">
        <v>102</v>
      </c>
      <c r="K531">
        <v>22</v>
      </c>
      <c r="L531">
        <v>10.199999999999999</v>
      </c>
      <c r="M531">
        <v>103.03</v>
      </c>
      <c r="N531">
        <v>0</v>
      </c>
      <c r="O531">
        <v>0</v>
      </c>
      <c r="P531">
        <v>1</v>
      </c>
      <c r="Q531">
        <v>10</v>
      </c>
      <c r="R531">
        <v>1</v>
      </c>
      <c r="S531" s="2">
        <f t="shared" si="16"/>
        <v>7.2857142857142856</v>
      </c>
      <c r="T531" s="2">
        <f t="shared" si="17"/>
        <v>9.2727272727272734</v>
      </c>
    </row>
    <row r="532" spans="1:20" x14ac:dyDescent="0.3">
      <c r="A532">
        <v>30</v>
      </c>
      <c r="B532" t="s">
        <v>557</v>
      </c>
      <c r="C532" t="s">
        <v>2055</v>
      </c>
      <c r="E532">
        <v>2019</v>
      </c>
      <c r="F532">
        <v>2019</v>
      </c>
      <c r="G532">
        <v>4</v>
      </c>
      <c r="H532">
        <v>4</v>
      </c>
      <c r="I532">
        <v>1</v>
      </c>
      <c r="J532">
        <v>101</v>
      </c>
      <c r="K532">
        <v>40</v>
      </c>
      <c r="L532">
        <v>33.659999999999997</v>
      </c>
      <c r="M532">
        <v>190.56</v>
      </c>
      <c r="N532">
        <v>0</v>
      </c>
      <c r="O532">
        <v>0</v>
      </c>
      <c r="P532">
        <v>0</v>
      </c>
      <c r="Q532">
        <v>11</v>
      </c>
      <c r="R532">
        <v>5</v>
      </c>
      <c r="S532" s="2">
        <f t="shared" si="16"/>
        <v>25.25</v>
      </c>
      <c r="T532" s="2">
        <f t="shared" si="17"/>
        <v>25.25</v>
      </c>
    </row>
    <row r="533" spans="1:20" x14ac:dyDescent="0.3">
      <c r="A533">
        <v>31</v>
      </c>
      <c r="B533" t="s">
        <v>558</v>
      </c>
      <c r="C533" t="s">
        <v>2042</v>
      </c>
      <c r="E533">
        <v>2019</v>
      </c>
      <c r="F533">
        <v>2019</v>
      </c>
      <c r="G533">
        <v>4</v>
      </c>
      <c r="H533">
        <v>3</v>
      </c>
      <c r="I533">
        <v>1</v>
      </c>
      <c r="J533">
        <v>101</v>
      </c>
      <c r="K533">
        <v>56</v>
      </c>
      <c r="L533">
        <v>50.5</v>
      </c>
      <c r="M533">
        <v>131.16</v>
      </c>
      <c r="N533">
        <v>0</v>
      </c>
      <c r="O533">
        <v>1</v>
      </c>
      <c r="P533">
        <v>0</v>
      </c>
      <c r="Q533">
        <v>12</v>
      </c>
      <c r="R533">
        <v>3</v>
      </c>
      <c r="S533" s="2">
        <f t="shared" si="16"/>
        <v>25.25</v>
      </c>
      <c r="T533" s="2">
        <f t="shared" si="17"/>
        <v>33.666666666666664</v>
      </c>
    </row>
    <row r="534" spans="1:20" x14ac:dyDescent="0.3">
      <c r="A534">
        <v>32</v>
      </c>
      <c r="B534" t="s">
        <v>559</v>
      </c>
      <c r="C534" t="s">
        <v>2023</v>
      </c>
      <c r="E534">
        <v>2019</v>
      </c>
      <c r="F534">
        <v>2019</v>
      </c>
      <c r="G534">
        <v>6</v>
      </c>
      <c r="H534">
        <v>6</v>
      </c>
      <c r="I534">
        <v>1</v>
      </c>
      <c r="J534">
        <v>101</v>
      </c>
      <c r="K534">
        <v>53</v>
      </c>
      <c r="L534">
        <v>20.2</v>
      </c>
      <c r="M534">
        <v>121.68</v>
      </c>
      <c r="N534">
        <v>0</v>
      </c>
      <c r="O534">
        <v>1</v>
      </c>
      <c r="P534">
        <v>1</v>
      </c>
      <c r="Q534">
        <v>5</v>
      </c>
      <c r="R534">
        <v>4</v>
      </c>
      <c r="S534" s="2">
        <f t="shared" si="16"/>
        <v>16.833333333333332</v>
      </c>
      <c r="T534" s="2">
        <f t="shared" si="17"/>
        <v>16.833333333333332</v>
      </c>
    </row>
    <row r="535" spans="1:20" x14ac:dyDescent="0.3">
      <c r="A535">
        <v>33</v>
      </c>
      <c r="B535" t="s">
        <v>560</v>
      </c>
      <c r="C535" t="s">
        <v>2026</v>
      </c>
      <c r="E535">
        <v>2015</v>
      </c>
      <c r="F535">
        <v>2019</v>
      </c>
      <c r="G535">
        <v>17</v>
      </c>
      <c r="H535">
        <v>10</v>
      </c>
      <c r="I535">
        <v>2</v>
      </c>
      <c r="J535">
        <v>101</v>
      </c>
      <c r="K535">
        <v>20</v>
      </c>
      <c r="L535">
        <v>12.62</v>
      </c>
      <c r="M535">
        <v>123.17</v>
      </c>
      <c r="N535">
        <v>0</v>
      </c>
      <c r="O535">
        <v>0</v>
      </c>
      <c r="P535">
        <v>0</v>
      </c>
      <c r="Q535">
        <v>9</v>
      </c>
      <c r="R535">
        <v>4</v>
      </c>
      <c r="S535" s="2">
        <f t="shared" si="16"/>
        <v>5.9411764705882355</v>
      </c>
      <c r="T535" s="2">
        <f t="shared" si="17"/>
        <v>10.1</v>
      </c>
    </row>
    <row r="536" spans="1:20" x14ac:dyDescent="0.3">
      <c r="A536">
        <v>34</v>
      </c>
      <c r="B536" t="s">
        <v>561</v>
      </c>
      <c r="C536" t="s">
        <v>12</v>
      </c>
      <c r="E536">
        <v>2005</v>
      </c>
      <c r="F536">
        <v>2012</v>
      </c>
      <c r="G536">
        <v>25</v>
      </c>
      <c r="H536">
        <v>12</v>
      </c>
      <c r="I536">
        <v>6</v>
      </c>
      <c r="J536">
        <v>101</v>
      </c>
      <c r="K536">
        <v>43</v>
      </c>
      <c r="L536">
        <v>16.829999999999998</v>
      </c>
      <c r="M536">
        <v>142.25</v>
      </c>
      <c r="N536">
        <v>0</v>
      </c>
      <c r="O536">
        <v>0</v>
      </c>
      <c r="P536">
        <v>2</v>
      </c>
      <c r="Q536">
        <v>9</v>
      </c>
      <c r="R536">
        <v>4</v>
      </c>
      <c r="S536" s="2">
        <f t="shared" si="16"/>
        <v>4.04</v>
      </c>
      <c r="T536" s="2">
        <f t="shared" si="17"/>
        <v>8.4166666666666661</v>
      </c>
    </row>
    <row r="537" spans="1:20" x14ac:dyDescent="0.3">
      <c r="A537">
        <v>35</v>
      </c>
      <c r="B537" t="s">
        <v>562</v>
      </c>
      <c r="C537" t="s">
        <v>2058</v>
      </c>
      <c r="E537">
        <v>2019</v>
      </c>
      <c r="F537">
        <v>2019</v>
      </c>
      <c r="G537">
        <v>6</v>
      </c>
      <c r="H537">
        <v>5</v>
      </c>
      <c r="I537">
        <v>3</v>
      </c>
      <c r="J537">
        <v>101</v>
      </c>
      <c r="K537">
        <v>36</v>
      </c>
      <c r="L537">
        <v>50.5</v>
      </c>
      <c r="M537">
        <v>171.18</v>
      </c>
      <c r="N537">
        <v>0</v>
      </c>
      <c r="O537">
        <v>0</v>
      </c>
      <c r="P537">
        <v>0</v>
      </c>
      <c r="Q537">
        <v>8</v>
      </c>
      <c r="R537">
        <v>6</v>
      </c>
      <c r="S537" s="2">
        <f t="shared" si="16"/>
        <v>16.833333333333332</v>
      </c>
      <c r="T537" s="2">
        <f t="shared" si="17"/>
        <v>20.2</v>
      </c>
    </row>
    <row r="538" spans="1:20" x14ac:dyDescent="0.3">
      <c r="A538">
        <v>36</v>
      </c>
      <c r="B538" t="s">
        <v>563</v>
      </c>
      <c r="C538" t="s">
        <v>2065</v>
      </c>
      <c r="E538">
        <v>2019</v>
      </c>
      <c r="F538">
        <v>2019</v>
      </c>
      <c r="G538">
        <v>6</v>
      </c>
      <c r="H538">
        <v>6</v>
      </c>
      <c r="I538">
        <v>0</v>
      </c>
      <c r="J538">
        <v>101</v>
      </c>
      <c r="K538">
        <v>30</v>
      </c>
      <c r="L538">
        <v>16.829999999999998</v>
      </c>
      <c r="M538">
        <v>79.52</v>
      </c>
      <c r="N538">
        <v>0</v>
      </c>
      <c r="O538">
        <v>0</v>
      </c>
      <c r="P538">
        <v>0</v>
      </c>
      <c r="Q538">
        <v>16</v>
      </c>
      <c r="R538">
        <v>0</v>
      </c>
      <c r="S538" s="2">
        <f t="shared" si="16"/>
        <v>16.833333333333332</v>
      </c>
      <c r="T538" s="2">
        <f t="shared" si="17"/>
        <v>16.833333333333332</v>
      </c>
    </row>
    <row r="539" spans="1:20" x14ac:dyDescent="0.3">
      <c r="A539">
        <v>37</v>
      </c>
      <c r="B539" t="s">
        <v>564</v>
      </c>
      <c r="C539" t="s">
        <v>11</v>
      </c>
      <c r="E539">
        <v>2018</v>
      </c>
      <c r="F539">
        <v>2019</v>
      </c>
      <c r="G539">
        <v>9</v>
      </c>
      <c r="H539">
        <v>4</v>
      </c>
      <c r="I539">
        <v>0</v>
      </c>
      <c r="J539">
        <v>101</v>
      </c>
      <c r="K539">
        <v>43</v>
      </c>
      <c r="L539">
        <v>25.25</v>
      </c>
      <c r="M539">
        <v>138.35</v>
      </c>
      <c r="N539">
        <v>0</v>
      </c>
      <c r="O539">
        <v>0</v>
      </c>
      <c r="P539">
        <v>0</v>
      </c>
      <c r="Q539">
        <v>11</v>
      </c>
      <c r="R539">
        <v>5</v>
      </c>
      <c r="S539" s="2">
        <f t="shared" si="16"/>
        <v>11.222222222222221</v>
      </c>
      <c r="T539" s="2">
        <f t="shared" si="17"/>
        <v>25.25</v>
      </c>
    </row>
    <row r="540" spans="1:20" x14ac:dyDescent="0.3">
      <c r="A540">
        <v>38</v>
      </c>
      <c r="B540" t="s">
        <v>565</v>
      </c>
      <c r="C540" t="s">
        <v>2030</v>
      </c>
      <c r="E540">
        <v>2008</v>
      </c>
      <c r="F540">
        <v>2010</v>
      </c>
      <c r="G540">
        <v>11</v>
      </c>
      <c r="H540">
        <v>9</v>
      </c>
      <c r="I540">
        <v>0</v>
      </c>
      <c r="J540">
        <v>100</v>
      </c>
      <c r="K540">
        <v>26</v>
      </c>
      <c r="L540">
        <v>11.11</v>
      </c>
      <c r="M540">
        <v>81.3</v>
      </c>
      <c r="N540">
        <v>0</v>
      </c>
      <c r="O540">
        <v>0</v>
      </c>
      <c r="P540">
        <v>0</v>
      </c>
      <c r="Q540">
        <v>6</v>
      </c>
      <c r="R540">
        <v>2</v>
      </c>
      <c r="S540" s="2">
        <f t="shared" si="16"/>
        <v>9.0909090909090917</v>
      </c>
      <c r="T540" s="2">
        <f t="shared" si="17"/>
        <v>11.111111111111111</v>
      </c>
    </row>
    <row r="541" spans="1:20" x14ac:dyDescent="0.3">
      <c r="A541">
        <v>39</v>
      </c>
      <c r="B541" t="s">
        <v>566</v>
      </c>
      <c r="C541" t="s">
        <v>2030</v>
      </c>
      <c r="E541">
        <v>2013</v>
      </c>
      <c r="F541">
        <v>2019</v>
      </c>
      <c r="G541">
        <v>15</v>
      </c>
      <c r="H541">
        <v>11</v>
      </c>
      <c r="I541">
        <v>1</v>
      </c>
      <c r="J541">
        <v>100</v>
      </c>
      <c r="K541">
        <v>33</v>
      </c>
      <c r="L541">
        <v>10</v>
      </c>
      <c r="M541">
        <v>121.95</v>
      </c>
      <c r="N541">
        <v>0</v>
      </c>
      <c r="O541">
        <v>0</v>
      </c>
      <c r="P541">
        <v>2</v>
      </c>
      <c r="Q541">
        <v>4</v>
      </c>
      <c r="R541">
        <v>5</v>
      </c>
      <c r="S541" s="2">
        <f t="shared" si="16"/>
        <v>6.666666666666667</v>
      </c>
      <c r="T541" s="2">
        <f t="shared" si="17"/>
        <v>9.0909090909090917</v>
      </c>
    </row>
    <row r="542" spans="1:20" x14ac:dyDescent="0.3">
      <c r="A542">
        <v>40</v>
      </c>
      <c r="B542" t="s">
        <v>567</v>
      </c>
      <c r="C542" t="s">
        <v>19</v>
      </c>
      <c r="E542">
        <v>2008</v>
      </c>
      <c r="F542">
        <v>2019</v>
      </c>
      <c r="G542">
        <v>13</v>
      </c>
      <c r="H542">
        <v>13</v>
      </c>
      <c r="I542">
        <v>4</v>
      </c>
      <c r="J542">
        <v>100</v>
      </c>
      <c r="K542">
        <v>23</v>
      </c>
      <c r="L542">
        <v>11.11</v>
      </c>
      <c r="M542">
        <v>91.74</v>
      </c>
      <c r="N542">
        <v>0</v>
      </c>
      <c r="O542">
        <v>0</v>
      </c>
      <c r="P542">
        <v>1</v>
      </c>
      <c r="Q542">
        <v>6</v>
      </c>
      <c r="R542">
        <v>4</v>
      </c>
      <c r="S542" s="2">
        <f t="shared" si="16"/>
        <v>7.6923076923076925</v>
      </c>
      <c r="T542" s="2">
        <f t="shared" si="17"/>
        <v>7.6923076923076925</v>
      </c>
    </row>
    <row r="543" spans="1:20" x14ac:dyDescent="0.3">
      <c r="A543">
        <v>41</v>
      </c>
      <c r="B543" t="s">
        <v>568</v>
      </c>
      <c r="C543" t="s">
        <v>2068</v>
      </c>
      <c r="E543">
        <v>2019</v>
      </c>
      <c r="F543">
        <v>2019</v>
      </c>
      <c r="G543">
        <v>3</v>
      </c>
      <c r="H543">
        <v>3</v>
      </c>
      <c r="I543">
        <v>0</v>
      </c>
      <c r="J543">
        <v>100</v>
      </c>
      <c r="K543">
        <v>48</v>
      </c>
      <c r="L543">
        <v>33.33</v>
      </c>
      <c r="M543">
        <v>138.88</v>
      </c>
      <c r="N543">
        <v>0</v>
      </c>
      <c r="O543">
        <v>0</v>
      </c>
      <c r="P543">
        <v>0</v>
      </c>
      <c r="Q543">
        <v>9</v>
      </c>
      <c r="R543">
        <v>7</v>
      </c>
      <c r="S543" s="2">
        <f t="shared" si="16"/>
        <v>33.333333333333336</v>
      </c>
      <c r="T543" s="2">
        <f t="shared" si="17"/>
        <v>33.333333333333336</v>
      </c>
    </row>
    <row r="544" spans="1:20" x14ac:dyDescent="0.3">
      <c r="A544">
        <v>42</v>
      </c>
      <c r="B544" t="s">
        <v>569</v>
      </c>
      <c r="C544" t="s">
        <v>12</v>
      </c>
      <c r="E544">
        <v>2014</v>
      </c>
      <c r="F544">
        <v>2017</v>
      </c>
      <c r="G544">
        <v>5</v>
      </c>
      <c r="H544">
        <v>5</v>
      </c>
      <c r="I544">
        <v>0</v>
      </c>
      <c r="J544">
        <v>99</v>
      </c>
      <c r="K544">
        <v>32</v>
      </c>
      <c r="L544">
        <v>19.8</v>
      </c>
      <c r="M544">
        <v>143.47</v>
      </c>
      <c r="N544">
        <v>0</v>
      </c>
      <c r="O544">
        <v>0</v>
      </c>
      <c r="P544">
        <v>0</v>
      </c>
      <c r="Q544">
        <v>8</v>
      </c>
      <c r="R544">
        <v>6</v>
      </c>
      <c r="S544" s="2">
        <f t="shared" si="16"/>
        <v>19.8</v>
      </c>
      <c r="T544" s="2">
        <f t="shared" si="17"/>
        <v>19.8</v>
      </c>
    </row>
    <row r="545" spans="1:20" x14ac:dyDescent="0.3">
      <c r="A545">
        <v>43</v>
      </c>
      <c r="B545" t="s">
        <v>570</v>
      </c>
      <c r="C545" t="s">
        <v>2021</v>
      </c>
      <c r="E545">
        <v>2018</v>
      </c>
      <c r="F545">
        <v>2019</v>
      </c>
      <c r="G545">
        <v>8</v>
      </c>
      <c r="H545">
        <v>7</v>
      </c>
      <c r="I545">
        <v>1</v>
      </c>
      <c r="J545">
        <v>98</v>
      </c>
      <c r="K545">
        <v>33</v>
      </c>
      <c r="L545">
        <v>16.329999999999998</v>
      </c>
      <c r="M545">
        <v>85.96</v>
      </c>
      <c r="N545">
        <v>0</v>
      </c>
      <c r="O545">
        <v>0</v>
      </c>
      <c r="P545">
        <v>0</v>
      </c>
      <c r="Q545">
        <v>4</v>
      </c>
      <c r="R545">
        <v>2</v>
      </c>
      <c r="S545" s="2">
        <f t="shared" si="16"/>
        <v>12.25</v>
      </c>
      <c r="T545" s="2">
        <f t="shared" si="17"/>
        <v>14</v>
      </c>
    </row>
    <row r="546" spans="1:20" x14ac:dyDescent="0.3">
      <c r="A546">
        <v>44</v>
      </c>
      <c r="B546" t="s">
        <v>571</v>
      </c>
      <c r="C546" t="s">
        <v>2058</v>
      </c>
      <c r="E546">
        <v>2019</v>
      </c>
      <c r="F546">
        <v>2019</v>
      </c>
      <c r="G546">
        <v>4</v>
      </c>
      <c r="H546">
        <v>4</v>
      </c>
      <c r="I546">
        <v>0</v>
      </c>
      <c r="J546">
        <v>98</v>
      </c>
      <c r="K546">
        <v>52</v>
      </c>
      <c r="L546">
        <v>24.5</v>
      </c>
      <c r="M546">
        <v>111.36</v>
      </c>
      <c r="N546">
        <v>0</v>
      </c>
      <c r="O546">
        <v>1</v>
      </c>
      <c r="P546">
        <v>2</v>
      </c>
      <c r="Q546">
        <v>13</v>
      </c>
      <c r="R546">
        <v>2</v>
      </c>
      <c r="S546" s="2">
        <f t="shared" si="16"/>
        <v>24.5</v>
      </c>
      <c r="T546" s="2">
        <f t="shared" si="17"/>
        <v>24.5</v>
      </c>
    </row>
    <row r="547" spans="1:20" x14ac:dyDescent="0.3">
      <c r="A547">
        <v>45</v>
      </c>
      <c r="B547" t="s">
        <v>572</v>
      </c>
      <c r="C547" t="s">
        <v>2033</v>
      </c>
      <c r="E547">
        <v>2019</v>
      </c>
      <c r="F547">
        <v>2019</v>
      </c>
      <c r="G547">
        <v>12</v>
      </c>
      <c r="H547">
        <v>11</v>
      </c>
      <c r="I547">
        <v>3</v>
      </c>
      <c r="J547">
        <v>98</v>
      </c>
      <c r="K547">
        <v>25</v>
      </c>
      <c r="L547">
        <v>12.25</v>
      </c>
      <c r="M547">
        <v>125.64</v>
      </c>
      <c r="N547">
        <v>0</v>
      </c>
      <c r="O547">
        <v>0</v>
      </c>
      <c r="P547">
        <v>2</v>
      </c>
      <c r="Q547">
        <v>9</v>
      </c>
      <c r="R547">
        <v>3</v>
      </c>
      <c r="S547" s="2">
        <f t="shared" si="16"/>
        <v>8.1666666666666661</v>
      </c>
      <c r="T547" s="2">
        <f t="shared" si="17"/>
        <v>8.9090909090909083</v>
      </c>
    </row>
    <row r="548" spans="1:20" x14ac:dyDescent="0.3">
      <c r="A548">
        <v>46</v>
      </c>
      <c r="B548" t="s">
        <v>573</v>
      </c>
      <c r="C548" t="s">
        <v>12</v>
      </c>
      <c r="E548">
        <v>2018</v>
      </c>
      <c r="F548">
        <v>2019</v>
      </c>
      <c r="G548">
        <v>12</v>
      </c>
      <c r="H548">
        <v>10</v>
      </c>
      <c r="I548">
        <v>3</v>
      </c>
      <c r="J548">
        <v>98</v>
      </c>
      <c r="K548">
        <v>32</v>
      </c>
      <c r="L548">
        <v>14</v>
      </c>
      <c r="M548">
        <v>93.33</v>
      </c>
      <c r="N548">
        <v>0</v>
      </c>
      <c r="O548">
        <v>0</v>
      </c>
      <c r="P548">
        <v>2</v>
      </c>
      <c r="Q548">
        <v>6</v>
      </c>
      <c r="R548">
        <v>2</v>
      </c>
      <c r="S548" s="2">
        <f t="shared" si="16"/>
        <v>8.1666666666666661</v>
      </c>
      <c r="T548" s="2">
        <f t="shared" si="17"/>
        <v>9.8000000000000007</v>
      </c>
    </row>
    <row r="549" spans="1:20" x14ac:dyDescent="0.3">
      <c r="A549">
        <v>47</v>
      </c>
      <c r="B549" t="s">
        <v>574</v>
      </c>
      <c r="C549" t="s">
        <v>19</v>
      </c>
      <c r="E549">
        <v>2018</v>
      </c>
      <c r="F549">
        <v>2018</v>
      </c>
      <c r="G549">
        <v>6</v>
      </c>
      <c r="H549">
        <v>6</v>
      </c>
      <c r="I549">
        <v>0</v>
      </c>
      <c r="J549">
        <v>98</v>
      </c>
      <c r="K549">
        <v>43</v>
      </c>
      <c r="L549">
        <v>16.329999999999998</v>
      </c>
      <c r="M549">
        <v>122.5</v>
      </c>
      <c r="N549">
        <v>0</v>
      </c>
      <c r="O549">
        <v>0</v>
      </c>
      <c r="P549">
        <v>2</v>
      </c>
      <c r="Q549">
        <v>7</v>
      </c>
      <c r="R549">
        <v>2</v>
      </c>
      <c r="S549" s="2">
        <f t="shared" si="16"/>
        <v>16.333333333333332</v>
      </c>
      <c r="T549" s="2">
        <f t="shared" si="17"/>
        <v>16.333333333333332</v>
      </c>
    </row>
    <row r="550" spans="1:20" x14ac:dyDescent="0.3">
      <c r="A550">
        <v>48</v>
      </c>
      <c r="B550" t="s">
        <v>575</v>
      </c>
      <c r="C550" t="s">
        <v>2026</v>
      </c>
      <c r="E550">
        <v>2015</v>
      </c>
      <c r="F550">
        <v>2016</v>
      </c>
      <c r="G550">
        <v>10</v>
      </c>
      <c r="H550">
        <v>8</v>
      </c>
      <c r="I550">
        <v>3</v>
      </c>
      <c r="J550">
        <v>97</v>
      </c>
      <c r="K550">
        <v>32</v>
      </c>
      <c r="L550">
        <v>19.399999999999999</v>
      </c>
      <c r="M550">
        <v>149.22999999999999</v>
      </c>
      <c r="N550">
        <v>0</v>
      </c>
      <c r="O550">
        <v>0</v>
      </c>
      <c r="P550">
        <v>0</v>
      </c>
      <c r="Q550">
        <v>11</v>
      </c>
      <c r="R550">
        <v>2</v>
      </c>
      <c r="S550" s="2">
        <f t="shared" si="16"/>
        <v>9.6999999999999993</v>
      </c>
      <c r="T550" s="2">
        <f t="shared" si="17"/>
        <v>12.125</v>
      </c>
    </row>
    <row r="551" spans="1:20" x14ac:dyDescent="0.3">
      <c r="A551">
        <v>49</v>
      </c>
      <c r="B551" t="s">
        <v>576</v>
      </c>
      <c r="C551" t="s">
        <v>14</v>
      </c>
      <c r="E551">
        <v>2019</v>
      </c>
      <c r="F551">
        <v>2019</v>
      </c>
      <c r="G551">
        <v>3</v>
      </c>
      <c r="H551">
        <v>3</v>
      </c>
      <c r="I551">
        <v>1</v>
      </c>
      <c r="J551">
        <v>97</v>
      </c>
      <c r="K551">
        <v>78</v>
      </c>
      <c r="L551">
        <v>48.5</v>
      </c>
      <c r="M551">
        <v>132.87</v>
      </c>
      <c r="N551">
        <v>0</v>
      </c>
      <c r="O551">
        <v>1</v>
      </c>
      <c r="P551">
        <v>0</v>
      </c>
      <c r="Q551">
        <v>10</v>
      </c>
      <c r="R551">
        <v>3</v>
      </c>
      <c r="S551" s="2">
        <f t="shared" si="16"/>
        <v>32.333333333333336</v>
      </c>
      <c r="T551" s="2">
        <f t="shared" si="17"/>
        <v>32.333333333333336</v>
      </c>
    </row>
    <row r="552" spans="1:20" x14ac:dyDescent="0.3">
      <c r="A552">
        <v>0</v>
      </c>
      <c r="B552" t="s">
        <v>577</v>
      </c>
      <c r="C552" t="s">
        <v>18</v>
      </c>
      <c r="E552">
        <v>2019</v>
      </c>
      <c r="F552">
        <v>2019</v>
      </c>
      <c r="G552">
        <v>9</v>
      </c>
      <c r="H552">
        <v>9</v>
      </c>
      <c r="I552">
        <v>3</v>
      </c>
      <c r="J552">
        <v>97</v>
      </c>
      <c r="K552">
        <v>30</v>
      </c>
      <c r="L552">
        <v>16.16</v>
      </c>
      <c r="M552">
        <v>122.78</v>
      </c>
      <c r="N552">
        <v>0</v>
      </c>
      <c r="O552">
        <v>0</v>
      </c>
      <c r="P552">
        <v>0</v>
      </c>
      <c r="Q552">
        <v>5</v>
      </c>
      <c r="R552">
        <v>4</v>
      </c>
      <c r="S552" s="2">
        <f t="shared" si="16"/>
        <v>10.777777777777779</v>
      </c>
      <c r="T552" s="2">
        <f t="shared" si="17"/>
        <v>10.777777777777779</v>
      </c>
    </row>
    <row r="553" spans="1:20" x14ac:dyDescent="0.3">
      <c r="A553">
        <v>1</v>
      </c>
      <c r="B553" t="s">
        <v>578</v>
      </c>
      <c r="C553" t="s">
        <v>2022</v>
      </c>
      <c r="E553">
        <v>2016</v>
      </c>
      <c r="F553">
        <v>2016</v>
      </c>
      <c r="G553">
        <v>9</v>
      </c>
      <c r="H553">
        <v>9</v>
      </c>
      <c r="I553">
        <v>0</v>
      </c>
      <c r="J553">
        <v>97</v>
      </c>
      <c r="K553">
        <v>50</v>
      </c>
      <c r="L553">
        <v>10.77</v>
      </c>
      <c r="M553">
        <v>83.62</v>
      </c>
      <c r="N553">
        <v>0</v>
      </c>
      <c r="O553">
        <v>1</v>
      </c>
      <c r="P553">
        <v>1</v>
      </c>
      <c r="Q553">
        <v>9</v>
      </c>
      <c r="R553">
        <v>3</v>
      </c>
      <c r="S553" s="2">
        <f t="shared" si="16"/>
        <v>10.777777777777779</v>
      </c>
      <c r="T553" s="2">
        <f t="shared" si="17"/>
        <v>10.777777777777779</v>
      </c>
    </row>
    <row r="554" spans="1:20" x14ac:dyDescent="0.3">
      <c r="A554">
        <v>2</v>
      </c>
      <c r="B554" t="s">
        <v>579</v>
      </c>
      <c r="C554" t="s">
        <v>2032</v>
      </c>
      <c r="E554">
        <v>2019</v>
      </c>
      <c r="F554">
        <v>2019</v>
      </c>
      <c r="G554">
        <v>10</v>
      </c>
      <c r="H554">
        <v>9</v>
      </c>
      <c r="I554">
        <v>2</v>
      </c>
      <c r="J554">
        <v>97</v>
      </c>
      <c r="K554">
        <v>33</v>
      </c>
      <c r="L554">
        <v>13.85</v>
      </c>
      <c r="M554">
        <v>164.4</v>
      </c>
      <c r="N554">
        <v>0</v>
      </c>
      <c r="O554">
        <v>0</v>
      </c>
      <c r="P554">
        <v>1</v>
      </c>
      <c r="Q554">
        <v>3</v>
      </c>
      <c r="R554">
        <v>9</v>
      </c>
      <c r="S554" s="2">
        <f t="shared" si="16"/>
        <v>9.6999999999999993</v>
      </c>
      <c r="T554" s="2">
        <f t="shared" si="17"/>
        <v>10.777777777777779</v>
      </c>
    </row>
    <row r="555" spans="1:20" x14ac:dyDescent="0.3">
      <c r="A555">
        <v>3</v>
      </c>
      <c r="B555" t="s">
        <v>580</v>
      </c>
      <c r="C555" t="s">
        <v>2030</v>
      </c>
      <c r="E555">
        <v>2008</v>
      </c>
      <c r="F555">
        <v>2010</v>
      </c>
      <c r="G555">
        <v>7</v>
      </c>
      <c r="H555">
        <v>6</v>
      </c>
      <c r="I555">
        <v>0</v>
      </c>
      <c r="J555">
        <v>97</v>
      </c>
      <c r="K555">
        <v>29</v>
      </c>
      <c r="L555">
        <v>16.16</v>
      </c>
      <c r="M555">
        <v>110.22</v>
      </c>
      <c r="N555">
        <v>0</v>
      </c>
      <c r="O555">
        <v>0</v>
      </c>
      <c r="P555">
        <v>1</v>
      </c>
      <c r="Q555">
        <v>8</v>
      </c>
      <c r="R555">
        <v>4</v>
      </c>
      <c r="S555" s="2">
        <f t="shared" si="16"/>
        <v>13.857142857142858</v>
      </c>
      <c r="T555" s="2">
        <f t="shared" si="17"/>
        <v>16.166666666666668</v>
      </c>
    </row>
    <row r="556" spans="1:20" x14ac:dyDescent="0.3">
      <c r="A556">
        <v>4</v>
      </c>
      <c r="B556" t="s">
        <v>581</v>
      </c>
      <c r="C556" t="s">
        <v>14</v>
      </c>
      <c r="E556">
        <v>2017</v>
      </c>
      <c r="F556">
        <v>2019</v>
      </c>
      <c r="G556">
        <v>7</v>
      </c>
      <c r="H556">
        <v>7</v>
      </c>
      <c r="I556">
        <v>0</v>
      </c>
      <c r="J556">
        <v>97</v>
      </c>
      <c r="K556">
        <v>32</v>
      </c>
      <c r="L556">
        <v>13.85</v>
      </c>
      <c r="M556">
        <v>104.3</v>
      </c>
      <c r="N556">
        <v>0</v>
      </c>
      <c r="O556">
        <v>0</v>
      </c>
      <c r="P556">
        <v>1</v>
      </c>
      <c r="Q556">
        <v>9</v>
      </c>
      <c r="R556">
        <v>0</v>
      </c>
      <c r="S556" s="2">
        <f t="shared" si="16"/>
        <v>13.857142857142858</v>
      </c>
      <c r="T556" s="2">
        <f t="shared" si="17"/>
        <v>13.857142857142858</v>
      </c>
    </row>
    <row r="557" spans="1:20" x14ac:dyDescent="0.3">
      <c r="A557">
        <v>5</v>
      </c>
      <c r="B557" t="s">
        <v>582</v>
      </c>
      <c r="C557" t="s">
        <v>2021</v>
      </c>
      <c r="E557">
        <v>2019</v>
      </c>
      <c r="F557">
        <v>2019</v>
      </c>
      <c r="G557">
        <v>9</v>
      </c>
      <c r="H557">
        <v>8</v>
      </c>
      <c r="I557">
        <v>2</v>
      </c>
      <c r="J557">
        <v>97</v>
      </c>
      <c r="K557">
        <v>28</v>
      </c>
      <c r="L557">
        <v>16.16</v>
      </c>
      <c r="M557">
        <v>122.78</v>
      </c>
      <c r="N557">
        <v>0</v>
      </c>
      <c r="O557">
        <v>0</v>
      </c>
      <c r="P557">
        <v>2</v>
      </c>
      <c r="Q557">
        <v>5</v>
      </c>
      <c r="R557">
        <v>5</v>
      </c>
      <c r="S557" s="2">
        <f t="shared" si="16"/>
        <v>10.777777777777779</v>
      </c>
      <c r="T557" s="2">
        <f t="shared" si="17"/>
        <v>12.125</v>
      </c>
    </row>
    <row r="558" spans="1:20" x14ac:dyDescent="0.3">
      <c r="A558">
        <v>6</v>
      </c>
      <c r="B558" t="s">
        <v>583</v>
      </c>
      <c r="C558" t="s">
        <v>2069</v>
      </c>
      <c r="E558">
        <v>2019</v>
      </c>
      <c r="F558">
        <v>2019</v>
      </c>
      <c r="G558">
        <v>6</v>
      </c>
      <c r="H558">
        <v>6</v>
      </c>
      <c r="I558">
        <v>0</v>
      </c>
      <c r="J558">
        <v>97</v>
      </c>
      <c r="K558">
        <v>49</v>
      </c>
      <c r="L558">
        <v>16.16</v>
      </c>
      <c r="M558">
        <v>108.98</v>
      </c>
      <c r="N558">
        <v>0</v>
      </c>
      <c r="O558">
        <v>0</v>
      </c>
      <c r="P558">
        <v>2</v>
      </c>
      <c r="Q558">
        <v>6</v>
      </c>
      <c r="R558">
        <v>5</v>
      </c>
      <c r="S558" s="2">
        <f t="shared" si="16"/>
        <v>16.166666666666668</v>
      </c>
      <c r="T558" s="2">
        <f t="shared" si="17"/>
        <v>16.166666666666668</v>
      </c>
    </row>
    <row r="559" spans="1:20" x14ac:dyDescent="0.3">
      <c r="A559">
        <v>7</v>
      </c>
      <c r="B559" t="s">
        <v>584</v>
      </c>
      <c r="C559" t="s">
        <v>2031</v>
      </c>
      <c r="E559">
        <v>2019</v>
      </c>
      <c r="F559">
        <v>2019</v>
      </c>
      <c r="G559">
        <v>13</v>
      </c>
      <c r="H559">
        <v>11</v>
      </c>
      <c r="I559">
        <v>3</v>
      </c>
      <c r="J559">
        <v>97</v>
      </c>
      <c r="K559">
        <v>27</v>
      </c>
      <c r="L559">
        <v>12.12</v>
      </c>
      <c r="M559">
        <v>108.98</v>
      </c>
      <c r="N559">
        <v>0</v>
      </c>
      <c r="O559">
        <v>0</v>
      </c>
      <c r="P559">
        <v>2</v>
      </c>
      <c r="Q559">
        <v>7</v>
      </c>
      <c r="R559">
        <v>5</v>
      </c>
      <c r="S559" s="2">
        <f t="shared" si="16"/>
        <v>7.4615384615384617</v>
      </c>
      <c r="T559" s="2">
        <f t="shared" si="17"/>
        <v>8.8181818181818183</v>
      </c>
    </row>
    <row r="560" spans="1:20" x14ac:dyDescent="0.3">
      <c r="A560">
        <v>8</v>
      </c>
      <c r="B560" t="s">
        <v>585</v>
      </c>
      <c r="C560" t="s">
        <v>2022</v>
      </c>
      <c r="E560">
        <v>2014</v>
      </c>
      <c r="F560">
        <v>2019</v>
      </c>
      <c r="G560">
        <v>36</v>
      </c>
      <c r="H560">
        <v>14</v>
      </c>
      <c r="I560">
        <v>7</v>
      </c>
      <c r="J560">
        <v>96</v>
      </c>
      <c r="K560">
        <v>22</v>
      </c>
      <c r="L560">
        <v>13.71</v>
      </c>
      <c r="M560">
        <v>78.040000000000006</v>
      </c>
      <c r="N560">
        <v>0</v>
      </c>
      <c r="O560">
        <v>0</v>
      </c>
      <c r="P560">
        <v>1</v>
      </c>
      <c r="Q560">
        <v>2</v>
      </c>
      <c r="R560">
        <v>4</v>
      </c>
      <c r="S560" s="2">
        <f t="shared" si="16"/>
        <v>2.6666666666666665</v>
      </c>
      <c r="T560" s="2">
        <f t="shared" si="17"/>
        <v>6.8571428571428568</v>
      </c>
    </row>
    <row r="561" spans="1:20" x14ac:dyDescent="0.3">
      <c r="A561">
        <v>9</v>
      </c>
      <c r="B561" t="s">
        <v>586</v>
      </c>
      <c r="C561" t="s">
        <v>15</v>
      </c>
      <c r="E561">
        <v>2006</v>
      </c>
      <c r="F561">
        <v>2010</v>
      </c>
      <c r="G561">
        <v>7</v>
      </c>
      <c r="H561">
        <v>7</v>
      </c>
      <c r="I561">
        <v>1</v>
      </c>
      <c r="J561">
        <v>96</v>
      </c>
      <c r="K561">
        <v>40</v>
      </c>
      <c r="L561">
        <v>16</v>
      </c>
      <c r="M561">
        <v>93.2</v>
      </c>
      <c r="N561">
        <v>0</v>
      </c>
      <c r="O561">
        <v>0</v>
      </c>
      <c r="P561">
        <v>1</v>
      </c>
      <c r="Q561">
        <v>8</v>
      </c>
      <c r="R561">
        <v>2</v>
      </c>
      <c r="S561" s="2">
        <f t="shared" si="16"/>
        <v>13.714285714285714</v>
      </c>
      <c r="T561" s="2">
        <f t="shared" si="17"/>
        <v>13.714285714285714</v>
      </c>
    </row>
    <row r="562" spans="1:20" x14ac:dyDescent="0.3">
      <c r="A562">
        <v>10</v>
      </c>
      <c r="B562" t="s">
        <v>587</v>
      </c>
      <c r="C562" t="s">
        <v>2045</v>
      </c>
      <c r="E562">
        <v>2019</v>
      </c>
      <c r="F562">
        <v>2019</v>
      </c>
      <c r="G562">
        <v>4</v>
      </c>
      <c r="H562">
        <v>3</v>
      </c>
      <c r="I562">
        <v>0</v>
      </c>
      <c r="J562">
        <v>96</v>
      </c>
      <c r="K562">
        <v>53</v>
      </c>
      <c r="L562">
        <v>32</v>
      </c>
      <c r="M562">
        <v>123.07</v>
      </c>
      <c r="N562">
        <v>0</v>
      </c>
      <c r="O562">
        <v>1</v>
      </c>
      <c r="P562">
        <v>0</v>
      </c>
      <c r="Q562">
        <v>3</v>
      </c>
      <c r="R562">
        <v>8</v>
      </c>
      <c r="S562" s="2">
        <f t="shared" si="16"/>
        <v>24</v>
      </c>
      <c r="T562" s="2">
        <f t="shared" si="17"/>
        <v>32</v>
      </c>
    </row>
    <row r="563" spans="1:20" x14ac:dyDescent="0.3">
      <c r="A563">
        <v>11</v>
      </c>
      <c r="B563" t="s">
        <v>588</v>
      </c>
      <c r="C563" t="s">
        <v>14</v>
      </c>
      <c r="E563">
        <v>2008</v>
      </c>
      <c r="F563">
        <v>2017</v>
      </c>
      <c r="G563">
        <v>8</v>
      </c>
      <c r="H563">
        <v>8</v>
      </c>
      <c r="I563">
        <v>0</v>
      </c>
      <c r="J563">
        <v>96</v>
      </c>
      <c r="K563">
        <v>25</v>
      </c>
      <c r="L563">
        <v>12</v>
      </c>
      <c r="M563">
        <v>110.34</v>
      </c>
      <c r="N563">
        <v>0</v>
      </c>
      <c r="O563">
        <v>0</v>
      </c>
      <c r="P563">
        <v>2</v>
      </c>
      <c r="Q563">
        <v>10</v>
      </c>
      <c r="R563">
        <v>2</v>
      </c>
      <c r="S563" s="2">
        <f t="shared" si="16"/>
        <v>12</v>
      </c>
      <c r="T563" s="2">
        <f t="shared" si="17"/>
        <v>12</v>
      </c>
    </row>
    <row r="564" spans="1:20" x14ac:dyDescent="0.3">
      <c r="A564">
        <v>12</v>
      </c>
      <c r="B564" t="s">
        <v>589</v>
      </c>
      <c r="C564" t="s">
        <v>13</v>
      </c>
      <c r="E564">
        <v>2006</v>
      </c>
      <c r="F564">
        <v>2011</v>
      </c>
      <c r="G564">
        <v>14</v>
      </c>
      <c r="H564">
        <v>8</v>
      </c>
      <c r="I564">
        <v>5</v>
      </c>
      <c r="J564">
        <v>96</v>
      </c>
      <c r="K564">
        <v>35</v>
      </c>
      <c r="L564">
        <v>32</v>
      </c>
      <c r="M564">
        <v>133.33000000000001</v>
      </c>
      <c r="N564">
        <v>0</v>
      </c>
      <c r="O564">
        <v>0</v>
      </c>
      <c r="P564">
        <v>3</v>
      </c>
      <c r="Q564">
        <v>9</v>
      </c>
      <c r="R564">
        <v>1</v>
      </c>
      <c r="S564" s="2">
        <f t="shared" si="16"/>
        <v>6.8571428571428568</v>
      </c>
      <c r="T564" s="2">
        <f t="shared" si="17"/>
        <v>12</v>
      </c>
    </row>
    <row r="565" spans="1:20" x14ac:dyDescent="0.3">
      <c r="A565">
        <v>13</v>
      </c>
      <c r="B565" t="s">
        <v>590</v>
      </c>
      <c r="C565" t="s">
        <v>2024</v>
      </c>
      <c r="E565">
        <v>2007</v>
      </c>
      <c r="F565">
        <v>2013</v>
      </c>
      <c r="G565">
        <v>11</v>
      </c>
      <c r="H565">
        <v>10</v>
      </c>
      <c r="I565">
        <v>0</v>
      </c>
      <c r="J565">
        <v>95</v>
      </c>
      <c r="K565">
        <v>22</v>
      </c>
      <c r="L565">
        <v>9.5</v>
      </c>
      <c r="M565">
        <v>79.83</v>
      </c>
      <c r="N565">
        <v>0</v>
      </c>
      <c r="O565">
        <v>0</v>
      </c>
      <c r="P565">
        <v>1</v>
      </c>
      <c r="Q565">
        <v>6</v>
      </c>
      <c r="R565">
        <v>2</v>
      </c>
      <c r="S565" s="2">
        <f t="shared" si="16"/>
        <v>8.6363636363636367</v>
      </c>
      <c r="T565" s="2">
        <f t="shared" si="17"/>
        <v>9.5</v>
      </c>
    </row>
    <row r="566" spans="1:20" x14ac:dyDescent="0.3">
      <c r="A566">
        <v>14</v>
      </c>
      <c r="B566" t="s">
        <v>591</v>
      </c>
      <c r="C566" t="s">
        <v>2020</v>
      </c>
      <c r="E566">
        <v>2007</v>
      </c>
      <c r="F566">
        <v>2010</v>
      </c>
      <c r="G566">
        <v>8</v>
      </c>
      <c r="H566">
        <v>7</v>
      </c>
      <c r="I566">
        <v>2</v>
      </c>
      <c r="J566">
        <v>95</v>
      </c>
      <c r="K566">
        <v>38</v>
      </c>
      <c r="L566">
        <v>19</v>
      </c>
      <c r="M566">
        <v>87.96</v>
      </c>
      <c r="N566">
        <v>0</v>
      </c>
      <c r="O566">
        <v>0</v>
      </c>
      <c r="P566">
        <v>2</v>
      </c>
      <c r="Q566">
        <v>3</v>
      </c>
      <c r="R566">
        <v>1</v>
      </c>
      <c r="S566" s="2">
        <f t="shared" si="16"/>
        <v>11.875</v>
      </c>
      <c r="T566" s="2">
        <f t="shared" si="17"/>
        <v>13.571428571428571</v>
      </c>
    </row>
    <row r="567" spans="1:20" x14ac:dyDescent="0.3">
      <c r="A567">
        <v>15</v>
      </c>
      <c r="B567" t="s">
        <v>592</v>
      </c>
      <c r="C567" t="s">
        <v>2060</v>
      </c>
      <c r="E567">
        <v>2019</v>
      </c>
      <c r="F567">
        <v>2019</v>
      </c>
      <c r="G567">
        <v>3</v>
      </c>
      <c r="H567">
        <v>3</v>
      </c>
      <c r="I567">
        <v>1</v>
      </c>
      <c r="J567">
        <v>95</v>
      </c>
      <c r="K567">
        <v>88</v>
      </c>
      <c r="L567">
        <v>47.5</v>
      </c>
      <c r="M567">
        <v>179.24</v>
      </c>
      <c r="N567">
        <v>0</v>
      </c>
      <c r="O567">
        <v>1</v>
      </c>
      <c r="P567">
        <v>1</v>
      </c>
      <c r="Q567">
        <v>8</v>
      </c>
      <c r="R567">
        <v>7</v>
      </c>
      <c r="S567" s="2">
        <f t="shared" si="16"/>
        <v>31.666666666666668</v>
      </c>
      <c r="T567" s="2">
        <f t="shared" si="17"/>
        <v>31.666666666666668</v>
      </c>
    </row>
    <row r="568" spans="1:20" x14ac:dyDescent="0.3">
      <c r="A568">
        <v>16</v>
      </c>
      <c r="B568" t="s">
        <v>593</v>
      </c>
      <c r="C568" t="s">
        <v>2061</v>
      </c>
      <c r="E568">
        <v>2019</v>
      </c>
      <c r="F568">
        <v>2019</v>
      </c>
      <c r="G568">
        <v>4</v>
      </c>
      <c r="H568">
        <v>4</v>
      </c>
      <c r="I568">
        <v>1</v>
      </c>
      <c r="J568">
        <v>94</v>
      </c>
      <c r="K568">
        <v>37</v>
      </c>
      <c r="L568">
        <v>31.33</v>
      </c>
      <c r="M568">
        <v>87.85</v>
      </c>
      <c r="N568">
        <v>0</v>
      </c>
      <c r="O568">
        <v>0</v>
      </c>
      <c r="P568">
        <v>0</v>
      </c>
      <c r="Q568">
        <v>8</v>
      </c>
      <c r="R568">
        <v>0</v>
      </c>
      <c r="S568" s="2">
        <f t="shared" si="16"/>
        <v>23.5</v>
      </c>
      <c r="T568" s="2">
        <f t="shared" si="17"/>
        <v>23.5</v>
      </c>
    </row>
    <row r="569" spans="1:20" x14ac:dyDescent="0.3">
      <c r="A569">
        <v>17</v>
      </c>
      <c r="B569" t="s">
        <v>594</v>
      </c>
      <c r="C569" t="s">
        <v>20</v>
      </c>
      <c r="E569">
        <v>2017</v>
      </c>
      <c r="F569">
        <v>2018</v>
      </c>
      <c r="G569">
        <v>13</v>
      </c>
      <c r="H569">
        <v>11</v>
      </c>
      <c r="I569">
        <v>2</v>
      </c>
      <c r="J569">
        <v>94</v>
      </c>
      <c r="K569">
        <v>19</v>
      </c>
      <c r="L569">
        <v>10.44</v>
      </c>
      <c r="M569">
        <v>117.5</v>
      </c>
      <c r="N569">
        <v>0</v>
      </c>
      <c r="O569">
        <v>0</v>
      </c>
      <c r="P569">
        <v>2</v>
      </c>
      <c r="Q569">
        <v>7</v>
      </c>
      <c r="R569">
        <v>4</v>
      </c>
      <c r="S569" s="2">
        <f t="shared" si="16"/>
        <v>7.2307692307692308</v>
      </c>
      <c r="T569" s="2">
        <f t="shared" si="17"/>
        <v>8.545454545454545</v>
      </c>
    </row>
    <row r="570" spans="1:20" x14ac:dyDescent="0.3">
      <c r="A570">
        <v>18</v>
      </c>
      <c r="B570" t="s">
        <v>595</v>
      </c>
      <c r="C570" t="s">
        <v>2020</v>
      </c>
      <c r="E570">
        <v>2009</v>
      </c>
      <c r="F570">
        <v>2012</v>
      </c>
      <c r="G570">
        <v>11</v>
      </c>
      <c r="H570">
        <v>11</v>
      </c>
      <c r="I570">
        <v>2</v>
      </c>
      <c r="J570">
        <v>94</v>
      </c>
      <c r="K570">
        <v>45</v>
      </c>
      <c r="L570">
        <v>10.44</v>
      </c>
      <c r="M570">
        <v>104.44</v>
      </c>
      <c r="N570">
        <v>0</v>
      </c>
      <c r="O570">
        <v>0</v>
      </c>
      <c r="P570">
        <v>3</v>
      </c>
      <c r="Q570">
        <v>6</v>
      </c>
      <c r="R570">
        <v>4</v>
      </c>
      <c r="S570" s="2">
        <f t="shared" si="16"/>
        <v>8.545454545454545</v>
      </c>
      <c r="T570" s="2">
        <f t="shared" si="17"/>
        <v>8.545454545454545</v>
      </c>
    </row>
    <row r="571" spans="1:20" x14ac:dyDescent="0.3">
      <c r="A571">
        <v>19</v>
      </c>
      <c r="B571" t="s">
        <v>596</v>
      </c>
      <c r="C571" t="s">
        <v>2041</v>
      </c>
      <c r="E571">
        <v>2019</v>
      </c>
      <c r="F571">
        <v>2019</v>
      </c>
      <c r="G571">
        <v>5</v>
      </c>
      <c r="H571">
        <v>5</v>
      </c>
      <c r="I571">
        <v>1</v>
      </c>
      <c r="J571">
        <v>94</v>
      </c>
      <c r="K571">
        <v>50</v>
      </c>
      <c r="L571">
        <v>23.5</v>
      </c>
      <c r="M571">
        <v>96.9</v>
      </c>
      <c r="N571">
        <v>0</v>
      </c>
      <c r="O571">
        <v>1</v>
      </c>
      <c r="P571">
        <v>0</v>
      </c>
      <c r="Q571">
        <v>11</v>
      </c>
      <c r="R571">
        <v>1</v>
      </c>
      <c r="S571" s="2">
        <f t="shared" si="16"/>
        <v>18.8</v>
      </c>
      <c r="T571" s="2">
        <f t="shared" si="17"/>
        <v>18.8</v>
      </c>
    </row>
    <row r="572" spans="1:20" x14ac:dyDescent="0.3">
      <c r="A572">
        <v>20</v>
      </c>
      <c r="B572" t="s">
        <v>597</v>
      </c>
      <c r="C572" t="s">
        <v>19</v>
      </c>
      <c r="E572">
        <v>2006</v>
      </c>
      <c r="F572">
        <v>2015</v>
      </c>
      <c r="G572">
        <v>35</v>
      </c>
      <c r="H572">
        <v>21</v>
      </c>
      <c r="I572">
        <v>9</v>
      </c>
      <c r="J572">
        <v>94</v>
      </c>
      <c r="K572">
        <v>13</v>
      </c>
      <c r="L572">
        <v>7.83</v>
      </c>
      <c r="M572">
        <v>81.73</v>
      </c>
      <c r="N572">
        <v>0</v>
      </c>
      <c r="O572">
        <v>0</v>
      </c>
      <c r="P572">
        <v>3</v>
      </c>
      <c r="Q572">
        <v>6</v>
      </c>
      <c r="R572">
        <v>1</v>
      </c>
      <c r="S572" s="2">
        <f t="shared" si="16"/>
        <v>2.6857142857142855</v>
      </c>
      <c r="T572" s="2">
        <f t="shared" si="17"/>
        <v>4.4761904761904763</v>
      </c>
    </row>
    <row r="573" spans="1:20" x14ac:dyDescent="0.3">
      <c r="A573">
        <v>21</v>
      </c>
      <c r="B573" t="s">
        <v>598</v>
      </c>
      <c r="C573" t="s">
        <v>2070</v>
      </c>
      <c r="E573">
        <v>2019</v>
      </c>
      <c r="F573">
        <v>2019</v>
      </c>
      <c r="G573">
        <v>3</v>
      </c>
      <c r="H573">
        <v>3</v>
      </c>
      <c r="I573">
        <v>0</v>
      </c>
      <c r="J573">
        <v>93</v>
      </c>
      <c r="K573">
        <v>46</v>
      </c>
      <c r="L573">
        <v>31</v>
      </c>
      <c r="M573">
        <v>94.89</v>
      </c>
      <c r="N573">
        <v>0</v>
      </c>
      <c r="O573">
        <v>0</v>
      </c>
      <c r="P573">
        <v>0</v>
      </c>
      <c r="Q573">
        <v>7</v>
      </c>
      <c r="R573">
        <v>4</v>
      </c>
      <c r="S573" s="2">
        <f t="shared" si="16"/>
        <v>31</v>
      </c>
      <c r="T573" s="2">
        <f t="shared" si="17"/>
        <v>31</v>
      </c>
    </row>
    <row r="574" spans="1:20" x14ac:dyDescent="0.3">
      <c r="A574">
        <v>22</v>
      </c>
      <c r="B574" t="s">
        <v>599</v>
      </c>
      <c r="C574" t="s">
        <v>2071</v>
      </c>
      <c r="E574">
        <v>2019</v>
      </c>
      <c r="F574">
        <v>2019</v>
      </c>
      <c r="G574">
        <v>4</v>
      </c>
      <c r="H574">
        <v>4</v>
      </c>
      <c r="I574">
        <v>1</v>
      </c>
      <c r="J574">
        <v>93</v>
      </c>
      <c r="K574">
        <v>44</v>
      </c>
      <c r="L574">
        <v>31</v>
      </c>
      <c r="M574">
        <v>116.25</v>
      </c>
      <c r="N574">
        <v>0</v>
      </c>
      <c r="O574">
        <v>0</v>
      </c>
      <c r="P574">
        <v>0</v>
      </c>
      <c r="Q574">
        <v>10</v>
      </c>
      <c r="R574">
        <v>2</v>
      </c>
      <c r="S574" s="2">
        <f t="shared" si="16"/>
        <v>23.25</v>
      </c>
      <c r="T574" s="2">
        <f t="shared" si="17"/>
        <v>23.25</v>
      </c>
    </row>
    <row r="575" spans="1:20" x14ac:dyDescent="0.3">
      <c r="A575">
        <v>23</v>
      </c>
      <c r="B575" t="s">
        <v>600</v>
      </c>
      <c r="C575" t="s">
        <v>13</v>
      </c>
      <c r="E575">
        <v>2009</v>
      </c>
      <c r="F575">
        <v>2019</v>
      </c>
      <c r="G575">
        <v>10</v>
      </c>
      <c r="H575">
        <v>9</v>
      </c>
      <c r="I575">
        <v>1</v>
      </c>
      <c r="J575">
        <v>92</v>
      </c>
      <c r="K575">
        <v>30</v>
      </c>
      <c r="L575">
        <v>11.5</v>
      </c>
      <c r="M575">
        <v>98.92</v>
      </c>
      <c r="N575">
        <v>0</v>
      </c>
      <c r="O575">
        <v>0</v>
      </c>
      <c r="P575">
        <v>2</v>
      </c>
      <c r="Q575">
        <v>11</v>
      </c>
      <c r="R575">
        <v>1</v>
      </c>
      <c r="S575" s="2">
        <f t="shared" si="16"/>
        <v>9.1999999999999993</v>
      </c>
      <c r="T575" s="2">
        <f t="shared" si="17"/>
        <v>10.222222222222221</v>
      </c>
    </row>
    <row r="576" spans="1:20" x14ac:dyDescent="0.3">
      <c r="A576">
        <v>24</v>
      </c>
      <c r="B576" t="s">
        <v>601</v>
      </c>
      <c r="C576" t="s">
        <v>22</v>
      </c>
      <c r="E576">
        <v>2012</v>
      </c>
      <c r="F576">
        <v>2016</v>
      </c>
      <c r="G576">
        <v>26</v>
      </c>
      <c r="H576">
        <v>11</v>
      </c>
      <c r="I576">
        <v>6</v>
      </c>
      <c r="J576">
        <v>92</v>
      </c>
      <c r="K576">
        <v>26</v>
      </c>
      <c r="L576">
        <v>18.399999999999999</v>
      </c>
      <c r="M576">
        <v>116.45</v>
      </c>
      <c r="N576">
        <v>0</v>
      </c>
      <c r="O576">
        <v>0</v>
      </c>
      <c r="P576">
        <v>1</v>
      </c>
      <c r="Q576">
        <v>4</v>
      </c>
      <c r="R576">
        <v>3</v>
      </c>
      <c r="S576" s="2">
        <f t="shared" si="16"/>
        <v>3.5384615384615383</v>
      </c>
      <c r="T576" s="2">
        <f t="shared" si="17"/>
        <v>8.3636363636363633</v>
      </c>
    </row>
    <row r="577" spans="1:20" x14ac:dyDescent="0.3">
      <c r="A577">
        <v>25</v>
      </c>
      <c r="B577" t="s">
        <v>602</v>
      </c>
      <c r="C577" t="s">
        <v>17</v>
      </c>
      <c r="E577">
        <v>2013</v>
      </c>
      <c r="F577">
        <v>2016</v>
      </c>
      <c r="G577">
        <v>20</v>
      </c>
      <c r="H577">
        <v>11</v>
      </c>
      <c r="I577">
        <v>4</v>
      </c>
      <c r="J577">
        <v>92</v>
      </c>
      <c r="K577">
        <v>28</v>
      </c>
      <c r="L577">
        <v>13.14</v>
      </c>
      <c r="M577">
        <v>122.66</v>
      </c>
      <c r="N577">
        <v>0</v>
      </c>
      <c r="O577">
        <v>0</v>
      </c>
      <c r="P577">
        <v>1</v>
      </c>
      <c r="Q577">
        <v>4</v>
      </c>
      <c r="R577">
        <v>3</v>
      </c>
      <c r="S577" s="2">
        <f t="shared" si="16"/>
        <v>4.5999999999999996</v>
      </c>
      <c r="T577" s="2">
        <f t="shared" si="17"/>
        <v>8.3636363636363633</v>
      </c>
    </row>
    <row r="578" spans="1:20" x14ac:dyDescent="0.3">
      <c r="A578">
        <v>26</v>
      </c>
      <c r="B578" t="s">
        <v>603</v>
      </c>
      <c r="C578" t="s">
        <v>16</v>
      </c>
      <c r="E578">
        <v>2007</v>
      </c>
      <c r="F578">
        <v>2012</v>
      </c>
      <c r="G578">
        <v>13</v>
      </c>
      <c r="H578">
        <v>11</v>
      </c>
      <c r="I578">
        <v>4</v>
      </c>
      <c r="J578">
        <v>92</v>
      </c>
      <c r="K578">
        <v>17</v>
      </c>
      <c r="L578">
        <v>13.14</v>
      </c>
      <c r="M578">
        <v>116.45</v>
      </c>
      <c r="N578">
        <v>0</v>
      </c>
      <c r="O578">
        <v>0</v>
      </c>
      <c r="P578">
        <v>0</v>
      </c>
      <c r="Q578">
        <v>8</v>
      </c>
      <c r="R578">
        <v>2</v>
      </c>
      <c r="S578" s="2">
        <f t="shared" si="16"/>
        <v>7.0769230769230766</v>
      </c>
      <c r="T578" s="2">
        <f t="shared" si="17"/>
        <v>8.3636363636363633</v>
      </c>
    </row>
    <row r="579" spans="1:20" x14ac:dyDescent="0.3">
      <c r="A579">
        <v>27</v>
      </c>
      <c r="B579" t="s">
        <v>604</v>
      </c>
      <c r="C579" t="s">
        <v>2032</v>
      </c>
      <c r="E579">
        <v>2019</v>
      </c>
      <c r="F579">
        <v>2019</v>
      </c>
      <c r="G579">
        <v>12</v>
      </c>
      <c r="H579">
        <v>12</v>
      </c>
      <c r="I579">
        <v>0</v>
      </c>
      <c r="J579">
        <v>91</v>
      </c>
      <c r="K579">
        <v>32</v>
      </c>
      <c r="L579">
        <v>7.58</v>
      </c>
      <c r="M579">
        <v>92.85</v>
      </c>
      <c r="N579">
        <v>0</v>
      </c>
      <c r="O579">
        <v>0</v>
      </c>
      <c r="P579">
        <v>3</v>
      </c>
      <c r="Q579">
        <v>10</v>
      </c>
      <c r="R579">
        <v>2</v>
      </c>
      <c r="S579" s="2">
        <f t="shared" ref="S579:S642" si="18">J579/G579</f>
        <v>7.583333333333333</v>
      </c>
      <c r="T579" s="2">
        <f t="shared" ref="T579:T642" si="19">J579/H579</f>
        <v>7.583333333333333</v>
      </c>
    </row>
    <row r="580" spans="1:20" x14ac:dyDescent="0.3">
      <c r="A580">
        <v>28</v>
      </c>
      <c r="B580" t="s">
        <v>605</v>
      </c>
      <c r="C580" t="s">
        <v>21</v>
      </c>
      <c r="E580">
        <v>2010</v>
      </c>
      <c r="F580">
        <v>2010</v>
      </c>
      <c r="G580">
        <v>8</v>
      </c>
      <c r="H580">
        <v>6</v>
      </c>
      <c r="I580">
        <v>3</v>
      </c>
      <c r="J580">
        <v>91</v>
      </c>
      <c r="K580">
        <v>33</v>
      </c>
      <c r="L580">
        <v>30.33</v>
      </c>
      <c r="M580">
        <v>108.33</v>
      </c>
      <c r="N580">
        <v>0</v>
      </c>
      <c r="O580">
        <v>0</v>
      </c>
      <c r="P580">
        <v>0</v>
      </c>
      <c r="Q580">
        <v>5</v>
      </c>
      <c r="R580">
        <v>1</v>
      </c>
      <c r="S580" s="2">
        <f t="shared" si="18"/>
        <v>11.375</v>
      </c>
      <c r="T580" s="2">
        <f t="shared" si="19"/>
        <v>15.166666666666666</v>
      </c>
    </row>
    <row r="581" spans="1:20" x14ac:dyDescent="0.3">
      <c r="A581">
        <v>29</v>
      </c>
      <c r="B581" t="s">
        <v>606</v>
      </c>
      <c r="C581" t="s">
        <v>16</v>
      </c>
      <c r="E581">
        <v>2009</v>
      </c>
      <c r="F581">
        <v>2015</v>
      </c>
      <c r="G581">
        <v>64</v>
      </c>
      <c r="H581">
        <v>23</v>
      </c>
      <c r="I581">
        <v>12</v>
      </c>
      <c r="J581">
        <v>91</v>
      </c>
      <c r="K581">
        <v>21</v>
      </c>
      <c r="L581">
        <v>8.27</v>
      </c>
      <c r="M581">
        <v>105.81</v>
      </c>
      <c r="N581">
        <v>0</v>
      </c>
      <c r="O581">
        <v>0</v>
      </c>
      <c r="P581">
        <v>3</v>
      </c>
      <c r="Q581">
        <v>7</v>
      </c>
      <c r="R581">
        <v>2</v>
      </c>
      <c r="S581" s="2">
        <f t="shared" si="18"/>
        <v>1.421875</v>
      </c>
      <c r="T581" s="2">
        <f t="shared" si="19"/>
        <v>3.9565217391304346</v>
      </c>
    </row>
    <row r="582" spans="1:20" x14ac:dyDescent="0.3">
      <c r="A582">
        <v>30</v>
      </c>
      <c r="B582" t="s">
        <v>607</v>
      </c>
      <c r="C582" t="s">
        <v>13</v>
      </c>
      <c r="E582">
        <v>2011</v>
      </c>
      <c r="F582">
        <v>2015</v>
      </c>
      <c r="G582">
        <v>8</v>
      </c>
      <c r="H582">
        <v>7</v>
      </c>
      <c r="I582">
        <v>4</v>
      </c>
      <c r="J582">
        <v>91</v>
      </c>
      <c r="K582">
        <v>37</v>
      </c>
      <c r="L582">
        <v>30.33</v>
      </c>
      <c r="M582">
        <v>144.44</v>
      </c>
      <c r="N582">
        <v>0</v>
      </c>
      <c r="O582">
        <v>0</v>
      </c>
      <c r="P582">
        <v>1</v>
      </c>
      <c r="Q582">
        <v>4</v>
      </c>
      <c r="R582">
        <v>5</v>
      </c>
      <c r="S582" s="2">
        <f t="shared" si="18"/>
        <v>11.375</v>
      </c>
      <c r="T582" s="2">
        <f t="shared" si="19"/>
        <v>13</v>
      </c>
    </row>
    <row r="583" spans="1:20" x14ac:dyDescent="0.3">
      <c r="A583">
        <v>31</v>
      </c>
      <c r="B583" t="s">
        <v>608</v>
      </c>
      <c r="C583" t="s">
        <v>2020</v>
      </c>
      <c r="E583">
        <v>2007</v>
      </c>
      <c r="F583">
        <v>2010</v>
      </c>
      <c r="G583">
        <v>12</v>
      </c>
      <c r="H583">
        <v>8</v>
      </c>
      <c r="I583">
        <v>0</v>
      </c>
      <c r="J583">
        <v>90</v>
      </c>
      <c r="K583">
        <v>32</v>
      </c>
      <c r="L583">
        <v>11.25</v>
      </c>
      <c r="M583">
        <v>81.81</v>
      </c>
      <c r="N583">
        <v>0</v>
      </c>
      <c r="O583">
        <v>0</v>
      </c>
      <c r="P583">
        <v>0</v>
      </c>
      <c r="Q583">
        <v>6</v>
      </c>
      <c r="R583">
        <v>1</v>
      </c>
      <c r="S583" s="2">
        <f t="shared" si="18"/>
        <v>7.5</v>
      </c>
      <c r="T583" s="2">
        <f t="shared" si="19"/>
        <v>11.25</v>
      </c>
    </row>
    <row r="584" spans="1:20" x14ac:dyDescent="0.3">
      <c r="A584">
        <v>32</v>
      </c>
      <c r="B584" t="s">
        <v>609</v>
      </c>
      <c r="C584" t="s">
        <v>15</v>
      </c>
      <c r="E584">
        <v>2017</v>
      </c>
      <c r="F584">
        <v>2018</v>
      </c>
      <c r="G584">
        <v>9</v>
      </c>
      <c r="H584">
        <v>8</v>
      </c>
      <c r="I584">
        <v>3</v>
      </c>
      <c r="J584">
        <v>90</v>
      </c>
      <c r="K584">
        <v>23</v>
      </c>
      <c r="L584">
        <v>18</v>
      </c>
      <c r="M584">
        <v>87.37</v>
      </c>
      <c r="N584">
        <v>0</v>
      </c>
      <c r="O584">
        <v>0</v>
      </c>
      <c r="P584">
        <v>1</v>
      </c>
      <c r="Q584">
        <v>9</v>
      </c>
      <c r="R584">
        <v>1</v>
      </c>
      <c r="S584" s="2">
        <f t="shared" si="18"/>
        <v>10</v>
      </c>
      <c r="T584" s="2">
        <f t="shared" si="19"/>
        <v>11.25</v>
      </c>
    </row>
    <row r="585" spans="1:20" x14ac:dyDescent="0.3">
      <c r="A585">
        <v>33</v>
      </c>
      <c r="B585" t="s">
        <v>610</v>
      </c>
      <c r="C585" t="s">
        <v>2060</v>
      </c>
      <c r="E585">
        <v>2019</v>
      </c>
      <c r="F585">
        <v>2019</v>
      </c>
      <c r="G585">
        <v>5</v>
      </c>
      <c r="H585">
        <v>4</v>
      </c>
      <c r="I585">
        <v>2</v>
      </c>
      <c r="J585">
        <v>90</v>
      </c>
      <c r="K585">
        <v>42</v>
      </c>
      <c r="L585">
        <v>45</v>
      </c>
      <c r="M585">
        <v>98.9</v>
      </c>
      <c r="N585">
        <v>0</v>
      </c>
      <c r="O585">
        <v>0</v>
      </c>
      <c r="P585">
        <v>1</v>
      </c>
      <c r="Q585">
        <v>7</v>
      </c>
      <c r="R585">
        <v>1</v>
      </c>
      <c r="S585" s="2">
        <f t="shared" si="18"/>
        <v>18</v>
      </c>
      <c r="T585" s="2">
        <f t="shared" si="19"/>
        <v>22.5</v>
      </c>
    </row>
    <row r="586" spans="1:20" x14ac:dyDescent="0.3">
      <c r="A586">
        <v>34</v>
      </c>
      <c r="B586" t="s">
        <v>611</v>
      </c>
      <c r="C586" t="s">
        <v>2023</v>
      </c>
      <c r="E586">
        <v>2014</v>
      </c>
      <c r="F586">
        <v>2015</v>
      </c>
      <c r="G586">
        <v>9</v>
      </c>
      <c r="H586">
        <v>9</v>
      </c>
      <c r="I586">
        <v>0</v>
      </c>
      <c r="J586">
        <v>90</v>
      </c>
      <c r="K586">
        <v>20</v>
      </c>
      <c r="L586">
        <v>10</v>
      </c>
      <c r="M586">
        <v>90</v>
      </c>
      <c r="N586">
        <v>0</v>
      </c>
      <c r="O586">
        <v>0</v>
      </c>
      <c r="P586">
        <v>0</v>
      </c>
      <c r="Q586">
        <v>13</v>
      </c>
      <c r="R586">
        <v>0</v>
      </c>
      <c r="S586" s="2">
        <f t="shared" si="18"/>
        <v>10</v>
      </c>
      <c r="T586" s="2">
        <f t="shared" si="19"/>
        <v>10</v>
      </c>
    </row>
    <row r="587" spans="1:20" x14ac:dyDescent="0.3">
      <c r="A587">
        <v>35</v>
      </c>
      <c r="B587" t="s">
        <v>612</v>
      </c>
      <c r="C587" t="s">
        <v>2021</v>
      </c>
      <c r="E587">
        <v>2008</v>
      </c>
      <c r="F587">
        <v>2013</v>
      </c>
      <c r="G587">
        <v>14</v>
      </c>
      <c r="H587">
        <v>12</v>
      </c>
      <c r="I587">
        <v>4</v>
      </c>
      <c r="J587">
        <v>90</v>
      </c>
      <c r="K587">
        <v>24</v>
      </c>
      <c r="L587">
        <v>11.25</v>
      </c>
      <c r="M587">
        <v>86.53</v>
      </c>
      <c r="N587">
        <v>0</v>
      </c>
      <c r="O587">
        <v>0</v>
      </c>
      <c r="P587">
        <v>2</v>
      </c>
      <c r="Q587">
        <v>2</v>
      </c>
      <c r="R587">
        <v>3</v>
      </c>
      <c r="S587" s="2">
        <f t="shared" si="18"/>
        <v>6.4285714285714288</v>
      </c>
      <c r="T587" s="2">
        <f t="shared" si="19"/>
        <v>7.5</v>
      </c>
    </row>
    <row r="588" spans="1:20" x14ac:dyDescent="0.3">
      <c r="A588">
        <v>36</v>
      </c>
      <c r="B588" t="s">
        <v>613</v>
      </c>
      <c r="C588" t="s">
        <v>18</v>
      </c>
      <c r="E588">
        <v>2015</v>
      </c>
      <c r="F588">
        <v>2015</v>
      </c>
      <c r="G588">
        <v>2</v>
      </c>
      <c r="H588">
        <v>2</v>
      </c>
      <c r="I588">
        <v>0</v>
      </c>
      <c r="J588">
        <v>90</v>
      </c>
      <c r="K588">
        <v>62</v>
      </c>
      <c r="L588">
        <v>45</v>
      </c>
      <c r="M588">
        <v>140.62</v>
      </c>
      <c r="N588">
        <v>0</v>
      </c>
      <c r="O588">
        <v>1</v>
      </c>
      <c r="P588">
        <v>0</v>
      </c>
      <c r="Q588">
        <v>6</v>
      </c>
      <c r="R588">
        <v>5</v>
      </c>
      <c r="S588" s="2">
        <f t="shared" si="18"/>
        <v>45</v>
      </c>
      <c r="T588" s="2">
        <f t="shared" si="19"/>
        <v>45</v>
      </c>
    </row>
    <row r="589" spans="1:20" x14ac:dyDescent="0.3">
      <c r="A589">
        <v>37</v>
      </c>
      <c r="B589" t="s">
        <v>614</v>
      </c>
      <c r="C589" t="s">
        <v>2064</v>
      </c>
      <c r="E589">
        <v>2019</v>
      </c>
      <c r="F589">
        <v>2019</v>
      </c>
      <c r="G589">
        <v>6</v>
      </c>
      <c r="H589">
        <v>6</v>
      </c>
      <c r="I589">
        <v>2</v>
      </c>
      <c r="J589">
        <v>89</v>
      </c>
      <c r="K589">
        <v>51</v>
      </c>
      <c r="L589">
        <v>22.25</v>
      </c>
      <c r="M589">
        <v>78.069999999999993</v>
      </c>
      <c r="N589">
        <v>0</v>
      </c>
      <c r="O589">
        <v>1</v>
      </c>
      <c r="P589">
        <v>1</v>
      </c>
      <c r="Q589">
        <v>5</v>
      </c>
      <c r="R589">
        <v>2</v>
      </c>
      <c r="S589" s="2">
        <f t="shared" si="18"/>
        <v>14.833333333333334</v>
      </c>
      <c r="T589" s="2">
        <f t="shared" si="19"/>
        <v>14.833333333333334</v>
      </c>
    </row>
    <row r="590" spans="1:20" x14ac:dyDescent="0.3">
      <c r="A590">
        <v>38</v>
      </c>
      <c r="B590" t="s">
        <v>615</v>
      </c>
      <c r="C590" t="s">
        <v>2026</v>
      </c>
      <c r="E590">
        <v>2015</v>
      </c>
      <c r="F590">
        <v>2019</v>
      </c>
      <c r="G590">
        <v>22</v>
      </c>
      <c r="H590">
        <v>13</v>
      </c>
      <c r="I590">
        <v>3</v>
      </c>
      <c r="J590">
        <v>89</v>
      </c>
      <c r="K590">
        <v>29</v>
      </c>
      <c r="L590">
        <v>8.9</v>
      </c>
      <c r="M590">
        <v>83.96</v>
      </c>
      <c r="N590">
        <v>0</v>
      </c>
      <c r="O590">
        <v>0</v>
      </c>
      <c r="P590">
        <v>1</v>
      </c>
      <c r="Q590">
        <v>7</v>
      </c>
      <c r="R590">
        <v>0</v>
      </c>
      <c r="S590" s="2">
        <f t="shared" si="18"/>
        <v>4.0454545454545459</v>
      </c>
      <c r="T590" s="2">
        <f t="shared" si="19"/>
        <v>6.8461538461538458</v>
      </c>
    </row>
    <row r="591" spans="1:20" x14ac:dyDescent="0.3">
      <c r="A591">
        <v>39</v>
      </c>
      <c r="B591" t="s">
        <v>616</v>
      </c>
      <c r="C591" t="s">
        <v>2057</v>
      </c>
      <c r="E591">
        <v>2019</v>
      </c>
      <c r="F591">
        <v>2019</v>
      </c>
      <c r="G591">
        <v>4</v>
      </c>
      <c r="H591">
        <v>4</v>
      </c>
      <c r="I591">
        <v>0</v>
      </c>
      <c r="J591">
        <v>89</v>
      </c>
      <c r="K591">
        <v>44</v>
      </c>
      <c r="L591">
        <v>22.25</v>
      </c>
      <c r="M591">
        <v>114.1</v>
      </c>
      <c r="N591">
        <v>0</v>
      </c>
      <c r="O591">
        <v>0</v>
      </c>
      <c r="P591">
        <v>0</v>
      </c>
      <c r="Q591">
        <v>13</v>
      </c>
      <c r="R591">
        <v>1</v>
      </c>
      <c r="S591" s="2">
        <f t="shared" si="18"/>
        <v>22.25</v>
      </c>
      <c r="T591" s="2">
        <f t="shared" si="19"/>
        <v>22.25</v>
      </c>
    </row>
    <row r="592" spans="1:20" x14ac:dyDescent="0.3">
      <c r="A592">
        <v>40</v>
      </c>
      <c r="B592" t="s">
        <v>617</v>
      </c>
      <c r="C592" t="s">
        <v>2072</v>
      </c>
      <c r="E592">
        <v>2019</v>
      </c>
      <c r="F592">
        <v>2019</v>
      </c>
      <c r="G592">
        <v>5</v>
      </c>
      <c r="H592">
        <v>3</v>
      </c>
      <c r="I592">
        <v>1</v>
      </c>
      <c r="J592">
        <v>88</v>
      </c>
      <c r="K592">
        <v>51</v>
      </c>
      <c r="L592">
        <v>44</v>
      </c>
      <c r="M592">
        <v>88</v>
      </c>
      <c r="N592">
        <v>0</v>
      </c>
      <c r="O592">
        <v>1</v>
      </c>
      <c r="P592">
        <v>0</v>
      </c>
      <c r="Q592">
        <v>5</v>
      </c>
      <c r="R592">
        <v>1</v>
      </c>
      <c r="S592" s="2">
        <f t="shared" si="18"/>
        <v>17.600000000000001</v>
      </c>
      <c r="T592" s="2">
        <f t="shared" si="19"/>
        <v>29.333333333333332</v>
      </c>
    </row>
    <row r="593" spans="1:20" x14ac:dyDescent="0.3">
      <c r="A593">
        <v>41</v>
      </c>
      <c r="B593" t="s">
        <v>618</v>
      </c>
      <c r="C593" t="s">
        <v>19</v>
      </c>
      <c r="E593">
        <v>2015</v>
      </c>
      <c r="F593">
        <v>2019</v>
      </c>
      <c r="G593">
        <v>15</v>
      </c>
      <c r="H593">
        <v>10</v>
      </c>
      <c r="I593">
        <v>5</v>
      </c>
      <c r="J593">
        <v>88</v>
      </c>
      <c r="K593">
        <v>28</v>
      </c>
      <c r="L593">
        <v>17.600000000000001</v>
      </c>
      <c r="M593">
        <v>110</v>
      </c>
      <c r="N593">
        <v>0</v>
      </c>
      <c r="O593">
        <v>0</v>
      </c>
      <c r="P593">
        <v>1</v>
      </c>
      <c r="Q593">
        <v>4</v>
      </c>
      <c r="R593">
        <v>5</v>
      </c>
      <c r="S593" s="2">
        <f t="shared" si="18"/>
        <v>5.8666666666666663</v>
      </c>
      <c r="T593" s="2">
        <f t="shared" si="19"/>
        <v>8.8000000000000007</v>
      </c>
    </row>
    <row r="594" spans="1:20" x14ac:dyDescent="0.3">
      <c r="A594">
        <v>42</v>
      </c>
      <c r="B594" t="s">
        <v>619</v>
      </c>
      <c r="C594" t="s">
        <v>2061</v>
      </c>
      <c r="E594">
        <v>2019</v>
      </c>
      <c r="F594">
        <v>2019</v>
      </c>
      <c r="G594">
        <v>4</v>
      </c>
      <c r="H594">
        <v>4</v>
      </c>
      <c r="I594">
        <v>0</v>
      </c>
      <c r="J594">
        <v>88</v>
      </c>
      <c r="K594">
        <v>38</v>
      </c>
      <c r="L594">
        <v>22</v>
      </c>
      <c r="M594">
        <v>141.93</v>
      </c>
      <c r="N594">
        <v>0</v>
      </c>
      <c r="O594">
        <v>0</v>
      </c>
      <c r="P594">
        <v>0</v>
      </c>
      <c r="Q594">
        <v>5</v>
      </c>
      <c r="R594">
        <v>6</v>
      </c>
      <c r="S594" s="2">
        <f t="shared" si="18"/>
        <v>22</v>
      </c>
      <c r="T594" s="2">
        <f t="shared" si="19"/>
        <v>22</v>
      </c>
    </row>
    <row r="595" spans="1:20" x14ac:dyDescent="0.3">
      <c r="A595">
        <v>43</v>
      </c>
      <c r="B595" t="s">
        <v>620</v>
      </c>
      <c r="C595" t="s">
        <v>2051</v>
      </c>
      <c r="E595">
        <v>2019</v>
      </c>
      <c r="F595">
        <v>2019</v>
      </c>
      <c r="G595">
        <v>6</v>
      </c>
      <c r="H595">
        <v>5</v>
      </c>
      <c r="I595">
        <v>1</v>
      </c>
      <c r="J595">
        <v>88</v>
      </c>
      <c r="K595">
        <v>50</v>
      </c>
      <c r="L595">
        <v>22</v>
      </c>
      <c r="M595">
        <v>101.14</v>
      </c>
      <c r="N595">
        <v>0</v>
      </c>
      <c r="O595">
        <v>1</v>
      </c>
      <c r="P595">
        <v>0</v>
      </c>
      <c r="Q595">
        <v>7</v>
      </c>
      <c r="R595">
        <v>1</v>
      </c>
      <c r="S595" s="2">
        <f t="shared" si="18"/>
        <v>14.666666666666666</v>
      </c>
      <c r="T595" s="2">
        <f t="shared" si="19"/>
        <v>17.600000000000001</v>
      </c>
    </row>
    <row r="596" spans="1:20" x14ac:dyDescent="0.3">
      <c r="A596">
        <v>44</v>
      </c>
      <c r="B596" t="s">
        <v>621</v>
      </c>
      <c r="C596" t="s">
        <v>2023</v>
      </c>
      <c r="E596">
        <v>2015</v>
      </c>
      <c r="F596">
        <v>2019</v>
      </c>
      <c r="G596">
        <v>11</v>
      </c>
      <c r="H596">
        <v>11</v>
      </c>
      <c r="I596">
        <v>0</v>
      </c>
      <c r="J596">
        <v>87</v>
      </c>
      <c r="K596">
        <v>29</v>
      </c>
      <c r="L596">
        <v>7.9</v>
      </c>
      <c r="M596">
        <v>93.54</v>
      </c>
      <c r="N596">
        <v>0</v>
      </c>
      <c r="O596">
        <v>0</v>
      </c>
      <c r="P596">
        <v>4</v>
      </c>
      <c r="Q596">
        <v>10</v>
      </c>
      <c r="R596">
        <v>1</v>
      </c>
      <c r="S596" s="2">
        <f t="shared" si="18"/>
        <v>7.9090909090909092</v>
      </c>
      <c r="T596" s="2">
        <f t="shared" si="19"/>
        <v>7.9090909090909092</v>
      </c>
    </row>
    <row r="597" spans="1:20" x14ac:dyDescent="0.3">
      <c r="A597">
        <v>45</v>
      </c>
      <c r="B597" t="s">
        <v>622</v>
      </c>
      <c r="C597" t="s">
        <v>22</v>
      </c>
      <c r="E597">
        <v>2019</v>
      </c>
      <c r="F597">
        <v>2019</v>
      </c>
      <c r="G597">
        <v>14</v>
      </c>
      <c r="H597">
        <v>12</v>
      </c>
      <c r="I597">
        <v>2</v>
      </c>
      <c r="J597">
        <v>87</v>
      </c>
      <c r="K597">
        <v>24</v>
      </c>
      <c r="L597">
        <v>8.6999999999999993</v>
      </c>
      <c r="M597">
        <v>119.17</v>
      </c>
      <c r="N597">
        <v>0</v>
      </c>
      <c r="O597">
        <v>0</v>
      </c>
      <c r="P597">
        <v>1</v>
      </c>
      <c r="Q597">
        <v>4</v>
      </c>
      <c r="R597">
        <v>4</v>
      </c>
      <c r="S597" s="2">
        <f t="shared" si="18"/>
        <v>6.2142857142857144</v>
      </c>
      <c r="T597" s="2">
        <f t="shared" si="19"/>
        <v>7.25</v>
      </c>
    </row>
    <row r="598" spans="1:20" x14ac:dyDescent="0.3">
      <c r="A598">
        <v>46</v>
      </c>
      <c r="B598" t="s">
        <v>623</v>
      </c>
      <c r="C598" t="s">
        <v>11</v>
      </c>
      <c r="E598">
        <v>2016</v>
      </c>
      <c r="F598">
        <v>2016</v>
      </c>
      <c r="G598">
        <v>3</v>
      </c>
      <c r="H598">
        <v>3</v>
      </c>
      <c r="I598">
        <v>1</v>
      </c>
      <c r="J598">
        <v>87</v>
      </c>
      <c r="K598">
        <v>52</v>
      </c>
      <c r="L598">
        <v>43.5</v>
      </c>
      <c r="M598">
        <v>119.17</v>
      </c>
      <c r="N598">
        <v>0</v>
      </c>
      <c r="O598">
        <v>1</v>
      </c>
      <c r="P598">
        <v>0</v>
      </c>
      <c r="Q598">
        <v>11</v>
      </c>
      <c r="R598">
        <v>1</v>
      </c>
      <c r="S598" s="2">
        <f t="shared" si="18"/>
        <v>29</v>
      </c>
      <c r="T598" s="2">
        <f t="shared" si="19"/>
        <v>29</v>
      </c>
    </row>
    <row r="599" spans="1:20" x14ac:dyDescent="0.3">
      <c r="A599">
        <v>47</v>
      </c>
      <c r="B599" t="s">
        <v>624</v>
      </c>
      <c r="C599" t="s">
        <v>17</v>
      </c>
      <c r="E599">
        <v>2017</v>
      </c>
      <c r="F599">
        <v>2019</v>
      </c>
      <c r="G599">
        <v>6</v>
      </c>
      <c r="H599">
        <v>2</v>
      </c>
      <c r="I599">
        <v>2</v>
      </c>
      <c r="J599">
        <v>87</v>
      </c>
      <c r="K599">
        <v>77</v>
      </c>
      <c r="L599" t="s">
        <v>8</v>
      </c>
      <c r="M599">
        <v>177.55</v>
      </c>
      <c r="N599">
        <v>0</v>
      </c>
      <c r="O599">
        <v>1</v>
      </c>
      <c r="P599">
        <v>0</v>
      </c>
      <c r="Q599">
        <v>7</v>
      </c>
      <c r="R599">
        <v>4</v>
      </c>
      <c r="S599" s="2">
        <f t="shared" si="18"/>
        <v>14.5</v>
      </c>
      <c r="T599" s="2">
        <f t="shared" si="19"/>
        <v>43.5</v>
      </c>
    </row>
    <row r="600" spans="1:20" x14ac:dyDescent="0.3">
      <c r="A600">
        <v>48</v>
      </c>
      <c r="B600" t="s">
        <v>625</v>
      </c>
      <c r="C600" t="s">
        <v>2071</v>
      </c>
      <c r="E600">
        <v>2019</v>
      </c>
      <c r="F600">
        <v>2019</v>
      </c>
      <c r="G600">
        <v>5</v>
      </c>
      <c r="H600">
        <v>5</v>
      </c>
      <c r="I600">
        <v>0</v>
      </c>
      <c r="J600">
        <v>87</v>
      </c>
      <c r="K600">
        <v>39</v>
      </c>
      <c r="L600">
        <v>17.399999999999999</v>
      </c>
      <c r="M600">
        <v>97.75</v>
      </c>
      <c r="N600">
        <v>0</v>
      </c>
      <c r="O600">
        <v>0</v>
      </c>
      <c r="P600">
        <v>0</v>
      </c>
      <c r="Q600">
        <v>13</v>
      </c>
      <c r="R600">
        <v>0</v>
      </c>
      <c r="S600" s="2">
        <f t="shared" si="18"/>
        <v>17.399999999999999</v>
      </c>
      <c r="T600" s="2">
        <f t="shared" si="19"/>
        <v>17.399999999999999</v>
      </c>
    </row>
    <row r="601" spans="1:20" x14ac:dyDescent="0.3">
      <c r="A601">
        <v>49</v>
      </c>
      <c r="B601" t="s">
        <v>626</v>
      </c>
      <c r="C601" t="s">
        <v>2024</v>
      </c>
      <c r="E601">
        <v>2012</v>
      </c>
      <c r="F601">
        <v>2013</v>
      </c>
      <c r="G601">
        <v>10</v>
      </c>
      <c r="H601">
        <v>10</v>
      </c>
      <c r="I601">
        <v>0</v>
      </c>
      <c r="J601">
        <v>86</v>
      </c>
      <c r="K601">
        <v>18</v>
      </c>
      <c r="L601">
        <v>8.6</v>
      </c>
      <c r="M601">
        <v>63.7</v>
      </c>
      <c r="N601">
        <v>0</v>
      </c>
      <c r="O601">
        <v>0</v>
      </c>
      <c r="P601">
        <v>0</v>
      </c>
      <c r="Q601">
        <v>7</v>
      </c>
      <c r="R601">
        <v>0</v>
      </c>
      <c r="S601" s="2">
        <f t="shared" si="18"/>
        <v>8.6</v>
      </c>
      <c r="T601" s="2">
        <f t="shared" si="19"/>
        <v>8.6</v>
      </c>
    </row>
    <row r="602" spans="1:20" x14ac:dyDescent="0.3">
      <c r="A602">
        <v>0</v>
      </c>
      <c r="B602" t="s">
        <v>627</v>
      </c>
      <c r="C602" t="s">
        <v>2024</v>
      </c>
      <c r="E602">
        <v>2019</v>
      </c>
      <c r="F602">
        <v>2019</v>
      </c>
      <c r="G602">
        <v>3</v>
      </c>
      <c r="H602">
        <v>3</v>
      </c>
      <c r="I602">
        <v>1</v>
      </c>
      <c r="J602">
        <v>86</v>
      </c>
      <c r="K602">
        <v>50</v>
      </c>
      <c r="L602">
        <v>43</v>
      </c>
      <c r="M602">
        <v>87.75</v>
      </c>
      <c r="N602">
        <v>0</v>
      </c>
      <c r="O602">
        <v>1</v>
      </c>
      <c r="P602">
        <v>0</v>
      </c>
      <c r="Q602">
        <v>5</v>
      </c>
      <c r="R602">
        <v>1</v>
      </c>
      <c r="S602" s="2">
        <f t="shared" si="18"/>
        <v>28.666666666666668</v>
      </c>
      <c r="T602" s="2">
        <f t="shared" si="19"/>
        <v>28.666666666666668</v>
      </c>
    </row>
    <row r="603" spans="1:20" x14ac:dyDescent="0.3">
      <c r="A603">
        <v>1</v>
      </c>
      <c r="B603" t="s">
        <v>628</v>
      </c>
      <c r="C603" t="s">
        <v>18</v>
      </c>
      <c r="E603">
        <v>2007</v>
      </c>
      <c r="F603">
        <v>2010</v>
      </c>
      <c r="G603">
        <v>10</v>
      </c>
      <c r="H603">
        <v>8</v>
      </c>
      <c r="I603">
        <v>0</v>
      </c>
      <c r="J603">
        <v>86</v>
      </c>
      <c r="K603">
        <v>36</v>
      </c>
      <c r="L603">
        <v>10.75</v>
      </c>
      <c r="M603">
        <v>121.12</v>
      </c>
      <c r="N603">
        <v>0</v>
      </c>
      <c r="O603">
        <v>0</v>
      </c>
      <c r="P603">
        <v>0</v>
      </c>
      <c r="Q603">
        <v>5</v>
      </c>
      <c r="R603">
        <v>5</v>
      </c>
      <c r="S603" s="2">
        <f t="shared" si="18"/>
        <v>8.6</v>
      </c>
      <c r="T603" s="2">
        <f t="shared" si="19"/>
        <v>10.75</v>
      </c>
    </row>
    <row r="604" spans="1:20" x14ac:dyDescent="0.3">
      <c r="A604">
        <v>2</v>
      </c>
      <c r="B604" t="s">
        <v>629</v>
      </c>
      <c r="C604" t="s">
        <v>17</v>
      </c>
      <c r="E604">
        <v>2005</v>
      </c>
      <c r="F604">
        <v>2008</v>
      </c>
      <c r="G604">
        <v>12</v>
      </c>
      <c r="H604">
        <v>9</v>
      </c>
      <c r="I604">
        <v>2</v>
      </c>
      <c r="J604">
        <v>86</v>
      </c>
      <c r="K604">
        <v>36</v>
      </c>
      <c r="L604">
        <v>12.28</v>
      </c>
      <c r="M604">
        <v>122.85</v>
      </c>
      <c r="N604">
        <v>0</v>
      </c>
      <c r="O604">
        <v>0</v>
      </c>
      <c r="P604">
        <v>3</v>
      </c>
      <c r="Q604">
        <v>4</v>
      </c>
      <c r="R604">
        <v>4</v>
      </c>
      <c r="S604" s="2">
        <f t="shared" si="18"/>
        <v>7.166666666666667</v>
      </c>
      <c r="T604" s="2">
        <f t="shared" si="19"/>
        <v>9.5555555555555554</v>
      </c>
    </row>
    <row r="605" spans="1:20" x14ac:dyDescent="0.3">
      <c r="A605">
        <v>3</v>
      </c>
      <c r="B605" t="s">
        <v>630</v>
      </c>
      <c r="C605" t="s">
        <v>20</v>
      </c>
      <c r="E605">
        <v>2013</v>
      </c>
      <c r="F605">
        <v>2014</v>
      </c>
      <c r="G605">
        <v>9</v>
      </c>
      <c r="H605">
        <v>8</v>
      </c>
      <c r="I605">
        <v>0</v>
      </c>
      <c r="J605">
        <v>86</v>
      </c>
      <c r="K605">
        <v>53</v>
      </c>
      <c r="L605">
        <v>10.75</v>
      </c>
      <c r="M605">
        <v>101.17</v>
      </c>
      <c r="N605">
        <v>0</v>
      </c>
      <c r="O605">
        <v>1</v>
      </c>
      <c r="P605">
        <v>2</v>
      </c>
      <c r="Q605">
        <v>12</v>
      </c>
      <c r="R605">
        <v>1</v>
      </c>
      <c r="S605" s="2">
        <f t="shared" si="18"/>
        <v>9.5555555555555554</v>
      </c>
      <c r="T605" s="2">
        <f t="shared" si="19"/>
        <v>10.75</v>
      </c>
    </row>
    <row r="606" spans="1:20" x14ac:dyDescent="0.3">
      <c r="A606">
        <v>4</v>
      </c>
      <c r="B606" t="s">
        <v>631</v>
      </c>
      <c r="C606" t="s">
        <v>2073</v>
      </c>
      <c r="E606">
        <v>2019</v>
      </c>
      <c r="F606">
        <v>2019</v>
      </c>
      <c r="G606">
        <v>4</v>
      </c>
      <c r="H606">
        <v>4</v>
      </c>
      <c r="I606">
        <v>1</v>
      </c>
      <c r="J606">
        <v>85</v>
      </c>
      <c r="K606">
        <v>55</v>
      </c>
      <c r="L606">
        <v>28.33</v>
      </c>
      <c r="M606">
        <v>103.65</v>
      </c>
      <c r="N606">
        <v>0</v>
      </c>
      <c r="O606">
        <v>1</v>
      </c>
      <c r="P606">
        <v>1</v>
      </c>
      <c r="Q606">
        <v>1</v>
      </c>
      <c r="R606">
        <v>6</v>
      </c>
      <c r="S606" s="2">
        <f t="shared" si="18"/>
        <v>21.25</v>
      </c>
      <c r="T606" s="2">
        <f t="shared" si="19"/>
        <v>21.25</v>
      </c>
    </row>
    <row r="607" spans="1:20" x14ac:dyDescent="0.3">
      <c r="A607">
        <v>5</v>
      </c>
      <c r="B607" t="s">
        <v>632</v>
      </c>
      <c r="C607" t="s">
        <v>15</v>
      </c>
      <c r="E607">
        <v>2011</v>
      </c>
      <c r="F607">
        <v>2019</v>
      </c>
      <c r="G607">
        <v>13</v>
      </c>
      <c r="H607">
        <v>8</v>
      </c>
      <c r="I607">
        <v>6</v>
      </c>
      <c r="J607">
        <v>85</v>
      </c>
      <c r="K607">
        <v>20</v>
      </c>
      <c r="L607">
        <v>42.5</v>
      </c>
      <c r="M607">
        <v>119.71</v>
      </c>
      <c r="N607">
        <v>0</v>
      </c>
      <c r="O607">
        <v>0</v>
      </c>
      <c r="P607">
        <v>0</v>
      </c>
      <c r="Q607">
        <v>7</v>
      </c>
      <c r="R607">
        <v>3</v>
      </c>
      <c r="S607" s="2">
        <f t="shared" si="18"/>
        <v>6.5384615384615383</v>
      </c>
      <c r="T607" s="2">
        <f t="shared" si="19"/>
        <v>10.625</v>
      </c>
    </row>
    <row r="608" spans="1:20" x14ac:dyDescent="0.3">
      <c r="A608">
        <v>6</v>
      </c>
      <c r="B608" t="s">
        <v>633</v>
      </c>
      <c r="C608" t="s">
        <v>2040</v>
      </c>
      <c r="E608">
        <v>2019</v>
      </c>
      <c r="F608">
        <v>2019</v>
      </c>
      <c r="G608">
        <v>8</v>
      </c>
      <c r="H608">
        <v>8</v>
      </c>
      <c r="I608">
        <v>1</v>
      </c>
      <c r="J608">
        <v>85</v>
      </c>
      <c r="K608">
        <v>26</v>
      </c>
      <c r="L608">
        <v>12.14</v>
      </c>
      <c r="M608">
        <v>96.59</v>
      </c>
      <c r="N608">
        <v>0</v>
      </c>
      <c r="O608">
        <v>0</v>
      </c>
      <c r="P608">
        <v>0</v>
      </c>
      <c r="Q608">
        <v>6</v>
      </c>
      <c r="R608">
        <v>4</v>
      </c>
      <c r="S608" s="2">
        <f t="shared" si="18"/>
        <v>10.625</v>
      </c>
      <c r="T608" s="2">
        <f t="shared" si="19"/>
        <v>10.625</v>
      </c>
    </row>
    <row r="609" spans="1:20" x14ac:dyDescent="0.3">
      <c r="A609">
        <v>7</v>
      </c>
      <c r="B609" t="s">
        <v>634</v>
      </c>
      <c r="C609" t="s">
        <v>2020</v>
      </c>
      <c r="E609">
        <v>2013</v>
      </c>
      <c r="F609">
        <v>2016</v>
      </c>
      <c r="G609">
        <v>9</v>
      </c>
      <c r="H609">
        <v>6</v>
      </c>
      <c r="I609">
        <v>3</v>
      </c>
      <c r="J609">
        <v>85</v>
      </c>
      <c r="K609">
        <v>41</v>
      </c>
      <c r="L609">
        <v>28.33</v>
      </c>
      <c r="M609">
        <v>146.55000000000001</v>
      </c>
      <c r="N609">
        <v>0</v>
      </c>
      <c r="O609">
        <v>0</v>
      </c>
      <c r="P609">
        <v>0</v>
      </c>
      <c r="Q609">
        <v>6</v>
      </c>
      <c r="R609">
        <v>4</v>
      </c>
      <c r="S609" s="2">
        <f t="shared" si="18"/>
        <v>9.4444444444444446</v>
      </c>
      <c r="T609" s="2">
        <f t="shared" si="19"/>
        <v>14.166666666666666</v>
      </c>
    </row>
    <row r="610" spans="1:20" x14ac:dyDescent="0.3">
      <c r="A610">
        <v>8</v>
      </c>
      <c r="B610" t="s">
        <v>635</v>
      </c>
      <c r="C610" t="s">
        <v>2074</v>
      </c>
      <c r="E610">
        <v>2019</v>
      </c>
      <c r="F610">
        <v>2019</v>
      </c>
      <c r="G610">
        <v>4</v>
      </c>
      <c r="H610">
        <v>4</v>
      </c>
      <c r="I610">
        <v>0</v>
      </c>
      <c r="J610">
        <v>84</v>
      </c>
      <c r="K610">
        <v>27</v>
      </c>
      <c r="L610">
        <v>21</v>
      </c>
      <c r="M610">
        <v>88.42</v>
      </c>
      <c r="N610">
        <v>0</v>
      </c>
      <c r="O610">
        <v>0</v>
      </c>
      <c r="P610">
        <v>0</v>
      </c>
      <c r="Q610">
        <v>3</v>
      </c>
      <c r="R610">
        <v>2</v>
      </c>
      <c r="S610" s="2">
        <f t="shared" si="18"/>
        <v>21</v>
      </c>
      <c r="T610" s="2">
        <f t="shared" si="19"/>
        <v>21</v>
      </c>
    </row>
    <row r="611" spans="1:20" x14ac:dyDescent="0.3">
      <c r="A611">
        <v>9</v>
      </c>
      <c r="B611" t="s">
        <v>636</v>
      </c>
      <c r="C611" t="s">
        <v>2064</v>
      </c>
      <c r="E611">
        <v>2019</v>
      </c>
      <c r="F611">
        <v>2019</v>
      </c>
      <c r="G611">
        <v>8</v>
      </c>
      <c r="H611">
        <v>8</v>
      </c>
      <c r="I611">
        <v>0</v>
      </c>
      <c r="J611">
        <v>84</v>
      </c>
      <c r="K611">
        <v>19</v>
      </c>
      <c r="L611">
        <v>10.5</v>
      </c>
      <c r="M611">
        <v>77.06</v>
      </c>
      <c r="N611">
        <v>0</v>
      </c>
      <c r="O611">
        <v>0</v>
      </c>
      <c r="P611">
        <v>0</v>
      </c>
      <c r="Q611">
        <v>2</v>
      </c>
      <c r="R611">
        <v>2</v>
      </c>
      <c r="S611" s="2">
        <f t="shared" si="18"/>
        <v>10.5</v>
      </c>
      <c r="T611" s="2">
        <f t="shared" si="19"/>
        <v>10.5</v>
      </c>
    </row>
    <row r="612" spans="1:20" x14ac:dyDescent="0.3">
      <c r="A612">
        <v>10</v>
      </c>
      <c r="B612" t="s">
        <v>637</v>
      </c>
      <c r="C612" t="s">
        <v>20</v>
      </c>
      <c r="E612">
        <v>2018</v>
      </c>
      <c r="F612">
        <v>2019</v>
      </c>
      <c r="G612">
        <v>8</v>
      </c>
      <c r="H612">
        <v>7</v>
      </c>
      <c r="I612">
        <v>0</v>
      </c>
      <c r="J612">
        <v>83</v>
      </c>
      <c r="K612">
        <v>52</v>
      </c>
      <c r="L612">
        <v>11.85</v>
      </c>
      <c r="M612">
        <v>131.74</v>
      </c>
      <c r="N612">
        <v>0</v>
      </c>
      <c r="O612">
        <v>1</v>
      </c>
      <c r="P612">
        <v>2</v>
      </c>
      <c r="Q612">
        <v>10</v>
      </c>
      <c r="R612">
        <v>1</v>
      </c>
      <c r="S612" s="2">
        <f t="shared" si="18"/>
        <v>10.375</v>
      </c>
      <c r="T612" s="2">
        <f t="shared" si="19"/>
        <v>11.857142857142858</v>
      </c>
    </row>
    <row r="613" spans="1:20" x14ac:dyDescent="0.3">
      <c r="A613">
        <v>11</v>
      </c>
      <c r="B613" t="s">
        <v>638</v>
      </c>
      <c r="C613" t="s">
        <v>2020</v>
      </c>
      <c r="E613">
        <v>2012</v>
      </c>
      <c r="F613">
        <v>2019</v>
      </c>
      <c r="G613">
        <v>21</v>
      </c>
      <c r="H613">
        <v>10</v>
      </c>
      <c r="I613">
        <v>5</v>
      </c>
      <c r="J613">
        <v>83</v>
      </c>
      <c r="K613">
        <v>24</v>
      </c>
      <c r="L613">
        <v>16.600000000000001</v>
      </c>
      <c r="M613">
        <v>131.74</v>
      </c>
      <c r="N613">
        <v>0</v>
      </c>
      <c r="O613">
        <v>0</v>
      </c>
      <c r="P613">
        <v>0</v>
      </c>
      <c r="Q613">
        <v>5</v>
      </c>
      <c r="R613">
        <v>3</v>
      </c>
      <c r="S613" s="2">
        <f t="shared" si="18"/>
        <v>3.9523809523809526</v>
      </c>
      <c r="T613" s="2">
        <f t="shared" si="19"/>
        <v>8.3000000000000007</v>
      </c>
    </row>
    <row r="614" spans="1:20" x14ac:dyDescent="0.3">
      <c r="A614">
        <v>12</v>
      </c>
      <c r="B614" t="s">
        <v>639</v>
      </c>
      <c r="C614" t="s">
        <v>2053</v>
      </c>
      <c r="E614">
        <v>2019</v>
      </c>
      <c r="F614">
        <v>2019</v>
      </c>
      <c r="G614">
        <v>3</v>
      </c>
      <c r="H614">
        <v>3</v>
      </c>
      <c r="I614">
        <v>0</v>
      </c>
      <c r="J614">
        <v>83</v>
      </c>
      <c r="K614">
        <v>36</v>
      </c>
      <c r="L614">
        <v>27.66</v>
      </c>
      <c r="M614">
        <v>122.05</v>
      </c>
      <c r="N614">
        <v>0</v>
      </c>
      <c r="O614">
        <v>0</v>
      </c>
      <c r="P614">
        <v>0</v>
      </c>
      <c r="Q614">
        <v>4</v>
      </c>
      <c r="R614">
        <v>5</v>
      </c>
      <c r="S614" s="2">
        <f t="shared" si="18"/>
        <v>27.666666666666668</v>
      </c>
      <c r="T614" s="2">
        <f t="shared" si="19"/>
        <v>27.666666666666668</v>
      </c>
    </row>
    <row r="615" spans="1:20" x14ac:dyDescent="0.3">
      <c r="A615">
        <v>13</v>
      </c>
      <c r="B615" t="s">
        <v>640</v>
      </c>
      <c r="C615" t="s">
        <v>2024</v>
      </c>
      <c r="E615">
        <v>2007</v>
      </c>
      <c r="F615">
        <v>2010</v>
      </c>
      <c r="G615">
        <v>12</v>
      </c>
      <c r="H615">
        <v>9</v>
      </c>
      <c r="I615">
        <v>0</v>
      </c>
      <c r="J615">
        <v>83</v>
      </c>
      <c r="K615">
        <v>42</v>
      </c>
      <c r="L615">
        <v>9.2200000000000006</v>
      </c>
      <c r="M615">
        <v>90.21</v>
      </c>
      <c r="N615">
        <v>0</v>
      </c>
      <c r="O615">
        <v>0</v>
      </c>
      <c r="P615">
        <v>2</v>
      </c>
      <c r="Q615">
        <v>5</v>
      </c>
      <c r="R615">
        <v>3</v>
      </c>
      <c r="S615" s="2">
        <f t="shared" si="18"/>
        <v>6.916666666666667</v>
      </c>
      <c r="T615" s="2">
        <f t="shared" si="19"/>
        <v>9.2222222222222214</v>
      </c>
    </row>
    <row r="616" spans="1:20" x14ac:dyDescent="0.3">
      <c r="A616">
        <v>14</v>
      </c>
      <c r="B616" t="s">
        <v>286</v>
      </c>
      <c r="C616" t="s">
        <v>2046</v>
      </c>
      <c r="E616">
        <v>2019</v>
      </c>
      <c r="F616">
        <v>2019</v>
      </c>
      <c r="G616">
        <v>8</v>
      </c>
      <c r="H616">
        <v>6</v>
      </c>
      <c r="I616">
        <v>0</v>
      </c>
      <c r="J616">
        <v>83</v>
      </c>
      <c r="K616">
        <v>36</v>
      </c>
      <c r="L616">
        <v>13.83</v>
      </c>
      <c r="M616">
        <v>84.69</v>
      </c>
      <c r="N616">
        <v>0</v>
      </c>
      <c r="O616">
        <v>0</v>
      </c>
      <c r="P616">
        <v>0</v>
      </c>
      <c r="Q616">
        <v>10</v>
      </c>
      <c r="R616">
        <v>1</v>
      </c>
      <c r="S616" s="2">
        <f t="shared" si="18"/>
        <v>10.375</v>
      </c>
      <c r="T616" s="2">
        <f t="shared" si="19"/>
        <v>13.833333333333334</v>
      </c>
    </row>
    <row r="617" spans="1:20" x14ac:dyDescent="0.3">
      <c r="A617">
        <v>15</v>
      </c>
      <c r="B617" t="s">
        <v>641</v>
      </c>
      <c r="C617" t="s">
        <v>12</v>
      </c>
      <c r="E617">
        <v>2016</v>
      </c>
      <c r="F617">
        <v>2019</v>
      </c>
      <c r="G617">
        <v>21</v>
      </c>
      <c r="H617">
        <v>7</v>
      </c>
      <c r="I617">
        <v>1</v>
      </c>
      <c r="J617">
        <v>82</v>
      </c>
      <c r="K617">
        <v>29</v>
      </c>
      <c r="L617">
        <v>13.66</v>
      </c>
      <c r="M617">
        <v>103.79</v>
      </c>
      <c r="N617">
        <v>0</v>
      </c>
      <c r="O617">
        <v>0</v>
      </c>
      <c r="P617">
        <v>0</v>
      </c>
      <c r="Q617">
        <v>6</v>
      </c>
      <c r="R617">
        <v>3</v>
      </c>
      <c r="S617" s="2">
        <f t="shared" si="18"/>
        <v>3.9047619047619047</v>
      </c>
      <c r="T617" s="2">
        <f t="shared" si="19"/>
        <v>11.714285714285714</v>
      </c>
    </row>
    <row r="618" spans="1:20" x14ac:dyDescent="0.3">
      <c r="A618">
        <v>16</v>
      </c>
      <c r="B618" t="s">
        <v>642</v>
      </c>
      <c r="C618" t="s">
        <v>2043</v>
      </c>
      <c r="E618">
        <v>2019</v>
      </c>
      <c r="F618">
        <v>2019</v>
      </c>
      <c r="G618">
        <v>6</v>
      </c>
      <c r="H618">
        <v>6</v>
      </c>
      <c r="I618">
        <v>2</v>
      </c>
      <c r="J618">
        <v>82</v>
      </c>
      <c r="K618">
        <v>19</v>
      </c>
      <c r="L618">
        <v>20.5</v>
      </c>
      <c r="M618">
        <v>91.11</v>
      </c>
      <c r="N618">
        <v>0</v>
      </c>
      <c r="O618">
        <v>0</v>
      </c>
      <c r="P618">
        <v>0</v>
      </c>
      <c r="Q618">
        <v>6</v>
      </c>
      <c r="R618">
        <v>4</v>
      </c>
      <c r="S618" s="2">
        <f t="shared" si="18"/>
        <v>13.666666666666666</v>
      </c>
      <c r="T618" s="2">
        <f t="shared" si="19"/>
        <v>13.666666666666666</v>
      </c>
    </row>
    <row r="619" spans="1:20" x14ac:dyDescent="0.3">
      <c r="A619">
        <v>17</v>
      </c>
      <c r="B619" t="s">
        <v>643</v>
      </c>
      <c r="C619" t="s">
        <v>2030</v>
      </c>
      <c r="E619">
        <v>2012</v>
      </c>
      <c r="F619">
        <v>2013</v>
      </c>
      <c r="G619">
        <v>8</v>
      </c>
      <c r="H619">
        <v>8</v>
      </c>
      <c r="I619">
        <v>2</v>
      </c>
      <c r="J619">
        <v>82</v>
      </c>
      <c r="K619">
        <v>30</v>
      </c>
      <c r="L619">
        <v>13.66</v>
      </c>
      <c r="M619">
        <v>96.47</v>
      </c>
      <c r="N619">
        <v>0</v>
      </c>
      <c r="O619">
        <v>0</v>
      </c>
      <c r="P619">
        <v>0</v>
      </c>
      <c r="Q619">
        <v>4</v>
      </c>
      <c r="R619">
        <v>3</v>
      </c>
      <c r="S619" s="2">
        <f t="shared" si="18"/>
        <v>10.25</v>
      </c>
      <c r="T619" s="2">
        <f t="shared" si="19"/>
        <v>10.25</v>
      </c>
    </row>
    <row r="620" spans="1:20" x14ac:dyDescent="0.3">
      <c r="A620">
        <v>18</v>
      </c>
      <c r="B620" t="s">
        <v>644</v>
      </c>
      <c r="C620" t="s">
        <v>2053</v>
      </c>
      <c r="E620">
        <v>2019</v>
      </c>
      <c r="F620">
        <v>2019</v>
      </c>
      <c r="G620">
        <v>5</v>
      </c>
      <c r="H620">
        <v>5</v>
      </c>
      <c r="I620">
        <v>0</v>
      </c>
      <c r="J620">
        <v>82</v>
      </c>
      <c r="K620">
        <v>41</v>
      </c>
      <c r="L620">
        <v>16.399999999999999</v>
      </c>
      <c r="M620">
        <v>113.88</v>
      </c>
      <c r="N620">
        <v>0</v>
      </c>
      <c r="O620">
        <v>0</v>
      </c>
      <c r="P620">
        <v>1</v>
      </c>
      <c r="Q620">
        <v>9</v>
      </c>
      <c r="R620">
        <v>1</v>
      </c>
      <c r="S620" s="2">
        <f t="shared" si="18"/>
        <v>16.399999999999999</v>
      </c>
      <c r="T620" s="2">
        <f t="shared" si="19"/>
        <v>16.399999999999999</v>
      </c>
    </row>
    <row r="621" spans="1:20" x14ac:dyDescent="0.3">
      <c r="A621">
        <v>19</v>
      </c>
      <c r="B621" t="s">
        <v>645</v>
      </c>
      <c r="E621">
        <v>2019</v>
      </c>
      <c r="F621">
        <v>2019</v>
      </c>
      <c r="G621">
        <v>3</v>
      </c>
      <c r="H621">
        <v>3</v>
      </c>
      <c r="I621">
        <v>2</v>
      </c>
      <c r="J621">
        <v>82</v>
      </c>
      <c r="K621">
        <v>42</v>
      </c>
      <c r="L621">
        <v>82</v>
      </c>
      <c r="M621">
        <v>138.97999999999999</v>
      </c>
      <c r="N621">
        <v>0</v>
      </c>
      <c r="O621">
        <v>0</v>
      </c>
      <c r="P621">
        <v>0</v>
      </c>
      <c r="Q621">
        <v>12</v>
      </c>
      <c r="R621">
        <v>1</v>
      </c>
      <c r="S621" s="2">
        <f t="shared" si="18"/>
        <v>27.333333333333332</v>
      </c>
      <c r="T621" s="2">
        <f t="shared" si="19"/>
        <v>27.333333333333332</v>
      </c>
    </row>
    <row r="622" spans="1:20" x14ac:dyDescent="0.3">
      <c r="A622">
        <v>20</v>
      </c>
      <c r="B622" t="s">
        <v>646</v>
      </c>
      <c r="C622" t="s">
        <v>12</v>
      </c>
      <c r="E622">
        <v>2009</v>
      </c>
      <c r="F622">
        <v>2017</v>
      </c>
      <c r="G622">
        <v>12</v>
      </c>
      <c r="H622">
        <v>9</v>
      </c>
      <c r="I622">
        <v>1</v>
      </c>
      <c r="J622">
        <v>82</v>
      </c>
      <c r="K622">
        <v>25</v>
      </c>
      <c r="L622">
        <v>10.25</v>
      </c>
      <c r="M622">
        <v>106.49</v>
      </c>
      <c r="N622">
        <v>0</v>
      </c>
      <c r="O622">
        <v>0</v>
      </c>
      <c r="P622">
        <v>2</v>
      </c>
      <c r="Q622">
        <v>7</v>
      </c>
      <c r="R622">
        <v>3</v>
      </c>
      <c r="S622" s="2">
        <f t="shared" si="18"/>
        <v>6.833333333333333</v>
      </c>
      <c r="T622" s="2">
        <f t="shared" si="19"/>
        <v>9.1111111111111107</v>
      </c>
    </row>
    <row r="623" spans="1:20" x14ac:dyDescent="0.3">
      <c r="A623">
        <v>21</v>
      </c>
      <c r="B623" t="s">
        <v>647</v>
      </c>
      <c r="C623" t="s">
        <v>2075</v>
      </c>
      <c r="E623">
        <v>2019</v>
      </c>
      <c r="F623">
        <v>2019</v>
      </c>
      <c r="G623">
        <v>4</v>
      </c>
      <c r="H623">
        <v>4</v>
      </c>
      <c r="I623">
        <v>0</v>
      </c>
      <c r="J623">
        <v>82</v>
      </c>
      <c r="K623">
        <v>38</v>
      </c>
      <c r="L623">
        <v>20.5</v>
      </c>
      <c r="M623">
        <v>122.38</v>
      </c>
      <c r="N623">
        <v>0</v>
      </c>
      <c r="O623">
        <v>0</v>
      </c>
      <c r="P623">
        <v>0</v>
      </c>
      <c r="Q623">
        <v>8</v>
      </c>
      <c r="R623">
        <v>3</v>
      </c>
      <c r="S623" s="2">
        <f t="shared" si="18"/>
        <v>20.5</v>
      </c>
      <c r="T623" s="2">
        <f t="shared" si="19"/>
        <v>20.5</v>
      </c>
    </row>
    <row r="624" spans="1:20" x14ac:dyDescent="0.3">
      <c r="A624">
        <v>22</v>
      </c>
      <c r="B624" t="s">
        <v>648</v>
      </c>
      <c r="C624" t="s">
        <v>2072</v>
      </c>
      <c r="E624">
        <v>2019</v>
      </c>
      <c r="F624">
        <v>2019</v>
      </c>
      <c r="G624">
        <v>4</v>
      </c>
      <c r="H624">
        <v>4</v>
      </c>
      <c r="I624">
        <v>1</v>
      </c>
      <c r="J624">
        <v>82</v>
      </c>
      <c r="K624">
        <v>49</v>
      </c>
      <c r="L624">
        <v>27.33</v>
      </c>
      <c r="M624">
        <v>102.5</v>
      </c>
      <c r="N624">
        <v>0</v>
      </c>
      <c r="O624">
        <v>0</v>
      </c>
      <c r="P624">
        <v>1</v>
      </c>
      <c r="Q624">
        <v>6</v>
      </c>
      <c r="R624">
        <v>1</v>
      </c>
      <c r="S624" s="2">
        <f t="shared" si="18"/>
        <v>20.5</v>
      </c>
      <c r="T624" s="2">
        <f t="shared" si="19"/>
        <v>20.5</v>
      </c>
    </row>
    <row r="625" spans="1:20" x14ac:dyDescent="0.3">
      <c r="A625">
        <v>23</v>
      </c>
      <c r="B625" t="s">
        <v>649</v>
      </c>
      <c r="C625" t="s">
        <v>2040</v>
      </c>
      <c r="E625">
        <v>2019</v>
      </c>
      <c r="F625">
        <v>2019</v>
      </c>
      <c r="G625">
        <v>8</v>
      </c>
      <c r="H625">
        <v>7</v>
      </c>
      <c r="I625">
        <v>3</v>
      </c>
      <c r="J625">
        <v>81</v>
      </c>
      <c r="K625">
        <v>39</v>
      </c>
      <c r="L625">
        <v>20.25</v>
      </c>
      <c r="M625">
        <v>100</v>
      </c>
      <c r="N625">
        <v>0</v>
      </c>
      <c r="O625">
        <v>0</v>
      </c>
      <c r="P625">
        <v>0</v>
      </c>
      <c r="Q625">
        <v>3</v>
      </c>
      <c r="R625">
        <v>2</v>
      </c>
      <c r="S625" s="2">
        <f t="shared" si="18"/>
        <v>10.125</v>
      </c>
      <c r="T625" s="2">
        <f t="shared" si="19"/>
        <v>11.571428571428571</v>
      </c>
    </row>
    <row r="626" spans="1:20" x14ac:dyDescent="0.3">
      <c r="A626">
        <v>24</v>
      </c>
      <c r="B626" t="s">
        <v>650</v>
      </c>
      <c r="C626" t="s">
        <v>2041</v>
      </c>
      <c r="E626">
        <v>2019</v>
      </c>
      <c r="F626">
        <v>2019</v>
      </c>
      <c r="G626">
        <v>8</v>
      </c>
      <c r="H626">
        <v>7</v>
      </c>
      <c r="I626">
        <v>2</v>
      </c>
      <c r="J626">
        <v>81</v>
      </c>
      <c r="K626">
        <v>27</v>
      </c>
      <c r="L626">
        <v>16.2</v>
      </c>
      <c r="M626">
        <v>97.59</v>
      </c>
      <c r="N626">
        <v>0</v>
      </c>
      <c r="O626">
        <v>0</v>
      </c>
      <c r="P626">
        <v>0</v>
      </c>
      <c r="Q626">
        <v>5</v>
      </c>
      <c r="R626">
        <v>3</v>
      </c>
      <c r="S626" s="2">
        <f t="shared" si="18"/>
        <v>10.125</v>
      </c>
      <c r="T626" s="2">
        <f t="shared" si="19"/>
        <v>11.571428571428571</v>
      </c>
    </row>
    <row r="627" spans="1:20" x14ac:dyDescent="0.3">
      <c r="A627">
        <v>25</v>
      </c>
      <c r="B627" t="s">
        <v>651</v>
      </c>
      <c r="C627" t="s">
        <v>2027</v>
      </c>
      <c r="E627">
        <v>2019</v>
      </c>
      <c r="F627">
        <v>2019</v>
      </c>
      <c r="G627">
        <v>6</v>
      </c>
      <c r="H627">
        <v>6</v>
      </c>
      <c r="I627">
        <v>0</v>
      </c>
      <c r="J627">
        <v>80</v>
      </c>
      <c r="K627">
        <v>18</v>
      </c>
      <c r="L627">
        <v>13.33</v>
      </c>
      <c r="M627">
        <v>91.95</v>
      </c>
      <c r="N627">
        <v>0</v>
      </c>
      <c r="O627">
        <v>0</v>
      </c>
      <c r="P627">
        <v>0</v>
      </c>
      <c r="Q627">
        <v>7</v>
      </c>
      <c r="R627">
        <v>2</v>
      </c>
      <c r="S627" s="2">
        <f t="shared" si="18"/>
        <v>13.333333333333334</v>
      </c>
      <c r="T627" s="2">
        <f t="shared" si="19"/>
        <v>13.333333333333334</v>
      </c>
    </row>
    <row r="628" spans="1:20" x14ac:dyDescent="0.3">
      <c r="A628">
        <v>26</v>
      </c>
      <c r="B628" t="s">
        <v>652</v>
      </c>
      <c r="C628" t="s">
        <v>2041</v>
      </c>
      <c r="E628">
        <v>2019</v>
      </c>
      <c r="F628">
        <v>2019</v>
      </c>
      <c r="G628">
        <v>11</v>
      </c>
      <c r="H628">
        <v>10</v>
      </c>
      <c r="I628">
        <v>1</v>
      </c>
      <c r="J628">
        <v>80</v>
      </c>
      <c r="K628">
        <v>30</v>
      </c>
      <c r="L628">
        <v>8.8800000000000008</v>
      </c>
      <c r="M628">
        <v>84.21</v>
      </c>
      <c r="N628">
        <v>0</v>
      </c>
      <c r="O628">
        <v>0</v>
      </c>
      <c r="P628">
        <v>1</v>
      </c>
      <c r="Q628">
        <v>1</v>
      </c>
      <c r="R628">
        <v>5</v>
      </c>
      <c r="S628" s="2">
        <f t="shared" si="18"/>
        <v>7.2727272727272725</v>
      </c>
      <c r="T628" s="2">
        <f t="shared" si="19"/>
        <v>8</v>
      </c>
    </row>
    <row r="629" spans="1:20" x14ac:dyDescent="0.3">
      <c r="A629">
        <v>27</v>
      </c>
      <c r="B629" t="s">
        <v>653</v>
      </c>
      <c r="C629" t="s">
        <v>2022</v>
      </c>
      <c r="E629">
        <v>2014</v>
      </c>
      <c r="F629">
        <v>2015</v>
      </c>
      <c r="G629">
        <v>6</v>
      </c>
      <c r="H629">
        <v>6</v>
      </c>
      <c r="I629">
        <v>0</v>
      </c>
      <c r="J629">
        <v>80</v>
      </c>
      <c r="K629">
        <v>28</v>
      </c>
      <c r="L629">
        <v>13.33</v>
      </c>
      <c r="M629">
        <v>125</v>
      </c>
      <c r="N629">
        <v>0</v>
      </c>
      <c r="O629">
        <v>0</v>
      </c>
      <c r="P629">
        <v>0</v>
      </c>
      <c r="Q629">
        <v>9</v>
      </c>
      <c r="R629">
        <v>3</v>
      </c>
      <c r="S629" s="2">
        <f t="shared" si="18"/>
        <v>13.333333333333334</v>
      </c>
      <c r="T629" s="2">
        <f t="shared" si="19"/>
        <v>13.333333333333334</v>
      </c>
    </row>
    <row r="630" spans="1:20" x14ac:dyDescent="0.3">
      <c r="A630">
        <v>28</v>
      </c>
      <c r="B630" t="s">
        <v>654</v>
      </c>
      <c r="C630" t="s">
        <v>2056</v>
      </c>
      <c r="E630">
        <v>2019</v>
      </c>
      <c r="F630">
        <v>2019</v>
      </c>
      <c r="G630">
        <v>3</v>
      </c>
      <c r="H630">
        <v>3</v>
      </c>
      <c r="I630">
        <v>0</v>
      </c>
      <c r="J630">
        <v>80</v>
      </c>
      <c r="K630">
        <v>40</v>
      </c>
      <c r="L630">
        <v>26.66</v>
      </c>
      <c r="M630">
        <v>105.26</v>
      </c>
      <c r="N630">
        <v>0</v>
      </c>
      <c r="O630">
        <v>0</v>
      </c>
      <c r="P630">
        <v>0</v>
      </c>
      <c r="Q630">
        <v>7</v>
      </c>
      <c r="R630">
        <v>6</v>
      </c>
      <c r="S630" s="2">
        <f t="shared" si="18"/>
        <v>26.666666666666668</v>
      </c>
      <c r="T630" s="2">
        <f t="shared" si="19"/>
        <v>26.666666666666668</v>
      </c>
    </row>
    <row r="631" spans="1:20" x14ac:dyDescent="0.3">
      <c r="A631">
        <v>29</v>
      </c>
      <c r="B631" t="s">
        <v>655</v>
      </c>
      <c r="C631" t="s">
        <v>2023</v>
      </c>
      <c r="E631">
        <v>2019</v>
      </c>
      <c r="F631">
        <v>2019</v>
      </c>
      <c r="G631">
        <v>11</v>
      </c>
      <c r="H631">
        <v>10</v>
      </c>
      <c r="I631">
        <v>2</v>
      </c>
      <c r="J631">
        <v>80</v>
      </c>
      <c r="K631">
        <v>19</v>
      </c>
      <c r="L631">
        <v>10</v>
      </c>
      <c r="M631">
        <v>89.88</v>
      </c>
      <c r="N631">
        <v>0</v>
      </c>
      <c r="O631">
        <v>0</v>
      </c>
      <c r="P631">
        <v>0</v>
      </c>
      <c r="Q631">
        <v>7</v>
      </c>
      <c r="R631">
        <v>0</v>
      </c>
      <c r="S631" s="2">
        <f t="shared" si="18"/>
        <v>7.2727272727272725</v>
      </c>
      <c r="T631" s="2">
        <f t="shared" si="19"/>
        <v>8</v>
      </c>
    </row>
    <row r="632" spans="1:20" x14ac:dyDescent="0.3">
      <c r="A632">
        <v>30</v>
      </c>
      <c r="B632" t="s">
        <v>656</v>
      </c>
      <c r="C632" t="s">
        <v>2022</v>
      </c>
      <c r="E632">
        <v>2019</v>
      </c>
      <c r="F632">
        <v>2019</v>
      </c>
      <c r="G632">
        <v>5</v>
      </c>
      <c r="H632">
        <v>4</v>
      </c>
      <c r="I632">
        <v>0</v>
      </c>
      <c r="J632">
        <v>80</v>
      </c>
      <c r="K632">
        <v>44</v>
      </c>
      <c r="L632">
        <v>20</v>
      </c>
      <c r="M632">
        <v>109.58</v>
      </c>
      <c r="N632">
        <v>0</v>
      </c>
      <c r="O632">
        <v>0</v>
      </c>
      <c r="P632">
        <v>0</v>
      </c>
      <c r="Q632">
        <v>10</v>
      </c>
      <c r="R632">
        <v>1</v>
      </c>
      <c r="S632" s="2">
        <f t="shared" si="18"/>
        <v>16</v>
      </c>
      <c r="T632" s="2">
        <f t="shared" si="19"/>
        <v>20</v>
      </c>
    </row>
    <row r="633" spans="1:20" x14ac:dyDescent="0.3">
      <c r="A633">
        <v>31</v>
      </c>
      <c r="B633" t="s">
        <v>657</v>
      </c>
      <c r="C633" t="s">
        <v>2034</v>
      </c>
      <c r="E633">
        <v>2019</v>
      </c>
      <c r="F633">
        <v>2019</v>
      </c>
      <c r="G633">
        <v>16</v>
      </c>
      <c r="H633">
        <v>11</v>
      </c>
      <c r="I633">
        <v>3</v>
      </c>
      <c r="J633">
        <v>79</v>
      </c>
      <c r="K633">
        <v>18</v>
      </c>
      <c r="L633">
        <v>9.8699999999999992</v>
      </c>
      <c r="M633">
        <v>101.28</v>
      </c>
      <c r="N633">
        <v>0</v>
      </c>
      <c r="O633">
        <v>0</v>
      </c>
      <c r="P633">
        <v>1</v>
      </c>
      <c r="Q633">
        <v>4</v>
      </c>
      <c r="R633">
        <v>3</v>
      </c>
      <c r="S633" s="2">
        <f t="shared" si="18"/>
        <v>4.9375</v>
      </c>
      <c r="T633" s="2">
        <f t="shared" si="19"/>
        <v>7.1818181818181817</v>
      </c>
    </row>
    <row r="634" spans="1:20" x14ac:dyDescent="0.3">
      <c r="A634">
        <v>32</v>
      </c>
      <c r="B634" t="s">
        <v>658</v>
      </c>
      <c r="C634" t="s">
        <v>15</v>
      </c>
      <c r="E634">
        <v>2011</v>
      </c>
      <c r="F634">
        <v>2013</v>
      </c>
      <c r="G634">
        <v>6</v>
      </c>
      <c r="H634">
        <v>6</v>
      </c>
      <c r="I634">
        <v>2</v>
      </c>
      <c r="J634">
        <v>78</v>
      </c>
      <c r="K634">
        <v>34</v>
      </c>
      <c r="L634">
        <v>19.5</v>
      </c>
      <c r="M634">
        <v>125.8</v>
      </c>
      <c r="N634">
        <v>0</v>
      </c>
      <c r="O634">
        <v>0</v>
      </c>
      <c r="P634">
        <v>1</v>
      </c>
      <c r="Q634">
        <v>4</v>
      </c>
      <c r="R634">
        <v>4</v>
      </c>
      <c r="S634" s="2">
        <f t="shared" si="18"/>
        <v>13</v>
      </c>
      <c r="T634" s="2">
        <f t="shared" si="19"/>
        <v>13</v>
      </c>
    </row>
    <row r="635" spans="1:20" x14ac:dyDescent="0.3">
      <c r="A635">
        <v>33</v>
      </c>
      <c r="B635" t="s">
        <v>659</v>
      </c>
      <c r="C635" t="s">
        <v>20</v>
      </c>
      <c r="E635">
        <v>2016</v>
      </c>
      <c r="F635">
        <v>2017</v>
      </c>
      <c r="G635">
        <v>9</v>
      </c>
      <c r="H635">
        <v>8</v>
      </c>
      <c r="I635">
        <v>4</v>
      </c>
      <c r="J635">
        <v>78</v>
      </c>
      <c r="K635">
        <v>30</v>
      </c>
      <c r="L635">
        <v>19.5</v>
      </c>
      <c r="M635">
        <v>123.8</v>
      </c>
      <c r="N635">
        <v>0</v>
      </c>
      <c r="O635">
        <v>0</v>
      </c>
      <c r="P635">
        <v>1</v>
      </c>
      <c r="Q635">
        <v>9</v>
      </c>
      <c r="R635">
        <v>0</v>
      </c>
      <c r="S635" s="2">
        <f t="shared" si="18"/>
        <v>8.6666666666666661</v>
      </c>
      <c r="T635" s="2">
        <f t="shared" si="19"/>
        <v>9.75</v>
      </c>
    </row>
    <row r="636" spans="1:20" x14ac:dyDescent="0.3">
      <c r="A636">
        <v>34</v>
      </c>
      <c r="B636" t="s">
        <v>660</v>
      </c>
      <c r="C636" t="s">
        <v>2068</v>
      </c>
      <c r="E636">
        <v>2019</v>
      </c>
      <c r="F636">
        <v>2019</v>
      </c>
      <c r="G636">
        <v>3</v>
      </c>
      <c r="H636">
        <v>3</v>
      </c>
      <c r="I636">
        <v>1</v>
      </c>
      <c r="J636">
        <v>77</v>
      </c>
      <c r="K636">
        <v>47</v>
      </c>
      <c r="L636">
        <v>38.5</v>
      </c>
      <c r="M636">
        <v>118.46</v>
      </c>
      <c r="N636">
        <v>0</v>
      </c>
      <c r="O636">
        <v>0</v>
      </c>
      <c r="P636">
        <v>0</v>
      </c>
      <c r="Q636">
        <v>1</v>
      </c>
      <c r="R636">
        <v>8</v>
      </c>
      <c r="S636" s="2">
        <f t="shared" si="18"/>
        <v>25.666666666666668</v>
      </c>
      <c r="T636" s="2">
        <f t="shared" si="19"/>
        <v>25.666666666666668</v>
      </c>
    </row>
    <row r="637" spans="1:20" x14ac:dyDescent="0.3">
      <c r="A637">
        <v>35</v>
      </c>
      <c r="B637" t="s">
        <v>661</v>
      </c>
      <c r="C637" t="s">
        <v>2026</v>
      </c>
      <c r="E637">
        <v>2019</v>
      </c>
      <c r="F637">
        <v>2019</v>
      </c>
      <c r="G637">
        <v>12</v>
      </c>
      <c r="H637">
        <v>7</v>
      </c>
      <c r="I637">
        <v>3</v>
      </c>
      <c r="J637">
        <v>77</v>
      </c>
      <c r="K637">
        <v>31</v>
      </c>
      <c r="L637">
        <v>19.25</v>
      </c>
      <c r="M637">
        <v>106.94</v>
      </c>
      <c r="N637">
        <v>0</v>
      </c>
      <c r="O637">
        <v>0</v>
      </c>
      <c r="P637">
        <v>0</v>
      </c>
      <c r="Q637">
        <v>3</v>
      </c>
      <c r="R637">
        <v>3</v>
      </c>
      <c r="S637" s="2">
        <f t="shared" si="18"/>
        <v>6.416666666666667</v>
      </c>
      <c r="T637" s="2">
        <f t="shared" si="19"/>
        <v>11</v>
      </c>
    </row>
    <row r="638" spans="1:20" x14ac:dyDescent="0.3">
      <c r="A638">
        <v>36</v>
      </c>
      <c r="B638" t="s">
        <v>662</v>
      </c>
      <c r="C638" t="s">
        <v>2027</v>
      </c>
      <c r="E638">
        <v>2016</v>
      </c>
      <c r="F638">
        <v>2019</v>
      </c>
      <c r="G638">
        <v>9</v>
      </c>
      <c r="H638">
        <v>8</v>
      </c>
      <c r="I638">
        <v>3</v>
      </c>
      <c r="J638">
        <v>77</v>
      </c>
      <c r="K638">
        <v>40</v>
      </c>
      <c r="L638">
        <v>15.4</v>
      </c>
      <c r="M638">
        <v>116.66</v>
      </c>
      <c r="N638">
        <v>0</v>
      </c>
      <c r="O638">
        <v>0</v>
      </c>
      <c r="P638">
        <v>1</v>
      </c>
      <c r="Q638">
        <v>3</v>
      </c>
      <c r="R638">
        <v>1</v>
      </c>
      <c r="S638" s="2">
        <f t="shared" si="18"/>
        <v>8.5555555555555554</v>
      </c>
      <c r="T638" s="2">
        <f t="shared" si="19"/>
        <v>9.625</v>
      </c>
    </row>
    <row r="639" spans="1:20" x14ac:dyDescent="0.3">
      <c r="A639">
        <v>37</v>
      </c>
      <c r="B639" t="s">
        <v>663</v>
      </c>
      <c r="C639" t="s">
        <v>2030</v>
      </c>
      <c r="E639">
        <v>2019</v>
      </c>
      <c r="F639">
        <v>2019</v>
      </c>
      <c r="G639">
        <v>2</v>
      </c>
      <c r="H639">
        <v>2</v>
      </c>
      <c r="I639">
        <v>0</v>
      </c>
      <c r="J639">
        <v>77</v>
      </c>
      <c r="K639">
        <v>56</v>
      </c>
      <c r="L639">
        <v>38.5</v>
      </c>
      <c r="M639">
        <v>150.97999999999999</v>
      </c>
      <c r="N639">
        <v>0</v>
      </c>
      <c r="O639">
        <v>1</v>
      </c>
      <c r="P639">
        <v>0</v>
      </c>
      <c r="Q639">
        <v>12</v>
      </c>
      <c r="R639">
        <v>0</v>
      </c>
      <c r="S639" s="2">
        <f t="shared" si="18"/>
        <v>38.5</v>
      </c>
      <c r="T639" s="2">
        <f t="shared" si="19"/>
        <v>38.5</v>
      </c>
    </row>
    <row r="640" spans="1:20" x14ac:dyDescent="0.3">
      <c r="A640">
        <v>38</v>
      </c>
      <c r="B640" t="s">
        <v>664</v>
      </c>
      <c r="C640" t="s">
        <v>17</v>
      </c>
      <c r="E640">
        <v>2019</v>
      </c>
      <c r="F640">
        <v>2019</v>
      </c>
      <c r="G640">
        <v>2</v>
      </c>
      <c r="H640">
        <v>2</v>
      </c>
      <c r="I640">
        <v>1</v>
      </c>
      <c r="J640">
        <v>76</v>
      </c>
      <c r="K640">
        <v>49</v>
      </c>
      <c r="L640">
        <v>76</v>
      </c>
      <c r="M640">
        <v>115.15</v>
      </c>
      <c r="N640">
        <v>0</v>
      </c>
      <c r="O640">
        <v>0</v>
      </c>
      <c r="P640">
        <v>0</v>
      </c>
      <c r="Q640">
        <v>5</v>
      </c>
      <c r="R640">
        <v>2</v>
      </c>
      <c r="S640" s="2">
        <f t="shared" si="18"/>
        <v>38</v>
      </c>
      <c r="T640" s="2">
        <f t="shared" si="19"/>
        <v>38</v>
      </c>
    </row>
    <row r="641" spans="1:20" x14ac:dyDescent="0.3">
      <c r="A641">
        <v>39</v>
      </c>
      <c r="B641" t="s">
        <v>665</v>
      </c>
      <c r="C641" t="s">
        <v>13</v>
      </c>
      <c r="E641">
        <v>2005</v>
      </c>
      <c r="F641">
        <v>2007</v>
      </c>
      <c r="G641">
        <v>7</v>
      </c>
      <c r="H641">
        <v>7</v>
      </c>
      <c r="I641">
        <v>1</v>
      </c>
      <c r="J641">
        <v>76</v>
      </c>
      <c r="K641">
        <v>31</v>
      </c>
      <c r="L641">
        <v>12.66</v>
      </c>
      <c r="M641">
        <v>126.66</v>
      </c>
      <c r="N641">
        <v>0</v>
      </c>
      <c r="O641">
        <v>0</v>
      </c>
      <c r="P641">
        <v>1</v>
      </c>
      <c r="Q641">
        <v>7</v>
      </c>
      <c r="R641">
        <v>2</v>
      </c>
      <c r="S641" s="2">
        <f t="shared" si="18"/>
        <v>10.857142857142858</v>
      </c>
      <c r="T641" s="2">
        <f t="shared" si="19"/>
        <v>10.857142857142858</v>
      </c>
    </row>
    <row r="642" spans="1:20" x14ac:dyDescent="0.3">
      <c r="A642">
        <v>40</v>
      </c>
      <c r="B642" t="s">
        <v>666</v>
      </c>
      <c r="C642" t="s">
        <v>2047</v>
      </c>
      <c r="E642">
        <v>2019</v>
      </c>
      <c r="F642">
        <v>2019</v>
      </c>
      <c r="G642">
        <v>9</v>
      </c>
      <c r="H642">
        <v>8</v>
      </c>
      <c r="I642">
        <v>3</v>
      </c>
      <c r="J642">
        <v>76</v>
      </c>
      <c r="K642">
        <v>19</v>
      </c>
      <c r="L642">
        <v>15.2</v>
      </c>
      <c r="M642">
        <v>83.51</v>
      </c>
      <c r="N642">
        <v>0</v>
      </c>
      <c r="O642">
        <v>0</v>
      </c>
      <c r="P642">
        <v>1</v>
      </c>
      <c r="Q642">
        <v>3</v>
      </c>
      <c r="R642">
        <v>1</v>
      </c>
      <c r="S642" s="2">
        <f t="shared" si="18"/>
        <v>8.4444444444444446</v>
      </c>
      <c r="T642" s="2">
        <f t="shared" si="19"/>
        <v>9.5</v>
      </c>
    </row>
    <row r="643" spans="1:20" x14ac:dyDescent="0.3">
      <c r="A643">
        <v>41</v>
      </c>
      <c r="B643" t="s">
        <v>667</v>
      </c>
      <c r="C643" t="s">
        <v>16</v>
      </c>
      <c r="E643">
        <v>2010</v>
      </c>
      <c r="F643">
        <v>2011</v>
      </c>
      <c r="G643">
        <v>7</v>
      </c>
      <c r="H643">
        <v>7</v>
      </c>
      <c r="I643">
        <v>0</v>
      </c>
      <c r="J643">
        <v>76</v>
      </c>
      <c r="K643">
        <v>19</v>
      </c>
      <c r="L643">
        <v>10.85</v>
      </c>
      <c r="M643">
        <v>108.57</v>
      </c>
      <c r="N643">
        <v>0</v>
      </c>
      <c r="O643">
        <v>0</v>
      </c>
      <c r="P643">
        <v>1</v>
      </c>
      <c r="Q643">
        <v>14</v>
      </c>
      <c r="R643">
        <v>0</v>
      </c>
      <c r="S643" s="2">
        <f t="shared" ref="S643:S706" si="20">J643/G643</f>
        <v>10.857142857142858</v>
      </c>
      <c r="T643" s="2">
        <f t="shared" ref="T643:T706" si="21">J643/H643</f>
        <v>10.857142857142858</v>
      </c>
    </row>
    <row r="644" spans="1:20" x14ac:dyDescent="0.3">
      <c r="A644">
        <v>42</v>
      </c>
      <c r="B644" t="s">
        <v>668</v>
      </c>
      <c r="C644" t="s">
        <v>2027</v>
      </c>
      <c r="E644">
        <v>2014</v>
      </c>
      <c r="F644">
        <v>2015</v>
      </c>
      <c r="G644">
        <v>8</v>
      </c>
      <c r="H644">
        <v>8</v>
      </c>
      <c r="I644">
        <v>0</v>
      </c>
      <c r="J644">
        <v>76</v>
      </c>
      <c r="K644">
        <v>34</v>
      </c>
      <c r="L644">
        <v>9.5</v>
      </c>
      <c r="M644">
        <v>91.56</v>
      </c>
      <c r="N644">
        <v>0</v>
      </c>
      <c r="O644">
        <v>0</v>
      </c>
      <c r="P644">
        <v>2</v>
      </c>
      <c r="Q644">
        <v>4</v>
      </c>
      <c r="R644">
        <v>6</v>
      </c>
      <c r="S644" s="2">
        <f t="shared" si="20"/>
        <v>9.5</v>
      </c>
      <c r="T644" s="2">
        <f t="shared" si="21"/>
        <v>9.5</v>
      </c>
    </row>
    <row r="645" spans="1:20" x14ac:dyDescent="0.3">
      <c r="A645">
        <v>43</v>
      </c>
      <c r="B645" t="s">
        <v>669</v>
      </c>
      <c r="C645" t="s">
        <v>2057</v>
      </c>
      <c r="E645">
        <v>2019</v>
      </c>
      <c r="F645">
        <v>2019</v>
      </c>
      <c r="G645">
        <v>3</v>
      </c>
      <c r="H645">
        <v>3</v>
      </c>
      <c r="I645">
        <v>0</v>
      </c>
      <c r="J645">
        <v>76</v>
      </c>
      <c r="K645">
        <v>31</v>
      </c>
      <c r="L645">
        <v>25.33</v>
      </c>
      <c r="M645">
        <v>110.14</v>
      </c>
      <c r="N645">
        <v>0</v>
      </c>
      <c r="O645">
        <v>0</v>
      </c>
      <c r="P645">
        <v>0</v>
      </c>
      <c r="Q645">
        <v>2</v>
      </c>
      <c r="R645">
        <v>4</v>
      </c>
      <c r="S645" s="2">
        <f t="shared" si="20"/>
        <v>25.333333333333332</v>
      </c>
      <c r="T645" s="2">
        <f t="shared" si="21"/>
        <v>25.333333333333332</v>
      </c>
    </row>
    <row r="646" spans="1:20" x14ac:dyDescent="0.3">
      <c r="A646">
        <v>44</v>
      </c>
      <c r="B646" t="s">
        <v>670</v>
      </c>
      <c r="C646" t="s">
        <v>2020</v>
      </c>
      <c r="E646">
        <v>2007</v>
      </c>
      <c r="F646">
        <v>2010</v>
      </c>
      <c r="G646">
        <v>11</v>
      </c>
      <c r="H646">
        <v>7</v>
      </c>
      <c r="I646">
        <v>0</v>
      </c>
      <c r="J646">
        <v>76</v>
      </c>
      <c r="K646">
        <v>38</v>
      </c>
      <c r="L646">
        <v>10.85</v>
      </c>
      <c r="M646">
        <v>89.41</v>
      </c>
      <c r="N646">
        <v>0</v>
      </c>
      <c r="O646">
        <v>0</v>
      </c>
      <c r="P646">
        <v>3</v>
      </c>
      <c r="Q646">
        <v>7</v>
      </c>
      <c r="R646">
        <v>1</v>
      </c>
      <c r="S646" s="2">
        <f t="shared" si="20"/>
        <v>6.9090909090909092</v>
      </c>
      <c r="T646" s="2">
        <f t="shared" si="21"/>
        <v>10.857142857142858</v>
      </c>
    </row>
    <row r="647" spans="1:20" x14ac:dyDescent="0.3">
      <c r="A647">
        <v>45</v>
      </c>
      <c r="B647" t="s">
        <v>671</v>
      </c>
      <c r="C647" t="s">
        <v>19</v>
      </c>
      <c r="E647">
        <v>2006</v>
      </c>
      <c r="F647">
        <v>2012</v>
      </c>
      <c r="G647">
        <v>10</v>
      </c>
      <c r="H647">
        <v>10</v>
      </c>
      <c r="I647">
        <v>0</v>
      </c>
      <c r="J647">
        <v>76</v>
      </c>
      <c r="K647">
        <v>32</v>
      </c>
      <c r="L647">
        <v>7.6</v>
      </c>
      <c r="M647">
        <v>92.68</v>
      </c>
      <c r="N647">
        <v>0</v>
      </c>
      <c r="O647">
        <v>0</v>
      </c>
      <c r="P647">
        <v>2</v>
      </c>
      <c r="Q647">
        <v>6</v>
      </c>
      <c r="R647">
        <v>3</v>
      </c>
      <c r="S647" s="2">
        <f t="shared" si="20"/>
        <v>7.6</v>
      </c>
      <c r="T647" s="2">
        <f t="shared" si="21"/>
        <v>7.6</v>
      </c>
    </row>
    <row r="648" spans="1:20" x14ac:dyDescent="0.3">
      <c r="A648">
        <v>46</v>
      </c>
      <c r="B648" t="s">
        <v>672</v>
      </c>
      <c r="C648" t="s">
        <v>2051</v>
      </c>
      <c r="E648">
        <v>2019</v>
      </c>
      <c r="F648">
        <v>2019</v>
      </c>
      <c r="G648">
        <v>5</v>
      </c>
      <c r="H648">
        <v>4</v>
      </c>
      <c r="I648">
        <v>0</v>
      </c>
      <c r="J648">
        <v>76</v>
      </c>
      <c r="K648">
        <v>37</v>
      </c>
      <c r="L648">
        <v>19</v>
      </c>
      <c r="M648">
        <v>124.59</v>
      </c>
      <c r="N648">
        <v>0</v>
      </c>
      <c r="O648">
        <v>0</v>
      </c>
      <c r="P648">
        <v>0</v>
      </c>
      <c r="Q648">
        <v>3</v>
      </c>
      <c r="R648">
        <v>3</v>
      </c>
      <c r="S648" s="2">
        <f t="shared" si="20"/>
        <v>15.2</v>
      </c>
      <c r="T648" s="2">
        <f t="shared" si="21"/>
        <v>19</v>
      </c>
    </row>
    <row r="649" spans="1:20" x14ac:dyDescent="0.3">
      <c r="A649">
        <v>47</v>
      </c>
      <c r="B649" t="s">
        <v>673</v>
      </c>
      <c r="C649" t="s">
        <v>13</v>
      </c>
      <c r="E649">
        <v>2005</v>
      </c>
      <c r="F649">
        <v>2007</v>
      </c>
      <c r="G649">
        <v>3</v>
      </c>
      <c r="H649">
        <v>3</v>
      </c>
      <c r="I649">
        <v>0</v>
      </c>
      <c r="J649">
        <v>76</v>
      </c>
      <c r="K649">
        <v>43</v>
      </c>
      <c r="L649">
        <v>25.33</v>
      </c>
      <c r="M649">
        <v>124.59</v>
      </c>
      <c r="N649">
        <v>0</v>
      </c>
      <c r="O649">
        <v>0</v>
      </c>
      <c r="P649">
        <v>0</v>
      </c>
      <c r="Q649">
        <v>10</v>
      </c>
      <c r="R649">
        <v>1</v>
      </c>
      <c r="S649" s="2">
        <f t="shared" si="20"/>
        <v>25.333333333333332</v>
      </c>
      <c r="T649" s="2">
        <f t="shared" si="21"/>
        <v>25.333333333333332</v>
      </c>
    </row>
    <row r="650" spans="1:20" x14ac:dyDescent="0.3">
      <c r="A650">
        <v>48</v>
      </c>
      <c r="B650" t="s">
        <v>674</v>
      </c>
      <c r="C650" t="s">
        <v>2030</v>
      </c>
      <c r="E650">
        <v>2019</v>
      </c>
      <c r="F650">
        <v>2019</v>
      </c>
      <c r="G650">
        <v>5</v>
      </c>
      <c r="H650">
        <v>5</v>
      </c>
      <c r="I650">
        <v>2</v>
      </c>
      <c r="J650">
        <v>75</v>
      </c>
      <c r="K650">
        <v>37</v>
      </c>
      <c r="L650">
        <v>25</v>
      </c>
      <c r="M650">
        <v>90.36</v>
      </c>
      <c r="N650">
        <v>0</v>
      </c>
      <c r="O650">
        <v>0</v>
      </c>
      <c r="P650">
        <v>0</v>
      </c>
      <c r="Q650">
        <v>4</v>
      </c>
      <c r="R650">
        <v>1</v>
      </c>
      <c r="S650" s="2">
        <f t="shared" si="20"/>
        <v>15</v>
      </c>
      <c r="T650" s="2">
        <f t="shared" si="21"/>
        <v>15</v>
      </c>
    </row>
    <row r="651" spans="1:20" x14ac:dyDescent="0.3">
      <c r="A651">
        <v>49</v>
      </c>
      <c r="B651" t="s">
        <v>675</v>
      </c>
      <c r="C651" t="s">
        <v>18</v>
      </c>
      <c r="E651">
        <v>2005</v>
      </c>
      <c r="F651">
        <v>2006</v>
      </c>
      <c r="G651">
        <v>4</v>
      </c>
      <c r="H651">
        <v>4</v>
      </c>
      <c r="I651">
        <v>1</v>
      </c>
      <c r="J651">
        <v>74</v>
      </c>
      <c r="K651">
        <v>40</v>
      </c>
      <c r="L651">
        <v>24.66</v>
      </c>
      <c r="M651">
        <v>110.44</v>
      </c>
      <c r="N651">
        <v>0</v>
      </c>
      <c r="O651">
        <v>0</v>
      </c>
      <c r="P651">
        <v>0</v>
      </c>
      <c r="Q651">
        <v>7</v>
      </c>
      <c r="R651">
        <v>2</v>
      </c>
      <c r="S651" s="2">
        <f t="shared" si="20"/>
        <v>18.5</v>
      </c>
      <c r="T651" s="2">
        <f t="shared" si="21"/>
        <v>18.5</v>
      </c>
    </row>
    <row r="652" spans="1:20" x14ac:dyDescent="0.3">
      <c r="A652">
        <v>0</v>
      </c>
      <c r="B652" t="s">
        <v>676</v>
      </c>
      <c r="C652" t="s">
        <v>2076</v>
      </c>
      <c r="E652">
        <v>2019</v>
      </c>
      <c r="F652">
        <v>2019</v>
      </c>
      <c r="G652">
        <v>4</v>
      </c>
      <c r="H652">
        <v>4</v>
      </c>
      <c r="I652">
        <v>0</v>
      </c>
      <c r="J652">
        <v>74</v>
      </c>
      <c r="K652">
        <v>22</v>
      </c>
      <c r="L652">
        <v>18.5</v>
      </c>
      <c r="M652">
        <v>90.24</v>
      </c>
      <c r="N652">
        <v>0</v>
      </c>
      <c r="O652">
        <v>0</v>
      </c>
      <c r="P652">
        <v>0</v>
      </c>
      <c r="Q652">
        <v>9</v>
      </c>
      <c r="R652">
        <v>1</v>
      </c>
      <c r="S652" s="2">
        <f t="shared" si="20"/>
        <v>18.5</v>
      </c>
      <c r="T652" s="2">
        <f t="shared" si="21"/>
        <v>18.5</v>
      </c>
    </row>
    <row r="653" spans="1:20" x14ac:dyDescent="0.3">
      <c r="A653">
        <v>1</v>
      </c>
      <c r="B653" t="s">
        <v>677</v>
      </c>
      <c r="C653" t="s">
        <v>2052</v>
      </c>
      <c r="E653">
        <v>2019</v>
      </c>
      <c r="F653">
        <v>2019</v>
      </c>
      <c r="G653">
        <v>6</v>
      </c>
      <c r="H653">
        <v>6</v>
      </c>
      <c r="I653">
        <v>0</v>
      </c>
      <c r="J653">
        <v>74</v>
      </c>
      <c r="K653">
        <v>35</v>
      </c>
      <c r="L653">
        <v>12.33</v>
      </c>
      <c r="M653">
        <v>86.04</v>
      </c>
      <c r="N653">
        <v>0</v>
      </c>
      <c r="O653">
        <v>0</v>
      </c>
      <c r="P653">
        <v>1</v>
      </c>
      <c r="Q653">
        <v>8</v>
      </c>
      <c r="R653">
        <v>2</v>
      </c>
      <c r="S653" s="2">
        <f t="shared" si="20"/>
        <v>12.333333333333334</v>
      </c>
      <c r="T653" s="2">
        <f t="shared" si="21"/>
        <v>12.333333333333334</v>
      </c>
    </row>
    <row r="654" spans="1:20" x14ac:dyDescent="0.3">
      <c r="A654">
        <v>2</v>
      </c>
      <c r="B654" t="s">
        <v>678</v>
      </c>
      <c r="C654" t="s">
        <v>2024</v>
      </c>
      <c r="E654">
        <v>2008</v>
      </c>
      <c r="F654">
        <v>2008</v>
      </c>
      <c r="G654">
        <v>4</v>
      </c>
      <c r="H654">
        <v>4</v>
      </c>
      <c r="I654">
        <v>0</v>
      </c>
      <c r="J654">
        <v>74</v>
      </c>
      <c r="K654">
        <v>40</v>
      </c>
      <c r="L654">
        <v>18.5</v>
      </c>
      <c r="M654">
        <v>93.67</v>
      </c>
      <c r="N654">
        <v>0</v>
      </c>
      <c r="O654">
        <v>0</v>
      </c>
      <c r="P654">
        <v>0</v>
      </c>
      <c r="Q654">
        <v>5</v>
      </c>
      <c r="R654">
        <v>2</v>
      </c>
      <c r="S654" s="2">
        <f t="shared" si="20"/>
        <v>18.5</v>
      </c>
      <c r="T654" s="2">
        <f t="shared" si="21"/>
        <v>18.5</v>
      </c>
    </row>
    <row r="655" spans="1:20" x14ac:dyDescent="0.3">
      <c r="A655">
        <v>3</v>
      </c>
      <c r="B655" t="s">
        <v>679</v>
      </c>
      <c r="C655" t="s">
        <v>2064</v>
      </c>
      <c r="E655">
        <v>2019</v>
      </c>
      <c r="F655">
        <v>2019</v>
      </c>
      <c r="G655">
        <v>6</v>
      </c>
      <c r="H655">
        <v>6</v>
      </c>
      <c r="I655">
        <v>1</v>
      </c>
      <c r="J655">
        <v>74</v>
      </c>
      <c r="K655">
        <v>27</v>
      </c>
      <c r="L655">
        <v>14.8</v>
      </c>
      <c r="M655">
        <v>85.05</v>
      </c>
      <c r="N655">
        <v>0</v>
      </c>
      <c r="O655">
        <v>0</v>
      </c>
      <c r="P655">
        <v>1</v>
      </c>
      <c r="Q655">
        <v>4</v>
      </c>
      <c r="R655">
        <v>0</v>
      </c>
      <c r="S655" s="2">
        <f t="shared" si="20"/>
        <v>12.333333333333334</v>
      </c>
      <c r="T655" s="2">
        <f t="shared" si="21"/>
        <v>12.333333333333334</v>
      </c>
    </row>
    <row r="656" spans="1:20" x14ac:dyDescent="0.3">
      <c r="A656">
        <v>4</v>
      </c>
      <c r="B656" t="s">
        <v>680</v>
      </c>
      <c r="C656" t="s">
        <v>2066</v>
      </c>
      <c r="E656">
        <v>2019</v>
      </c>
      <c r="F656">
        <v>2019</v>
      </c>
      <c r="G656">
        <v>3</v>
      </c>
      <c r="H656">
        <v>3</v>
      </c>
      <c r="I656">
        <v>1</v>
      </c>
      <c r="J656">
        <v>74</v>
      </c>
      <c r="K656">
        <v>59</v>
      </c>
      <c r="L656">
        <v>37</v>
      </c>
      <c r="M656">
        <v>127.58</v>
      </c>
      <c r="N656">
        <v>0</v>
      </c>
      <c r="O656">
        <v>1</v>
      </c>
      <c r="P656">
        <v>0</v>
      </c>
      <c r="Q656">
        <v>10</v>
      </c>
      <c r="R656">
        <v>1</v>
      </c>
      <c r="S656" s="2">
        <f t="shared" si="20"/>
        <v>24.666666666666668</v>
      </c>
      <c r="T656" s="2">
        <f t="shared" si="21"/>
        <v>24.666666666666668</v>
      </c>
    </row>
    <row r="657" spans="1:20" x14ac:dyDescent="0.3">
      <c r="A657">
        <v>5</v>
      </c>
      <c r="B657" t="s">
        <v>681</v>
      </c>
      <c r="C657" t="s">
        <v>2036</v>
      </c>
      <c r="E657">
        <v>2019</v>
      </c>
      <c r="F657">
        <v>2019</v>
      </c>
      <c r="G657">
        <v>14</v>
      </c>
      <c r="H657">
        <v>12</v>
      </c>
      <c r="I657">
        <v>4</v>
      </c>
      <c r="J657">
        <v>74</v>
      </c>
      <c r="K657">
        <v>23</v>
      </c>
      <c r="L657">
        <v>9.25</v>
      </c>
      <c r="M657">
        <v>108.82</v>
      </c>
      <c r="N657">
        <v>0</v>
      </c>
      <c r="O657">
        <v>0</v>
      </c>
      <c r="P657">
        <v>1</v>
      </c>
      <c r="Q657">
        <v>7</v>
      </c>
      <c r="R657">
        <v>2</v>
      </c>
      <c r="S657" s="2">
        <f t="shared" si="20"/>
        <v>5.2857142857142856</v>
      </c>
      <c r="T657" s="2">
        <f t="shared" si="21"/>
        <v>6.166666666666667</v>
      </c>
    </row>
    <row r="658" spans="1:20" x14ac:dyDescent="0.3">
      <c r="A658">
        <v>6</v>
      </c>
      <c r="B658" t="s">
        <v>682</v>
      </c>
      <c r="C658" t="s">
        <v>18</v>
      </c>
      <c r="E658">
        <v>2009</v>
      </c>
      <c r="F658">
        <v>2017</v>
      </c>
      <c r="G658">
        <v>11</v>
      </c>
      <c r="H658">
        <v>7</v>
      </c>
      <c r="I658">
        <v>1</v>
      </c>
      <c r="J658">
        <v>73</v>
      </c>
      <c r="K658">
        <v>36</v>
      </c>
      <c r="L658">
        <v>12.16</v>
      </c>
      <c r="M658">
        <v>107.35</v>
      </c>
      <c r="N658">
        <v>0</v>
      </c>
      <c r="O658">
        <v>0</v>
      </c>
      <c r="P658">
        <v>0</v>
      </c>
      <c r="Q658">
        <v>8</v>
      </c>
      <c r="R658">
        <v>1</v>
      </c>
      <c r="S658" s="2">
        <f t="shared" si="20"/>
        <v>6.6363636363636367</v>
      </c>
      <c r="T658" s="2">
        <f t="shared" si="21"/>
        <v>10.428571428571429</v>
      </c>
    </row>
    <row r="659" spans="1:20" x14ac:dyDescent="0.3">
      <c r="A659">
        <v>7</v>
      </c>
      <c r="B659" t="s">
        <v>683</v>
      </c>
      <c r="C659" t="s">
        <v>2041</v>
      </c>
      <c r="E659">
        <v>2019</v>
      </c>
      <c r="F659">
        <v>2019</v>
      </c>
      <c r="G659">
        <v>10</v>
      </c>
      <c r="H659">
        <v>10</v>
      </c>
      <c r="I659">
        <v>1</v>
      </c>
      <c r="J659">
        <v>73</v>
      </c>
      <c r="K659">
        <v>29</v>
      </c>
      <c r="L659">
        <v>8.11</v>
      </c>
      <c r="M659">
        <v>76.040000000000006</v>
      </c>
      <c r="N659">
        <v>0</v>
      </c>
      <c r="O659">
        <v>0</v>
      </c>
      <c r="P659">
        <v>3</v>
      </c>
      <c r="Q659">
        <v>9</v>
      </c>
      <c r="R659">
        <v>0</v>
      </c>
      <c r="S659" s="2">
        <f t="shared" si="20"/>
        <v>7.3</v>
      </c>
      <c r="T659" s="2">
        <f t="shared" si="21"/>
        <v>7.3</v>
      </c>
    </row>
    <row r="660" spans="1:20" x14ac:dyDescent="0.3">
      <c r="A660">
        <v>8</v>
      </c>
      <c r="B660" t="s">
        <v>684</v>
      </c>
      <c r="C660" t="s">
        <v>2022</v>
      </c>
      <c r="E660">
        <v>2014</v>
      </c>
      <c r="F660">
        <v>2014</v>
      </c>
      <c r="G660">
        <v>3</v>
      </c>
      <c r="H660">
        <v>3</v>
      </c>
      <c r="I660">
        <v>0</v>
      </c>
      <c r="J660">
        <v>73</v>
      </c>
      <c r="K660">
        <v>31</v>
      </c>
      <c r="L660">
        <v>24.33</v>
      </c>
      <c r="M660">
        <v>100</v>
      </c>
      <c r="N660">
        <v>0</v>
      </c>
      <c r="O660">
        <v>0</v>
      </c>
      <c r="P660">
        <v>0</v>
      </c>
      <c r="Q660">
        <v>8</v>
      </c>
      <c r="R660">
        <v>0</v>
      </c>
      <c r="S660" s="2">
        <f t="shared" si="20"/>
        <v>24.333333333333332</v>
      </c>
      <c r="T660" s="2">
        <f t="shared" si="21"/>
        <v>24.333333333333332</v>
      </c>
    </row>
    <row r="661" spans="1:20" x14ac:dyDescent="0.3">
      <c r="A661">
        <v>9</v>
      </c>
      <c r="B661" t="s">
        <v>685</v>
      </c>
      <c r="C661" t="s">
        <v>22</v>
      </c>
      <c r="E661">
        <v>2014</v>
      </c>
      <c r="F661">
        <v>2017</v>
      </c>
      <c r="G661">
        <v>19</v>
      </c>
      <c r="H661">
        <v>11</v>
      </c>
      <c r="I661">
        <v>5</v>
      </c>
      <c r="J661">
        <v>73</v>
      </c>
      <c r="K661">
        <v>14</v>
      </c>
      <c r="L661">
        <v>12.16</v>
      </c>
      <c r="M661">
        <v>104.28</v>
      </c>
      <c r="N661">
        <v>0</v>
      </c>
      <c r="O661">
        <v>0</v>
      </c>
      <c r="P661">
        <v>1</v>
      </c>
      <c r="Q661">
        <v>6</v>
      </c>
      <c r="R661">
        <v>1</v>
      </c>
      <c r="S661" s="2">
        <f t="shared" si="20"/>
        <v>3.8421052631578947</v>
      </c>
      <c r="T661" s="2">
        <f t="shared" si="21"/>
        <v>6.6363636363636367</v>
      </c>
    </row>
    <row r="662" spans="1:20" x14ac:dyDescent="0.3">
      <c r="A662">
        <v>10</v>
      </c>
      <c r="B662" t="s">
        <v>686</v>
      </c>
      <c r="C662" t="s">
        <v>2048</v>
      </c>
      <c r="E662">
        <v>2019</v>
      </c>
      <c r="F662">
        <v>2019</v>
      </c>
      <c r="G662">
        <v>9</v>
      </c>
      <c r="H662">
        <v>7</v>
      </c>
      <c r="I662">
        <v>3</v>
      </c>
      <c r="J662">
        <v>73</v>
      </c>
      <c r="K662">
        <v>29</v>
      </c>
      <c r="L662">
        <v>18.25</v>
      </c>
      <c r="M662">
        <v>110.6</v>
      </c>
      <c r="N662">
        <v>0</v>
      </c>
      <c r="O662">
        <v>0</v>
      </c>
      <c r="P662">
        <v>0</v>
      </c>
      <c r="Q662">
        <v>5</v>
      </c>
      <c r="R662">
        <v>3</v>
      </c>
      <c r="S662" s="2">
        <f t="shared" si="20"/>
        <v>8.1111111111111107</v>
      </c>
      <c r="T662" s="2">
        <f t="shared" si="21"/>
        <v>10.428571428571429</v>
      </c>
    </row>
    <row r="663" spans="1:20" x14ac:dyDescent="0.3">
      <c r="A663">
        <v>11</v>
      </c>
      <c r="B663" t="s">
        <v>687</v>
      </c>
      <c r="C663" t="s">
        <v>2064</v>
      </c>
      <c r="E663">
        <v>2019</v>
      </c>
      <c r="F663">
        <v>2019</v>
      </c>
      <c r="G663">
        <v>8</v>
      </c>
      <c r="H663">
        <v>8</v>
      </c>
      <c r="I663">
        <v>1</v>
      </c>
      <c r="J663">
        <v>73</v>
      </c>
      <c r="K663">
        <v>39</v>
      </c>
      <c r="L663">
        <v>10.42</v>
      </c>
      <c r="M663">
        <v>70.19</v>
      </c>
      <c r="N663">
        <v>0</v>
      </c>
      <c r="O663">
        <v>0</v>
      </c>
      <c r="P663">
        <v>2</v>
      </c>
      <c r="Q663">
        <v>5</v>
      </c>
      <c r="R663">
        <v>1</v>
      </c>
      <c r="S663" s="2">
        <f t="shared" si="20"/>
        <v>9.125</v>
      </c>
      <c r="T663" s="2">
        <f t="shared" si="21"/>
        <v>9.125</v>
      </c>
    </row>
    <row r="664" spans="1:20" x14ac:dyDescent="0.3">
      <c r="A664">
        <v>12</v>
      </c>
      <c r="B664" t="s">
        <v>688</v>
      </c>
      <c r="C664" t="s">
        <v>17</v>
      </c>
      <c r="E664">
        <v>2017</v>
      </c>
      <c r="F664">
        <v>2019</v>
      </c>
      <c r="G664">
        <v>23</v>
      </c>
      <c r="H664">
        <v>11</v>
      </c>
      <c r="I664">
        <v>5</v>
      </c>
      <c r="J664">
        <v>73</v>
      </c>
      <c r="K664">
        <v>27</v>
      </c>
      <c r="L664">
        <v>12.16</v>
      </c>
      <c r="M664">
        <v>110.6</v>
      </c>
      <c r="N664">
        <v>0</v>
      </c>
      <c r="O664">
        <v>0</v>
      </c>
      <c r="P664">
        <v>3</v>
      </c>
      <c r="Q664">
        <v>10</v>
      </c>
      <c r="R664">
        <v>1</v>
      </c>
      <c r="S664" s="2">
        <f t="shared" si="20"/>
        <v>3.1739130434782608</v>
      </c>
      <c r="T664" s="2">
        <f t="shared" si="21"/>
        <v>6.6363636363636367</v>
      </c>
    </row>
    <row r="665" spans="1:20" x14ac:dyDescent="0.3">
      <c r="A665">
        <v>13</v>
      </c>
      <c r="B665" t="s">
        <v>689</v>
      </c>
      <c r="C665" t="s">
        <v>13</v>
      </c>
      <c r="E665">
        <v>2005</v>
      </c>
      <c r="F665">
        <v>2009</v>
      </c>
      <c r="G665">
        <v>4</v>
      </c>
      <c r="H665">
        <v>4</v>
      </c>
      <c r="I665">
        <v>0</v>
      </c>
      <c r="J665">
        <v>73</v>
      </c>
      <c r="K665">
        <v>33</v>
      </c>
      <c r="L665">
        <v>18.25</v>
      </c>
      <c r="M665">
        <v>114.06</v>
      </c>
      <c r="N665">
        <v>0</v>
      </c>
      <c r="O665">
        <v>0</v>
      </c>
      <c r="P665">
        <v>1</v>
      </c>
      <c r="Q665">
        <v>9</v>
      </c>
      <c r="R665">
        <v>0</v>
      </c>
      <c r="S665" s="2">
        <f t="shared" si="20"/>
        <v>18.25</v>
      </c>
      <c r="T665" s="2">
        <f t="shared" si="21"/>
        <v>18.25</v>
      </c>
    </row>
    <row r="666" spans="1:20" x14ac:dyDescent="0.3">
      <c r="A666">
        <v>14</v>
      </c>
      <c r="B666" t="s">
        <v>690</v>
      </c>
      <c r="C666" t="s">
        <v>2030</v>
      </c>
      <c r="E666">
        <v>2019</v>
      </c>
      <c r="F666">
        <v>2019</v>
      </c>
      <c r="G666">
        <v>8</v>
      </c>
      <c r="H666">
        <v>8</v>
      </c>
      <c r="I666">
        <v>1</v>
      </c>
      <c r="J666">
        <v>73</v>
      </c>
      <c r="K666">
        <v>18</v>
      </c>
      <c r="L666">
        <v>10.42</v>
      </c>
      <c r="M666">
        <v>76.84</v>
      </c>
      <c r="N666">
        <v>0</v>
      </c>
      <c r="O666">
        <v>0</v>
      </c>
      <c r="P666">
        <v>1</v>
      </c>
      <c r="Q666">
        <v>7</v>
      </c>
      <c r="R666">
        <v>1</v>
      </c>
      <c r="S666" s="2">
        <f t="shared" si="20"/>
        <v>9.125</v>
      </c>
      <c r="T666" s="2">
        <f t="shared" si="21"/>
        <v>9.125</v>
      </c>
    </row>
    <row r="667" spans="1:20" x14ac:dyDescent="0.3">
      <c r="A667">
        <v>15</v>
      </c>
      <c r="B667" t="s">
        <v>691</v>
      </c>
      <c r="C667" t="s">
        <v>20</v>
      </c>
      <c r="E667">
        <v>2006</v>
      </c>
      <c r="F667">
        <v>2014</v>
      </c>
      <c r="G667">
        <v>13</v>
      </c>
      <c r="H667">
        <v>9</v>
      </c>
      <c r="I667">
        <v>0</v>
      </c>
      <c r="J667">
        <v>72</v>
      </c>
      <c r="K667">
        <v>19</v>
      </c>
      <c r="L667">
        <v>8</v>
      </c>
      <c r="M667">
        <v>81.81</v>
      </c>
      <c r="N667">
        <v>0</v>
      </c>
      <c r="O667">
        <v>0</v>
      </c>
      <c r="P667">
        <v>1</v>
      </c>
      <c r="Q667">
        <v>4</v>
      </c>
      <c r="R667">
        <v>2</v>
      </c>
      <c r="S667" s="2">
        <f t="shared" si="20"/>
        <v>5.5384615384615383</v>
      </c>
      <c r="T667" s="2">
        <f t="shared" si="21"/>
        <v>8</v>
      </c>
    </row>
    <row r="668" spans="1:20" x14ac:dyDescent="0.3">
      <c r="A668">
        <v>16</v>
      </c>
      <c r="B668" t="s">
        <v>692</v>
      </c>
      <c r="C668" t="s">
        <v>2074</v>
      </c>
      <c r="E668">
        <v>2019</v>
      </c>
      <c r="F668">
        <v>2019</v>
      </c>
      <c r="G668">
        <v>4</v>
      </c>
      <c r="H668">
        <v>4</v>
      </c>
      <c r="I668">
        <v>0</v>
      </c>
      <c r="J668">
        <v>72</v>
      </c>
      <c r="K668">
        <v>31</v>
      </c>
      <c r="L668">
        <v>18</v>
      </c>
      <c r="M668">
        <v>110.76</v>
      </c>
      <c r="N668">
        <v>0</v>
      </c>
      <c r="O668">
        <v>0</v>
      </c>
      <c r="P668">
        <v>0</v>
      </c>
      <c r="Q668">
        <v>6</v>
      </c>
      <c r="R668">
        <v>1</v>
      </c>
      <c r="S668" s="2">
        <f t="shared" si="20"/>
        <v>18</v>
      </c>
      <c r="T668" s="2">
        <f t="shared" si="21"/>
        <v>18</v>
      </c>
    </row>
    <row r="669" spans="1:20" x14ac:dyDescent="0.3">
      <c r="A669">
        <v>17</v>
      </c>
      <c r="B669" t="s">
        <v>693</v>
      </c>
      <c r="C669" t="s">
        <v>2042</v>
      </c>
      <c r="E669">
        <v>2019</v>
      </c>
      <c r="F669">
        <v>2019</v>
      </c>
      <c r="G669">
        <v>8</v>
      </c>
      <c r="H669">
        <v>7</v>
      </c>
      <c r="I669">
        <v>0</v>
      </c>
      <c r="J669">
        <v>72</v>
      </c>
      <c r="K669">
        <v>22</v>
      </c>
      <c r="L669">
        <v>10.28</v>
      </c>
      <c r="M669">
        <v>72</v>
      </c>
      <c r="N669">
        <v>0</v>
      </c>
      <c r="O669">
        <v>0</v>
      </c>
      <c r="P669">
        <v>0</v>
      </c>
      <c r="Q669">
        <v>4</v>
      </c>
      <c r="R669">
        <v>1</v>
      </c>
      <c r="S669" s="2">
        <f t="shared" si="20"/>
        <v>9</v>
      </c>
      <c r="T669" s="2">
        <f t="shared" si="21"/>
        <v>10.285714285714286</v>
      </c>
    </row>
    <row r="670" spans="1:20" x14ac:dyDescent="0.3">
      <c r="A670">
        <v>18</v>
      </c>
      <c r="B670" t="s">
        <v>694</v>
      </c>
      <c r="C670" t="s">
        <v>2053</v>
      </c>
      <c r="E670">
        <v>2019</v>
      </c>
      <c r="F670">
        <v>2019</v>
      </c>
      <c r="G670">
        <v>5</v>
      </c>
      <c r="H670">
        <v>5</v>
      </c>
      <c r="I670">
        <v>0</v>
      </c>
      <c r="J670">
        <v>72</v>
      </c>
      <c r="K670">
        <v>37</v>
      </c>
      <c r="L670">
        <v>14.4</v>
      </c>
      <c r="M670">
        <v>120</v>
      </c>
      <c r="N670">
        <v>0</v>
      </c>
      <c r="O670">
        <v>0</v>
      </c>
      <c r="P670">
        <v>0</v>
      </c>
      <c r="Q670">
        <v>5</v>
      </c>
      <c r="R670">
        <v>1</v>
      </c>
      <c r="S670" s="2">
        <f t="shared" si="20"/>
        <v>14.4</v>
      </c>
      <c r="T670" s="2">
        <f t="shared" si="21"/>
        <v>14.4</v>
      </c>
    </row>
    <row r="671" spans="1:20" x14ac:dyDescent="0.3">
      <c r="A671">
        <v>19</v>
      </c>
      <c r="B671" t="s">
        <v>695</v>
      </c>
      <c r="C671" t="s">
        <v>2047</v>
      </c>
      <c r="E671">
        <v>2019</v>
      </c>
      <c r="F671">
        <v>2019</v>
      </c>
      <c r="G671">
        <v>8</v>
      </c>
      <c r="H671">
        <v>7</v>
      </c>
      <c r="I671">
        <v>0</v>
      </c>
      <c r="J671">
        <v>72</v>
      </c>
      <c r="K671">
        <v>43</v>
      </c>
      <c r="L671">
        <v>10.28</v>
      </c>
      <c r="M671">
        <v>85.71</v>
      </c>
      <c r="N671">
        <v>0</v>
      </c>
      <c r="O671">
        <v>0</v>
      </c>
      <c r="P671">
        <v>1</v>
      </c>
      <c r="Q671">
        <v>6</v>
      </c>
      <c r="R671">
        <v>3</v>
      </c>
      <c r="S671" s="2">
        <f t="shared" si="20"/>
        <v>9</v>
      </c>
      <c r="T671" s="2">
        <f t="shared" si="21"/>
        <v>10.285714285714286</v>
      </c>
    </row>
    <row r="672" spans="1:20" x14ac:dyDescent="0.3">
      <c r="A672">
        <v>20</v>
      </c>
      <c r="B672" t="s">
        <v>696</v>
      </c>
      <c r="C672" t="s">
        <v>2050</v>
      </c>
      <c r="E672">
        <v>2019</v>
      </c>
      <c r="F672">
        <v>2019</v>
      </c>
      <c r="G672">
        <v>7</v>
      </c>
      <c r="H672">
        <v>5</v>
      </c>
      <c r="I672">
        <v>1</v>
      </c>
      <c r="J672">
        <v>71</v>
      </c>
      <c r="K672">
        <v>38</v>
      </c>
      <c r="L672">
        <v>17.75</v>
      </c>
      <c r="M672">
        <v>136.53</v>
      </c>
      <c r="N672">
        <v>0</v>
      </c>
      <c r="O672">
        <v>0</v>
      </c>
      <c r="P672">
        <v>2</v>
      </c>
      <c r="Q672">
        <v>2</v>
      </c>
      <c r="R672">
        <v>5</v>
      </c>
      <c r="S672" s="2">
        <f t="shared" si="20"/>
        <v>10.142857142857142</v>
      </c>
      <c r="T672" s="2">
        <f t="shared" si="21"/>
        <v>14.2</v>
      </c>
    </row>
    <row r="673" spans="1:20" x14ac:dyDescent="0.3">
      <c r="A673">
        <v>21</v>
      </c>
      <c r="B673" t="s">
        <v>697</v>
      </c>
      <c r="C673" t="s">
        <v>2069</v>
      </c>
      <c r="E673">
        <v>2019</v>
      </c>
      <c r="F673">
        <v>2019</v>
      </c>
      <c r="G673">
        <v>6</v>
      </c>
      <c r="H673">
        <v>6</v>
      </c>
      <c r="I673">
        <v>2</v>
      </c>
      <c r="J673">
        <v>71</v>
      </c>
      <c r="K673">
        <v>19</v>
      </c>
      <c r="L673">
        <v>17.75</v>
      </c>
      <c r="M673">
        <v>78.02</v>
      </c>
      <c r="N673">
        <v>0</v>
      </c>
      <c r="O673">
        <v>0</v>
      </c>
      <c r="P673">
        <v>0</v>
      </c>
      <c r="Q673">
        <v>2</v>
      </c>
      <c r="R673">
        <v>5</v>
      </c>
      <c r="S673" s="2">
        <f t="shared" si="20"/>
        <v>11.833333333333334</v>
      </c>
      <c r="T673" s="2">
        <f t="shared" si="21"/>
        <v>11.833333333333334</v>
      </c>
    </row>
    <row r="674" spans="1:20" x14ac:dyDescent="0.3">
      <c r="A674">
        <v>22</v>
      </c>
      <c r="B674" t="s">
        <v>698</v>
      </c>
      <c r="C674" t="s">
        <v>2051</v>
      </c>
      <c r="E674">
        <v>2019</v>
      </c>
      <c r="F674">
        <v>2019</v>
      </c>
      <c r="G674">
        <v>8</v>
      </c>
      <c r="H674">
        <v>5</v>
      </c>
      <c r="I674">
        <v>1</v>
      </c>
      <c r="J674">
        <v>70</v>
      </c>
      <c r="K674">
        <v>31</v>
      </c>
      <c r="L674">
        <v>17.5</v>
      </c>
      <c r="M674">
        <v>106.06</v>
      </c>
      <c r="N674">
        <v>0</v>
      </c>
      <c r="O674">
        <v>0</v>
      </c>
      <c r="P674">
        <v>1</v>
      </c>
      <c r="Q674">
        <v>4</v>
      </c>
      <c r="R674">
        <v>0</v>
      </c>
      <c r="S674" s="2">
        <f t="shared" si="20"/>
        <v>8.75</v>
      </c>
      <c r="T674" s="2">
        <f t="shared" si="21"/>
        <v>14</v>
      </c>
    </row>
    <row r="675" spans="1:20" x14ac:dyDescent="0.3">
      <c r="A675">
        <v>23</v>
      </c>
      <c r="B675" t="s">
        <v>699</v>
      </c>
      <c r="C675" t="s">
        <v>16</v>
      </c>
      <c r="E675">
        <v>2012</v>
      </c>
      <c r="F675">
        <v>2014</v>
      </c>
      <c r="G675">
        <v>5</v>
      </c>
      <c r="H675">
        <v>5</v>
      </c>
      <c r="I675">
        <v>0</v>
      </c>
      <c r="J675">
        <v>70</v>
      </c>
      <c r="K675">
        <v>23</v>
      </c>
      <c r="L675">
        <v>14</v>
      </c>
      <c r="M675">
        <v>87.5</v>
      </c>
      <c r="N675">
        <v>0</v>
      </c>
      <c r="O675">
        <v>0</v>
      </c>
      <c r="P675">
        <v>0</v>
      </c>
      <c r="Q675">
        <v>4</v>
      </c>
      <c r="R675">
        <v>3</v>
      </c>
      <c r="S675" s="2">
        <f t="shared" si="20"/>
        <v>14</v>
      </c>
      <c r="T675" s="2">
        <f t="shared" si="21"/>
        <v>14</v>
      </c>
    </row>
    <row r="676" spans="1:20" x14ac:dyDescent="0.3">
      <c r="A676">
        <v>24</v>
      </c>
      <c r="B676" t="s">
        <v>700</v>
      </c>
      <c r="C676" t="s">
        <v>2073</v>
      </c>
      <c r="E676">
        <v>2019</v>
      </c>
      <c r="F676">
        <v>2019</v>
      </c>
      <c r="G676">
        <v>4</v>
      </c>
      <c r="H676">
        <v>4</v>
      </c>
      <c r="I676">
        <v>0</v>
      </c>
      <c r="J676">
        <v>70</v>
      </c>
      <c r="K676">
        <v>48</v>
      </c>
      <c r="L676">
        <v>17.5</v>
      </c>
      <c r="M676">
        <v>189.18</v>
      </c>
      <c r="N676">
        <v>0</v>
      </c>
      <c r="O676">
        <v>0</v>
      </c>
      <c r="P676">
        <v>1</v>
      </c>
      <c r="Q676">
        <v>2</v>
      </c>
      <c r="R676">
        <v>8</v>
      </c>
      <c r="S676" s="2">
        <f t="shared" si="20"/>
        <v>17.5</v>
      </c>
      <c r="T676" s="2">
        <f t="shared" si="21"/>
        <v>17.5</v>
      </c>
    </row>
    <row r="677" spans="1:20" x14ac:dyDescent="0.3">
      <c r="A677">
        <v>25</v>
      </c>
      <c r="B677" t="s">
        <v>701</v>
      </c>
      <c r="C677" t="s">
        <v>2075</v>
      </c>
      <c r="E677">
        <v>2019</v>
      </c>
      <c r="F677">
        <v>2019</v>
      </c>
      <c r="G677">
        <v>4</v>
      </c>
      <c r="H677">
        <v>4</v>
      </c>
      <c r="I677">
        <v>0</v>
      </c>
      <c r="J677">
        <v>69</v>
      </c>
      <c r="K677">
        <v>24</v>
      </c>
      <c r="L677">
        <v>17.25</v>
      </c>
      <c r="M677">
        <v>101.47</v>
      </c>
      <c r="N677">
        <v>0</v>
      </c>
      <c r="O677">
        <v>0</v>
      </c>
      <c r="P677">
        <v>0</v>
      </c>
      <c r="Q677">
        <v>7</v>
      </c>
      <c r="R677">
        <v>2</v>
      </c>
      <c r="S677" s="2">
        <f t="shared" si="20"/>
        <v>17.25</v>
      </c>
      <c r="T677" s="2">
        <f t="shared" si="21"/>
        <v>17.25</v>
      </c>
    </row>
    <row r="678" spans="1:20" x14ac:dyDescent="0.3">
      <c r="A678">
        <v>26</v>
      </c>
      <c r="B678" t="s">
        <v>702</v>
      </c>
      <c r="C678" t="s">
        <v>2069</v>
      </c>
      <c r="E678">
        <v>2019</v>
      </c>
      <c r="F678">
        <v>2019</v>
      </c>
      <c r="G678">
        <v>5</v>
      </c>
      <c r="H678">
        <v>5</v>
      </c>
      <c r="I678">
        <v>0</v>
      </c>
      <c r="J678">
        <v>69</v>
      </c>
      <c r="K678">
        <v>42</v>
      </c>
      <c r="L678">
        <v>13.8</v>
      </c>
      <c r="M678">
        <v>81.17</v>
      </c>
      <c r="N678">
        <v>0</v>
      </c>
      <c r="O678">
        <v>0</v>
      </c>
      <c r="P678">
        <v>1</v>
      </c>
      <c r="Q678">
        <v>4</v>
      </c>
      <c r="R678">
        <v>2</v>
      </c>
      <c r="S678" s="2">
        <f t="shared" si="20"/>
        <v>13.8</v>
      </c>
      <c r="T678" s="2">
        <f t="shared" si="21"/>
        <v>13.8</v>
      </c>
    </row>
    <row r="679" spans="1:20" x14ac:dyDescent="0.3">
      <c r="A679">
        <v>27</v>
      </c>
      <c r="B679" t="s">
        <v>703</v>
      </c>
      <c r="C679" t="s">
        <v>2060</v>
      </c>
      <c r="E679">
        <v>2019</v>
      </c>
      <c r="F679">
        <v>2019</v>
      </c>
      <c r="G679">
        <v>5</v>
      </c>
      <c r="H679">
        <v>4</v>
      </c>
      <c r="I679">
        <v>0</v>
      </c>
      <c r="J679">
        <v>69</v>
      </c>
      <c r="K679">
        <v>49</v>
      </c>
      <c r="L679">
        <v>17.25</v>
      </c>
      <c r="M679">
        <v>146.80000000000001</v>
      </c>
      <c r="N679">
        <v>0</v>
      </c>
      <c r="O679">
        <v>0</v>
      </c>
      <c r="P679">
        <v>1</v>
      </c>
      <c r="Q679">
        <v>6</v>
      </c>
      <c r="R679">
        <v>4</v>
      </c>
      <c r="S679" s="2">
        <f t="shared" si="20"/>
        <v>13.8</v>
      </c>
      <c r="T679" s="2">
        <f t="shared" si="21"/>
        <v>17.25</v>
      </c>
    </row>
    <row r="680" spans="1:20" x14ac:dyDescent="0.3">
      <c r="A680">
        <v>28</v>
      </c>
      <c r="B680" t="s">
        <v>704</v>
      </c>
      <c r="C680" t="s">
        <v>12</v>
      </c>
      <c r="E680">
        <v>2005</v>
      </c>
      <c r="F680">
        <v>2006</v>
      </c>
      <c r="G680">
        <v>3</v>
      </c>
      <c r="H680">
        <v>2</v>
      </c>
      <c r="I680">
        <v>0</v>
      </c>
      <c r="J680">
        <v>69</v>
      </c>
      <c r="K680">
        <v>39</v>
      </c>
      <c r="L680">
        <v>34.5</v>
      </c>
      <c r="M680">
        <v>146.80000000000001</v>
      </c>
      <c r="N680">
        <v>0</v>
      </c>
      <c r="O680">
        <v>0</v>
      </c>
      <c r="P680">
        <v>0</v>
      </c>
      <c r="Q680">
        <v>8</v>
      </c>
      <c r="R680">
        <v>2</v>
      </c>
      <c r="S680" s="2">
        <f t="shared" si="20"/>
        <v>23</v>
      </c>
      <c r="T680" s="2">
        <f t="shared" si="21"/>
        <v>34.5</v>
      </c>
    </row>
    <row r="681" spans="1:20" x14ac:dyDescent="0.3">
      <c r="A681">
        <v>29</v>
      </c>
      <c r="B681" t="s">
        <v>705</v>
      </c>
      <c r="C681" t="s">
        <v>2020</v>
      </c>
      <c r="E681">
        <v>2019</v>
      </c>
      <c r="F681">
        <v>2019</v>
      </c>
      <c r="G681">
        <v>9</v>
      </c>
      <c r="H681">
        <v>6</v>
      </c>
      <c r="I681">
        <v>2</v>
      </c>
      <c r="J681">
        <v>69</v>
      </c>
      <c r="K681">
        <v>33</v>
      </c>
      <c r="L681">
        <v>17.25</v>
      </c>
      <c r="M681">
        <v>160.46</v>
      </c>
      <c r="N681">
        <v>0</v>
      </c>
      <c r="O681">
        <v>0</v>
      </c>
      <c r="P681">
        <v>0</v>
      </c>
      <c r="Q681">
        <v>9</v>
      </c>
      <c r="R681">
        <v>1</v>
      </c>
      <c r="S681" s="2">
        <f t="shared" si="20"/>
        <v>7.666666666666667</v>
      </c>
      <c r="T681" s="2">
        <f t="shared" si="21"/>
        <v>11.5</v>
      </c>
    </row>
    <row r="682" spans="1:20" x14ac:dyDescent="0.3">
      <c r="A682">
        <v>30</v>
      </c>
      <c r="B682" t="s">
        <v>706</v>
      </c>
      <c r="C682" t="s">
        <v>2052</v>
      </c>
      <c r="E682">
        <v>2019</v>
      </c>
      <c r="F682">
        <v>2019</v>
      </c>
      <c r="G682">
        <v>7</v>
      </c>
      <c r="H682">
        <v>7</v>
      </c>
      <c r="I682">
        <v>1</v>
      </c>
      <c r="J682">
        <v>69</v>
      </c>
      <c r="K682">
        <v>25</v>
      </c>
      <c r="L682">
        <v>11.5</v>
      </c>
      <c r="M682">
        <v>89.61</v>
      </c>
      <c r="N682">
        <v>0</v>
      </c>
      <c r="O682">
        <v>0</v>
      </c>
      <c r="P682">
        <v>1</v>
      </c>
      <c r="Q682">
        <v>7</v>
      </c>
      <c r="R682">
        <v>2</v>
      </c>
      <c r="S682" s="2">
        <f t="shared" si="20"/>
        <v>9.8571428571428577</v>
      </c>
      <c r="T682" s="2">
        <f t="shared" si="21"/>
        <v>9.8571428571428577</v>
      </c>
    </row>
    <row r="683" spans="1:20" x14ac:dyDescent="0.3">
      <c r="A683">
        <v>31</v>
      </c>
      <c r="B683" t="s">
        <v>707</v>
      </c>
      <c r="C683" t="s">
        <v>2052</v>
      </c>
      <c r="E683">
        <v>2019</v>
      </c>
      <c r="F683">
        <v>2019</v>
      </c>
      <c r="G683">
        <v>8</v>
      </c>
      <c r="H683">
        <v>7</v>
      </c>
      <c r="I683">
        <v>3</v>
      </c>
      <c r="J683">
        <v>68</v>
      </c>
      <c r="K683">
        <v>40</v>
      </c>
      <c r="L683">
        <v>17</v>
      </c>
      <c r="M683">
        <v>94.44</v>
      </c>
      <c r="N683">
        <v>0</v>
      </c>
      <c r="O683">
        <v>0</v>
      </c>
      <c r="P683">
        <v>2</v>
      </c>
      <c r="Q683">
        <v>7</v>
      </c>
      <c r="R683">
        <v>0</v>
      </c>
      <c r="S683" s="2">
        <f t="shared" si="20"/>
        <v>8.5</v>
      </c>
      <c r="T683" s="2">
        <f t="shared" si="21"/>
        <v>9.7142857142857135</v>
      </c>
    </row>
    <row r="684" spans="1:20" x14ac:dyDescent="0.3">
      <c r="A684">
        <v>32</v>
      </c>
      <c r="B684" t="s">
        <v>708</v>
      </c>
      <c r="C684" t="s">
        <v>19</v>
      </c>
      <c r="E684">
        <v>2008</v>
      </c>
      <c r="F684">
        <v>2018</v>
      </c>
      <c r="G684">
        <v>29</v>
      </c>
      <c r="H684">
        <v>19</v>
      </c>
      <c r="I684">
        <v>6</v>
      </c>
      <c r="J684">
        <v>68</v>
      </c>
      <c r="K684">
        <v>17</v>
      </c>
      <c r="L684">
        <v>5.23</v>
      </c>
      <c r="M684">
        <v>66.66</v>
      </c>
      <c r="N684">
        <v>0</v>
      </c>
      <c r="O684">
        <v>0</v>
      </c>
      <c r="P684">
        <v>2</v>
      </c>
      <c r="Q684">
        <v>2</v>
      </c>
      <c r="R684">
        <v>0</v>
      </c>
      <c r="S684" s="2">
        <f t="shared" si="20"/>
        <v>2.3448275862068964</v>
      </c>
      <c r="T684" s="2">
        <f t="shared" si="21"/>
        <v>3.5789473684210527</v>
      </c>
    </row>
    <row r="685" spans="1:20" x14ac:dyDescent="0.3">
      <c r="A685">
        <v>33</v>
      </c>
      <c r="B685" t="s">
        <v>709</v>
      </c>
      <c r="C685" t="s">
        <v>21</v>
      </c>
      <c r="E685">
        <v>2012</v>
      </c>
      <c r="F685">
        <v>2019</v>
      </c>
      <c r="G685">
        <v>34</v>
      </c>
      <c r="H685">
        <v>17</v>
      </c>
      <c r="I685">
        <v>8</v>
      </c>
      <c r="J685">
        <v>68</v>
      </c>
      <c r="K685">
        <v>13</v>
      </c>
      <c r="L685">
        <v>7.55</v>
      </c>
      <c r="M685">
        <v>161.9</v>
      </c>
      <c r="N685">
        <v>0</v>
      </c>
      <c r="O685">
        <v>0</v>
      </c>
      <c r="P685">
        <v>3</v>
      </c>
      <c r="Q685">
        <v>4</v>
      </c>
      <c r="R685">
        <v>6</v>
      </c>
      <c r="S685" s="2">
        <f t="shared" si="20"/>
        <v>2</v>
      </c>
      <c r="T685" s="2">
        <f t="shared" si="21"/>
        <v>4</v>
      </c>
    </row>
    <row r="686" spans="1:20" x14ac:dyDescent="0.3">
      <c r="A686">
        <v>34</v>
      </c>
      <c r="B686" t="s">
        <v>710</v>
      </c>
      <c r="C686" t="s">
        <v>15</v>
      </c>
      <c r="E686">
        <v>2009</v>
      </c>
      <c r="F686">
        <v>2010</v>
      </c>
      <c r="G686">
        <v>2</v>
      </c>
      <c r="H686">
        <v>2</v>
      </c>
      <c r="I686">
        <v>1</v>
      </c>
      <c r="J686">
        <v>68</v>
      </c>
      <c r="K686">
        <v>37</v>
      </c>
      <c r="L686">
        <v>68</v>
      </c>
      <c r="M686">
        <v>98.55</v>
      </c>
      <c r="N686">
        <v>0</v>
      </c>
      <c r="O686">
        <v>0</v>
      </c>
      <c r="P686">
        <v>0</v>
      </c>
      <c r="Q686">
        <v>8</v>
      </c>
      <c r="R686">
        <v>0</v>
      </c>
      <c r="S686" s="2">
        <f t="shared" si="20"/>
        <v>34</v>
      </c>
      <c r="T686" s="2">
        <f t="shared" si="21"/>
        <v>34</v>
      </c>
    </row>
    <row r="687" spans="1:20" x14ac:dyDescent="0.3">
      <c r="A687">
        <v>35</v>
      </c>
      <c r="B687" t="s">
        <v>711</v>
      </c>
      <c r="C687" t="s">
        <v>2072</v>
      </c>
      <c r="E687">
        <v>2019</v>
      </c>
      <c r="F687">
        <v>2019</v>
      </c>
      <c r="G687">
        <v>5</v>
      </c>
      <c r="H687">
        <v>4</v>
      </c>
      <c r="I687">
        <v>1</v>
      </c>
      <c r="J687">
        <v>68</v>
      </c>
      <c r="K687">
        <v>28</v>
      </c>
      <c r="L687">
        <v>22.66</v>
      </c>
      <c r="M687">
        <v>89.47</v>
      </c>
      <c r="N687">
        <v>0</v>
      </c>
      <c r="O687">
        <v>0</v>
      </c>
      <c r="P687">
        <v>0</v>
      </c>
      <c r="Q687">
        <v>6</v>
      </c>
      <c r="R687">
        <v>1</v>
      </c>
      <c r="S687" s="2">
        <f t="shared" si="20"/>
        <v>13.6</v>
      </c>
      <c r="T687" s="2">
        <f t="shared" si="21"/>
        <v>17</v>
      </c>
    </row>
    <row r="688" spans="1:20" x14ac:dyDescent="0.3">
      <c r="A688">
        <v>36</v>
      </c>
      <c r="B688" t="s">
        <v>712</v>
      </c>
      <c r="C688" t="s">
        <v>11</v>
      </c>
      <c r="E688">
        <v>2015</v>
      </c>
      <c r="F688">
        <v>2018</v>
      </c>
      <c r="G688">
        <v>11</v>
      </c>
      <c r="H688">
        <v>7</v>
      </c>
      <c r="I688">
        <v>3</v>
      </c>
      <c r="J688">
        <v>68</v>
      </c>
      <c r="K688">
        <v>20</v>
      </c>
      <c r="L688">
        <v>17</v>
      </c>
      <c r="M688">
        <v>125.92</v>
      </c>
      <c r="N688">
        <v>0</v>
      </c>
      <c r="O688">
        <v>0</v>
      </c>
      <c r="P688">
        <v>0</v>
      </c>
      <c r="Q688">
        <v>3</v>
      </c>
      <c r="R688">
        <v>3</v>
      </c>
      <c r="S688" s="2">
        <f t="shared" si="20"/>
        <v>6.1818181818181817</v>
      </c>
      <c r="T688" s="2">
        <f t="shared" si="21"/>
        <v>9.7142857142857135</v>
      </c>
    </row>
    <row r="689" spans="1:20" x14ac:dyDescent="0.3">
      <c r="A689">
        <v>37</v>
      </c>
      <c r="B689" t="s">
        <v>713</v>
      </c>
      <c r="C689" t="s">
        <v>2021</v>
      </c>
      <c r="E689">
        <v>2016</v>
      </c>
      <c r="F689">
        <v>2019</v>
      </c>
      <c r="G689">
        <v>11</v>
      </c>
      <c r="H689">
        <v>8</v>
      </c>
      <c r="I689">
        <v>1</v>
      </c>
      <c r="J689">
        <v>68</v>
      </c>
      <c r="K689">
        <v>18</v>
      </c>
      <c r="L689">
        <v>9.7100000000000009</v>
      </c>
      <c r="M689">
        <v>100</v>
      </c>
      <c r="N689">
        <v>0</v>
      </c>
      <c r="O689">
        <v>0</v>
      </c>
      <c r="P689">
        <v>0</v>
      </c>
      <c r="Q689">
        <v>5</v>
      </c>
      <c r="R689">
        <v>0</v>
      </c>
      <c r="S689" s="2">
        <f t="shared" si="20"/>
        <v>6.1818181818181817</v>
      </c>
      <c r="T689" s="2">
        <f t="shared" si="21"/>
        <v>8.5</v>
      </c>
    </row>
    <row r="690" spans="1:20" x14ac:dyDescent="0.3">
      <c r="A690">
        <v>38</v>
      </c>
      <c r="B690" t="s">
        <v>714</v>
      </c>
      <c r="C690" t="s">
        <v>2025</v>
      </c>
      <c r="E690">
        <v>2015</v>
      </c>
      <c r="F690">
        <v>2017</v>
      </c>
      <c r="G690">
        <v>8</v>
      </c>
      <c r="H690">
        <v>7</v>
      </c>
      <c r="I690">
        <v>0</v>
      </c>
      <c r="J690">
        <v>68</v>
      </c>
      <c r="K690">
        <v>38</v>
      </c>
      <c r="L690">
        <v>9.7100000000000009</v>
      </c>
      <c r="M690">
        <v>95.77</v>
      </c>
      <c r="N690">
        <v>0</v>
      </c>
      <c r="O690">
        <v>0</v>
      </c>
      <c r="P690">
        <v>0</v>
      </c>
      <c r="Q690">
        <v>4</v>
      </c>
      <c r="R690">
        <v>0</v>
      </c>
      <c r="S690" s="2">
        <f t="shared" si="20"/>
        <v>8.5</v>
      </c>
      <c r="T690" s="2">
        <f t="shared" si="21"/>
        <v>9.7142857142857135</v>
      </c>
    </row>
    <row r="691" spans="1:20" x14ac:dyDescent="0.3">
      <c r="A691">
        <v>39</v>
      </c>
      <c r="B691" t="s">
        <v>715</v>
      </c>
      <c r="C691" t="s">
        <v>2034</v>
      </c>
      <c r="E691">
        <v>2019</v>
      </c>
      <c r="F691">
        <v>2019</v>
      </c>
      <c r="G691">
        <v>12</v>
      </c>
      <c r="H691">
        <v>7</v>
      </c>
      <c r="I691">
        <v>3</v>
      </c>
      <c r="J691">
        <v>68</v>
      </c>
      <c r="K691">
        <v>33</v>
      </c>
      <c r="L691">
        <v>17</v>
      </c>
      <c r="M691">
        <v>97.14</v>
      </c>
      <c r="N691">
        <v>0</v>
      </c>
      <c r="O691">
        <v>0</v>
      </c>
      <c r="P691">
        <v>0</v>
      </c>
      <c r="Q691">
        <v>7</v>
      </c>
      <c r="R691">
        <v>1</v>
      </c>
      <c r="S691" s="2">
        <f t="shared" si="20"/>
        <v>5.666666666666667</v>
      </c>
      <c r="T691" s="2">
        <f t="shared" si="21"/>
        <v>9.7142857142857135</v>
      </c>
    </row>
    <row r="692" spans="1:20" x14ac:dyDescent="0.3">
      <c r="A692">
        <v>40</v>
      </c>
      <c r="B692" t="s">
        <v>716</v>
      </c>
      <c r="C692" t="s">
        <v>2027</v>
      </c>
      <c r="E692">
        <v>2014</v>
      </c>
      <c r="F692">
        <v>2017</v>
      </c>
      <c r="G692">
        <v>8</v>
      </c>
      <c r="H692">
        <v>7</v>
      </c>
      <c r="I692">
        <v>3</v>
      </c>
      <c r="J692">
        <v>68</v>
      </c>
      <c r="K692">
        <v>33</v>
      </c>
      <c r="L692">
        <v>17</v>
      </c>
      <c r="M692">
        <v>76.400000000000006</v>
      </c>
      <c r="N692">
        <v>0</v>
      </c>
      <c r="O692">
        <v>0</v>
      </c>
      <c r="P692">
        <v>1</v>
      </c>
      <c r="Q692">
        <v>3</v>
      </c>
      <c r="R692">
        <v>2</v>
      </c>
      <c r="S692" s="2">
        <f t="shared" si="20"/>
        <v>8.5</v>
      </c>
      <c r="T692" s="2">
        <f t="shared" si="21"/>
        <v>9.7142857142857135</v>
      </c>
    </row>
    <row r="693" spans="1:20" x14ac:dyDescent="0.3">
      <c r="A693">
        <v>41</v>
      </c>
      <c r="B693" t="s">
        <v>717</v>
      </c>
      <c r="C693" t="s">
        <v>2044</v>
      </c>
      <c r="E693">
        <v>2019</v>
      </c>
      <c r="F693">
        <v>2019</v>
      </c>
      <c r="G693">
        <v>7</v>
      </c>
      <c r="H693">
        <v>7</v>
      </c>
      <c r="I693">
        <v>2</v>
      </c>
      <c r="J693">
        <v>67</v>
      </c>
      <c r="K693">
        <v>30</v>
      </c>
      <c r="L693">
        <v>13.4</v>
      </c>
      <c r="M693">
        <v>113.55</v>
      </c>
      <c r="N693">
        <v>0</v>
      </c>
      <c r="O693">
        <v>0</v>
      </c>
      <c r="P693">
        <v>0</v>
      </c>
      <c r="Q693">
        <v>6</v>
      </c>
      <c r="R693">
        <v>1</v>
      </c>
      <c r="S693" s="2">
        <f t="shared" si="20"/>
        <v>9.5714285714285712</v>
      </c>
      <c r="T693" s="2">
        <f t="shared" si="21"/>
        <v>9.5714285714285712</v>
      </c>
    </row>
    <row r="694" spans="1:20" x14ac:dyDescent="0.3">
      <c r="A694">
        <v>42</v>
      </c>
      <c r="B694" t="s">
        <v>718</v>
      </c>
      <c r="C694" t="s">
        <v>2073</v>
      </c>
      <c r="E694">
        <v>2019</v>
      </c>
      <c r="F694">
        <v>2019</v>
      </c>
      <c r="G694">
        <v>4</v>
      </c>
      <c r="H694">
        <v>4</v>
      </c>
      <c r="I694">
        <v>1</v>
      </c>
      <c r="J694">
        <v>67</v>
      </c>
      <c r="K694">
        <v>23</v>
      </c>
      <c r="L694">
        <v>22.33</v>
      </c>
      <c r="M694">
        <v>97.1</v>
      </c>
      <c r="N694">
        <v>0</v>
      </c>
      <c r="O694">
        <v>0</v>
      </c>
      <c r="P694">
        <v>0</v>
      </c>
      <c r="Q694">
        <v>5</v>
      </c>
      <c r="R694">
        <v>2</v>
      </c>
      <c r="S694" s="2">
        <f t="shared" si="20"/>
        <v>16.75</v>
      </c>
      <c r="T694" s="2">
        <f t="shared" si="21"/>
        <v>16.75</v>
      </c>
    </row>
    <row r="695" spans="1:20" x14ac:dyDescent="0.3">
      <c r="A695">
        <v>43</v>
      </c>
      <c r="B695" t="s">
        <v>719</v>
      </c>
      <c r="C695" t="s">
        <v>2022</v>
      </c>
      <c r="E695">
        <v>2019</v>
      </c>
      <c r="F695">
        <v>2019</v>
      </c>
      <c r="G695">
        <v>4</v>
      </c>
      <c r="H695">
        <v>4</v>
      </c>
      <c r="I695">
        <v>0</v>
      </c>
      <c r="J695">
        <v>67</v>
      </c>
      <c r="K695">
        <v>55</v>
      </c>
      <c r="L695">
        <v>16.75</v>
      </c>
      <c r="M695">
        <v>126.41</v>
      </c>
      <c r="N695">
        <v>0</v>
      </c>
      <c r="O695">
        <v>1</v>
      </c>
      <c r="P695">
        <v>0</v>
      </c>
      <c r="Q695">
        <v>5</v>
      </c>
      <c r="R695">
        <v>3</v>
      </c>
      <c r="S695" s="2">
        <f t="shared" si="20"/>
        <v>16.75</v>
      </c>
      <c r="T695" s="2">
        <f t="shared" si="21"/>
        <v>16.75</v>
      </c>
    </row>
    <row r="696" spans="1:20" x14ac:dyDescent="0.3">
      <c r="A696">
        <v>44</v>
      </c>
      <c r="B696" t="s">
        <v>720</v>
      </c>
      <c r="C696" t="s">
        <v>2030</v>
      </c>
      <c r="E696">
        <v>2019</v>
      </c>
      <c r="F696">
        <v>2019</v>
      </c>
      <c r="G696">
        <v>7</v>
      </c>
      <c r="H696">
        <v>4</v>
      </c>
      <c r="I696">
        <v>0</v>
      </c>
      <c r="J696">
        <v>66</v>
      </c>
      <c r="K696">
        <v>22</v>
      </c>
      <c r="L696">
        <v>16.5</v>
      </c>
      <c r="M696">
        <v>110</v>
      </c>
      <c r="N696">
        <v>0</v>
      </c>
      <c r="O696">
        <v>0</v>
      </c>
      <c r="P696">
        <v>0</v>
      </c>
      <c r="Q696">
        <v>7</v>
      </c>
      <c r="R696">
        <v>1</v>
      </c>
      <c r="S696" s="2">
        <f t="shared" si="20"/>
        <v>9.4285714285714288</v>
      </c>
      <c r="T696" s="2">
        <f t="shared" si="21"/>
        <v>16.5</v>
      </c>
    </row>
    <row r="697" spans="1:20" x14ac:dyDescent="0.3">
      <c r="A697">
        <v>45</v>
      </c>
      <c r="B697" t="s">
        <v>721</v>
      </c>
      <c r="C697" t="s">
        <v>14</v>
      </c>
      <c r="E697">
        <v>2018</v>
      </c>
      <c r="F697">
        <v>2019</v>
      </c>
      <c r="G697">
        <v>4</v>
      </c>
      <c r="H697">
        <v>4</v>
      </c>
      <c r="I697">
        <v>0</v>
      </c>
      <c r="J697">
        <v>66</v>
      </c>
      <c r="K697">
        <v>41</v>
      </c>
      <c r="L697">
        <v>16.5</v>
      </c>
      <c r="M697">
        <v>143.47</v>
      </c>
      <c r="N697">
        <v>0</v>
      </c>
      <c r="O697">
        <v>0</v>
      </c>
      <c r="P697">
        <v>1</v>
      </c>
      <c r="Q697">
        <v>6</v>
      </c>
      <c r="R697">
        <v>3</v>
      </c>
      <c r="S697" s="2">
        <f t="shared" si="20"/>
        <v>16.5</v>
      </c>
      <c r="T697" s="2">
        <f t="shared" si="21"/>
        <v>16.5</v>
      </c>
    </row>
    <row r="698" spans="1:20" x14ac:dyDescent="0.3">
      <c r="A698">
        <v>46</v>
      </c>
      <c r="B698" t="s">
        <v>722</v>
      </c>
      <c r="C698" t="s">
        <v>2022</v>
      </c>
      <c r="E698">
        <v>2019</v>
      </c>
      <c r="F698">
        <v>2019</v>
      </c>
      <c r="G698">
        <v>10</v>
      </c>
      <c r="H698">
        <v>9</v>
      </c>
      <c r="I698">
        <v>4</v>
      </c>
      <c r="J698">
        <v>66</v>
      </c>
      <c r="K698">
        <v>19</v>
      </c>
      <c r="L698">
        <v>13.2</v>
      </c>
      <c r="M698">
        <v>82.5</v>
      </c>
      <c r="N698">
        <v>0</v>
      </c>
      <c r="O698">
        <v>0</v>
      </c>
      <c r="P698">
        <v>0</v>
      </c>
      <c r="Q698">
        <v>6</v>
      </c>
      <c r="R698">
        <v>2</v>
      </c>
      <c r="S698" s="2">
        <f t="shared" si="20"/>
        <v>6.6</v>
      </c>
      <c r="T698" s="2">
        <f t="shared" si="21"/>
        <v>7.333333333333333</v>
      </c>
    </row>
    <row r="699" spans="1:20" x14ac:dyDescent="0.3">
      <c r="A699">
        <v>47</v>
      </c>
      <c r="B699" t="s">
        <v>723</v>
      </c>
      <c r="C699" t="s">
        <v>2043</v>
      </c>
      <c r="E699">
        <v>2019</v>
      </c>
      <c r="F699">
        <v>2019</v>
      </c>
      <c r="G699">
        <v>7</v>
      </c>
      <c r="H699">
        <v>7</v>
      </c>
      <c r="I699">
        <v>0</v>
      </c>
      <c r="J699">
        <v>65</v>
      </c>
      <c r="K699">
        <v>24</v>
      </c>
      <c r="L699">
        <v>9.2799999999999994</v>
      </c>
      <c r="M699">
        <v>68.42</v>
      </c>
      <c r="N699">
        <v>0</v>
      </c>
      <c r="O699">
        <v>0</v>
      </c>
      <c r="P699">
        <v>1</v>
      </c>
      <c r="Q699">
        <v>8</v>
      </c>
      <c r="R699">
        <v>0</v>
      </c>
      <c r="S699" s="2">
        <f t="shared" si="20"/>
        <v>9.2857142857142865</v>
      </c>
      <c r="T699" s="2">
        <f t="shared" si="21"/>
        <v>9.2857142857142865</v>
      </c>
    </row>
    <row r="700" spans="1:20" x14ac:dyDescent="0.3">
      <c r="A700">
        <v>48</v>
      </c>
      <c r="B700" t="s">
        <v>724</v>
      </c>
      <c r="C700" t="s">
        <v>18</v>
      </c>
      <c r="E700">
        <v>2019</v>
      </c>
      <c r="F700">
        <v>2019</v>
      </c>
      <c r="G700">
        <v>9</v>
      </c>
      <c r="H700">
        <v>5</v>
      </c>
      <c r="I700">
        <v>3</v>
      </c>
      <c r="J700">
        <v>65</v>
      </c>
      <c r="K700">
        <v>35</v>
      </c>
      <c r="L700">
        <v>32.5</v>
      </c>
      <c r="M700">
        <v>216.66</v>
      </c>
      <c r="N700">
        <v>0</v>
      </c>
      <c r="O700">
        <v>0</v>
      </c>
      <c r="P700">
        <v>1</v>
      </c>
      <c r="Q700">
        <v>4</v>
      </c>
      <c r="R700">
        <v>6</v>
      </c>
      <c r="S700" s="2">
        <f t="shared" si="20"/>
        <v>7.2222222222222223</v>
      </c>
      <c r="T700" s="2">
        <f t="shared" si="21"/>
        <v>13</v>
      </c>
    </row>
    <row r="701" spans="1:20" x14ac:dyDescent="0.3">
      <c r="A701">
        <v>49</v>
      </c>
      <c r="B701" t="s">
        <v>725</v>
      </c>
      <c r="E701">
        <v>2019</v>
      </c>
      <c r="F701">
        <v>2019</v>
      </c>
      <c r="G701">
        <v>3</v>
      </c>
      <c r="H701">
        <v>3</v>
      </c>
      <c r="I701">
        <v>0</v>
      </c>
      <c r="J701">
        <v>65</v>
      </c>
      <c r="K701">
        <v>28</v>
      </c>
      <c r="L701">
        <v>21.66</v>
      </c>
      <c r="M701">
        <v>104.83</v>
      </c>
      <c r="N701">
        <v>0</v>
      </c>
      <c r="O701">
        <v>0</v>
      </c>
      <c r="P701">
        <v>0</v>
      </c>
      <c r="Q701">
        <v>5</v>
      </c>
      <c r="R701">
        <v>0</v>
      </c>
      <c r="S701" s="2">
        <f t="shared" si="20"/>
        <v>21.666666666666668</v>
      </c>
      <c r="T701" s="2">
        <f t="shared" si="21"/>
        <v>21.666666666666668</v>
      </c>
    </row>
    <row r="702" spans="1:20" x14ac:dyDescent="0.3">
      <c r="A702">
        <v>0</v>
      </c>
      <c r="B702" t="s">
        <v>726</v>
      </c>
      <c r="C702" t="s">
        <v>16</v>
      </c>
      <c r="E702">
        <v>2008</v>
      </c>
      <c r="F702">
        <v>2008</v>
      </c>
      <c r="G702">
        <v>4</v>
      </c>
      <c r="H702">
        <v>4</v>
      </c>
      <c r="I702">
        <v>0</v>
      </c>
      <c r="J702">
        <v>65</v>
      </c>
      <c r="K702">
        <v>50</v>
      </c>
      <c r="L702">
        <v>16.25</v>
      </c>
      <c r="M702">
        <v>87.83</v>
      </c>
      <c r="N702">
        <v>0</v>
      </c>
      <c r="O702">
        <v>1</v>
      </c>
      <c r="P702">
        <v>1</v>
      </c>
      <c r="Q702">
        <v>7</v>
      </c>
      <c r="R702">
        <v>0</v>
      </c>
      <c r="S702" s="2">
        <f t="shared" si="20"/>
        <v>16.25</v>
      </c>
      <c r="T702" s="2">
        <f t="shared" si="21"/>
        <v>16.25</v>
      </c>
    </row>
    <row r="703" spans="1:20" x14ac:dyDescent="0.3">
      <c r="A703">
        <v>1</v>
      </c>
      <c r="B703" t="s">
        <v>727</v>
      </c>
      <c r="C703" t="s">
        <v>15</v>
      </c>
      <c r="E703">
        <v>2018</v>
      </c>
      <c r="F703">
        <v>2019</v>
      </c>
      <c r="G703">
        <v>11</v>
      </c>
      <c r="H703">
        <v>9</v>
      </c>
      <c r="I703">
        <v>2</v>
      </c>
      <c r="J703">
        <v>64</v>
      </c>
      <c r="K703">
        <v>27</v>
      </c>
      <c r="L703">
        <v>9.14</v>
      </c>
      <c r="M703">
        <v>114.28</v>
      </c>
      <c r="N703">
        <v>0</v>
      </c>
      <c r="O703">
        <v>0</v>
      </c>
      <c r="P703">
        <v>2</v>
      </c>
      <c r="Q703">
        <v>5</v>
      </c>
      <c r="R703">
        <v>3</v>
      </c>
      <c r="S703" s="2">
        <f t="shared" si="20"/>
        <v>5.8181818181818183</v>
      </c>
      <c r="T703" s="2">
        <f t="shared" si="21"/>
        <v>7.1111111111111107</v>
      </c>
    </row>
    <row r="704" spans="1:20" x14ac:dyDescent="0.3">
      <c r="A704">
        <v>2</v>
      </c>
      <c r="B704" t="s">
        <v>728</v>
      </c>
      <c r="C704" t="s">
        <v>2051</v>
      </c>
      <c r="E704">
        <v>2019</v>
      </c>
      <c r="F704">
        <v>2019</v>
      </c>
      <c r="G704">
        <v>6</v>
      </c>
      <c r="H704">
        <v>6</v>
      </c>
      <c r="I704">
        <v>0</v>
      </c>
      <c r="J704">
        <v>64</v>
      </c>
      <c r="K704">
        <v>31</v>
      </c>
      <c r="L704">
        <v>10.66</v>
      </c>
      <c r="M704">
        <v>81.010000000000005</v>
      </c>
      <c r="N704">
        <v>0</v>
      </c>
      <c r="O704">
        <v>0</v>
      </c>
      <c r="P704">
        <v>0</v>
      </c>
      <c r="Q704">
        <v>3</v>
      </c>
      <c r="R704">
        <v>0</v>
      </c>
      <c r="S704" s="2">
        <f t="shared" si="20"/>
        <v>10.666666666666666</v>
      </c>
      <c r="T704" s="2">
        <f t="shared" si="21"/>
        <v>10.666666666666666</v>
      </c>
    </row>
    <row r="705" spans="1:20" x14ac:dyDescent="0.3">
      <c r="A705">
        <v>3</v>
      </c>
      <c r="B705" t="s">
        <v>729</v>
      </c>
      <c r="C705" t="s">
        <v>2071</v>
      </c>
      <c r="E705">
        <v>2019</v>
      </c>
      <c r="F705">
        <v>2019</v>
      </c>
      <c r="G705">
        <v>4</v>
      </c>
      <c r="H705">
        <v>4</v>
      </c>
      <c r="I705">
        <v>0</v>
      </c>
      <c r="J705">
        <v>64</v>
      </c>
      <c r="K705">
        <v>40</v>
      </c>
      <c r="L705">
        <v>16</v>
      </c>
      <c r="M705">
        <v>88.88</v>
      </c>
      <c r="N705">
        <v>0</v>
      </c>
      <c r="O705">
        <v>0</v>
      </c>
      <c r="P705">
        <v>0</v>
      </c>
      <c r="Q705">
        <v>6</v>
      </c>
      <c r="R705">
        <v>1</v>
      </c>
      <c r="S705" s="2">
        <f t="shared" si="20"/>
        <v>16</v>
      </c>
      <c r="T705" s="2">
        <f t="shared" si="21"/>
        <v>16</v>
      </c>
    </row>
    <row r="706" spans="1:20" x14ac:dyDescent="0.3">
      <c r="A706">
        <v>4</v>
      </c>
      <c r="B706" t="s">
        <v>730</v>
      </c>
      <c r="C706" t="s">
        <v>2074</v>
      </c>
      <c r="E706">
        <v>2019</v>
      </c>
      <c r="F706">
        <v>2019</v>
      </c>
      <c r="G706">
        <v>4</v>
      </c>
      <c r="H706">
        <v>4</v>
      </c>
      <c r="I706">
        <v>0</v>
      </c>
      <c r="J706">
        <v>64</v>
      </c>
      <c r="K706">
        <v>28</v>
      </c>
      <c r="L706">
        <v>16</v>
      </c>
      <c r="M706">
        <v>100</v>
      </c>
      <c r="N706">
        <v>0</v>
      </c>
      <c r="O706">
        <v>0</v>
      </c>
      <c r="P706">
        <v>0</v>
      </c>
      <c r="Q706">
        <v>5</v>
      </c>
      <c r="R706">
        <v>3</v>
      </c>
      <c r="S706" s="2">
        <f t="shared" si="20"/>
        <v>16</v>
      </c>
      <c r="T706" s="2">
        <f t="shared" si="21"/>
        <v>16</v>
      </c>
    </row>
    <row r="707" spans="1:20" x14ac:dyDescent="0.3">
      <c r="A707">
        <v>5</v>
      </c>
      <c r="B707" t="s">
        <v>731</v>
      </c>
      <c r="C707" t="s">
        <v>2034</v>
      </c>
      <c r="E707">
        <v>2019</v>
      </c>
      <c r="F707">
        <v>2019</v>
      </c>
      <c r="G707">
        <v>4</v>
      </c>
      <c r="H707">
        <v>2</v>
      </c>
      <c r="I707">
        <v>0</v>
      </c>
      <c r="J707">
        <v>64</v>
      </c>
      <c r="K707">
        <v>59</v>
      </c>
      <c r="L707">
        <v>32</v>
      </c>
      <c r="M707">
        <v>193.93</v>
      </c>
      <c r="N707">
        <v>0</v>
      </c>
      <c r="O707">
        <v>1</v>
      </c>
      <c r="P707">
        <v>0</v>
      </c>
      <c r="Q707">
        <v>7</v>
      </c>
      <c r="R707">
        <v>4</v>
      </c>
      <c r="S707" s="2">
        <f t="shared" ref="S707:S770" si="22">J707/G707</f>
        <v>16</v>
      </c>
      <c r="T707" s="2">
        <f t="shared" ref="T707:T770" si="23">J707/H707</f>
        <v>32</v>
      </c>
    </row>
    <row r="708" spans="1:20" x14ac:dyDescent="0.3">
      <c r="A708">
        <v>6</v>
      </c>
      <c r="B708" t="s">
        <v>732</v>
      </c>
      <c r="C708" t="s">
        <v>11</v>
      </c>
      <c r="E708">
        <v>2019</v>
      </c>
      <c r="F708">
        <v>2019</v>
      </c>
      <c r="G708">
        <v>6</v>
      </c>
      <c r="H708">
        <v>4</v>
      </c>
      <c r="I708">
        <v>2</v>
      </c>
      <c r="J708">
        <v>64</v>
      </c>
      <c r="K708">
        <v>54</v>
      </c>
      <c r="L708">
        <v>32</v>
      </c>
      <c r="M708">
        <v>152.38</v>
      </c>
      <c r="N708">
        <v>0</v>
      </c>
      <c r="O708">
        <v>1</v>
      </c>
      <c r="P708">
        <v>0</v>
      </c>
      <c r="Q708">
        <v>3</v>
      </c>
      <c r="R708">
        <v>4</v>
      </c>
      <c r="S708" s="2">
        <f t="shared" si="22"/>
        <v>10.666666666666666</v>
      </c>
      <c r="T708" s="2">
        <f t="shared" si="23"/>
        <v>16</v>
      </c>
    </row>
    <row r="709" spans="1:20" x14ac:dyDescent="0.3">
      <c r="A709">
        <v>7</v>
      </c>
      <c r="B709" t="s">
        <v>733</v>
      </c>
      <c r="C709" t="s">
        <v>2020</v>
      </c>
      <c r="E709">
        <v>2007</v>
      </c>
      <c r="F709">
        <v>2013</v>
      </c>
      <c r="G709">
        <v>21</v>
      </c>
      <c r="H709">
        <v>12</v>
      </c>
      <c r="I709">
        <v>7</v>
      </c>
      <c r="J709">
        <v>64</v>
      </c>
      <c r="K709">
        <v>21</v>
      </c>
      <c r="L709">
        <v>12.8</v>
      </c>
      <c r="M709">
        <v>66.66</v>
      </c>
      <c r="N709">
        <v>0</v>
      </c>
      <c r="O709">
        <v>0</v>
      </c>
      <c r="P709">
        <v>1</v>
      </c>
      <c r="Q709">
        <v>2</v>
      </c>
      <c r="R709">
        <v>1</v>
      </c>
      <c r="S709" s="2">
        <f t="shared" si="22"/>
        <v>3.0476190476190474</v>
      </c>
      <c r="T709" s="2">
        <f t="shared" si="23"/>
        <v>5.333333333333333</v>
      </c>
    </row>
    <row r="710" spans="1:20" x14ac:dyDescent="0.3">
      <c r="A710">
        <v>8</v>
      </c>
      <c r="B710" t="s">
        <v>734</v>
      </c>
      <c r="C710" t="s">
        <v>15</v>
      </c>
      <c r="E710">
        <v>2011</v>
      </c>
      <c r="F710">
        <v>2012</v>
      </c>
      <c r="G710">
        <v>5</v>
      </c>
      <c r="H710">
        <v>5</v>
      </c>
      <c r="I710">
        <v>1</v>
      </c>
      <c r="J710">
        <v>64</v>
      </c>
      <c r="K710">
        <v>28</v>
      </c>
      <c r="L710">
        <v>16</v>
      </c>
      <c r="M710">
        <v>118.51</v>
      </c>
      <c r="N710">
        <v>0</v>
      </c>
      <c r="O710">
        <v>0</v>
      </c>
      <c r="P710">
        <v>0</v>
      </c>
      <c r="Q710">
        <v>4</v>
      </c>
      <c r="R710">
        <v>4</v>
      </c>
      <c r="S710" s="2">
        <f t="shared" si="22"/>
        <v>12.8</v>
      </c>
      <c r="T710" s="2">
        <f t="shared" si="23"/>
        <v>12.8</v>
      </c>
    </row>
    <row r="711" spans="1:20" x14ac:dyDescent="0.3">
      <c r="A711">
        <v>9</v>
      </c>
      <c r="B711" t="s">
        <v>735</v>
      </c>
      <c r="C711" t="s">
        <v>2056</v>
      </c>
      <c r="E711">
        <v>2019</v>
      </c>
      <c r="F711">
        <v>2019</v>
      </c>
      <c r="G711">
        <v>3</v>
      </c>
      <c r="H711">
        <v>3</v>
      </c>
      <c r="I711">
        <v>0</v>
      </c>
      <c r="J711">
        <v>64</v>
      </c>
      <c r="K711">
        <v>29</v>
      </c>
      <c r="L711">
        <v>21.33</v>
      </c>
      <c r="M711">
        <v>123.07</v>
      </c>
      <c r="N711">
        <v>0</v>
      </c>
      <c r="O711">
        <v>0</v>
      </c>
      <c r="P711">
        <v>0</v>
      </c>
      <c r="Q711">
        <v>11</v>
      </c>
      <c r="R711">
        <v>1</v>
      </c>
      <c r="S711" s="2">
        <f t="shared" si="22"/>
        <v>21.333333333333332</v>
      </c>
      <c r="T711" s="2">
        <f t="shared" si="23"/>
        <v>21.333333333333332</v>
      </c>
    </row>
    <row r="712" spans="1:20" x14ac:dyDescent="0.3">
      <c r="A712">
        <v>10</v>
      </c>
      <c r="B712" t="s">
        <v>736</v>
      </c>
      <c r="C712" t="s">
        <v>2059</v>
      </c>
      <c r="E712">
        <v>2019</v>
      </c>
      <c r="F712">
        <v>2019</v>
      </c>
      <c r="G712">
        <v>3</v>
      </c>
      <c r="H712">
        <v>3</v>
      </c>
      <c r="I712">
        <v>0</v>
      </c>
      <c r="J712">
        <v>64</v>
      </c>
      <c r="K712">
        <v>30</v>
      </c>
      <c r="L712">
        <v>21.33</v>
      </c>
      <c r="M712">
        <v>108.47</v>
      </c>
      <c r="N712">
        <v>0</v>
      </c>
      <c r="O712">
        <v>0</v>
      </c>
      <c r="P712">
        <v>0</v>
      </c>
      <c r="Q712">
        <v>10</v>
      </c>
      <c r="R712">
        <v>1</v>
      </c>
      <c r="S712" s="2">
        <f t="shared" si="22"/>
        <v>21.333333333333332</v>
      </c>
      <c r="T712" s="2">
        <f t="shared" si="23"/>
        <v>21.333333333333332</v>
      </c>
    </row>
    <row r="713" spans="1:20" x14ac:dyDescent="0.3">
      <c r="A713">
        <v>11</v>
      </c>
      <c r="B713" t="s">
        <v>737</v>
      </c>
      <c r="C713" t="s">
        <v>2035</v>
      </c>
      <c r="E713">
        <v>2009</v>
      </c>
      <c r="F713">
        <v>2019</v>
      </c>
      <c r="G713">
        <v>48</v>
      </c>
      <c r="H713">
        <v>15</v>
      </c>
      <c r="I713">
        <v>8</v>
      </c>
      <c r="J713">
        <v>64</v>
      </c>
      <c r="K713">
        <v>16</v>
      </c>
      <c r="L713">
        <v>9.14</v>
      </c>
      <c r="M713">
        <v>86.48</v>
      </c>
      <c r="N713">
        <v>0</v>
      </c>
      <c r="O713">
        <v>0</v>
      </c>
      <c r="P713">
        <v>2</v>
      </c>
      <c r="Q713">
        <v>3</v>
      </c>
      <c r="R713">
        <v>3</v>
      </c>
      <c r="S713" s="2">
        <f t="shared" si="22"/>
        <v>1.3333333333333333</v>
      </c>
      <c r="T713" s="2">
        <f t="shared" si="23"/>
        <v>4.2666666666666666</v>
      </c>
    </row>
    <row r="714" spans="1:20" x14ac:dyDescent="0.3">
      <c r="A714">
        <v>12</v>
      </c>
      <c r="B714" t="s">
        <v>738</v>
      </c>
      <c r="C714" t="s">
        <v>2021</v>
      </c>
      <c r="E714">
        <v>2008</v>
      </c>
      <c r="F714">
        <v>2009</v>
      </c>
      <c r="G714">
        <v>6</v>
      </c>
      <c r="H714">
        <v>5</v>
      </c>
      <c r="I714">
        <v>0</v>
      </c>
      <c r="J714">
        <v>64</v>
      </c>
      <c r="K714">
        <v>29</v>
      </c>
      <c r="L714">
        <v>12.8</v>
      </c>
      <c r="M714">
        <v>130.61000000000001</v>
      </c>
      <c r="N714">
        <v>0</v>
      </c>
      <c r="O714">
        <v>0</v>
      </c>
      <c r="P714">
        <v>1</v>
      </c>
      <c r="Q714">
        <v>10</v>
      </c>
      <c r="R714">
        <v>2</v>
      </c>
      <c r="S714" s="2">
        <f t="shared" si="22"/>
        <v>10.666666666666666</v>
      </c>
      <c r="T714" s="2">
        <f t="shared" si="23"/>
        <v>12.8</v>
      </c>
    </row>
    <row r="715" spans="1:20" x14ac:dyDescent="0.3">
      <c r="A715">
        <v>13</v>
      </c>
      <c r="B715" t="s">
        <v>739</v>
      </c>
      <c r="C715" t="s">
        <v>2056</v>
      </c>
      <c r="E715">
        <v>2019</v>
      </c>
      <c r="F715">
        <v>2019</v>
      </c>
      <c r="G715">
        <v>3</v>
      </c>
      <c r="H715">
        <v>3</v>
      </c>
      <c r="I715">
        <v>1</v>
      </c>
      <c r="J715">
        <v>64</v>
      </c>
      <c r="K715">
        <v>28</v>
      </c>
      <c r="L715">
        <v>32</v>
      </c>
      <c r="M715">
        <v>152.38</v>
      </c>
      <c r="N715">
        <v>0</v>
      </c>
      <c r="O715">
        <v>0</v>
      </c>
      <c r="P715">
        <v>0</v>
      </c>
      <c r="Q715">
        <v>3</v>
      </c>
      <c r="R715">
        <v>6</v>
      </c>
      <c r="S715" s="2">
        <f t="shared" si="22"/>
        <v>21.333333333333332</v>
      </c>
      <c r="T715" s="2">
        <f t="shared" si="23"/>
        <v>21.333333333333332</v>
      </c>
    </row>
    <row r="716" spans="1:20" x14ac:dyDescent="0.3">
      <c r="A716">
        <v>14</v>
      </c>
      <c r="B716" t="s">
        <v>740</v>
      </c>
      <c r="C716" t="s">
        <v>2038</v>
      </c>
      <c r="E716">
        <v>2019</v>
      </c>
      <c r="F716">
        <v>2019</v>
      </c>
      <c r="G716">
        <v>6</v>
      </c>
      <c r="H716">
        <v>4</v>
      </c>
      <c r="I716">
        <v>1</v>
      </c>
      <c r="J716">
        <v>64</v>
      </c>
      <c r="K716">
        <v>28</v>
      </c>
      <c r="L716">
        <v>21.33</v>
      </c>
      <c r="M716">
        <v>104.91</v>
      </c>
      <c r="N716">
        <v>0</v>
      </c>
      <c r="O716">
        <v>0</v>
      </c>
      <c r="P716">
        <v>1</v>
      </c>
      <c r="Q716">
        <v>6</v>
      </c>
      <c r="R716">
        <v>1</v>
      </c>
      <c r="S716" s="2">
        <f t="shared" si="22"/>
        <v>10.666666666666666</v>
      </c>
      <c r="T716" s="2">
        <f t="shared" si="23"/>
        <v>16</v>
      </c>
    </row>
    <row r="717" spans="1:20" x14ac:dyDescent="0.3">
      <c r="A717">
        <v>15</v>
      </c>
      <c r="B717" t="s">
        <v>741</v>
      </c>
      <c r="C717" t="s">
        <v>2065</v>
      </c>
      <c r="E717">
        <v>2019</v>
      </c>
      <c r="F717">
        <v>2019</v>
      </c>
      <c r="G717">
        <v>3</v>
      </c>
      <c r="H717">
        <v>3</v>
      </c>
      <c r="I717">
        <v>1</v>
      </c>
      <c r="J717">
        <v>63</v>
      </c>
      <c r="K717">
        <v>29</v>
      </c>
      <c r="L717">
        <v>31.5</v>
      </c>
      <c r="M717">
        <v>76.819999999999993</v>
      </c>
      <c r="N717">
        <v>0</v>
      </c>
      <c r="O717">
        <v>0</v>
      </c>
      <c r="P717">
        <v>0</v>
      </c>
      <c r="Q717">
        <v>6</v>
      </c>
      <c r="R717">
        <v>1</v>
      </c>
      <c r="S717" s="2">
        <f t="shared" si="22"/>
        <v>21</v>
      </c>
      <c r="T717" s="2">
        <f t="shared" si="23"/>
        <v>21</v>
      </c>
    </row>
    <row r="718" spans="1:20" x14ac:dyDescent="0.3">
      <c r="A718">
        <v>16</v>
      </c>
      <c r="B718" t="s">
        <v>742</v>
      </c>
      <c r="C718" t="s">
        <v>2047</v>
      </c>
      <c r="E718">
        <v>2019</v>
      </c>
      <c r="F718">
        <v>2019</v>
      </c>
      <c r="G718">
        <v>9</v>
      </c>
      <c r="H718">
        <v>8</v>
      </c>
      <c r="I718">
        <v>0</v>
      </c>
      <c r="J718">
        <v>63</v>
      </c>
      <c r="K718">
        <v>20</v>
      </c>
      <c r="L718">
        <v>7.87</v>
      </c>
      <c r="M718">
        <v>91.3</v>
      </c>
      <c r="N718">
        <v>0</v>
      </c>
      <c r="O718">
        <v>0</v>
      </c>
      <c r="P718">
        <v>3</v>
      </c>
      <c r="Q718">
        <v>8</v>
      </c>
      <c r="R718">
        <v>0</v>
      </c>
      <c r="S718" s="2">
        <f t="shared" si="22"/>
        <v>7</v>
      </c>
      <c r="T718" s="2">
        <f t="shared" si="23"/>
        <v>7.875</v>
      </c>
    </row>
    <row r="719" spans="1:20" x14ac:dyDescent="0.3">
      <c r="A719">
        <v>17</v>
      </c>
      <c r="B719" t="s">
        <v>743</v>
      </c>
      <c r="C719" t="s">
        <v>2043</v>
      </c>
      <c r="E719">
        <v>2019</v>
      </c>
      <c r="F719">
        <v>2019</v>
      </c>
      <c r="G719">
        <v>7</v>
      </c>
      <c r="H719">
        <v>7</v>
      </c>
      <c r="I719">
        <v>0</v>
      </c>
      <c r="J719">
        <v>63</v>
      </c>
      <c r="K719">
        <v>17</v>
      </c>
      <c r="L719">
        <v>9</v>
      </c>
      <c r="M719">
        <v>108.62</v>
      </c>
      <c r="N719">
        <v>0</v>
      </c>
      <c r="O719">
        <v>0</v>
      </c>
      <c r="P719">
        <v>0</v>
      </c>
      <c r="Q719">
        <v>7</v>
      </c>
      <c r="R719">
        <v>3</v>
      </c>
      <c r="S719" s="2">
        <f t="shared" si="22"/>
        <v>9</v>
      </c>
      <c r="T719" s="2">
        <f t="shared" si="23"/>
        <v>9</v>
      </c>
    </row>
    <row r="720" spans="1:20" x14ac:dyDescent="0.3">
      <c r="A720">
        <v>18</v>
      </c>
      <c r="B720" t="s">
        <v>744</v>
      </c>
      <c r="C720" t="s">
        <v>2048</v>
      </c>
      <c r="E720">
        <v>2019</v>
      </c>
      <c r="F720">
        <v>2019</v>
      </c>
      <c r="G720">
        <v>8</v>
      </c>
      <c r="H720">
        <v>3</v>
      </c>
      <c r="I720">
        <v>0</v>
      </c>
      <c r="J720">
        <v>63</v>
      </c>
      <c r="K720">
        <v>38</v>
      </c>
      <c r="L720">
        <v>21</v>
      </c>
      <c r="M720">
        <v>153.65</v>
      </c>
      <c r="N720">
        <v>0</v>
      </c>
      <c r="O720">
        <v>0</v>
      </c>
      <c r="P720">
        <v>0</v>
      </c>
      <c r="Q720">
        <v>3</v>
      </c>
      <c r="R720">
        <v>2</v>
      </c>
      <c r="S720" s="2">
        <f t="shared" si="22"/>
        <v>7.875</v>
      </c>
      <c r="T720" s="2">
        <f t="shared" si="23"/>
        <v>21</v>
      </c>
    </row>
    <row r="721" spans="1:20" x14ac:dyDescent="0.3">
      <c r="A721">
        <v>19</v>
      </c>
      <c r="B721" t="s">
        <v>745</v>
      </c>
      <c r="C721" t="s">
        <v>13</v>
      </c>
      <c r="E721">
        <v>2007</v>
      </c>
      <c r="F721">
        <v>2009</v>
      </c>
      <c r="G721">
        <v>4</v>
      </c>
      <c r="H721">
        <v>4</v>
      </c>
      <c r="I721">
        <v>0</v>
      </c>
      <c r="J721">
        <v>61</v>
      </c>
      <c r="K721">
        <v>26</v>
      </c>
      <c r="L721">
        <v>15.25</v>
      </c>
      <c r="M721">
        <v>112.96</v>
      </c>
      <c r="N721">
        <v>0</v>
      </c>
      <c r="O721">
        <v>0</v>
      </c>
      <c r="P721">
        <v>0</v>
      </c>
      <c r="Q721">
        <v>10</v>
      </c>
      <c r="R721">
        <v>0</v>
      </c>
      <c r="S721" s="2">
        <f t="shared" si="22"/>
        <v>15.25</v>
      </c>
      <c r="T721" s="2">
        <f t="shared" si="23"/>
        <v>15.25</v>
      </c>
    </row>
    <row r="722" spans="1:20" x14ac:dyDescent="0.3">
      <c r="A722">
        <v>20</v>
      </c>
      <c r="B722" t="s">
        <v>746</v>
      </c>
      <c r="C722" t="s">
        <v>2051</v>
      </c>
      <c r="E722">
        <v>2019</v>
      </c>
      <c r="F722">
        <v>2019</v>
      </c>
      <c r="G722">
        <v>9</v>
      </c>
      <c r="H722">
        <v>8</v>
      </c>
      <c r="I722">
        <v>1</v>
      </c>
      <c r="J722">
        <v>61</v>
      </c>
      <c r="K722">
        <v>18</v>
      </c>
      <c r="L722">
        <v>8.7100000000000009</v>
      </c>
      <c r="M722">
        <v>107.01</v>
      </c>
      <c r="N722">
        <v>0</v>
      </c>
      <c r="O722">
        <v>0</v>
      </c>
      <c r="P722">
        <v>1</v>
      </c>
      <c r="Q722">
        <v>4</v>
      </c>
      <c r="R722">
        <v>2</v>
      </c>
      <c r="S722" s="2">
        <f t="shared" si="22"/>
        <v>6.7777777777777777</v>
      </c>
      <c r="T722" s="2">
        <f t="shared" si="23"/>
        <v>7.625</v>
      </c>
    </row>
    <row r="723" spans="1:20" x14ac:dyDescent="0.3">
      <c r="A723">
        <v>21</v>
      </c>
      <c r="B723" t="s">
        <v>747</v>
      </c>
      <c r="C723" t="s">
        <v>16</v>
      </c>
      <c r="E723">
        <v>2016</v>
      </c>
      <c r="F723">
        <v>2019</v>
      </c>
      <c r="G723">
        <v>30</v>
      </c>
      <c r="H723">
        <v>10</v>
      </c>
      <c r="I723">
        <v>5</v>
      </c>
      <c r="J723">
        <v>61</v>
      </c>
      <c r="K723">
        <v>23</v>
      </c>
      <c r="L723">
        <v>12.2</v>
      </c>
      <c r="M723">
        <v>174.28</v>
      </c>
      <c r="N723">
        <v>0</v>
      </c>
      <c r="O723">
        <v>0</v>
      </c>
      <c r="P723">
        <v>2</v>
      </c>
      <c r="Q723">
        <v>3</v>
      </c>
      <c r="R723">
        <v>5</v>
      </c>
      <c r="S723" s="2">
        <f t="shared" si="22"/>
        <v>2.0333333333333332</v>
      </c>
      <c r="T723" s="2">
        <f t="shared" si="23"/>
        <v>6.1</v>
      </c>
    </row>
    <row r="724" spans="1:20" x14ac:dyDescent="0.3">
      <c r="A724">
        <v>22</v>
      </c>
      <c r="B724" t="s">
        <v>748</v>
      </c>
      <c r="C724" t="s">
        <v>18</v>
      </c>
      <c r="E724">
        <v>2006</v>
      </c>
      <c r="F724">
        <v>2010</v>
      </c>
      <c r="G724">
        <v>11</v>
      </c>
      <c r="H724">
        <v>9</v>
      </c>
      <c r="I724">
        <v>1</v>
      </c>
      <c r="J724">
        <v>61</v>
      </c>
      <c r="K724">
        <v>26</v>
      </c>
      <c r="L724">
        <v>7.62</v>
      </c>
      <c r="M724">
        <v>95.31</v>
      </c>
      <c r="N724">
        <v>0</v>
      </c>
      <c r="O724">
        <v>0</v>
      </c>
      <c r="P724">
        <v>0</v>
      </c>
      <c r="Q724">
        <v>6</v>
      </c>
      <c r="R724">
        <v>2</v>
      </c>
      <c r="S724" s="2">
        <f t="shared" si="22"/>
        <v>5.5454545454545459</v>
      </c>
      <c r="T724" s="2">
        <f t="shared" si="23"/>
        <v>6.7777777777777777</v>
      </c>
    </row>
    <row r="725" spans="1:20" x14ac:dyDescent="0.3">
      <c r="A725">
        <v>23</v>
      </c>
      <c r="B725" t="s">
        <v>749</v>
      </c>
      <c r="C725" t="s">
        <v>2065</v>
      </c>
      <c r="E725">
        <v>2019</v>
      </c>
      <c r="F725">
        <v>2019</v>
      </c>
      <c r="G725">
        <v>7</v>
      </c>
      <c r="H725">
        <v>7</v>
      </c>
      <c r="I725">
        <v>1</v>
      </c>
      <c r="J725">
        <v>61</v>
      </c>
      <c r="K725">
        <v>26</v>
      </c>
      <c r="L725">
        <v>10.16</v>
      </c>
      <c r="M725">
        <v>77.209999999999994</v>
      </c>
      <c r="N725">
        <v>0</v>
      </c>
      <c r="O725">
        <v>0</v>
      </c>
      <c r="P725">
        <v>1</v>
      </c>
      <c r="Q725">
        <v>3</v>
      </c>
      <c r="R725">
        <v>1</v>
      </c>
      <c r="S725" s="2">
        <f t="shared" si="22"/>
        <v>8.7142857142857135</v>
      </c>
      <c r="T725" s="2">
        <f t="shared" si="23"/>
        <v>8.7142857142857135</v>
      </c>
    </row>
    <row r="726" spans="1:20" x14ac:dyDescent="0.3">
      <c r="A726">
        <v>24</v>
      </c>
      <c r="B726" t="s">
        <v>750</v>
      </c>
      <c r="C726" t="s">
        <v>2024</v>
      </c>
      <c r="E726">
        <v>2010</v>
      </c>
      <c r="F726">
        <v>2019</v>
      </c>
      <c r="G726">
        <v>16</v>
      </c>
      <c r="H726">
        <v>8</v>
      </c>
      <c r="I726">
        <v>2</v>
      </c>
      <c r="J726">
        <v>61</v>
      </c>
      <c r="K726">
        <v>26</v>
      </c>
      <c r="L726">
        <v>10.16</v>
      </c>
      <c r="M726">
        <v>64.89</v>
      </c>
      <c r="N726">
        <v>0</v>
      </c>
      <c r="O726">
        <v>0</v>
      </c>
      <c r="P726">
        <v>2</v>
      </c>
      <c r="Q726">
        <v>4</v>
      </c>
      <c r="R726">
        <v>1</v>
      </c>
      <c r="S726" s="2">
        <f t="shared" si="22"/>
        <v>3.8125</v>
      </c>
      <c r="T726" s="2">
        <f t="shared" si="23"/>
        <v>7.625</v>
      </c>
    </row>
    <row r="727" spans="1:20" x14ac:dyDescent="0.3">
      <c r="A727">
        <v>25</v>
      </c>
      <c r="B727" t="s">
        <v>751</v>
      </c>
      <c r="C727" t="s">
        <v>2052</v>
      </c>
      <c r="E727">
        <v>2019</v>
      </c>
      <c r="F727">
        <v>2019</v>
      </c>
      <c r="G727">
        <v>3</v>
      </c>
      <c r="H727">
        <v>3</v>
      </c>
      <c r="I727">
        <v>0</v>
      </c>
      <c r="J727">
        <v>61</v>
      </c>
      <c r="K727">
        <v>30</v>
      </c>
      <c r="L727">
        <v>20.329999999999998</v>
      </c>
      <c r="M727">
        <v>100</v>
      </c>
      <c r="N727">
        <v>0</v>
      </c>
      <c r="O727">
        <v>0</v>
      </c>
      <c r="P727">
        <v>0</v>
      </c>
      <c r="Q727">
        <v>3</v>
      </c>
      <c r="R727">
        <v>2</v>
      </c>
      <c r="S727" s="2">
        <f t="shared" si="22"/>
        <v>20.333333333333332</v>
      </c>
      <c r="T727" s="2">
        <f t="shared" si="23"/>
        <v>20.333333333333332</v>
      </c>
    </row>
    <row r="728" spans="1:20" x14ac:dyDescent="0.3">
      <c r="A728">
        <v>26</v>
      </c>
      <c r="B728" t="s">
        <v>752</v>
      </c>
      <c r="C728" t="s">
        <v>2075</v>
      </c>
      <c r="E728">
        <v>2019</v>
      </c>
      <c r="F728">
        <v>2019</v>
      </c>
      <c r="G728">
        <v>4</v>
      </c>
      <c r="H728">
        <v>4</v>
      </c>
      <c r="I728">
        <v>1</v>
      </c>
      <c r="J728">
        <v>61</v>
      </c>
      <c r="K728">
        <v>37</v>
      </c>
      <c r="L728">
        <v>20.329999999999998</v>
      </c>
      <c r="M728">
        <v>84.72</v>
      </c>
      <c r="N728">
        <v>0</v>
      </c>
      <c r="O728">
        <v>0</v>
      </c>
      <c r="P728">
        <v>0</v>
      </c>
      <c r="Q728">
        <v>3</v>
      </c>
      <c r="R728">
        <v>1</v>
      </c>
      <c r="S728" s="2">
        <f t="shared" si="22"/>
        <v>15.25</v>
      </c>
      <c r="T728" s="2">
        <f t="shared" si="23"/>
        <v>15.25</v>
      </c>
    </row>
    <row r="729" spans="1:20" x14ac:dyDescent="0.3">
      <c r="A729">
        <v>27</v>
      </c>
      <c r="B729" t="s">
        <v>753</v>
      </c>
      <c r="C729" t="s">
        <v>12</v>
      </c>
      <c r="E729">
        <v>2016</v>
      </c>
      <c r="F729">
        <v>2018</v>
      </c>
      <c r="G729">
        <v>26</v>
      </c>
      <c r="H729">
        <v>11</v>
      </c>
      <c r="I729">
        <v>5</v>
      </c>
      <c r="J729">
        <v>61</v>
      </c>
      <c r="K729">
        <v>20</v>
      </c>
      <c r="L729">
        <v>10.16</v>
      </c>
      <c r="M729">
        <v>110.9</v>
      </c>
      <c r="N729">
        <v>0</v>
      </c>
      <c r="O729">
        <v>0</v>
      </c>
      <c r="P729">
        <v>2</v>
      </c>
      <c r="Q729">
        <v>4</v>
      </c>
      <c r="R729">
        <v>3</v>
      </c>
      <c r="S729" s="2">
        <f t="shared" si="22"/>
        <v>2.3461538461538463</v>
      </c>
      <c r="T729" s="2">
        <f t="shared" si="23"/>
        <v>5.5454545454545459</v>
      </c>
    </row>
    <row r="730" spans="1:20" x14ac:dyDescent="0.3">
      <c r="A730">
        <v>28</v>
      </c>
      <c r="B730" t="s">
        <v>754</v>
      </c>
      <c r="C730" t="s">
        <v>2020</v>
      </c>
      <c r="E730">
        <v>2018</v>
      </c>
      <c r="F730">
        <v>2018</v>
      </c>
      <c r="G730">
        <v>6</v>
      </c>
      <c r="H730">
        <v>4</v>
      </c>
      <c r="I730">
        <v>2</v>
      </c>
      <c r="J730">
        <v>60</v>
      </c>
      <c r="K730">
        <v>24</v>
      </c>
      <c r="L730">
        <v>30</v>
      </c>
      <c r="M730">
        <v>101.69</v>
      </c>
      <c r="N730">
        <v>0</v>
      </c>
      <c r="O730">
        <v>0</v>
      </c>
      <c r="P730">
        <v>0</v>
      </c>
      <c r="Q730">
        <v>2</v>
      </c>
      <c r="R730">
        <v>3</v>
      </c>
      <c r="S730" s="2">
        <f t="shared" si="22"/>
        <v>10</v>
      </c>
      <c r="T730" s="2">
        <f t="shared" si="23"/>
        <v>15</v>
      </c>
    </row>
    <row r="731" spans="1:20" x14ac:dyDescent="0.3">
      <c r="A731">
        <v>29</v>
      </c>
      <c r="B731" t="s">
        <v>755</v>
      </c>
      <c r="C731" t="s">
        <v>13</v>
      </c>
      <c r="E731">
        <v>2006</v>
      </c>
      <c r="F731">
        <v>2007</v>
      </c>
      <c r="G731">
        <v>3</v>
      </c>
      <c r="H731">
        <v>3</v>
      </c>
      <c r="I731">
        <v>0</v>
      </c>
      <c r="J731">
        <v>60</v>
      </c>
      <c r="K731">
        <v>32</v>
      </c>
      <c r="L731">
        <v>20</v>
      </c>
      <c r="M731">
        <v>105.26</v>
      </c>
      <c r="N731">
        <v>0</v>
      </c>
      <c r="O731">
        <v>0</v>
      </c>
      <c r="P731">
        <v>0</v>
      </c>
      <c r="Q731">
        <v>6</v>
      </c>
      <c r="R731">
        <v>0</v>
      </c>
      <c r="S731" s="2">
        <f t="shared" si="22"/>
        <v>20</v>
      </c>
      <c r="T731" s="2">
        <f t="shared" si="23"/>
        <v>20</v>
      </c>
    </row>
    <row r="732" spans="1:20" x14ac:dyDescent="0.3">
      <c r="A732">
        <v>30</v>
      </c>
      <c r="B732" t="s">
        <v>756</v>
      </c>
      <c r="C732" t="s">
        <v>19</v>
      </c>
      <c r="E732">
        <v>2015</v>
      </c>
      <c r="F732">
        <v>2016</v>
      </c>
      <c r="G732">
        <v>8</v>
      </c>
      <c r="H732">
        <v>7</v>
      </c>
      <c r="I732">
        <v>0</v>
      </c>
      <c r="J732">
        <v>60</v>
      </c>
      <c r="K732">
        <v>34</v>
      </c>
      <c r="L732">
        <v>8.57</v>
      </c>
      <c r="M732">
        <v>92.3</v>
      </c>
      <c r="N732">
        <v>0</v>
      </c>
      <c r="O732">
        <v>0</v>
      </c>
      <c r="P732">
        <v>2</v>
      </c>
      <c r="Q732">
        <v>4</v>
      </c>
      <c r="R732">
        <v>1</v>
      </c>
      <c r="S732" s="2">
        <f t="shared" si="22"/>
        <v>7.5</v>
      </c>
      <c r="T732" s="2">
        <f t="shared" si="23"/>
        <v>8.5714285714285712</v>
      </c>
    </row>
    <row r="733" spans="1:20" x14ac:dyDescent="0.3">
      <c r="A733">
        <v>31</v>
      </c>
      <c r="B733" t="s">
        <v>757</v>
      </c>
      <c r="C733" t="s">
        <v>2025</v>
      </c>
      <c r="E733">
        <v>2019</v>
      </c>
      <c r="F733">
        <v>2019</v>
      </c>
      <c r="G733">
        <v>12</v>
      </c>
      <c r="H733">
        <v>5</v>
      </c>
      <c r="I733">
        <v>3</v>
      </c>
      <c r="J733">
        <v>60</v>
      </c>
      <c r="K733">
        <v>27</v>
      </c>
      <c r="L733">
        <v>30</v>
      </c>
      <c r="M733">
        <v>193.54</v>
      </c>
      <c r="N733">
        <v>0</v>
      </c>
      <c r="O733">
        <v>0</v>
      </c>
      <c r="P733">
        <v>0</v>
      </c>
      <c r="Q733">
        <v>4</v>
      </c>
      <c r="R733">
        <v>5</v>
      </c>
      <c r="S733" s="2">
        <f t="shared" si="22"/>
        <v>5</v>
      </c>
      <c r="T733" s="2">
        <f t="shared" si="23"/>
        <v>12</v>
      </c>
    </row>
    <row r="734" spans="1:20" x14ac:dyDescent="0.3">
      <c r="A734">
        <v>32</v>
      </c>
      <c r="B734" t="s">
        <v>758</v>
      </c>
      <c r="C734" t="s">
        <v>2060</v>
      </c>
      <c r="E734">
        <v>2019</v>
      </c>
      <c r="F734">
        <v>2019</v>
      </c>
      <c r="G734">
        <v>5</v>
      </c>
      <c r="H734">
        <v>3</v>
      </c>
      <c r="I734">
        <v>3</v>
      </c>
      <c r="J734">
        <v>60</v>
      </c>
      <c r="K734">
        <v>38</v>
      </c>
      <c r="L734" t="s">
        <v>8</v>
      </c>
      <c r="M734">
        <v>193.54</v>
      </c>
      <c r="N734">
        <v>0</v>
      </c>
      <c r="O734">
        <v>0</v>
      </c>
      <c r="P734">
        <v>0</v>
      </c>
      <c r="Q734">
        <v>4</v>
      </c>
      <c r="R734">
        <v>5</v>
      </c>
      <c r="S734" s="2">
        <f t="shared" si="22"/>
        <v>12</v>
      </c>
      <c r="T734" s="2">
        <f t="shared" si="23"/>
        <v>20</v>
      </c>
    </row>
    <row r="735" spans="1:20" x14ac:dyDescent="0.3">
      <c r="A735">
        <v>33</v>
      </c>
      <c r="B735" t="s">
        <v>759</v>
      </c>
      <c r="C735" t="s">
        <v>20</v>
      </c>
      <c r="E735">
        <v>2012</v>
      </c>
      <c r="F735">
        <v>2014</v>
      </c>
      <c r="G735">
        <v>6</v>
      </c>
      <c r="H735">
        <v>4</v>
      </c>
      <c r="I735">
        <v>1</v>
      </c>
      <c r="J735">
        <v>60</v>
      </c>
      <c r="K735">
        <v>26</v>
      </c>
      <c r="L735">
        <v>20</v>
      </c>
      <c r="M735">
        <v>120</v>
      </c>
      <c r="N735">
        <v>0</v>
      </c>
      <c r="O735">
        <v>0</v>
      </c>
      <c r="P735">
        <v>0</v>
      </c>
      <c r="Q735">
        <v>5</v>
      </c>
      <c r="R735">
        <v>2</v>
      </c>
      <c r="S735" s="2">
        <f t="shared" si="22"/>
        <v>10</v>
      </c>
      <c r="T735" s="2">
        <f t="shared" si="23"/>
        <v>15</v>
      </c>
    </row>
    <row r="736" spans="1:20" x14ac:dyDescent="0.3">
      <c r="A736">
        <v>34</v>
      </c>
      <c r="B736" t="s">
        <v>760</v>
      </c>
      <c r="C736" t="s">
        <v>13</v>
      </c>
      <c r="E736">
        <v>2008</v>
      </c>
      <c r="F736">
        <v>2008</v>
      </c>
      <c r="G736">
        <v>2</v>
      </c>
      <c r="H736">
        <v>2</v>
      </c>
      <c r="I736">
        <v>0</v>
      </c>
      <c r="J736">
        <v>60</v>
      </c>
      <c r="K736">
        <v>40</v>
      </c>
      <c r="L736">
        <v>30</v>
      </c>
      <c r="M736">
        <v>162.16</v>
      </c>
      <c r="N736">
        <v>0</v>
      </c>
      <c r="O736">
        <v>0</v>
      </c>
      <c r="P736">
        <v>0</v>
      </c>
      <c r="Q736">
        <v>5</v>
      </c>
      <c r="R736">
        <v>4</v>
      </c>
      <c r="S736" s="2">
        <f t="shared" si="22"/>
        <v>30</v>
      </c>
      <c r="T736" s="2">
        <f t="shared" si="23"/>
        <v>30</v>
      </c>
    </row>
    <row r="737" spans="1:20" x14ac:dyDescent="0.3">
      <c r="A737">
        <v>35</v>
      </c>
      <c r="B737" t="s">
        <v>761</v>
      </c>
      <c r="C737" t="s">
        <v>2051</v>
      </c>
      <c r="E737">
        <v>2019</v>
      </c>
      <c r="F737">
        <v>2019</v>
      </c>
      <c r="G737">
        <v>2</v>
      </c>
      <c r="H737">
        <v>2</v>
      </c>
      <c r="I737">
        <v>1</v>
      </c>
      <c r="J737">
        <v>60</v>
      </c>
      <c r="K737">
        <v>33</v>
      </c>
      <c r="L737">
        <v>60</v>
      </c>
      <c r="M737">
        <v>98.36</v>
      </c>
      <c r="N737">
        <v>0</v>
      </c>
      <c r="O737">
        <v>0</v>
      </c>
      <c r="P737">
        <v>0</v>
      </c>
      <c r="Q737">
        <v>4</v>
      </c>
      <c r="R737">
        <v>0</v>
      </c>
      <c r="S737" s="2">
        <f t="shared" si="22"/>
        <v>30</v>
      </c>
      <c r="T737" s="2">
        <f t="shared" si="23"/>
        <v>30</v>
      </c>
    </row>
    <row r="738" spans="1:20" x14ac:dyDescent="0.3">
      <c r="A738">
        <v>36</v>
      </c>
      <c r="B738" t="s">
        <v>762</v>
      </c>
      <c r="C738" t="s">
        <v>2026</v>
      </c>
      <c r="E738">
        <v>2015</v>
      </c>
      <c r="F738">
        <v>2015</v>
      </c>
      <c r="G738">
        <v>5</v>
      </c>
      <c r="H738">
        <v>5</v>
      </c>
      <c r="I738">
        <v>1</v>
      </c>
      <c r="J738">
        <v>60</v>
      </c>
      <c r="K738">
        <v>33</v>
      </c>
      <c r="L738">
        <v>15</v>
      </c>
      <c r="M738">
        <v>95.23</v>
      </c>
      <c r="N738">
        <v>0</v>
      </c>
      <c r="O738">
        <v>0</v>
      </c>
      <c r="P738">
        <v>0</v>
      </c>
      <c r="Q738">
        <v>7</v>
      </c>
      <c r="R738">
        <v>0</v>
      </c>
      <c r="S738" s="2">
        <f t="shared" si="22"/>
        <v>12</v>
      </c>
      <c r="T738" s="2">
        <f t="shared" si="23"/>
        <v>12</v>
      </c>
    </row>
    <row r="739" spans="1:20" x14ac:dyDescent="0.3">
      <c r="A739">
        <v>37</v>
      </c>
      <c r="B739" t="s">
        <v>763</v>
      </c>
      <c r="C739" t="s">
        <v>20</v>
      </c>
      <c r="E739">
        <v>2018</v>
      </c>
      <c r="F739">
        <v>2018</v>
      </c>
      <c r="G739">
        <v>9</v>
      </c>
      <c r="H739">
        <v>8</v>
      </c>
      <c r="I739">
        <v>4</v>
      </c>
      <c r="J739">
        <v>59</v>
      </c>
      <c r="K739">
        <v>18</v>
      </c>
      <c r="L739">
        <v>14.75</v>
      </c>
      <c r="M739">
        <v>96.72</v>
      </c>
      <c r="N739">
        <v>0</v>
      </c>
      <c r="O739">
        <v>0</v>
      </c>
      <c r="P739">
        <v>1</v>
      </c>
      <c r="Q739">
        <v>4</v>
      </c>
      <c r="R739">
        <v>0</v>
      </c>
      <c r="S739" s="2">
        <f t="shared" si="22"/>
        <v>6.5555555555555554</v>
      </c>
      <c r="T739" s="2">
        <f t="shared" si="23"/>
        <v>7.375</v>
      </c>
    </row>
    <row r="740" spans="1:20" x14ac:dyDescent="0.3">
      <c r="A740">
        <v>38</v>
      </c>
      <c r="B740" t="s">
        <v>764</v>
      </c>
      <c r="C740" t="s">
        <v>18</v>
      </c>
      <c r="E740">
        <v>2008</v>
      </c>
      <c r="F740">
        <v>2012</v>
      </c>
      <c r="G740">
        <v>5</v>
      </c>
      <c r="H740">
        <v>5</v>
      </c>
      <c r="I740">
        <v>0</v>
      </c>
      <c r="J740">
        <v>59</v>
      </c>
      <c r="K740">
        <v>23</v>
      </c>
      <c r="L740">
        <v>11.8</v>
      </c>
      <c r="M740">
        <v>115.68</v>
      </c>
      <c r="N740">
        <v>0</v>
      </c>
      <c r="O740">
        <v>0</v>
      </c>
      <c r="P740">
        <v>0</v>
      </c>
      <c r="Q740">
        <v>1</v>
      </c>
      <c r="R740">
        <v>4</v>
      </c>
      <c r="S740" s="2">
        <f t="shared" si="22"/>
        <v>11.8</v>
      </c>
      <c r="T740" s="2">
        <f t="shared" si="23"/>
        <v>11.8</v>
      </c>
    </row>
    <row r="741" spans="1:20" x14ac:dyDescent="0.3">
      <c r="A741">
        <v>39</v>
      </c>
      <c r="B741" t="s">
        <v>765</v>
      </c>
      <c r="C741" t="s">
        <v>2071</v>
      </c>
      <c r="E741">
        <v>2019</v>
      </c>
      <c r="F741">
        <v>2019</v>
      </c>
      <c r="G741">
        <v>4</v>
      </c>
      <c r="H741">
        <v>4</v>
      </c>
      <c r="I741">
        <v>1</v>
      </c>
      <c r="J741">
        <v>59</v>
      </c>
      <c r="K741">
        <v>27</v>
      </c>
      <c r="L741">
        <v>19.66</v>
      </c>
      <c r="M741">
        <v>125.53</v>
      </c>
      <c r="N741">
        <v>0</v>
      </c>
      <c r="O741">
        <v>0</v>
      </c>
      <c r="P741">
        <v>0</v>
      </c>
      <c r="Q741">
        <v>3</v>
      </c>
      <c r="R741">
        <v>3</v>
      </c>
      <c r="S741" s="2">
        <f t="shared" si="22"/>
        <v>14.75</v>
      </c>
      <c r="T741" s="2">
        <f t="shared" si="23"/>
        <v>14.75</v>
      </c>
    </row>
    <row r="742" spans="1:20" x14ac:dyDescent="0.3">
      <c r="A742">
        <v>40</v>
      </c>
      <c r="B742" t="s">
        <v>766</v>
      </c>
      <c r="C742" t="s">
        <v>16</v>
      </c>
      <c r="E742">
        <v>2009</v>
      </c>
      <c r="F742">
        <v>2019</v>
      </c>
      <c r="G742">
        <v>48</v>
      </c>
      <c r="H742">
        <v>14</v>
      </c>
      <c r="I742">
        <v>6</v>
      </c>
      <c r="J742">
        <v>59</v>
      </c>
      <c r="K742">
        <v>21</v>
      </c>
      <c r="L742">
        <v>7.37</v>
      </c>
      <c r="M742">
        <v>81.94</v>
      </c>
      <c r="N742">
        <v>0</v>
      </c>
      <c r="O742">
        <v>0</v>
      </c>
      <c r="P742">
        <v>2</v>
      </c>
      <c r="Q742">
        <v>2</v>
      </c>
      <c r="R742">
        <v>3</v>
      </c>
      <c r="S742" s="2">
        <f t="shared" si="22"/>
        <v>1.2291666666666667</v>
      </c>
      <c r="T742" s="2">
        <f t="shared" si="23"/>
        <v>4.2142857142857144</v>
      </c>
    </row>
    <row r="743" spans="1:20" x14ac:dyDescent="0.3">
      <c r="A743">
        <v>41</v>
      </c>
      <c r="B743" t="s">
        <v>767</v>
      </c>
      <c r="E743">
        <v>2019</v>
      </c>
      <c r="F743">
        <v>2019</v>
      </c>
      <c r="G743">
        <v>4</v>
      </c>
      <c r="H743">
        <v>4</v>
      </c>
      <c r="I743">
        <v>0</v>
      </c>
      <c r="J743">
        <v>59</v>
      </c>
      <c r="K743">
        <v>52</v>
      </c>
      <c r="L743">
        <v>14.75</v>
      </c>
      <c r="M743">
        <v>109.25</v>
      </c>
      <c r="N743">
        <v>0</v>
      </c>
      <c r="O743">
        <v>1</v>
      </c>
      <c r="P743">
        <v>0</v>
      </c>
      <c r="Q743">
        <v>5</v>
      </c>
      <c r="R743">
        <v>1</v>
      </c>
      <c r="S743" s="2">
        <f t="shared" si="22"/>
        <v>14.75</v>
      </c>
      <c r="T743" s="2">
        <f t="shared" si="23"/>
        <v>14.75</v>
      </c>
    </row>
    <row r="744" spans="1:20" x14ac:dyDescent="0.3">
      <c r="A744">
        <v>42</v>
      </c>
      <c r="B744" t="s">
        <v>768</v>
      </c>
      <c r="C744" t="s">
        <v>14</v>
      </c>
      <c r="E744">
        <v>2013</v>
      </c>
      <c r="F744">
        <v>2019</v>
      </c>
      <c r="G744">
        <v>6</v>
      </c>
      <c r="H744">
        <v>5</v>
      </c>
      <c r="I744">
        <v>0</v>
      </c>
      <c r="J744">
        <v>59</v>
      </c>
      <c r="K744">
        <v>16</v>
      </c>
      <c r="L744">
        <v>11.8</v>
      </c>
      <c r="M744">
        <v>90.76</v>
      </c>
      <c r="N744">
        <v>0</v>
      </c>
      <c r="O744">
        <v>0</v>
      </c>
      <c r="P744">
        <v>0</v>
      </c>
      <c r="Q744">
        <v>5</v>
      </c>
      <c r="R744">
        <v>1</v>
      </c>
      <c r="S744" s="2">
        <f t="shared" si="22"/>
        <v>9.8333333333333339</v>
      </c>
      <c r="T744" s="2">
        <f t="shared" si="23"/>
        <v>11.8</v>
      </c>
    </row>
    <row r="745" spans="1:20" x14ac:dyDescent="0.3">
      <c r="A745">
        <v>43</v>
      </c>
      <c r="B745" t="s">
        <v>769</v>
      </c>
      <c r="C745" t="s">
        <v>18</v>
      </c>
      <c r="E745">
        <v>2014</v>
      </c>
      <c r="F745">
        <v>2019</v>
      </c>
      <c r="G745">
        <v>40</v>
      </c>
      <c r="H745">
        <v>7</v>
      </c>
      <c r="I745">
        <v>3</v>
      </c>
      <c r="J745">
        <v>59</v>
      </c>
      <c r="K745">
        <v>15</v>
      </c>
      <c r="L745">
        <v>14.75</v>
      </c>
      <c r="M745">
        <v>105.35</v>
      </c>
      <c r="N745">
        <v>0</v>
      </c>
      <c r="O745">
        <v>0</v>
      </c>
      <c r="P745">
        <v>1</v>
      </c>
      <c r="Q745">
        <v>4</v>
      </c>
      <c r="R745">
        <v>3</v>
      </c>
      <c r="S745" s="2">
        <f t="shared" si="22"/>
        <v>1.4750000000000001</v>
      </c>
      <c r="T745" s="2">
        <f t="shared" si="23"/>
        <v>8.4285714285714288</v>
      </c>
    </row>
    <row r="746" spans="1:20" x14ac:dyDescent="0.3">
      <c r="A746">
        <v>44</v>
      </c>
      <c r="B746" t="s">
        <v>770</v>
      </c>
      <c r="C746" t="s">
        <v>2062</v>
      </c>
      <c r="E746">
        <v>2019</v>
      </c>
      <c r="F746">
        <v>2019</v>
      </c>
      <c r="G746">
        <v>4</v>
      </c>
      <c r="H746">
        <v>4</v>
      </c>
      <c r="I746">
        <v>0</v>
      </c>
      <c r="J746">
        <v>58</v>
      </c>
      <c r="K746">
        <v>23</v>
      </c>
      <c r="L746">
        <v>14.5</v>
      </c>
      <c r="M746">
        <v>79.45</v>
      </c>
      <c r="N746">
        <v>0</v>
      </c>
      <c r="O746">
        <v>0</v>
      </c>
      <c r="P746">
        <v>0</v>
      </c>
      <c r="Q746">
        <v>4</v>
      </c>
      <c r="R746">
        <v>4</v>
      </c>
      <c r="S746" s="2">
        <f t="shared" si="22"/>
        <v>14.5</v>
      </c>
      <c r="T746" s="2">
        <f t="shared" si="23"/>
        <v>14.5</v>
      </c>
    </row>
    <row r="747" spans="1:20" x14ac:dyDescent="0.3">
      <c r="A747">
        <v>45</v>
      </c>
      <c r="B747" t="s">
        <v>771</v>
      </c>
      <c r="C747" t="s">
        <v>20</v>
      </c>
      <c r="E747">
        <v>2016</v>
      </c>
      <c r="F747">
        <v>2018</v>
      </c>
      <c r="G747">
        <v>13</v>
      </c>
      <c r="H747">
        <v>5</v>
      </c>
      <c r="I747">
        <v>4</v>
      </c>
      <c r="J747">
        <v>58</v>
      </c>
      <c r="K747">
        <v>22</v>
      </c>
      <c r="L747">
        <v>58</v>
      </c>
      <c r="M747">
        <v>134.88</v>
      </c>
      <c r="N747">
        <v>0</v>
      </c>
      <c r="O747">
        <v>0</v>
      </c>
      <c r="P747">
        <v>0</v>
      </c>
      <c r="Q747">
        <v>5</v>
      </c>
      <c r="R747">
        <v>4</v>
      </c>
      <c r="S747" s="2">
        <f t="shared" si="22"/>
        <v>4.4615384615384617</v>
      </c>
      <c r="T747" s="2">
        <f t="shared" si="23"/>
        <v>11.6</v>
      </c>
    </row>
    <row r="748" spans="1:20" x14ac:dyDescent="0.3">
      <c r="A748">
        <v>46</v>
      </c>
      <c r="B748" t="s">
        <v>772</v>
      </c>
      <c r="C748" t="s">
        <v>2030</v>
      </c>
      <c r="E748">
        <v>2019</v>
      </c>
      <c r="F748">
        <v>2019</v>
      </c>
      <c r="G748">
        <v>11</v>
      </c>
      <c r="H748">
        <v>7</v>
      </c>
      <c r="I748">
        <v>5</v>
      </c>
      <c r="J748">
        <v>58</v>
      </c>
      <c r="K748">
        <v>23</v>
      </c>
      <c r="L748">
        <v>29</v>
      </c>
      <c r="M748">
        <v>138.09</v>
      </c>
      <c r="N748">
        <v>0</v>
      </c>
      <c r="O748">
        <v>0</v>
      </c>
      <c r="P748">
        <v>1</v>
      </c>
      <c r="Q748">
        <v>2</v>
      </c>
      <c r="R748">
        <v>3</v>
      </c>
      <c r="S748" s="2">
        <f t="shared" si="22"/>
        <v>5.2727272727272725</v>
      </c>
      <c r="T748" s="2">
        <f t="shared" si="23"/>
        <v>8.2857142857142865</v>
      </c>
    </row>
    <row r="749" spans="1:20" x14ac:dyDescent="0.3">
      <c r="A749">
        <v>47</v>
      </c>
      <c r="B749" t="s">
        <v>773</v>
      </c>
      <c r="C749" t="s">
        <v>2043</v>
      </c>
      <c r="E749">
        <v>2019</v>
      </c>
      <c r="F749">
        <v>2019</v>
      </c>
      <c r="G749">
        <v>7</v>
      </c>
      <c r="H749">
        <v>7</v>
      </c>
      <c r="I749">
        <v>0</v>
      </c>
      <c r="J749">
        <v>58</v>
      </c>
      <c r="K749">
        <v>18</v>
      </c>
      <c r="L749">
        <v>8.2799999999999994</v>
      </c>
      <c r="M749">
        <v>95.08</v>
      </c>
      <c r="N749">
        <v>0</v>
      </c>
      <c r="O749">
        <v>0</v>
      </c>
      <c r="P749">
        <v>1</v>
      </c>
      <c r="Q749">
        <v>7</v>
      </c>
      <c r="R749">
        <v>2</v>
      </c>
      <c r="S749" s="2">
        <f t="shared" si="22"/>
        <v>8.2857142857142865</v>
      </c>
      <c r="T749" s="2">
        <f t="shared" si="23"/>
        <v>8.2857142857142865</v>
      </c>
    </row>
    <row r="750" spans="1:20" x14ac:dyDescent="0.3">
      <c r="A750">
        <v>48</v>
      </c>
      <c r="B750" t="s">
        <v>774</v>
      </c>
      <c r="C750" t="s">
        <v>2061</v>
      </c>
      <c r="E750">
        <v>2019</v>
      </c>
      <c r="F750">
        <v>2019</v>
      </c>
      <c r="G750">
        <v>4</v>
      </c>
      <c r="H750">
        <v>4</v>
      </c>
      <c r="I750">
        <v>0</v>
      </c>
      <c r="J750">
        <v>58</v>
      </c>
      <c r="K750">
        <v>20</v>
      </c>
      <c r="L750">
        <v>14.5</v>
      </c>
      <c r="M750">
        <v>70.73</v>
      </c>
      <c r="N750">
        <v>0</v>
      </c>
      <c r="O750">
        <v>0</v>
      </c>
      <c r="P750">
        <v>0</v>
      </c>
      <c r="Q750">
        <v>7</v>
      </c>
      <c r="R750">
        <v>0</v>
      </c>
      <c r="S750" s="2">
        <f t="shared" si="22"/>
        <v>14.5</v>
      </c>
      <c r="T750" s="2">
        <f t="shared" si="23"/>
        <v>14.5</v>
      </c>
    </row>
    <row r="751" spans="1:20" x14ac:dyDescent="0.3">
      <c r="A751">
        <v>49</v>
      </c>
      <c r="B751" t="s">
        <v>775</v>
      </c>
      <c r="C751" t="s">
        <v>2044</v>
      </c>
      <c r="E751">
        <v>2019</v>
      </c>
      <c r="F751">
        <v>2019</v>
      </c>
      <c r="G751">
        <v>6</v>
      </c>
      <c r="H751">
        <v>4</v>
      </c>
      <c r="I751">
        <v>4</v>
      </c>
      <c r="J751">
        <v>58</v>
      </c>
      <c r="K751">
        <v>39</v>
      </c>
      <c r="L751" t="s">
        <v>8</v>
      </c>
      <c r="M751">
        <v>113.72</v>
      </c>
      <c r="N751">
        <v>0</v>
      </c>
      <c r="O751">
        <v>0</v>
      </c>
      <c r="P751">
        <v>0</v>
      </c>
      <c r="Q751">
        <v>5</v>
      </c>
      <c r="R751">
        <v>2</v>
      </c>
      <c r="S751" s="2">
        <f t="shared" si="22"/>
        <v>9.6666666666666661</v>
      </c>
      <c r="T751" s="2">
        <f t="shared" si="23"/>
        <v>14.5</v>
      </c>
    </row>
    <row r="752" spans="1:20" x14ac:dyDescent="0.3">
      <c r="A752">
        <v>0</v>
      </c>
      <c r="B752" t="s">
        <v>776</v>
      </c>
      <c r="C752" t="s">
        <v>2042</v>
      </c>
      <c r="E752">
        <v>2019</v>
      </c>
      <c r="F752">
        <v>2019</v>
      </c>
      <c r="G752">
        <v>7</v>
      </c>
      <c r="H752">
        <v>6</v>
      </c>
      <c r="I752">
        <v>2</v>
      </c>
      <c r="J752">
        <v>58</v>
      </c>
      <c r="K752">
        <v>17</v>
      </c>
      <c r="L752">
        <v>14.5</v>
      </c>
      <c r="M752">
        <v>95.08</v>
      </c>
      <c r="N752">
        <v>0</v>
      </c>
      <c r="O752">
        <v>0</v>
      </c>
      <c r="P752">
        <v>1</v>
      </c>
      <c r="Q752">
        <v>6</v>
      </c>
      <c r="R752">
        <v>0</v>
      </c>
      <c r="S752" s="2">
        <f t="shared" si="22"/>
        <v>8.2857142857142865</v>
      </c>
      <c r="T752" s="2">
        <f t="shared" si="23"/>
        <v>9.6666666666666661</v>
      </c>
    </row>
    <row r="753" spans="1:20" x14ac:dyDescent="0.3">
      <c r="A753">
        <v>1</v>
      </c>
      <c r="B753" t="s">
        <v>777</v>
      </c>
      <c r="C753" t="s">
        <v>2077</v>
      </c>
      <c r="E753">
        <v>2019</v>
      </c>
      <c r="F753">
        <v>2019</v>
      </c>
      <c r="G753">
        <v>3</v>
      </c>
      <c r="H753">
        <v>3</v>
      </c>
      <c r="I753">
        <v>1</v>
      </c>
      <c r="J753">
        <v>58</v>
      </c>
      <c r="K753">
        <v>30</v>
      </c>
      <c r="L753">
        <v>29</v>
      </c>
      <c r="M753">
        <v>105.45</v>
      </c>
      <c r="N753">
        <v>0</v>
      </c>
      <c r="O753">
        <v>0</v>
      </c>
      <c r="P753">
        <v>0</v>
      </c>
      <c r="Q753">
        <v>3</v>
      </c>
      <c r="R753">
        <v>4</v>
      </c>
      <c r="S753" s="2">
        <f t="shared" si="22"/>
        <v>19.333333333333332</v>
      </c>
      <c r="T753" s="2">
        <f t="shared" si="23"/>
        <v>19.333333333333332</v>
      </c>
    </row>
    <row r="754" spans="1:20" x14ac:dyDescent="0.3">
      <c r="A754">
        <v>2</v>
      </c>
      <c r="B754" t="s">
        <v>778</v>
      </c>
      <c r="C754" t="s">
        <v>2020</v>
      </c>
      <c r="E754">
        <v>2007</v>
      </c>
      <c r="F754">
        <v>2009</v>
      </c>
      <c r="G754">
        <v>8</v>
      </c>
      <c r="H754">
        <v>6</v>
      </c>
      <c r="I754">
        <v>1</v>
      </c>
      <c r="J754">
        <v>58</v>
      </c>
      <c r="K754">
        <v>46</v>
      </c>
      <c r="L754">
        <v>11.6</v>
      </c>
      <c r="M754">
        <v>107.4</v>
      </c>
      <c r="N754">
        <v>0</v>
      </c>
      <c r="O754">
        <v>0</v>
      </c>
      <c r="P754">
        <v>3</v>
      </c>
      <c r="Q754">
        <v>6</v>
      </c>
      <c r="R754">
        <v>0</v>
      </c>
      <c r="S754" s="2">
        <f t="shared" si="22"/>
        <v>7.25</v>
      </c>
      <c r="T754" s="2">
        <f t="shared" si="23"/>
        <v>9.6666666666666661</v>
      </c>
    </row>
    <row r="755" spans="1:20" x14ac:dyDescent="0.3">
      <c r="A755">
        <v>3</v>
      </c>
      <c r="B755" t="s">
        <v>779</v>
      </c>
      <c r="C755" t="s">
        <v>20</v>
      </c>
      <c r="E755">
        <v>2007</v>
      </c>
      <c r="F755">
        <v>2011</v>
      </c>
      <c r="G755">
        <v>7</v>
      </c>
      <c r="H755">
        <v>7</v>
      </c>
      <c r="I755">
        <v>2</v>
      </c>
      <c r="J755">
        <v>57</v>
      </c>
      <c r="K755">
        <v>19</v>
      </c>
      <c r="L755">
        <v>11.4</v>
      </c>
      <c r="M755">
        <v>67.05</v>
      </c>
      <c r="N755">
        <v>0</v>
      </c>
      <c r="O755">
        <v>0</v>
      </c>
      <c r="P755">
        <v>2</v>
      </c>
      <c r="Q755">
        <v>3</v>
      </c>
      <c r="R755">
        <v>1</v>
      </c>
      <c r="S755" s="2">
        <f t="shared" si="22"/>
        <v>8.1428571428571423</v>
      </c>
      <c r="T755" s="2">
        <f t="shared" si="23"/>
        <v>8.1428571428571423</v>
      </c>
    </row>
    <row r="756" spans="1:20" x14ac:dyDescent="0.3">
      <c r="A756">
        <v>4</v>
      </c>
      <c r="B756" t="s">
        <v>780</v>
      </c>
      <c r="C756" t="s">
        <v>2026</v>
      </c>
      <c r="E756">
        <v>2019</v>
      </c>
      <c r="F756">
        <v>2019</v>
      </c>
      <c r="G756">
        <v>14</v>
      </c>
      <c r="H756">
        <v>6</v>
      </c>
      <c r="I756">
        <v>4</v>
      </c>
      <c r="J756">
        <v>57</v>
      </c>
      <c r="K756">
        <v>25</v>
      </c>
      <c r="L756">
        <v>28.5</v>
      </c>
      <c r="M756">
        <v>118.75</v>
      </c>
      <c r="N756">
        <v>0</v>
      </c>
      <c r="O756">
        <v>0</v>
      </c>
      <c r="P756">
        <v>0</v>
      </c>
      <c r="Q756">
        <v>4</v>
      </c>
      <c r="R756">
        <v>2</v>
      </c>
      <c r="S756" s="2">
        <f t="shared" si="22"/>
        <v>4.0714285714285712</v>
      </c>
      <c r="T756" s="2">
        <f t="shared" si="23"/>
        <v>9.5</v>
      </c>
    </row>
    <row r="757" spans="1:20" x14ac:dyDescent="0.3">
      <c r="A757">
        <v>5</v>
      </c>
      <c r="B757" t="s">
        <v>781</v>
      </c>
      <c r="C757" t="s">
        <v>17</v>
      </c>
      <c r="E757">
        <v>2018</v>
      </c>
      <c r="F757">
        <v>2018</v>
      </c>
      <c r="G757">
        <v>2</v>
      </c>
      <c r="H757">
        <v>2</v>
      </c>
      <c r="I757">
        <v>0</v>
      </c>
      <c r="J757">
        <v>57</v>
      </c>
      <c r="K757">
        <v>49</v>
      </c>
      <c r="L757">
        <v>28.5</v>
      </c>
      <c r="M757">
        <v>196.55</v>
      </c>
      <c r="N757">
        <v>0</v>
      </c>
      <c r="O757">
        <v>0</v>
      </c>
      <c r="P757">
        <v>0</v>
      </c>
      <c r="Q757">
        <v>5</v>
      </c>
      <c r="R757">
        <v>3</v>
      </c>
      <c r="S757" s="2">
        <f t="shared" si="22"/>
        <v>28.5</v>
      </c>
      <c r="T757" s="2">
        <f t="shared" si="23"/>
        <v>28.5</v>
      </c>
    </row>
    <row r="758" spans="1:20" x14ac:dyDescent="0.3">
      <c r="A758">
        <v>6</v>
      </c>
      <c r="B758" t="s">
        <v>782</v>
      </c>
      <c r="C758" t="s">
        <v>2038</v>
      </c>
      <c r="E758">
        <v>2019</v>
      </c>
      <c r="F758">
        <v>2019</v>
      </c>
      <c r="G758">
        <v>4</v>
      </c>
      <c r="H758">
        <v>2</v>
      </c>
      <c r="I758">
        <v>1</v>
      </c>
      <c r="J758">
        <v>57</v>
      </c>
      <c r="K758">
        <v>57</v>
      </c>
      <c r="L758">
        <v>57</v>
      </c>
      <c r="M758">
        <v>139.02000000000001</v>
      </c>
      <c r="N758">
        <v>0</v>
      </c>
      <c r="O758">
        <v>1</v>
      </c>
      <c r="P758">
        <v>0</v>
      </c>
      <c r="Q758">
        <v>3</v>
      </c>
      <c r="R758">
        <v>4</v>
      </c>
      <c r="S758" s="2">
        <f t="shared" si="22"/>
        <v>14.25</v>
      </c>
      <c r="T758" s="2">
        <f t="shared" si="23"/>
        <v>28.5</v>
      </c>
    </row>
    <row r="759" spans="1:20" x14ac:dyDescent="0.3">
      <c r="A759">
        <v>7</v>
      </c>
      <c r="B759" t="s">
        <v>783</v>
      </c>
      <c r="C759" t="s">
        <v>2046</v>
      </c>
      <c r="E759">
        <v>2019</v>
      </c>
      <c r="F759">
        <v>2019</v>
      </c>
      <c r="G759">
        <v>8</v>
      </c>
      <c r="H759">
        <v>5</v>
      </c>
      <c r="I759">
        <v>0</v>
      </c>
      <c r="J759">
        <v>57</v>
      </c>
      <c r="K759">
        <v>18</v>
      </c>
      <c r="L759">
        <v>11.4</v>
      </c>
      <c r="M759">
        <v>90.47</v>
      </c>
      <c r="N759">
        <v>0</v>
      </c>
      <c r="O759">
        <v>0</v>
      </c>
      <c r="P759">
        <v>0</v>
      </c>
      <c r="Q759">
        <v>4</v>
      </c>
      <c r="R759">
        <v>1</v>
      </c>
      <c r="S759" s="2">
        <f t="shared" si="22"/>
        <v>7.125</v>
      </c>
      <c r="T759" s="2">
        <f t="shared" si="23"/>
        <v>11.4</v>
      </c>
    </row>
    <row r="760" spans="1:20" x14ac:dyDescent="0.3">
      <c r="A760">
        <v>8</v>
      </c>
      <c r="B760" t="s">
        <v>784</v>
      </c>
      <c r="C760" t="s">
        <v>2050</v>
      </c>
      <c r="E760">
        <v>2019</v>
      </c>
      <c r="F760">
        <v>2019</v>
      </c>
      <c r="G760">
        <v>3</v>
      </c>
      <c r="H760">
        <v>3</v>
      </c>
      <c r="I760">
        <v>0</v>
      </c>
      <c r="J760">
        <v>57</v>
      </c>
      <c r="K760">
        <v>28</v>
      </c>
      <c r="L760">
        <v>19</v>
      </c>
      <c r="M760">
        <v>85.07</v>
      </c>
      <c r="N760">
        <v>0</v>
      </c>
      <c r="O760">
        <v>0</v>
      </c>
      <c r="P760">
        <v>0</v>
      </c>
      <c r="Q760">
        <v>3</v>
      </c>
      <c r="R760">
        <v>1</v>
      </c>
      <c r="S760" s="2">
        <f t="shared" si="22"/>
        <v>19</v>
      </c>
      <c r="T760" s="2">
        <f t="shared" si="23"/>
        <v>19</v>
      </c>
    </row>
    <row r="761" spans="1:20" x14ac:dyDescent="0.3">
      <c r="A761">
        <v>9</v>
      </c>
      <c r="B761" t="s">
        <v>785</v>
      </c>
      <c r="C761" t="s">
        <v>2023</v>
      </c>
      <c r="E761">
        <v>2019</v>
      </c>
      <c r="F761">
        <v>2019</v>
      </c>
      <c r="G761">
        <v>9</v>
      </c>
      <c r="H761">
        <v>8</v>
      </c>
      <c r="I761">
        <v>1</v>
      </c>
      <c r="J761">
        <v>57</v>
      </c>
      <c r="K761">
        <v>18</v>
      </c>
      <c r="L761">
        <v>8.14</v>
      </c>
      <c r="M761">
        <v>67.849999999999994</v>
      </c>
      <c r="N761">
        <v>0</v>
      </c>
      <c r="O761">
        <v>0</v>
      </c>
      <c r="P761">
        <v>3</v>
      </c>
      <c r="Q761">
        <v>9</v>
      </c>
      <c r="R761">
        <v>0</v>
      </c>
      <c r="S761" s="2">
        <f t="shared" si="22"/>
        <v>6.333333333333333</v>
      </c>
      <c r="T761" s="2">
        <f t="shared" si="23"/>
        <v>7.125</v>
      </c>
    </row>
    <row r="762" spans="1:20" x14ac:dyDescent="0.3">
      <c r="A762">
        <v>10</v>
      </c>
      <c r="B762" t="s">
        <v>786</v>
      </c>
      <c r="C762" t="s">
        <v>20</v>
      </c>
      <c r="E762">
        <v>2012</v>
      </c>
      <c r="F762">
        <v>2015</v>
      </c>
      <c r="G762">
        <v>10</v>
      </c>
      <c r="H762">
        <v>7</v>
      </c>
      <c r="I762">
        <v>3</v>
      </c>
      <c r="J762">
        <v>57</v>
      </c>
      <c r="K762">
        <v>24</v>
      </c>
      <c r="L762">
        <v>14.25</v>
      </c>
      <c r="M762">
        <v>96.61</v>
      </c>
      <c r="N762">
        <v>0</v>
      </c>
      <c r="O762">
        <v>0</v>
      </c>
      <c r="P762">
        <v>0</v>
      </c>
      <c r="Q762">
        <v>3</v>
      </c>
      <c r="R762">
        <v>1</v>
      </c>
      <c r="S762" s="2">
        <f t="shared" si="22"/>
        <v>5.7</v>
      </c>
      <c r="T762" s="2">
        <f t="shared" si="23"/>
        <v>8.1428571428571423</v>
      </c>
    </row>
    <row r="763" spans="1:20" x14ac:dyDescent="0.3">
      <c r="A763">
        <v>11</v>
      </c>
      <c r="B763" t="s">
        <v>787</v>
      </c>
      <c r="C763" t="s">
        <v>12</v>
      </c>
      <c r="E763">
        <v>2017</v>
      </c>
      <c r="F763">
        <v>2019</v>
      </c>
      <c r="G763">
        <v>11</v>
      </c>
      <c r="H763">
        <v>7</v>
      </c>
      <c r="I763">
        <v>3</v>
      </c>
      <c r="J763">
        <v>57</v>
      </c>
      <c r="K763">
        <v>22</v>
      </c>
      <c r="L763">
        <v>14.25</v>
      </c>
      <c r="M763">
        <v>100</v>
      </c>
      <c r="N763">
        <v>0</v>
      </c>
      <c r="O763">
        <v>0</v>
      </c>
      <c r="P763">
        <v>1</v>
      </c>
      <c r="Q763">
        <v>1</v>
      </c>
      <c r="R763">
        <v>2</v>
      </c>
      <c r="S763" s="2">
        <f t="shared" si="22"/>
        <v>5.1818181818181817</v>
      </c>
      <c r="T763" s="2">
        <f t="shared" si="23"/>
        <v>8.1428571428571423</v>
      </c>
    </row>
    <row r="764" spans="1:20" x14ac:dyDescent="0.3">
      <c r="A764">
        <v>12</v>
      </c>
      <c r="B764" t="s">
        <v>788</v>
      </c>
      <c r="C764" t="s">
        <v>2053</v>
      </c>
      <c r="E764">
        <v>2019</v>
      </c>
      <c r="F764">
        <v>2019</v>
      </c>
      <c r="G764">
        <v>5</v>
      </c>
      <c r="H764">
        <v>5</v>
      </c>
      <c r="I764">
        <v>0</v>
      </c>
      <c r="J764">
        <v>56</v>
      </c>
      <c r="K764">
        <v>24</v>
      </c>
      <c r="L764">
        <v>11.2</v>
      </c>
      <c r="M764">
        <v>155.55000000000001</v>
      </c>
      <c r="N764">
        <v>0</v>
      </c>
      <c r="O764">
        <v>0</v>
      </c>
      <c r="P764">
        <v>0</v>
      </c>
      <c r="Q764">
        <v>1</v>
      </c>
      <c r="R764">
        <v>4</v>
      </c>
      <c r="S764" s="2">
        <f t="shared" si="22"/>
        <v>11.2</v>
      </c>
      <c r="T764" s="2">
        <f t="shared" si="23"/>
        <v>11.2</v>
      </c>
    </row>
    <row r="765" spans="1:20" x14ac:dyDescent="0.3">
      <c r="A765">
        <v>13</v>
      </c>
      <c r="B765" t="s">
        <v>789</v>
      </c>
      <c r="C765" t="s">
        <v>13</v>
      </c>
      <c r="E765">
        <v>2019</v>
      </c>
      <c r="F765">
        <v>2019</v>
      </c>
      <c r="G765">
        <v>3</v>
      </c>
      <c r="H765">
        <v>3</v>
      </c>
      <c r="I765">
        <v>0</v>
      </c>
      <c r="J765">
        <v>56</v>
      </c>
      <c r="K765">
        <v>31</v>
      </c>
      <c r="L765">
        <v>18.66</v>
      </c>
      <c r="M765">
        <v>164.7</v>
      </c>
      <c r="N765">
        <v>0</v>
      </c>
      <c r="O765">
        <v>0</v>
      </c>
      <c r="P765">
        <v>0</v>
      </c>
      <c r="Q765">
        <v>6</v>
      </c>
      <c r="R765">
        <v>3</v>
      </c>
      <c r="S765" s="2">
        <f t="shared" si="22"/>
        <v>18.666666666666668</v>
      </c>
      <c r="T765" s="2">
        <f t="shared" si="23"/>
        <v>18.666666666666668</v>
      </c>
    </row>
    <row r="766" spans="1:20" x14ac:dyDescent="0.3">
      <c r="A766">
        <v>14</v>
      </c>
      <c r="B766" t="s">
        <v>790</v>
      </c>
      <c r="C766" t="s">
        <v>18</v>
      </c>
      <c r="E766">
        <v>2007</v>
      </c>
      <c r="F766">
        <v>2008</v>
      </c>
      <c r="G766">
        <v>5</v>
      </c>
      <c r="H766">
        <v>5</v>
      </c>
      <c r="I766">
        <v>0</v>
      </c>
      <c r="J766">
        <v>56</v>
      </c>
      <c r="K766">
        <v>31</v>
      </c>
      <c r="L766">
        <v>11.2</v>
      </c>
      <c r="M766">
        <v>83.58</v>
      </c>
      <c r="N766">
        <v>0</v>
      </c>
      <c r="O766">
        <v>0</v>
      </c>
      <c r="P766">
        <v>0</v>
      </c>
      <c r="Q766">
        <v>5</v>
      </c>
      <c r="R766">
        <v>1</v>
      </c>
      <c r="S766" s="2">
        <f t="shared" si="22"/>
        <v>11.2</v>
      </c>
      <c r="T766" s="2">
        <f t="shared" si="23"/>
        <v>11.2</v>
      </c>
    </row>
    <row r="767" spans="1:20" x14ac:dyDescent="0.3">
      <c r="A767">
        <v>15</v>
      </c>
      <c r="B767" t="s">
        <v>791</v>
      </c>
      <c r="C767" t="s">
        <v>2044</v>
      </c>
      <c r="E767">
        <v>2019</v>
      </c>
      <c r="F767">
        <v>2019</v>
      </c>
      <c r="G767">
        <v>7</v>
      </c>
      <c r="H767">
        <v>6</v>
      </c>
      <c r="I767">
        <v>2</v>
      </c>
      <c r="J767">
        <v>56</v>
      </c>
      <c r="K767">
        <v>19</v>
      </c>
      <c r="L767">
        <v>14</v>
      </c>
      <c r="M767">
        <v>103.7</v>
      </c>
      <c r="N767">
        <v>0</v>
      </c>
      <c r="O767">
        <v>0</v>
      </c>
      <c r="P767">
        <v>1</v>
      </c>
      <c r="Q767">
        <v>7</v>
      </c>
      <c r="R767">
        <v>1</v>
      </c>
      <c r="S767" s="2">
        <f t="shared" si="22"/>
        <v>8</v>
      </c>
      <c r="T767" s="2">
        <f t="shared" si="23"/>
        <v>9.3333333333333339</v>
      </c>
    </row>
    <row r="768" spans="1:20" x14ac:dyDescent="0.3">
      <c r="A768">
        <v>16</v>
      </c>
      <c r="B768" t="s">
        <v>792</v>
      </c>
      <c r="C768" t="s">
        <v>2069</v>
      </c>
      <c r="E768">
        <v>2019</v>
      </c>
      <c r="F768">
        <v>2019</v>
      </c>
      <c r="G768">
        <v>6</v>
      </c>
      <c r="H768">
        <v>6</v>
      </c>
      <c r="I768">
        <v>1</v>
      </c>
      <c r="J768">
        <v>56</v>
      </c>
      <c r="K768">
        <v>28</v>
      </c>
      <c r="L768">
        <v>11.2</v>
      </c>
      <c r="M768">
        <v>62.92</v>
      </c>
      <c r="N768">
        <v>0</v>
      </c>
      <c r="O768">
        <v>0</v>
      </c>
      <c r="P768">
        <v>1</v>
      </c>
      <c r="Q768">
        <v>4</v>
      </c>
      <c r="R768">
        <v>0</v>
      </c>
      <c r="S768" s="2">
        <f t="shared" si="22"/>
        <v>9.3333333333333339</v>
      </c>
      <c r="T768" s="2">
        <f t="shared" si="23"/>
        <v>9.3333333333333339</v>
      </c>
    </row>
    <row r="769" spans="1:20" x14ac:dyDescent="0.3">
      <c r="A769">
        <v>17</v>
      </c>
      <c r="B769" t="s">
        <v>793</v>
      </c>
      <c r="C769" t="s">
        <v>2046</v>
      </c>
      <c r="E769">
        <v>2019</v>
      </c>
      <c r="F769">
        <v>2019</v>
      </c>
      <c r="G769">
        <v>8</v>
      </c>
      <c r="H769">
        <v>5</v>
      </c>
      <c r="I769">
        <v>1</v>
      </c>
      <c r="J769">
        <v>56</v>
      </c>
      <c r="K769">
        <v>34</v>
      </c>
      <c r="L769">
        <v>14</v>
      </c>
      <c r="M769">
        <v>133.33000000000001</v>
      </c>
      <c r="N769">
        <v>0</v>
      </c>
      <c r="O769">
        <v>0</v>
      </c>
      <c r="P769">
        <v>0</v>
      </c>
      <c r="Q769">
        <v>2</v>
      </c>
      <c r="R769">
        <v>3</v>
      </c>
      <c r="S769" s="2">
        <f t="shared" si="22"/>
        <v>7</v>
      </c>
      <c r="T769" s="2">
        <f t="shared" si="23"/>
        <v>11.2</v>
      </c>
    </row>
    <row r="770" spans="1:20" x14ac:dyDescent="0.3">
      <c r="A770">
        <v>18</v>
      </c>
      <c r="B770" t="s">
        <v>794</v>
      </c>
      <c r="C770" t="s">
        <v>14</v>
      </c>
      <c r="E770">
        <v>2012</v>
      </c>
      <c r="F770">
        <v>2016</v>
      </c>
      <c r="G770">
        <v>24</v>
      </c>
      <c r="H770">
        <v>12</v>
      </c>
      <c r="I770">
        <v>6</v>
      </c>
      <c r="J770">
        <v>56</v>
      </c>
      <c r="K770">
        <v>17</v>
      </c>
      <c r="L770">
        <v>9.33</v>
      </c>
      <c r="M770">
        <v>84.84</v>
      </c>
      <c r="N770">
        <v>0</v>
      </c>
      <c r="O770">
        <v>0</v>
      </c>
      <c r="P770">
        <v>2</v>
      </c>
      <c r="Q770">
        <v>3</v>
      </c>
      <c r="R770">
        <v>1</v>
      </c>
      <c r="S770" s="2">
        <f t="shared" si="22"/>
        <v>2.3333333333333335</v>
      </c>
      <c r="T770" s="2">
        <f t="shared" si="23"/>
        <v>4.666666666666667</v>
      </c>
    </row>
    <row r="771" spans="1:20" x14ac:dyDescent="0.3">
      <c r="A771">
        <v>19</v>
      </c>
      <c r="B771" t="s">
        <v>795</v>
      </c>
      <c r="C771" t="s">
        <v>2064</v>
      </c>
      <c r="E771">
        <v>2019</v>
      </c>
      <c r="F771">
        <v>2019</v>
      </c>
      <c r="G771">
        <v>6</v>
      </c>
      <c r="H771">
        <v>6</v>
      </c>
      <c r="I771">
        <v>0</v>
      </c>
      <c r="J771">
        <v>55</v>
      </c>
      <c r="K771">
        <v>17</v>
      </c>
      <c r="L771">
        <v>9.16</v>
      </c>
      <c r="M771">
        <v>67.900000000000006</v>
      </c>
      <c r="N771">
        <v>0</v>
      </c>
      <c r="O771">
        <v>0</v>
      </c>
      <c r="P771">
        <v>0</v>
      </c>
      <c r="Q771">
        <v>6</v>
      </c>
      <c r="R771">
        <v>1</v>
      </c>
      <c r="S771" s="2">
        <f t="shared" ref="S771:S834" si="24">J771/G771</f>
        <v>9.1666666666666661</v>
      </c>
      <c r="T771" s="2">
        <f t="shared" ref="T771:T834" si="25">J771/H771</f>
        <v>9.1666666666666661</v>
      </c>
    </row>
    <row r="772" spans="1:20" x14ac:dyDescent="0.3">
      <c r="A772">
        <v>20</v>
      </c>
      <c r="B772" t="s">
        <v>796</v>
      </c>
      <c r="C772" t="s">
        <v>2038</v>
      </c>
      <c r="E772">
        <v>2019</v>
      </c>
      <c r="F772">
        <v>2019</v>
      </c>
      <c r="G772">
        <v>6</v>
      </c>
      <c r="H772">
        <v>4</v>
      </c>
      <c r="I772">
        <v>0</v>
      </c>
      <c r="J772">
        <v>55</v>
      </c>
      <c r="K772">
        <v>26</v>
      </c>
      <c r="L772">
        <v>13.75</v>
      </c>
      <c r="M772">
        <v>93.22</v>
      </c>
      <c r="N772">
        <v>0</v>
      </c>
      <c r="O772">
        <v>0</v>
      </c>
      <c r="P772">
        <v>1</v>
      </c>
      <c r="Q772">
        <v>4</v>
      </c>
      <c r="R772">
        <v>1</v>
      </c>
      <c r="S772" s="2">
        <f t="shared" si="24"/>
        <v>9.1666666666666661</v>
      </c>
      <c r="T772" s="2">
        <f t="shared" si="25"/>
        <v>13.75</v>
      </c>
    </row>
    <row r="773" spans="1:20" x14ac:dyDescent="0.3">
      <c r="A773">
        <v>21</v>
      </c>
      <c r="B773" t="s">
        <v>797</v>
      </c>
      <c r="C773" t="s">
        <v>2027</v>
      </c>
      <c r="E773">
        <v>2015</v>
      </c>
      <c r="F773">
        <v>2017</v>
      </c>
      <c r="G773">
        <v>10</v>
      </c>
      <c r="H773">
        <v>5</v>
      </c>
      <c r="I773">
        <v>1</v>
      </c>
      <c r="J773">
        <v>55</v>
      </c>
      <c r="K773">
        <v>17</v>
      </c>
      <c r="L773">
        <v>13.75</v>
      </c>
      <c r="M773">
        <v>87.3</v>
      </c>
      <c r="N773">
        <v>0</v>
      </c>
      <c r="O773">
        <v>0</v>
      </c>
      <c r="P773">
        <v>0</v>
      </c>
      <c r="Q773">
        <v>3</v>
      </c>
      <c r="R773">
        <v>0</v>
      </c>
      <c r="S773" s="2">
        <f t="shared" si="24"/>
        <v>5.5</v>
      </c>
      <c r="T773" s="2">
        <f t="shared" si="25"/>
        <v>11</v>
      </c>
    </row>
    <row r="774" spans="1:20" x14ac:dyDescent="0.3">
      <c r="A774">
        <v>22</v>
      </c>
      <c r="B774" t="s">
        <v>798</v>
      </c>
      <c r="C774" t="s">
        <v>15</v>
      </c>
      <c r="E774">
        <v>2010</v>
      </c>
      <c r="F774">
        <v>2013</v>
      </c>
      <c r="G774">
        <v>8</v>
      </c>
      <c r="H774">
        <v>7</v>
      </c>
      <c r="I774">
        <v>2</v>
      </c>
      <c r="J774">
        <v>55</v>
      </c>
      <c r="K774">
        <v>36</v>
      </c>
      <c r="L774">
        <v>11</v>
      </c>
      <c r="M774">
        <v>103.77</v>
      </c>
      <c r="N774">
        <v>0</v>
      </c>
      <c r="O774">
        <v>0</v>
      </c>
      <c r="P774">
        <v>3</v>
      </c>
      <c r="Q774">
        <v>5</v>
      </c>
      <c r="R774">
        <v>0</v>
      </c>
      <c r="S774" s="2">
        <f t="shared" si="24"/>
        <v>6.875</v>
      </c>
      <c r="T774" s="2">
        <f t="shared" si="25"/>
        <v>7.8571428571428568</v>
      </c>
    </row>
    <row r="775" spans="1:20" x14ac:dyDescent="0.3">
      <c r="A775">
        <v>23</v>
      </c>
      <c r="B775" t="s">
        <v>799</v>
      </c>
      <c r="C775" t="s">
        <v>14</v>
      </c>
      <c r="E775">
        <v>2019</v>
      </c>
      <c r="F775">
        <v>2019</v>
      </c>
      <c r="G775">
        <v>8</v>
      </c>
      <c r="H775">
        <v>7</v>
      </c>
      <c r="I775">
        <v>3</v>
      </c>
      <c r="J775">
        <v>55</v>
      </c>
      <c r="K775">
        <v>14</v>
      </c>
      <c r="L775">
        <v>13.75</v>
      </c>
      <c r="M775">
        <v>110</v>
      </c>
      <c r="N775">
        <v>0</v>
      </c>
      <c r="O775">
        <v>0</v>
      </c>
      <c r="P775">
        <v>0</v>
      </c>
      <c r="Q775">
        <v>3</v>
      </c>
      <c r="R775">
        <v>0</v>
      </c>
      <c r="S775" s="2">
        <f t="shared" si="24"/>
        <v>6.875</v>
      </c>
      <c r="T775" s="2">
        <f t="shared" si="25"/>
        <v>7.8571428571428568</v>
      </c>
    </row>
    <row r="776" spans="1:20" x14ac:dyDescent="0.3">
      <c r="A776">
        <v>24</v>
      </c>
      <c r="B776" t="s">
        <v>800</v>
      </c>
      <c r="C776" t="s">
        <v>12</v>
      </c>
      <c r="E776">
        <v>2006</v>
      </c>
      <c r="F776">
        <v>2014</v>
      </c>
      <c r="G776">
        <v>15</v>
      </c>
      <c r="H776">
        <v>4</v>
      </c>
      <c r="I776">
        <v>0</v>
      </c>
      <c r="J776">
        <v>55</v>
      </c>
      <c r="K776">
        <v>41</v>
      </c>
      <c r="L776">
        <v>13.75</v>
      </c>
      <c r="M776">
        <v>141.02000000000001</v>
      </c>
      <c r="N776">
        <v>0</v>
      </c>
      <c r="O776">
        <v>0</v>
      </c>
      <c r="P776">
        <v>0</v>
      </c>
      <c r="Q776">
        <v>3</v>
      </c>
      <c r="R776">
        <v>3</v>
      </c>
      <c r="S776" s="2">
        <f t="shared" si="24"/>
        <v>3.6666666666666665</v>
      </c>
      <c r="T776" s="2">
        <f t="shared" si="25"/>
        <v>13.75</v>
      </c>
    </row>
    <row r="777" spans="1:20" x14ac:dyDescent="0.3">
      <c r="A777">
        <v>25</v>
      </c>
      <c r="B777" t="s">
        <v>801</v>
      </c>
      <c r="C777" t="s">
        <v>19</v>
      </c>
      <c r="E777">
        <v>2011</v>
      </c>
      <c r="F777">
        <v>2019</v>
      </c>
      <c r="G777">
        <v>22</v>
      </c>
      <c r="H777">
        <v>12</v>
      </c>
      <c r="I777">
        <v>5</v>
      </c>
      <c r="J777">
        <v>55</v>
      </c>
      <c r="K777">
        <v>27</v>
      </c>
      <c r="L777">
        <v>7.85</v>
      </c>
      <c r="M777">
        <v>85.93</v>
      </c>
      <c r="N777">
        <v>0</v>
      </c>
      <c r="O777">
        <v>0</v>
      </c>
      <c r="P777">
        <v>4</v>
      </c>
      <c r="Q777">
        <v>1</v>
      </c>
      <c r="R777">
        <v>4</v>
      </c>
      <c r="S777" s="2">
        <f t="shared" si="24"/>
        <v>2.5</v>
      </c>
      <c r="T777" s="2">
        <f t="shared" si="25"/>
        <v>4.583333333333333</v>
      </c>
    </row>
    <row r="778" spans="1:20" x14ac:dyDescent="0.3">
      <c r="A778">
        <v>26</v>
      </c>
      <c r="B778" t="s">
        <v>802</v>
      </c>
      <c r="C778" t="s">
        <v>2045</v>
      </c>
      <c r="E778">
        <v>2019</v>
      </c>
      <c r="F778">
        <v>2019</v>
      </c>
      <c r="G778">
        <v>5</v>
      </c>
      <c r="H778">
        <v>3</v>
      </c>
      <c r="I778">
        <v>2</v>
      </c>
      <c r="J778">
        <v>55</v>
      </c>
      <c r="K778">
        <v>51</v>
      </c>
      <c r="L778">
        <v>55</v>
      </c>
      <c r="M778">
        <v>305.55</v>
      </c>
      <c r="N778">
        <v>0</v>
      </c>
      <c r="O778">
        <v>1</v>
      </c>
      <c r="P778">
        <v>0</v>
      </c>
      <c r="Q778">
        <v>2</v>
      </c>
      <c r="R778">
        <v>7</v>
      </c>
      <c r="S778" s="2">
        <f t="shared" si="24"/>
        <v>11</v>
      </c>
      <c r="T778" s="2">
        <f t="shared" si="25"/>
        <v>18.333333333333332</v>
      </c>
    </row>
    <row r="779" spans="1:20" x14ac:dyDescent="0.3">
      <c r="A779">
        <v>27</v>
      </c>
      <c r="B779" t="s">
        <v>803</v>
      </c>
      <c r="C779" t="s">
        <v>2047</v>
      </c>
      <c r="E779">
        <v>2019</v>
      </c>
      <c r="F779">
        <v>2019</v>
      </c>
      <c r="G779">
        <v>7</v>
      </c>
      <c r="H779">
        <v>6</v>
      </c>
      <c r="I779">
        <v>1</v>
      </c>
      <c r="J779">
        <v>55</v>
      </c>
      <c r="K779">
        <v>23</v>
      </c>
      <c r="L779">
        <v>11</v>
      </c>
      <c r="M779">
        <v>83.33</v>
      </c>
      <c r="N779">
        <v>0</v>
      </c>
      <c r="O779">
        <v>0</v>
      </c>
      <c r="P779">
        <v>1</v>
      </c>
      <c r="Q779">
        <v>2</v>
      </c>
      <c r="R779">
        <v>0</v>
      </c>
      <c r="S779" s="2">
        <f t="shared" si="24"/>
        <v>7.8571428571428568</v>
      </c>
      <c r="T779" s="2">
        <f t="shared" si="25"/>
        <v>9.1666666666666661</v>
      </c>
    </row>
    <row r="780" spans="1:20" x14ac:dyDescent="0.3">
      <c r="A780">
        <v>28</v>
      </c>
      <c r="B780" t="s">
        <v>804</v>
      </c>
      <c r="C780" t="s">
        <v>2056</v>
      </c>
      <c r="E780">
        <v>2019</v>
      </c>
      <c r="F780">
        <v>2019</v>
      </c>
      <c r="G780">
        <v>4</v>
      </c>
      <c r="H780">
        <v>3</v>
      </c>
      <c r="I780">
        <v>1</v>
      </c>
      <c r="J780">
        <v>55</v>
      </c>
      <c r="K780">
        <v>23</v>
      </c>
      <c r="L780">
        <v>27.5</v>
      </c>
      <c r="M780">
        <v>130.94999999999999</v>
      </c>
      <c r="N780">
        <v>0</v>
      </c>
      <c r="O780">
        <v>0</v>
      </c>
      <c r="P780">
        <v>0</v>
      </c>
      <c r="Q780">
        <v>3</v>
      </c>
      <c r="R780">
        <v>4</v>
      </c>
      <c r="S780" s="2">
        <f t="shared" si="24"/>
        <v>13.75</v>
      </c>
      <c r="T780" s="2">
        <f t="shared" si="25"/>
        <v>18.333333333333332</v>
      </c>
    </row>
    <row r="781" spans="1:20" x14ac:dyDescent="0.3">
      <c r="A781">
        <v>29</v>
      </c>
      <c r="B781" t="s">
        <v>805</v>
      </c>
      <c r="C781" t="s">
        <v>2030</v>
      </c>
      <c r="E781">
        <v>2008</v>
      </c>
      <c r="F781">
        <v>2013</v>
      </c>
      <c r="G781">
        <v>17</v>
      </c>
      <c r="H781">
        <v>11</v>
      </c>
      <c r="I781">
        <v>2</v>
      </c>
      <c r="J781">
        <v>54</v>
      </c>
      <c r="K781">
        <v>21</v>
      </c>
      <c r="L781">
        <v>6</v>
      </c>
      <c r="M781">
        <v>103.84</v>
      </c>
      <c r="N781">
        <v>0</v>
      </c>
      <c r="O781">
        <v>0</v>
      </c>
      <c r="P781">
        <v>4</v>
      </c>
      <c r="Q781">
        <v>4</v>
      </c>
      <c r="R781">
        <v>1</v>
      </c>
      <c r="S781" s="2">
        <f t="shared" si="24"/>
        <v>3.1764705882352939</v>
      </c>
      <c r="T781" s="2">
        <f t="shared" si="25"/>
        <v>4.9090909090909092</v>
      </c>
    </row>
    <row r="782" spans="1:20" x14ac:dyDescent="0.3">
      <c r="A782">
        <v>30</v>
      </c>
      <c r="B782" t="s">
        <v>806</v>
      </c>
      <c r="C782" t="s">
        <v>2036</v>
      </c>
      <c r="E782">
        <v>2019</v>
      </c>
      <c r="F782">
        <v>2019</v>
      </c>
      <c r="G782">
        <v>14</v>
      </c>
      <c r="H782">
        <v>7</v>
      </c>
      <c r="I782">
        <v>4</v>
      </c>
      <c r="J782">
        <v>54</v>
      </c>
      <c r="K782">
        <v>23</v>
      </c>
      <c r="L782">
        <v>18</v>
      </c>
      <c r="M782">
        <v>100</v>
      </c>
      <c r="N782">
        <v>0</v>
      </c>
      <c r="O782">
        <v>0</v>
      </c>
      <c r="P782">
        <v>0</v>
      </c>
      <c r="Q782">
        <v>3</v>
      </c>
      <c r="R782">
        <v>3</v>
      </c>
      <c r="S782" s="2">
        <f t="shared" si="24"/>
        <v>3.8571428571428572</v>
      </c>
      <c r="T782" s="2">
        <f t="shared" si="25"/>
        <v>7.7142857142857144</v>
      </c>
    </row>
    <row r="783" spans="1:20" x14ac:dyDescent="0.3">
      <c r="A783">
        <v>31</v>
      </c>
      <c r="B783" t="s">
        <v>807</v>
      </c>
      <c r="C783" t="s">
        <v>2066</v>
      </c>
      <c r="E783">
        <v>2019</v>
      </c>
      <c r="F783">
        <v>2019</v>
      </c>
      <c r="G783">
        <v>3</v>
      </c>
      <c r="H783">
        <v>2</v>
      </c>
      <c r="I783">
        <v>0</v>
      </c>
      <c r="J783">
        <v>54</v>
      </c>
      <c r="K783">
        <v>38</v>
      </c>
      <c r="L783">
        <v>27</v>
      </c>
      <c r="M783">
        <v>91.52</v>
      </c>
      <c r="N783">
        <v>0</v>
      </c>
      <c r="O783">
        <v>0</v>
      </c>
      <c r="P783">
        <v>0</v>
      </c>
      <c r="Q783">
        <v>6</v>
      </c>
      <c r="R783">
        <v>2</v>
      </c>
      <c r="S783" s="2">
        <f t="shared" si="24"/>
        <v>18</v>
      </c>
      <c r="T783" s="2">
        <f t="shared" si="25"/>
        <v>27</v>
      </c>
    </row>
    <row r="784" spans="1:20" x14ac:dyDescent="0.3">
      <c r="A784">
        <v>32</v>
      </c>
      <c r="B784" t="s">
        <v>808</v>
      </c>
      <c r="C784" t="s">
        <v>2020</v>
      </c>
      <c r="E784">
        <v>2008</v>
      </c>
      <c r="F784">
        <v>2013</v>
      </c>
      <c r="G784">
        <v>17</v>
      </c>
      <c r="H784">
        <v>7</v>
      </c>
      <c r="I784">
        <v>0</v>
      </c>
      <c r="J784">
        <v>54</v>
      </c>
      <c r="K784">
        <v>35</v>
      </c>
      <c r="L784">
        <v>7.71</v>
      </c>
      <c r="M784">
        <v>83.07</v>
      </c>
      <c r="N784">
        <v>0</v>
      </c>
      <c r="O784">
        <v>0</v>
      </c>
      <c r="P784">
        <v>2</v>
      </c>
      <c r="Q784">
        <v>3</v>
      </c>
      <c r="R784">
        <v>0</v>
      </c>
      <c r="S784" s="2">
        <f t="shared" si="24"/>
        <v>3.1764705882352939</v>
      </c>
      <c r="T784" s="2">
        <f t="shared" si="25"/>
        <v>7.7142857142857144</v>
      </c>
    </row>
    <row r="785" spans="1:20" x14ac:dyDescent="0.3">
      <c r="A785">
        <v>33</v>
      </c>
      <c r="B785" t="s">
        <v>809</v>
      </c>
      <c r="C785" t="s">
        <v>2037</v>
      </c>
      <c r="E785">
        <v>2019</v>
      </c>
      <c r="F785">
        <v>2019</v>
      </c>
      <c r="G785">
        <v>17</v>
      </c>
      <c r="H785">
        <v>9</v>
      </c>
      <c r="I785">
        <v>3</v>
      </c>
      <c r="J785">
        <v>54</v>
      </c>
      <c r="K785">
        <v>29</v>
      </c>
      <c r="L785">
        <v>9</v>
      </c>
      <c r="M785">
        <v>80.59</v>
      </c>
      <c r="N785">
        <v>0</v>
      </c>
      <c r="O785">
        <v>0</v>
      </c>
      <c r="P785">
        <v>3</v>
      </c>
      <c r="Q785">
        <v>2</v>
      </c>
      <c r="R785">
        <v>0</v>
      </c>
      <c r="S785" s="2">
        <f t="shared" si="24"/>
        <v>3.1764705882352939</v>
      </c>
      <c r="T785" s="2">
        <f t="shared" si="25"/>
        <v>6</v>
      </c>
    </row>
    <row r="786" spans="1:20" x14ac:dyDescent="0.3">
      <c r="A786">
        <v>34</v>
      </c>
      <c r="B786" t="s">
        <v>810</v>
      </c>
      <c r="C786" t="s">
        <v>2076</v>
      </c>
      <c r="E786">
        <v>2019</v>
      </c>
      <c r="F786">
        <v>2019</v>
      </c>
      <c r="G786">
        <v>4</v>
      </c>
      <c r="H786">
        <v>4</v>
      </c>
      <c r="I786">
        <v>0</v>
      </c>
      <c r="J786">
        <v>54</v>
      </c>
      <c r="K786">
        <v>32</v>
      </c>
      <c r="L786">
        <v>13.5</v>
      </c>
      <c r="M786">
        <v>80.59</v>
      </c>
      <c r="N786">
        <v>0</v>
      </c>
      <c r="O786">
        <v>0</v>
      </c>
      <c r="P786">
        <v>0</v>
      </c>
      <c r="Q786">
        <v>8</v>
      </c>
      <c r="R786">
        <v>0</v>
      </c>
      <c r="S786" s="2">
        <f t="shared" si="24"/>
        <v>13.5</v>
      </c>
      <c r="T786" s="2">
        <f t="shared" si="25"/>
        <v>13.5</v>
      </c>
    </row>
    <row r="787" spans="1:20" x14ac:dyDescent="0.3">
      <c r="A787">
        <v>35</v>
      </c>
      <c r="B787" t="s">
        <v>811</v>
      </c>
      <c r="C787" t="s">
        <v>14</v>
      </c>
      <c r="E787">
        <v>2017</v>
      </c>
      <c r="F787">
        <v>2017</v>
      </c>
      <c r="G787">
        <v>3</v>
      </c>
      <c r="H787">
        <v>3</v>
      </c>
      <c r="I787">
        <v>2</v>
      </c>
      <c r="J787">
        <v>54</v>
      </c>
      <c r="K787">
        <v>40</v>
      </c>
      <c r="L787">
        <v>54</v>
      </c>
      <c r="M787">
        <v>87.09</v>
      </c>
      <c r="N787">
        <v>0</v>
      </c>
      <c r="O787">
        <v>0</v>
      </c>
      <c r="P787">
        <v>0</v>
      </c>
      <c r="Q787">
        <v>1</v>
      </c>
      <c r="R787">
        <v>2</v>
      </c>
      <c r="S787" s="2">
        <f t="shared" si="24"/>
        <v>18</v>
      </c>
      <c r="T787" s="2">
        <f t="shared" si="25"/>
        <v>18</v>
      </c>
    </row>
    <row r="788" spans="1:20" x14ac:dyDescent="0.3">
      <c r="A788">
        <v>36</v>
      </c>
      <c r="B788" t="s">
        <v>812</v>
      </c>
      <c r="C788" t="s">
        <v>15</v>
      </c>
      <c r="E788">
        <v>2019</v>
      </c>
      <c r="F788">
        <v>2019</v>
      </c>
      <c r="G788">
        <v>6</v>
      </c>
      <c r="H788">
        <v>5</v>
      </c>
      <c r="I788">
        <v>0</v>
      </c>
      <c r="J788">
        <v>53</v>
      </c>
      <c r="K788">
        <v>31</v>
      </c>
      <c r="L788">
        <v>10.6</v>
      </c>
      <c r="M788">
        <v>106</v>
      </c>
      <c r="N788">
        <v>0</v>
      </c>
      <c r="O788">
        <v>0</v>
      </c>
      <c r="P788">
        <v>0</v>
      </c>
      <c r="Q788">
        <v>6</v>
      </c>
      <c r="R788">
        <v>1</v>
      </c>
      <c r="S788" s="2">
        <f t="shared" si="24"/>
        <v>8.8333333333333339</v>
      </c>
      <c r="T788" s="2">
        <f t="shared" si="25"/>
        <v>10.6</v>
      </c>
    </row>
    <row r="789" spans="1:20" x14ac:dyDescent="0.3">
      <c r="A789">
        <v>37</v>
      </c>
      <c r="B789" t="s">
        <v>813</v>
      </c>
      <c r="C789" t="s">
        <v>2030</v>
      </c>
      <c r="E789">
        <v>2010</v>
      </c>
      <c r="F789">
        <v>2013</v>
      </c>
      <c r="G789">
        <v>7</v>
      </c>
      <c r="H789">
        <v>3</v>
      </c>
      <c r="I789">
        <v>2</v>
      </c>
      <c r="J789">
        <v>53</v>
      </c>
      <c r="K789">
        <v>21</v>
      </c>
      <c r="L789">
        <v>53</v>
      </c>
      <c r="M789">
        <v>129.26</v>
      </c>
      <c r="N789">
        <v>0</v>
      </c>
      <c r="O789">
        <v>0</v>
      </c>
      <c r="P789">
        <v>0</v>
      </c>
      <c r="Q789">
        <v>6</v>
      </c>
      <c r="R789">
        <v>0</v>
      </c>
      <c r="S789" s="2">
        <f t="shared" si="24"/>
        <v>7.5714285714285712</v>
      </c>
      <c r="T789" s="2">
        <f t="shared" si="25"/>
        <v>17.666666666666668</v>
      </c>
    </row>
    <row r="790" spans="1:20" x14ac:dyDescent="0.3">
      <c r="A790">
        <v>38</v>
      </c>
      <c r="B790" t="s">
        <v>814</v>
      </c>
      <c r="C790" t="s">
        <v>2020</v>
      </c>
      <c r="E790">
        <v>2015</v>
      </c>
      <c r="F790">
        <v>2019</v>
      </c>
      <c r="G790">
        <v>35</v>
      </c>
      <c r="H790">
        <v>11</v>
      </c>
      <c r="I790">
        <v>6</v>
      </c>
      <c r="J790">
        <v>53</v>
      </c>
      <c r="K790">
        <v>14</v>
      </c>
      <c r="L790">
        <v>10.6</v>
      </c>
      <c r="M790">
        <v>132.5</v>
      </c>
      <c r="N790">
        <v>0</v>
      </c>
      <c r="O790">
        <v>0</v>
      </c>
      <c r="P790">
        <v>1</v>
      </c>
      <c r="Q790">
        <v>6</v>
      </c>
      <c r="R790">
        <v>1</v>
      </c>
      <c r="S790" s="2">
        <f t="shared" si="24"/>
        <v>1.5142857142857142</v>
      </c>
      <c r="T790" s="2">
        <f t="shared" si="25"/>
        <v>4.8181818181818183</v>
      </c>
    </row>
    <row r="791" spans="1:20" x14ac:dyDescent="0.3">
      <c r="A791">
        <v>39</v>
      </c>
      <c r="B791" t="s">
        <v>815</v>
      </c>
      <c r="C791" t="s">
        <v>2051</v>
      </c>
      <c r="E791">
        <v>2019</v>
      </c>
      <c r="F791">
        <v>2019</v>
      </c>
      <c r="G791">
        <v>9</v>
      </c>
      <c r="H791">
        <v>8</v>
      </c>
      <c r="I791">
        <v>0</v>
      </c>
      <c r="J791">
        <v>52</v>
      </c>
      <c r="K791">
        <v>19</v>
      </c>
      <c r="L791">
        <v>6.5</v>
      </c>
      <c r="M791">
        <v>67.53</v>
      </c>
      <c r="N791">
        <v>0</v>
      </c>
      <c r="O791">
        <v>0</v>
      </c>
      <c r="P791">
        <v>1</v>
      </c>
      <c r="Q791">
        <v>2</v>
      </c>
      <c r="R791">
        <v>0</v>
      </c>
      <c r="S791" s="2">
        <f t="shared" si="24"/>
        <v>5.7777777777777777</v>
      </c>
      <c r="T791" s="2">
        <f t="shared" si="25"/>
        <v>6.5</v>
      </c>
    </row>
    <row r="792" spans="1:20" x14ac:dyDescent="0.3">
      <c r="A792">
        <v>40</v>
      </c>
      <c r="B792" t="s">
        <v>816</v>
      </c>
      <c r="E792">
        <v>2019</v>
      </c>
      <c r="F792">
        <v>2019</v>
      </c>
      <c r="G792">
        <v>4</v>
      </c>
      <c r="H792">
        <v>4</v>
      </c>
      <c r="I792">
        <v>0</v>
      </c>
      <c r="J792">
        <v>52</v>
      </c>
      <c r="K792">
        <v>38</v>
      </c>
      <c r="L792">
        <v>13</v>
      </c>
      <c r="M792">
        <v>86.66</v>
      </c>
      <c r="N792">
        <v>0</v>
      </c>
      <c r="O792">
        <v>0</v>
      </c>
      <c r="P792">
        <v>1</v>
      </c>
      <c r="Q792">
        <v>3</v>
      </c>
      <c r="R792">
        <v>2</v>
      </c>
      <c r="S792" s="2">
        <f t="shared" si="24"/>
        <v>13</v>
      </c>
      <c r="T792" s="2">
        <f t="shared" si="25"/>
        <v>13</v>
      </c>
    </row>
    <row r="793" spans="1:20" x14ac:dyDescent="0.3">
      <c r="A793">
        <v>41</v>
      </c>
      <c r="B793" t="s">
        <v>817</v>
      </c>
      <c r="C793" t="s">
        <v>2073</v>
      </c>
      <c r="E793">
        <v>2019</v>
      </c>
      <c r="F793">
        <v>2019</v>
      </c>
      <c r="G793">
        <v>4</v>
      </c>
      <c r="H793">
        <v>4</v>
      </c>
      <c r="I793">
        <v>0</v>
      </c>
      <c r="J793">
        <v>52</v>
      </c>
      <c r="K793">
        <v>25</v>
      </c>
      <c r="L793">
        <v>13</v>
      </c>
      <c r="M793">
        <v>83.87</v>
      </c>
      <c r="N793">
        <v>0</v>
      </c>
      <c r="O793">
        <v>0</v>
      </c>
      <c r="P793">
        <v>0</v>
      </c>
      <c r="Q793">
        <v>4</v>
      </c>
      <c r="R793">
        <v>1</v>
      </c>
      <c r="S793" s="2">
        <f t="shared" si="24"/>
        <v>13</v>
      </c>
      <c r="T793" s="2">
        <f t="shared" si="25"/>
        <v>13</v>
      </c>
    </row>
    <row r="794" spans="1:20" x14ac:dyDescent="0.3">
      <c r="A794">
        <v>42</v>
      </c>
      <c r="B794" t="s">
        <v>818</v>
      </c>
      <c r="C794" t="s">
        <v>2023</v>
      </c>
      <c r="E794">
        <v>2014</v>
      </c>
      <c r="F794">
        <v>2015</v>
      </c>
      <c r="G794">
        <v>6</v>
      </c>
      <c r="H794">
        <v>6</v>
      </c>
      <c r="I794">
        <v>0</v>
      </c>
      <c r="J794">
        <v>52</v>
      </c>
      <c r="K794">
        <v>25</v>
      </c>
      <c r="L794">
        <v>8.66</v>
      </c>
      <c r="M794">
        <v>58.42</v>
      </c>
      <c r="N794">
        <v>0</v>
      </c>
      <c r="O794">
        <v>0</v>
      </c>
      <c r="P794">
        <v>1</v>
      </c>
      <c r="Q794">
        <v>0</v>
      </c>
      <c r="R794">
        <v>3</v>
      </c>
      <c r="S794" s="2">
        <f t="shared" si="24"/>
        <v>8.6666666666666661</v>
      </c>
      <c r="T794" s="2">
        <f t="shared" si="25"/>
        <v>8.6666666666666661</v>
      </c>
    </row>
    <row r="795" spans="1:20" x14ac:dyDescent="0.3">
      <c r="A795">
        <v>43</v>
      </c>
      <c r="B795" t="s">
        <v>819</v>
      </c>
      <c r="E795">
        <v>2019</v>
      </c>
      <c r="F795">
        <v>2019</v>
      </c>
      <c r="G795">
        <v>3</v>
      </c>
      <c r="H795">
        <v>3</v>
      </c>
      <c r="I795">
        <v>1</v>
      </c>
      <c r="J795">
        <v>52</v>
      </c>
      <c r="K795">
        <v>23</v>
      </c>
      <c r="L795">
        <v>26</v>
      </c>
      <c r="M795">
        <v>106.12</v>
      </c>
      <c r="N795">
        <v>0</v>
      </c>
      <c r="O795">
        <v>0</v>
      </c>
      <c r="P795">
        <v>0</v>
      </c>
      <c r="Q795">
        <v>5</v>
      </c>
      <c r="R795">
        <v>1</v>
      </c>
      <c r="S795" s="2">
        <f t="shared" si="24"/>
        <v>17.333333333333332</v>
      </c>
      <c r="T795" s="2">
        <f t="shared" si="25"/>
        <v>17.333333333333332</v>
      </c>
    </row>
    <row r="796" spans="1:20" x14ac:dyDescent="0.3">
      <c r="A796">
        <v>44</v>
      </c>
      <c r="B796" t="s">
        <v>820</v>
      </c>
      <c r="C796" t="s">
        <v>2057</v>
      </c>
      <c r="E796">
        <v>2019</v>
      </c>
      <c r="F796">
        <v>2019</v>
      </c>
      <c r="G796">
        <v>4</v>
      </c>
      <c r="H796">
        <v>4</v>
      </c>
      <c r="I796">
        <v>1</v>
      </c>
      <c r="J796">
        <v>52</v>
      </c>
      <c r="K796">
        <v>19</v>
      </c>
      <c r="L796">
        <v>17.329999999999998</v>
      </c>
      <c r="M796">
        <v>108.33</v>
      </c>
      <c r="N796">
        <v>0</v>
      </c>
      <c r="O796">
        <v>0</v>
      </c>
      <c r="P796">
        <v>0</v>
      </c>
      <c r="Q796">
        <v>2</v>
      </c>
      <c r="R796">
        <v>3</v>
      </c>
      <c r="S796" s="2">
        <f t="shared" si="24"/>
        <v>13</v>
      </c>
      <c r="T796" s="2">
        <f t="shared" si="25"/>
        <v>13</v>
      </c>
    </row>
    <row r="797" spans="1:20" x14ac:dyDescent="0.3">
      <c r="A797">
        <v>45</v>
      </c>
      <c r="B797" t="s">
        <v>821</v>
      </c>
      <c r="C797" t="s">
        <v>2064</v>
      </c>
      <c r="E797">
        <v>2019</v>
      </c>
      <c r="F797">
        <v>2019</v>
      </c>
      <c r="G797">
        <v>3</v>
      </c>
      <c r="H797">
        <v>3</v>
      </c>
      <c r="I797">
        <v>0</v>
      </c>
      <c r="J797">
        <v>52</v>
      </c>
      <c r="K797">
        <v>33</v>
      </c>
      <c r="L797">
        <v>17.329999999999998</v>
      </c>
      <c r="M797">
        <v>74.28</v>
      </c>
      <c r="N797">
        <v>0</v>
      </c>
      <c r="O797">
        <v>0</v>
      </c>
      <c r="P797">
        <v>0</v>
      </c>
      <c r="Q797">
        <v>5</v>
      </c>
      <c r="R797">
        <v>0</v>
      </c>
      <c r="S797" s="2">
        <f t="shared" si="24"/>
        <v>17.333333333333332</v>
      </c>
      <c r="T797" s="2">
        <f t="shared" si="25"/>
        <v>17.333333333333332</v>
      </c>
    </row>
    <row r="798" spans="1:20" x14ac:dyDescent="0.3">
      <c r="A798">
        <v>46</v>
      </c>
      <c r="B798" t="s">
        <v>822</v>
      </c>
      <c r="C798" t="s">
        <v>2030</v>
      </c>
      <c r="E798">
        <v>2010</v>
      </c>
      <c r="F798">
        <v>2010</v>
      </c>
      <c r="G798">
        <v>2</v>
      </c>
      <c r="H798">
        <v>2</v>
      </c>
      <c r="I798">
        <v>0</v>
      </c>
      <c r="J798">
        <v>51</v>
      </c>
      <c r="K798">
        <v>37</v>
      </c>
      <c r="L798">
        <v>25.5</v>
      </c>
      <c r="M798">
        <v>130.76</v>
      </c>
      <c r="N798">
        <v>0</v>
      </c>
      <c r="O798">
        <v>0</v>
      </c>
      <c r="P798">
        <v>0</v>
      </c>
      <c r="Q798">
        <v>3</v>
      </c>
      <c r="R798">
        <v>2</v>
      </c>
      <c r="S798" s="2">
        <f t="shared" si="24"/>
        <v>25.5</v>
      </c>
      <c r="T798" s="2">
        <f t="shared" si="25"/>
        <v>25.5</v>
      </c>
    </row>
    <row r="799" spans="1:20" x14ac:dyDescent="0.3">
      <c r="A799">
        <v>47</v>
      </c>
      <c r="B799" t="s">
        <v>823</v>
      </c>
      <c r="C799" t="s">
        <v>2021</v>
      </c>
      <c r="E799">
        <v>2012</v>
      </c>
      <c r="F799">
        <v>2013</v>
      </c>
      <c r="G799">
        <v>8</v>
      </c>
      <c r="H799">
        <v>5</v>
      </c>
      <c r="I799">
        <v>3</v>
      </c>
      <c r="J799">
        <v>51</v>
      </c>
      <c r="K799">
        <v>21</v>
      </c>
      <c r="L799">
        <v>25.5</v>
      </c>
      <c r="M799">
        <v>108.51</v>
      </c>
      <c r="N799">
        <v>0</v>
      </c>
      <c r="O799">
        <v>0</v>
      </c>
      <c r="P799">
        <v>0</v>
      </c>
      <c r="Q799">
        <v>3</v>
      </c>
      <c r="R799">
        <v>1</v>
      </c>
      <c r="S799" s="2">
        <f t="shared" si="24"/>
        <v>6.375</v>
      </c>
      <c r="T799" s="2">
        <f t="shared" si="25"/>
        <v>10.199999999999999</v>
      </c>
    </row>
    <row r="800" spans="1:20" x14ac:dyDescent="0.3">
      <c r="A800">
        <v>48</v>
      </c>
      <c r="B800" t="s">
        <v>824</v>
      </c>
      <c r="C800" t="s">
        <v>2065</v>
      </c>
      <c r="E800">
        <v>2019</v>
      </c>
      <c r="F800">
        <v>2019</v>
      </c>
      <c r="G800">
        <v>4</v>
      </c>
      <c r="H800">
        <v>3</v>
      </c>
      <c r="I800">
        <v>1</v>
      </c>
      <c r="J800">
        <v>51</v>
      </c>
      <c r="K800">
        <v>27</v>
      </c>
      <c r="L800">
        <v>25.5</v>
      </c>
      <c r="M800">
        <v>76.11</v>
      </c>
      <c r="N800">
        <v>0</v>
      </c>
      <c r="O800">
        <v>0</v>
      </c>
      <c r="P800">
        <v>0</v>
      </c>
      <c r="Q800">
        <v>3</v>
      </c>
      <c r="R800">
        <v>0</v>
      </c>
      <c r="S800" s="2">
        <f t="shared" si="24"/>
        <v>12.75</v>
      </c>
      <c r="T800" s="2">
        <f t="shared" si="25"/>
        <v>17</v>
      </c>
    </row>
    <row r="801" spans="1:20" x14ac:dyDescent="0.3">
      <c r="A801">
        <v>49</v>
      </c>
      <c r="B801" t="s">
        <v>825</v>
      </c>
      <c r="C801" t="s">
        <v>20</v>
      </c>
      <c r="E801">
        <v>2008</v>
      </c>
      <c r="F801">
        <v>2010</v>
      </c>
      <c r="G801">
        <v>5</v>
      </c>
      <c r="H801">
        <v>5</v>
      </c>
      <c r="I801">
        <v>0</v>
      </c>
      <c r="J801">
        <v>51</v>
      </c>
      <c r="K801">
        <v>18</v>
      </c>
      <c r="L801">
        <v>10.199999999999999</v>
      </c>
      <c r="M801">
        <v>82.25</v>
      </c>
      <c r="N801">
        <v>0</v>
      </c>
      <c r="O801">
        <v>0</v>
      </c>
      <c r="P801">
        <v>0</v>
      </c>
      <c r="Q801">
        <v>3</v>
      </c>
      <c r="R801">
        <v>1</v>
      </c>
      <c r="S801" s="2">
        <f t="shared" si="24"/>
        <v>10.199999999999999</v>
      </c>
      <c r="T801" s="2">
        <f t="shared" si="25"/>
        <v>10.199999999999999</v>
      </c>
    </row>
    <row r="802" spans="1:20" x14ac:dyDescent="0.3">
      <c r="A802">
        <v>0</v>
      </c>
      <c r="B802" t="s">
        <v>826</v>
      </c>
      <c r="C802" t="s">
        <v>13</v>
      </c>
      <c r="E802">
        <v>2009</v>
      </c>
      <c r="F802">
        <v>2019</v>
      </c>
      <c r="G802">
        <v>40</v>
      </c>
      <c r="H802">
        <v>15</v>
      </c>
      <c r="I802">
        <v>8</v>
      </c>
      <c r="J802">
        <v>51</v>
      </c>
      <c r="K802">
        <v>9</v>
      </c>
      <c r="L802">
        <v>7.28</v>
      </c>
      <c r="M802">
        <v>83.6</v>
      </c>
      <c r="N802">
        <v>0</v>
      </c>
      <c r="O802">
        <v>0</v>
      </c>
      <c r="P802">
        <v>0</v>
      </c>
      <c r="Q802">
        <v>4</v>
      </c>
      <c r="R802">
        <v>0</v>
      </c>
      <c r="S802" s="2">
        <f t="shared" si="24"/>
        <v>1.2749999999999999</v>
      </c>
      <c r="T802" s="2">
        <f t="shared" si="25"/>
        <v>3.4</v>
      </c>
    </row>
    <row r="803" spans="1:20" x14ac:dyDescent="0.3">
      <c r="A803">
        <v>1</v>
      </c>
      <c r="B803" t="s">
        <v>827</v>
      </c>
      <c r="C803" t="s">
        <v>2024</v>
      </c>
      <c r="E803">
        <v>2007</v>
      </c>
      <c r="F803">
        <v>2013</v>
      </c>
      <c r="G803">
        <v>25</v>
      </c>
      <c r="H803">
        <v>12</v>
      </c>
      <c r="I803">
        <v>11</v>
      </c>
      <c r="J803">
        <v>51</v>
      </c>
      <c r="K803">
        <v>18</v>
      </c>
      <c r="L803">
        <v>51</v>
      </c>
      <c r="M803">
        <v>62.96</v>
      </c>
      <c r="N803">
        <v>0</v>
      </c>
      <c r="O803">
        <v>0</v>
      </c>
      <c r="P803">
        <v>0</v>
      </c>
      <c r="Q803">
        <v>1</v>
      </c>
      <c r="R803">
        <v>0</v>
      </c>
      <c r="S803" s="2">
        <f t="shared" si="24"/>
        <v>2.04</v>
      </c>
      <c r="T803" s="2">
        <f t="shared" si="25"/>
        <v>4.25</v>
      </c>
    </row>
    <row r="804" spans="1:20" x14ac:dyDescent="0.3">
      <c r="A804">
        <v>2</v>
      </c>
      <c r="B804" t="s">
        <v>828</v>
      </c>
      <c r="C804" t="s">
        <v>21</v>
      </c>
      <c r="E804">
        <v>2010</v>
      </c>
      <c r="F804">
        <v>2016</v>
      </c>
      <c r="G804">
        <v>22</v>
      </c>
      <c r="H804">
        <v>9</v>
      </c>
      <c r="I804">
        <v>6</v>
      </c>
      <c r="J804">
        <v>50</v>
      </c>
      <c r="K804">
        <v>22</v>
      </c>
      <c r="L804">
        <v>16.66</v>
      </c>
      <c r="M804">
        <v>108.69</v>
      </c>
      <c r="N804">
        <v>0</v>
      </c>
      <c r="O804">
        <v>0</v>
      </c>
      <c r="P804">
        <v>0</v>
      </c>
      <c r="Q804">
        <v>3</v>
      </c>
      <c r="R804">
        <v>2</v>
      </c>
      <c r="S804" s="2">
        <f t="shared" si="24"/>
        <v>2.2727272727272729</v>
      </c>
      <c r="T804" s="2">
        <f t="shared" si="25"/>
        <v>5.5555555555555554</v>
      </c>
    </row>
    <row r="805" spans="1:20" x14ac:dyDescent="0.3">
      <c r="A805">
        <v>3</v>
      </c>
      <c r="B805" t="s">
        <v>829</v>
      </c>
      <c r="C805" t="s">
        <v>2053</v>
      </c>
      <c r="E805">
        <v>2019</v>
      </c>
      <c r="F805">
        <v>2019</v>
      </c>
      <c r="G805">
        <v>5</v>
      </c>
      <c r="H805">
        <v>4</v>
      </c>
      <c r="I805">
        <v>2</v>
      </c>
      <c r="J805">
        <v>50</v>
      </c>
      <c r="K805">
        <v>30</v>
      </c>
      <c r="L805">
        <v>25</v>
      </c>
      <c r="M805">
        <v>156.25</v>
      </c>
      <c r="N805">
        <v>0</v>
      </c>
      <c r="O805">
        <v>0</v>
      </c>
      <c r="P805">
        <v>0</v>
      </c>
      <c r="Q805">
        <v>4</v>
      </c>
      <c r="R805">
        <v>2</v>
      </c>
      <c r="S805" s="2">
        <f t="shared" si="24"/>
        <v>10</v>
      </c>
      <c r="T805" s="2">
        <f t="shared" si="25"/>
        <v>12.5</v>
      </c>
    </row>
    <row r="806" spans="1:20" x14ac:dyDescent="0.3">
      <c r="A806">
        <v>4</v>
      </c>
      <c r="B806" t="s">
        <v>830</v>
      </c>
      <c r="C806" t="s">
        <v>16</v>
      </c>
      <c r="E806">
        <v>2006</v>
      </c>
      <c r="F806">
        <v>2010</v>
      </c>
      <c r="G806">
        <v>3</v>
      </c>
      <c r="H806">
        <v>3</v>
      </c>
      <c r="I806">
        <v>0</v>
      </c>
      <c r="J806">
        <v>50</v>
      </c>
      <c r="K806">
        <v>26</v>
      </c>
      <c r="L806">
        <v>16.66</v>
      </c>
      <c r="M806">
        <v>116.27</v>
      </c>
      <c r="N806">
        <v>0</v>
      </c>
      <c r="O806">
        <v>0</v>
      </c>
      <c r="P806">
        <v>0</v>
      </c>
      <c r="Q806">
        <v>5</v>
      </c>
      <c r="R806">
        <v>1</v>
      </c>
      <c r="S806" s="2">
        <f t="shared" si="24"/>
        <v>16.666666666666668</v>
      </c>
      <c r="T806" s="2">
        <f t="shared" si="25"/>
        <v>16.666666666666668</v>
      </c>
    </row>
    <row r="807" spans="1:20" x14ac:dyDescent="0.3">
      <c r="A807">
        <v>5</v>
      </c>
      <c r="B807" t="s">
        <v>831</v>
      </c>
      <c r="C807" t="s">
        <v>2050</v>
      </c>
      <c r="E807">
        <v>2019</v>
      </c>
      <c r="F807">
        <v>2019</v>
      </c>
      <c r="G807">
        <v>3</v>
      </c>
      <c r="H807">
        <v>3</v>
      </c>
      <c r="I807">
        <v>2</v>
      </c>
      <c r="J807">
        <v>50</v>
      </c>
      <c r="K807">
        <v>35</v>
      </c>
      <c r="L807">
        <v>50</v>
      </c>
      <c r="M807">
        <v>131.57</v>
      </c>
      <c r="N807">
        <v>0</v>
      </c>
      <c r="O807">
        <v>0</v>
      </c>
      <c r="P807">
        <v>0</v>
      </c>
      <c r="Q807">
        <v>7</v>
      </c>
      <c r="R807">
        <v>0</v>
      </c>
      <c r="S807" s="2">
        <f t="shared" si="24"/>
        <v>16.666666666666668</v>
      </c>
      <c r="T807" s="2">
        <f t="shared" si="25"/>
        <v>16.666666666666668</v>
      </c>
    </row>
    <row r="808" spans="1:20" x14ac:dyDescent="0.3">
      <c r="A808">
        <v>6</v>
      </c>
      <c r="B808" t="s">
        <v>832</v>
      </c>
      <c r="C808" t="s">
        <v>2042</v>
      </c>
      <c r="E808">
        <v>2019</v>
      </c>
      <c r="F808">
        <v>2019</v>
      </c>
      <c r="G808">
        <v>10</v>
      </c>
      <c r="H808">
        <v>8</v>
      </c>
      <c r="I808">
        <v>4</v>
      </c>
      <c r="J808">
        <v>49</v>
      </c>
      <c r="K808">
        <v>15</v>
      </c>
      <c r="L808">
        <v>12.25</v>
      </c>
      <c r="M808">
        <v>77.77</v>
      </c>
      <c r="N808">
        <v>0</v>
      </c>
      <c r="O808">
        <v>0</v>
      </c>
      <c r="P808">
        <v>0</v>
      </c>
      <c r="Q808">
        <v>3</v>
      </c>
      <c r="R808">
        <v>0</v>
      </c>
      <c r="S808" s="2">
        <f t="shared" si="24"/>
        <v>4.9000000000000004</v>
      </c>
      <c r="T808" s="2">
        <f t="shared" si="25"/>
        <v>6.125</v>
      </c>
    </row>
    <row r="809" spans="1:20" x14ac:dyDescent="0.3">
      <c r="A809">
        <v>7</v>
      </c>
      <c r="B809" t="s">
        <v>833</v>
      </c>
      <c r="C809" t="s">
        <v>2030</v>
      </c>
      <c r="E809">
        <v>2008</v>
      </c>
      <c r="F809">
        <v>2010</v>
      </c>
      <c r="G809">
        <v>7</v>
      </c>
      <c r="H809">
        <v>7</v>
      </c>
      <c r="I809">
        <v>3</v>
      </c>
      <c r="J809">
        <v>49</v>
      </c>
      <c r="K809">
        <v>12</v>
      </c>
      <c r="L809">
        <v>12.25</v>
      </c>
      <c r="M809">
        <v>102.08</v>
      </c>
      <c r="N809">
        <v>0</v>
      </c>
      <c r="O809">
        <v>0</v>
      </c>
      <c r="P809">
        <v>0</v>
      </c>
      <c r="Q809">
        <v>3</v>
      </c>
      <c r="R809">
        <v>1</v>
      </c>
      <c r="S809" s="2">
        <f t="shared" si="24"/>
        <v>7</v>
      </c>
      <c r="T809" s="2">
        <f t="shared" si="25"/>
        <v>7</v>
      </c>
    </row>
    <row r="810" spans="1:20" x14ac:dyDescent="0.3">
      <c r="A810">
        <v>8</v>
      </c>
      <c r="B810" t="s">
        <v>834</v>
      </c>
      <c r="C810" t="s">
        <v>2074</v>
      </c>
      <c r="E810">
        <v>2019</v>
      </c>
      <c r="F810">
        <v>2019</v>
      </c>
      <c r="G810">
        <v>2</v>
      </c>
      <c r="H810">
        <v>2</v>
      </c>
      <c r="I810">
        <v>0</v>
      </c>
      <c r="J810">
        <v>49</v>
      </c>
      <c r="K810">
        <v>25</v>
      </c>
      <c r="L810">
        <v>24.5</v>
      </c>
      <c r="M810">
        <v>168.96</v>
      </c>
      <c r="N810">
        <v>0</v>
      </c>
      <c r="O810">
        <v>0</v>
      </c>
      <c r="P810">
        <v>0</v>
      </c>
      <c r="Q810">
        <v>6</v>
      </c>
      <c r="R810">
        <v>1</v>
      </c>
      <c r="S810" s="2">
        <f t="shared" si="24"/>
        <v>24.5</v>
      </c>
      <c r="T810" s="2">
        <f t="shared" si="25"/>
        <v>24.5</v>
      </c>
    </row>
    <row r="811" spans="1:20" x14ac:dyDescent="0.3">
      <c r="A811">
        <v>9</v>
      </c>
      <c r="B811" t="s">
        <v>835</v>
      </c>
      <c r="C811" t="s">
        <v>14</v>
      </c>
      <c r="E811">
        <v>2012</v>
      </c>
      <c r="F811">
        <v>2019</v>
      </c>
      <c r="G811">
        <v>22</v>
      </c>
      <c r="H811">
        <v>12</v>
      </c>
      <c r="I811">
        <v>4</v>
      </c>
      <c r="J811">
        <v>49</v>
      </c>
      <c r="K811">
        <v>11</v>
      </c>
      <c r="L811">
        <v>6.12</v>
      </c>
      <c r="M811">
        <v>85.96</v>
      </c>
      <c r="N811">
        <v>0</v>
      </c>
      <c r="O811">
        <v>0</v>
      </c>
      <c r="P811">
        <v>2</v>
      </c>
      <c r="Q811">
        <v>6</v>
      </c>
      <c r="R811">
        <v>0</v>
      </c>
      <c r="S811" s="2">
        <f t="shared" si="24"/>
        <v>2.2272727272727271</v>
      </c>
      <c r="T811" s="2">
        <f t="shared" si="25"/>
        <v>4.083333333333333</v>
      </c>
    </row>
    <row r="812" spans="1:20" x14ac:dyDescent="0.3">
      <c r="A812">
        <v>10</v>
      </c>
      <c r="B812" t="s">
        <v>836</v>
      </c>
      <c r="C812" t="s">
        <v>2034</v>
      </c>
      <c r="E812">
        <v>2019</v>
      </c>
      <c r="F812">
        <v>2019</v>
      </c>
      <c r="G812">
        <v>14</v>
      </c>
      <c r="H812">
        <v>7</v>
      </c>
      <c r="I812">
        <v>4</v>
      </c>
      <c r="J812">
        <v>49</v>
      </c>
      <c r="K812">
        <v>19</v>
      </c>
      <c r="L812">
        <v>16.329999999999998</v>
      </c>
      <c r="M812">
        <v>104.25</v>
      </c>
      <c r="N812">
        <v>0</v>
      </c>
      <c r="O812">
        <v>0</v>
      </c>
      <c r="P812">
        <v>1</v>
      </c>
      <c r="Q812">
        <v>2</v>
      </c>
      <c r="R812">
        <v>1</v>
      </c>
      <c r="S812" s="2">
        <f t="shared" si="24"/>
        <v>3.5</v>
      </c>
      <c r="T812" s="2">
        <f t="shared" si="25"/>
        <v>7</v>
      </c>
    </row>
    <row r="813" spans="1:20" x14ac:dyDescent="0.3">
      <c r="A813">
        <v>11</v>
      </c>
      <c r="B813" t="s">
        <v>837</v>
      </c>
      <c r="C813" t="s">
        <v>14</v>
      </c>
      <c r="E813">
        <v>2009</v>
      </c>
      <c r="F813">
        <v>2010</v>
      </c>
      <c r="G813">
        <v>5</v>
      </c>
      <c r="H813">
        <v>3</v>
      </c>
      <c r="I813">
        <v>2</v>
      </c>
      <c r="J813">
        <v>49</v>
      </c>
      <c r="K813">
        <v>38</v>
      </c>
      <c r="L813">
        <v>49</v>
      </c>
      <c r="M813">
        <v>100</v>
      </c>
      <c r="N813">
        <v>0</v>
      </c>
      <c r="O813">
        <v>0</v>
      </c>
      <c r="P813">
        <v>0</v>
      </c>
      <c r="Q813">
        <v>3</v>
      </c>
      <c r="R813">
        <v>1</v>
      </c>
      <c r="S813" s="2">
        <f t="shared" si="24"/>
        <v>9.8000000000000007</v>
      </c>
      <c r="T813" s="2">
        <f t="shared" si="25"/>
        <v>16.333333333333332</v>
      </c>
    </row>
    <row r="814" spans="1:20" x14ac:dyDescent="0.3">
      <c r="A814">
        <v>12</v>
      </c>
      <c r="B814" t="s">
        <v>838</v>
      </c>
      <c r="C814" t="s">
        <v>2030</v>
      </c>
      <c r="E814">
        <v>2012</v>
      </c>
      <c r="F814">
        <v>2019</v>
      </c>
      <c r="G814">
        <v>13</v>
      </c>
      <c r="H814">
        <v>7</v>
      </c>
      <c r="I814">
        <v>3</v>
      </c>
      <c r="J814">
        <v>49</v>
      </c>
      <c r="K814">
        <v>21</v>
      </c>
      <c r="L814">
        <v>12.25</v>
      </c>
      <c r="M814">
        <v>119.51</v>
      </c>
      <c r="N814">
        <v>0</v>
      </c>
      <c r="O814">
        <v>0</v>
      </c>
      <c r="P814">
        <v>1</v>
      </c>
      <c r="Q814">
        <v>2</v>
      </c>
      <c r="R814">
        <v>2</v>
      </c>
      <c r="S814" s="2">
        <f t="shared" si="24"/>
        <v>3.7692307692307692</v>
      </c>
      <c r="T814" s="2">
        <f t="shared" si="25"/>
        <v>7</v>
      </c>
    </row>
    <row r="815" spans="1:20" x14ac:dyDescent="0.3">
      <c r="A815">
        <v>13</v>
      </c>
      <c r="B815" t="s">
        <v>839</v>
      </c>
      <c r="C815" t="s">
        <v>17</v>
      </c>
      <c r="E815">
        <v>2009</v>
      </c>
      <c r="F815">
        <v>2017</v>
      </c>
      <c r="G815">
        <v>7</v>
      </c>
      <c r="H815">
        <v>6</v>
      </c>
      <c r="I815">
        <v>2</v>
      </c>
      <c r="J815">
        <v>49</v>
      </c>
      <c r="K815">
        <v>29</v>
      </c>
      <c r="L815">
        <v>12.25</v>
      </c>
      <c r="M815">
        <v>116.66</v>
      </c>
      <c r="N815">
        <v>0</v>
      </c>
      <c r="O815">
        <v>0</v>
      </c>
      <c r="P815">
        <v>0</v>
      </c>
      <c r="Q815">
        <v>3</v>
      </c>
      <c r="R815">
        <v>2</v>
      </c>
      <c r="S815" s="2">
        <f t="shared" si="24"/>
        <v>7</v>
      </c>
      <c r="T815" s="2">
        <f t="shared" si="25"/>
        <v>8.1666666666666661</v>
      </c>
    </row>
    <row r="816" spans="1:20" x14ac:dyDescent="0.3">
      <c r="A816">
        <v>14</v>
      </c>
      <c r="B816" t="s">
        <v>840</v>
      </c>
      <c r="C816" t="s">
        <v>2070</v>
      </c>
      <c r="E816">
        <v>2019</v>
      </c>
      <c r="F816">
        <v>2019</v>
      </c>
      <c r="G816">
        <v>3</v>
      </c>
      <c r="H816">
        <v>3</v>
      </c>
      <c r="I816">
        <v>0</v>
      </c>
      <c r="J816">
        <v>49</v>
      </c>
      <c r="K816">
        <v>39</v>
      </c>
      <c r="L816">
        <v>16.329999999999998</v>
      </c>
      <c r="M816">
        <v>84.48</v>
      </c>
      <c r="N816">
        <v>0</v>
      </c>
      <c r="O816">
        <v>0</v>
      </c>
      <c r="P816">
        <v>1</v>
      </c>
      <c r="Q816">
        <v>3</v>
      </c>
      <c r="R816">
        <v>2</v>
      </c>
      <c r="S816" s="2">
        <f t="shared" si="24"/>
        <v>16.333333333333332</v>
      </c>
      <c r="T816" s="2">
        <f t="shared" si="25"/>
        <v>16.333333333333332</v>
      </c>
    </row>
    <row r="817" spans="1:20" x14ac:dyDescent="0.3">
      <c r="A817">
        <v>15</v>
      </c>
      <c r="B817" t="s">
        <v>841</v>
      </c>
      <c r="C817" t="s">
        <v>2041</v>
      </c>
      <c r="E817">
        <v>2008</v>
      </c>
      <c r="F817">
        <v>2008</v>
      </c>
      <c r="G817">
        <v>3</v>
      </c>
      <c r="H817">
        <v>3</v>
      </c>
      <c r="I817">
        <v>1</v>
      </c>
      <c r="J817">
        <v>49</v>
      </c>
      <c r="K817">
        <v>37</v>
      </c>
      <c r="L817">
        <v>24.5</v>
      </c>
      <c r="M817">
        <v>96.07</v>
      </c>
      <c r="N817">
        <v>0</v>
      </c>
      <c r="O817">
        <v>0</v>
      </c>
      <c r="P817">
        <v>0</v>
      </c>
      <c r="Q817">
        <v>2</v>
      </c>
      <c r="R817">
        <v>1</v>
      </c>
      <c r="S817" s="2">
        <f t="shared" si="24"/>
        <v>16.333333333333332</v>
      </c>
      <c r="T817" s="2">
        <f t="shared" si="25"/>
        <v>16.333333333333332</v>
      </c>
    </row>
    <row r="818" spans="1:20" x14ac:dyDescent="0.3">
      <c r="A818">
        <v>16</v>
      </c>
      <c r="B818" t="s">
        <v>842</v>
      </c>
      <c r="C818" t="s">
        <v>22</v>
      </c>
      <c r="E818">
        <v>2015</v>
      </c>
      <c r="F818">
        <v>2016</v>
      </c>
      <c r="G818">
        <v>2</v>
      </c>
      <c r="H818">
        <v>2</v>
      </c>
      <c r="I818">
        <v>0</v>
      </c>
      <c r="J818">
        <v>49</v>
      </c>
      <c r="K818">
        <v>34</v>
      </c>
      <c r="L818">
        <v>24.5</v>
      </c>
      <c r="M818">
        <v>90.74</v>
      </c>
      <c r="N818">
        <v>0</v>
      </c>
      <c r="O818">
        <v>0</v>
      </c>
      <c r="P818">
        <v>0</v>
      </c>
      <c r="Q818">
        <v>3</v>
      </c>
      <c r="R818">
        <v>2</v>
      </c>
      <c r="S818" s="2">
        <f t="shared" si="24"/>
        <v>24.5</v>
      </c>
      <c r="T818" s="2">
        <f t="shared" si="25"/>
        <v>24.5</v>
      </c>
    </row>
    <row r="819" spans="1:20" x14ac:dyDescent="0.3">
      <c r="A819">
        <v>17</v>
      </c>
      <c r="B819" t="s">
        <v>843</v>
      </c>
      <c r="C819" t="s">
        <v>2077</v>
      </c>
      <c r="E819">
        <v>2019</v>
      </c>
      <c r="F819">
        <v>2019</v>
      </c>
      <c r="G819">
        <v>3</v>
      </c>
      <c r="H819">
        <v>3</v>
      </c>
      <c r="I819">
        <v>0</v>
      </c>
      <c r="J819">
        <v>49</v>
      </c>
      <c r="K819">
        <v>18</v>
      </c>
      <c r="L819">
        <v>16.329999999999998</v>
      </c>
      <c r="M819">
        <v>140</v>
      </c>
      <c r="N819">
        <v>0</v>
      </c>
      <c r="O819">
        <v>0</v>
      </c>
      <c r="P819">
        <v>0</v>
      </c>
      <c r="Q819">
        <v>2</v>
      </c>
      <c r="R819">
        <v>3</v>
      </c>
      <c r="S819" s="2">
        <f t="shared" si="24"/>
        <v>16.333333333333332</v>
      </c>
      <c r="T819" s="2">
        <f t="shared" si="25"/>
        <v>16.333333333333332</v>
      </c>
    </row>
    <row r="820" spans="1:20" x14ac:dyDescent="0.3">
      <c r="A820">
        <v>18</v>
      </c>
      <c r="B820" t="s">
        <v>844</v>
      </c>
      <c r="C820" t="s">
        <v>2078</v>
      </c>
      <c r="E820">
        <v>2019</v>
      </c>
      <c r="F820">
        <v>2019</v>
      </c>
      <c r="G820">
        <v>4</v>
      </c>
      <c r="H820">
        <v>4</v>
      </c>
      <c r="I820">
        <v>1</v>
      </c>
      <c r="J820">
        <v>49</v>
      </c>
      <c r="K820">
        <v>22</v>
      </c>
      <c r="L820">
        <v>16.329999999999998</v>
      </c>
      <c r="M820">
        <v>92.45</v>
      </c>
      <c r="N820">
        <v>0</v>
      </c>
      <c r="O820">
        <v>0</v>
      </c>
      <c r="P820">
        <v>0</v>
      </c>
      <c r="Q820">
        <v>5</v>
      </c>
      <c r="R820">
        <v>0</v>
      </c>
      <c r="S820" s="2">
        <f t="shared" si="24"/>
        <v>12.25</v>
      </c>
      <c r="T820" s="2">
        <f t="shared" si="25"/>
        <v>12.25</v>
      </c>
    </row>
    <row r="821" spans="1:20" x14ac:dyDescent="0.3">
      <c r="A821">
        <v>19</v>
      </c>
      <c r="B821" t="s">
        <v>845</v>
      </c>
      <c r="C821" t="s">
        <v>14</v>
      </c>
      <c r="E821">
        <v>2008</v>
      </c>
      <c r="F821">
        <v>2009</v>
      </c>
      <c r="G821">
        <v>5</v>
      </c>
      <c r="H821">
        <v>5</v>
      </c>
      <c r="I821">
        <v>2</v>
      </c>
      <c r="J821">
        <v>49</v>
      </c>
      <c r="K821">
        <v>20</v>
      </c>
      <c r="L821">
        <v>16.329999999999998</v>
      </c>
      <c r="M821">
        <v>108.88</v>
      </c>
      <c r="N821">
        <v>0</v>
      </c>
      <c r="O821">
        <v>0</v>
      </c>
      <c r="P821">
        <v>0</v>
      </c>
      <c r="Q821">
        <v>4</v>
      </c>
      <c r="R821">
        <v>1</v>
      </c>
      <c r="S821" s="2">
        <f t="shared" si="24"/>
        <v>9.8000000000000007</v>
      </c>
      <c r="T821" s="2">
        <f t="shared" si="25"/>
        <v>9.8000000000000007</v>
      </c>
    </row>
    <row r="822" spans="1:20" x14ac:dyDescent="0.3">
      <c r="A822">
        <v>20</v>
      </c>
      <c r="B822" t="s">
        <v>846</v>
      </c>
      <c r="C822" t="s">
        <v>2077</v>
      </c>
      <c r="E822">
        <v>2019</v>
      </c>
      <c r="F822">
        <v>2019</v>
      </c>
      <c r="G822">
        <v>3</v>
      </c>
      <c r="H822">
        <v>3</v>
      </c>
      <c r="I822">
        <v>0</v>
      </c>
      <c r="J822">
        <v>48</v>
      </c>
      <c r="K822">
        <v>24</v>
      </c>
      <c r="L822">
        <v>16</v>
      </c>
      <c r="M822">
        <v>97.95</v>
      </c>
      <c r="N822">
        <v>0</v>
      </c>
      <c r="O822">
        <v>0</v>
      </c>
      <c r="P822">
        <v>0</v>
      </c>
      <c r="Q822">
        <v>5</v>
      </c>
      <c r="R822">
        <v>2</v>
      </c>
      <c r="S822" s="2">
        <f t="shared" si="24"/>
        <v>16</v>
      </c>
      <c r="T822" s="2">
        <f t="shared" si="25"/>
        <v>16</v>
      </c>
    </row>
    <row r="823" spans="1:20" x14ac:dyDescent="0.3">
      <c r="A823">
        <v>21</v>
      </c>
      <c r="B823" t="s">
        <v>847</v>
      </c>
      <c r="C823" t="s">
        <v>2060</v>
      </c>
      <c r="E823">
        <v>2019</v>
      </c>
      <c r="F823">
        <v>2019</v>
      </c>
      <c r="G823">
        <v>5</v>
      </c>
      <c r="H823">
        <v>3</v>
      </c>
      <c r="I823">
        <v>0</v>
      </c>
      <c r="J823">
        <v>48</v>
      </c>
      <c r="K823">
        <v>43</v>
      </c>
      <c r="L823">
        <v>16</v>
      </c>
      <c r="M823">
        <v>97.95</v>
      </c>
      <c r="N823">
        <v>0</v>
      </c>
      <c r="O823">
        <v>0</v>
      </c>
      <c r="P823">
        <v>0</v>
      </c>
      <c r="Q823">
        <v>7</v>
      </c>
      <c r="R823">
        <v>1</v>
      </c>
      <c r="S823" s="2">
        <f t="shared" si="24"/>
        <v>9.6</v>
      </c>
      <c r="T823" s="2">
        <f t="shared" si="25"/>
        <v>16</v>
      </c>
    </row>
    <row r="824" spans="1:20" x14ac:dyDescent="0.3">
      <c r="A824">
        <v>22</v>
      </c>
      <c r="B824" t="s">
        <v>848</v>
      </c>
      <c r="C824" t="s">
        <v>2058</v>
      </c>
      <c r="E824">
        <v>2019</v>
      </c>
      <c r="F824">
        <v>2019</v>
      </c>
      <c r="G824">
        <v>3</v>
      </c>
      <c r="H824">
        <v>2</v>
      </c>
      <c r="I824">
        <v>1</v>
      </c>
      <c r="J824">
        <v>48</v>
      </c>
      <c r="K824">
        <v>40</v>
      </c>
      <c r="L824">
        <v>48</v>
      </c>
      <c r="M824">
        <v>109.09</v>
      </c>
      <c r="N824">
        <v>0</v>
      </c>
      <c r="O824">
        <v>0</v>
      </c>
      <c r="P824">
        <v>0</v>
      </c>
      <c r="Q824">
        <v>6</v>
      </c>
      <c r="R824">
        <v>1</v>
      </c>
      <c r="S824" s="2">
        <f t="shared" si="24"/>
        <v>16</v>
      </c>
      <c r="T824" s="2">
        <f t="shared" si="25"/>
        <v>24</v>
      </c>
    </row>
    <row r="825" spans="1:20" x14ac:dyDescent="0.3">
      <c r="A825">
        <v>23</v>
      </c>
      <c r="B825" t="s">
        <v>849</v>
      </c>
      <c r="C825" t="s">
        <v>2031</v>
      </c>
      <c r="E825">
        <v>2019</v>
      </c>
      <c r="F825">
        <v>2019</v>
      </c>
      <c r="G825">
        <v>4</v>
      </c>
      <c r="H825">
        <v>3</v>
      </c>
      <c r="I825">
        <v>0</v>
      </c>
      <c r="J825">
        <v>48</v>
      </c>
      <c r="K825">
        <v>25</v>
      </c>
      <c r="L825">
        <v>16</v>
      </c>
      <c r="M825">
        <v>111.62</v>
      </c>
      <c r="N825">
        <v>0</v>
      </c>
      <c r="O825">
        <v>0</v>
      </c>
      <c r="P825">
        <v>0</v>
      </c>
      <c r="Q825">
        <v>2</v>
      </c>
      <c r="R825">
        <v>3</v>
      </c>
      <c r="S825" s="2">
        <f t="shared" si="24"/>
        <v>12</v>
      </c>
      <c r="T825" s="2">
        <f t="shared" si="25"/>
        <v>16</v>
      </c>
    </row>
    <row r="826" spans="1:20" x14ac:dyDescent="0.3">
      <c r="A826">
        <v>24</v>
      </c>
      <c r="B826" t="s">
        <v>850</v>
      </c>
      <c r="C826" t="s">
        <v>2069</v>
      </c>
      <c r="E826">
        <v>2019</v>
      </c>
      <c r="F826">
        <v>2019</v>
      </c>
      <c r="G826">
        <v>6</v>
      </c>
      <c r="H826">
        <v>6</v>
      </c>
      <c r="I826">
        <v>0</v>
      </c>
      <c r="J826">
        <v>48</v>
      </c>
      <c r="K826">
        <v>19</v>
      </c>
      <c r="L826">
        <v>8</v>
      </c>
      <c r="M826">
        <v>60.75</v>
      </c>
      <c r="N826">
        <v>0</v>
      </c>
      <c r="O826">
        <v>0</v>
      </c>
      <c r="P826">
        <v>1</v>
      </c>
      <c r="Q826">
        <v>5</v>
      </c>
      <c r="R826">
        <v>1</v>
      </c>
      <c r="S826" s="2">
        <f t="shared" si="24"/>
        <v>8</v>
      </c>
      <c r="T826" s="2">
        <f t="shared" si="25"/>
        <v>8</v>
      </c>
    </row>
    <row r="827" spans="1:20" x14ac:dyDescent="0.3">
      <c r="A827">
        <v>25</v>
      </c>
      <c r="B827" t="s">
        <v>851</v>
      </c>
      <c r="C827" t="s">
        <v>2079</v>
      </c>
      <c r="E827">
        <v>2019</v>
      </c>
      <c r="F827">
        <v>2019</v>
      </c>
      <c r="G827">
        <v>2</v>
      </c>
      <c r="H827">
        <v>2</v>
      </c>
      <c r="I827">
        <v>0</v>
      </c>
      <c r="J827">
        <v>48</v>
      </c>
      <c r="K827">
        <v>40</v>
      </c>
      <c r="L827">
        <v>24</v>
      </c>
      <c r="M827">
        <v>75</v>
      </c>
      <c r="N827">
        <v>0</v>
      </c>
      <c r="O827">
        <v>0</v>
      </c>
      <c r="P827">
        <v>0</v>
      </c>
      <c r="Q827">
        <v>2</v>
      </c>
      <c r="R827">
        <v>0</v>
      </c>
      <c r="S827" s="2">
        <f t="shared" si="24"/>
        <v>24</v>
      </c>
      <c r="T827" s="2">
        <f t="shared" si="25"/>
        <v>24</v>
      </c>
    </row>
    <row r="828" spans="1:20" x14ac:dyDescent="0.3">
      <c r="A828">
        <v>26</v>
      </c>
      <c r="B828" t="s">
        <v>852</v>
      </c>
      <c r="C828" t="s">
        <v>19</v>
      </c>
      <c r="E828">
        <v>2008</v>
      </c>
      <c r="F828">
        <v>2018</v>
      </c>
      <c r="G828">
        <v>7</v>
      </c>
      <c r="H828">
        <v>7</v>
      </c>
      <c r="I828">
        <v>0</v>
      </c>
      <c r="J828">
        <v>48</v>
      </c>
      <c r="K828">
        <v>24</v>
      </c>
      <c r="L828">
        <v>6.85</v>
      </c>
      <c r="M828">
        <v>72.72</v>
      </c>
      <c r="N828">
        <v>0</v>
      </c>
      <c r="O828">
        <v>0</v>
      </c>
      <c r="P828">
        <v>4</v>
      </c>
      <c r="Q828">
        <v>7</v>
      </c>
      <c r="R828">
        <v>1</v>
      </c>
      <c r="S828" s="2">
        <f t="shared" si="24"/>
        <v>6.8571428571428568</v>
      </c>
      <c r="T828" s="2">
        <f t="shared" si="25"/>
        <v>6.8571428571428568</v>
      </c>
    </row>
    <row r="829" spans="1:20" x14ac:dyDescent="0.3">
      <c r="A829">
        <v>27</v>
      </c>
      <c r="B829" t="s">
        <v>853</v>
      </c>
      <c r="C829" t="s">
        <v>2080</v>
      </c>
      <c r="E829">
        <v>2019</v>
      </c>
      <c r="F829">
        <v>2019</v>
      </c>
      <c r="G829">
        <v>3</v>
      </c>
      <c r="H829">
        <v>3</v>
      </c>
      <c r="I829">
        <v>1</v>
      </c>
      <c r="J829">
        <v>47</v>
      </c>
      <c r="K829">
        <v>24</v>
      </c>
      <c r="L829">
        <v>23.5</v>
      </c>
      <c r="M829">
        <v>88.67</v>
      </c>
      <c r="N829">
        <v>0</v>
      </c>
      <c r="O829">
        <v>0</v>
      </c>
      <c r="P829">
        <v>0</v>
      </c>
      <c r="Q829">
        <v>3</v>
      </c>
      <c r="R829">
        <v>0</v>
      </c>
      <c r="S829" s="2">
        <f t="shared" si="24"/>
        <v>15.666666666666666</v>
      </c>
      <c r="T829" s="2">
        <f t="shared" si="25"/>
        <v>15.666666666666666</v>
      </c>
    </row>
    <row r="830" spans="1:20" x14ac:dyDescent="0.3">
      <c r="A830">
        <v>28</v>
      </c>
      <c r="B830" t="s">
        <v>854</v>
      </c>
      <c r="C830" t="s">
        <v>2064</v>
      </c>
      <c r="E830">
        <v>2019</v>
      </c>
      <c r="F830">
        <v>2019</v>
      </c>
      <c r="G830">
        <v>7</v>
      </c>
      <c r="H830">
        <v>6</v>
      </c>
      <c r="I830">
        <v>2</v>
      </c>
      <c r="J830">
        <v>47</v>
      </c>
      <c r="K830">
        <v>23</v>
      </c>
      <c r="L830">
        <v>11.75</v>
      </c>
      <c r="M830">
        <v>111.9</v>
      </c>
      <c r="N830">
        <v>0</v>
      </c>
      <c r="O830">
        <v>0</v>
      </c>
      <c r="P830">
        <v>2</v>
      </c>
      <c r="Q830">
        <v>4</v>
      </c>
      <c r="R830">
        <v>2</v>
      </c>
      <c r="S830" s="2">
        <f t="shared" si="24"/>
        <v>6.7142857142857144</v>
      </c>
      <c r="T830" s="2">
        <f t="shared" si="25"/>
        <v>7.833333333333333</v>
      </c>
    </row>
    <row r="831" spans="1:20" x14ac:dyDescent="0.3">
      <c r="A831">
        <v>29</v>
      </c>
      <c r="B831" t="s">
        <v>855</v>
      </c>
      <c r="C831" t="s">
        <v>2051</v>
      </c>
      <c r="E831">
        <v>2019</v>
      </c>
      <c r="F831">
        <v>2019</v>
      </c>
      <c r="G831">
        <v>9</v>
      </c>
      <c r="H831">
        <v>8</v>
      </c>
      <c r="I831">
        <v>1</v>
      </c>
      <c r="J831">
        <v>47</v>
      </c>
      <c r="K831">
        <v>17</v>
      </c>
      <c r="L831">
        <v>6.71</v>
      </c>
      <c r="M831">
        <v>117.5</v>
      </c>
      <c r="N831">
        <v>0</v>
      </c>
      <c r="O831">
        <v>0</v>
      </c>
      <c r="P831">
        <v>2</v>
      </c>
      <c r="Q831">
        <v>0</v>
      </c>
      <c r="R831">
        <v>4</v>
      </c>
      <c r="S831" s="2">
        <f t="shared" si="24"/>
        <v>5.2222222222222223</v>
      </c>
      <c r="T831" s="2">
        <f t="shared" si="25"/>
        <v>5.875</v>
      </c>
    </row>
    <row r="832" spans="1:20" x14ac:dyDescent="0.3">
      <c r="A832">
        <v>30</v>
      </c>
      <c r="B832" t="s">
        <v>856</v>
      </c>
      <c r="C832" t="s">
        <v>2050</v>
      </c>
      <c r="E832">
        <v>2019</v>
      </c>
      <c r="F832">
        <v>2019</v>
      </c>
      <c r="G832">
        <v>6</v>
      </c>
      <c r="H832">
        <v>6</v>
      </c>
      <c r="I832">
        <v>0</v>
      </c>
      <c r="J832">
        <v>47</v>
      </c>
      <c r="K832">
        <v>18</v>
      </c>
      <c r="L832">
        <v>7.83</v>
      </c>
      <c r="M832">
        <v>87.03</v>
      </c>
      <c r="N832">
        <v>0</v>
      </c>
      <c r="O832">
        <v>0</v>
      </c>
      <c r="P832">
        <v>2</v>
      </c>
      <c r="Q832">
        <v>5</v>
      </c>
      <c r="R832">
        <v>1</v>
      </c>
      <c r="S832" s="2">
        <f t="shared" si="24"/>
        <v>7.833333333333333</v>
      </c>
      <c r="T832" s="2">
        <f t="shared" si="25"/>
        <v>7.833333333333333</v>
      </c>
    </row>
    <row r="833" spans="1:20" x14ac:dyDescent="0.3">
      <c r="A833">
        <v>31</v>
      </c>
      <c r="B833" t="s">
        <v>857</v>
      </c>
      <c r="C833" t="s">
        <v>2051</v>
      </c>
      <c r="E833">
        <v>2019</v>
      </c>
      <c r="F833">
        <v>2019</v>
      </c>
      <c r="G833">
        <v>5</v>
      </c>
      <c r="H833">
        <v>3</v>
      </c>
      <c r="I833">
        <v>1</v>
      </c>
      <c r="J833">
        <v>46</v>
      </c>
      <c r="K833">
        <v>25</v>
      </c>
      <c r="L833">
        <v>23</v>
      </c>
      <c r="M833">
        <v>85.18</v>
      </c>
      <c r="N833">
        <v>0</v>
      </c>
      <c r="O833">
        <v>0</v>
      </c>
      <c r="P833">
        <v>0</v>
      </c>
      <c r="Q833">
        <v>2</v>
      </c>
      <c r="R833">
        <v>0</v>
      </c>
      <c r="S833" s="2">
        <f t="shared" si="24"/>
        <v>9.1999999999999993</v>
      </c>
      <c r="T833" s="2">
        <f t="shared" si="25"/>
        <v>15.333333333333334</v>
      </c>
    </row>
    <row r="834" spans="1:20" x14ac:dyDescent="0.3">
      <c r="A834">
        <v>32</v>
      </c>
      <c r="B834" t="s">
        <v>858</v>
      </c>
      <c r="C834" t="s">
        <v>19</v>
      </c>
      <c r="E834">
        <v>2006</v>
      </c>
      <c r="F834">
        <v>2010</v>
      </c>
      <c r="G834">
        <v>8</v>
      </c>
      <c r="H834">
        <v>7</v>
      </c>
      <c r="I834">
        <v>3</v>
      </c>
      <c r="J834">
        <v>46</v>
      </c>
      <c r="K834">
        <v>16</v>
      </c>
      <c r="L834">
        <v>11.5</v>
      </c>
      <c r="M834">
        <v>115</v>
      </c>
      <c r="N834">
        <v>0</v>
      </c>
      <c r="O834">
        <v>0</v>
      </c>
      <c r="P834">
        <v>0</v>
      </c>
      <c r="Q834">
        <v>4</v>
      </c>
      <c r="R834">
        <v>2</v>
      </c>
      <c r="S834" s="2">
        <f t="shared" si="24"/>
        <v>5.75</v>
      </c>
      <c r="T834" s="2">
        <f t="shared" si="25"/>
        <v>6.5714285714285712</v>
      </c>
    </row>
    <row r="835" spans="1:20" x14ac:dyDescent="0.3">
      <c r="A835">
        <v>33</v>
      </c>
      <c r="B835" t="s">
        <v>859</v>
      </c>
      <c r="C835" t="s">
        <v>2076</v>
      </c>
      <c r="E835">
        <v>2019</v>
      </c>
      <c r="F835">
        <v>2019</v>
      </c>
      <c r="G835">
        <v>4</v>
      </c>
      <c r="H835">
        <v>4</v>
      </c>
      <c r="I835">
        <v>1</v>
      </c>
      <c r="J835">
        <v>46</v>
      </c>
      <c r="K835">
        <v>19</v>
      </c>
      <c r="L835">
        <v>15.33</v>
      </c>
      <c r="M835">
        <v>71.87</v>
      </c>
      <c r="N835">
        <v>0</v>
      </c>
      <c r="O835">
        <v>0</v>
      </c>
      <c r="P835">
        <v>1</v>
      </c>
      <c r="Q835">
        <v>1</v>
      </c>
      <c r="R835">
        <v>0</v>
      </c>
      <c r="S835" s="2">
        <f t="shared" ref="S835:S898" si="26">J835/G835</f>
        <v>11.5</v>
      </c>
      <c r="T835" s="2">
        <f t="shared" ref="T835:T898" si="27">J835/H835</f>
        <v>11.5</v>
      </c>
    </row>
    <row r="836" spans="1:20" x14ac:dyDescent="0.3">
      <c r="A836">
        <v>34</v>
      </c>
      <c r="B836" t="s">
        <v>860</v>
      </c>
      <c r="C836" t="s">
        <v>12</v>
      </c>
      <c r="E836">
        <v>2010</v>
      </c>
      <c r="F836">
        <v>2016</v>
      </c>
      <c r="G836">
        <v>9</v>
      </c>
      <c r="H836">
        <v>6</v>
      </c>
      <c r="I836">
        <v>2</v>
      </c>
      <c r="J836">
        <v>46</v>
      </c>
      <c r="K836">
        <v>15</v>
      </c>
      <c r="L836">
        <v>11.5</v>
      </c>
      <c r="M836">
        <v>124.32</v>
      </c>
      <c r="N836">
        <v>0</v>
      </c>
      <c r="O836">
        <v>0</v>
      </c>
      <c r="P836">
        <v>0</v>
      </c>
      <c r="Q836">
        <v>3</v>
      </c>
      <c r="R836">
        <v>1</v>
      </c>
      <c r="S836" s="2">
        <f t="shared" si="26"/>
        <v>5.1111111111111107</v>
      </c>
      <c r="T836" s="2">
        <f t="shared" si="27"/>
        <v>7.666666666666667</v>
      </c>
    </row>
    <row r="837" spans="1:20" x14ac:dyDescent="0.3">
      <c r="A837">
        <v>35</v>
      </c>
      <c r="B837" t="s">
        <v>861</v>
      </c>
      <c r="C837" t="s">
        <v>2061</v>
      </c>
      <c r="E837">
        <v>2019</v>
      </c>
      <c r="F837">
        <v>2019</v>
      </c>
      <c r="G837">
        <v>3</v>
      </c>
      <c r="H837">
        <v>3</v>
      </c>
      <c r="I837">
        <v>0</v>
      </c>
      <c r="J837">
        <v>46</v>
      </c>
      <c r="K837">
        <v>20</v>
      </c>
      <c r="L837">
        <v>15.33</v>
      </c>
      <c r="M837">
        <v>131.41999999999999</v>
      </c>
      <c r="N837">
        <v>0</v>
      </c>
      <c r="O837">
        <v>0</v>
      </c>
      <c r="P837">
        <v>0</v>
      </c>
      <c r="Q837">
        <v>4</v>
      </c>
      <c r="R837">
        <v>2</v>
      </c>
      <c r="S837" s="2">
        <f t="shared" si="26"/>
        <v>15.333333333333334</v>
      </c>
      <c r="T837" s="2">
        <f t="shared" si="27"/>
        <v>15.333333333333334</v>
      </c>
    </row>
    <row r="838" spans="1:20" x14ac:dyDescent="0.3">
      <c r="A838">
        <v>36</v>
      </c>
      <c r="B838" t="s">
        <v>862</v>
      </c>
      <c r="C838" t="s">
        <v>2020</v>
      </c>
      <c r="E838">
        <v>2012</v>
      </c>
      <c r="F838">
        <v>2013</v>
      </c>
      <c r="G838">
        <v>6</v>
      </c>
      <c r="H838">
        <v>3</v>
      </c>
      <c r="I838">
        <v>0</v>
      </c>
      <c r="J838">
        <v>46</v>
      </c>
      <c r="K838">
        <v>31</v>
      </c>
      <c r="L838">
        <v>15.33</v>
      </c>
      <c r="M838">
        <v>102.22</v>
      </c>
      <c r="N838">
        <v>0</v>
      </c>
      <c r="O838">
        <v>0</v>
      </c>
      <c r="P838">
        <v>0</v>
      </c>
      <c r="Q838">
        <v>4</v>
      </c>
      <c r="R838">
        <v>1</v>
      </c>
      <c r="S838" s="2">
        <f t="shared" si="26"/>
        <v>7.666666666666667</v>
      </c>
      <c r="T838" s="2">
        <f t="shared" si="27"/>
        <v>15.333333333333334</v>
      </c>
    </row>
    <row r="839" spans="1:20" x14ac:dyDescent="0.3">
      <c r="A839">
        <v>37</v>
      </c>
      <c r="B839" t="s">
        <v>863</v>
      </c>
      <c r="C839" t="s">
        <v>2041</v>
      </c>
      <c r="E839">
        <v>2008</v>
      </c>
      <c r="F839">
        <v>2019</v>
      </c>
      <c r="G839">
        <v>15</v>
      </c>
      <c r="H839">
        <v>10</v>
      </c>
      <c r="I839">
        <v>4</v>
      </c>
      <c r="J839">
        <v>46</v>
      </c>
      <c r="K839">
        <v>19</v>
      </c>
      <c r="L839">
        <v>7.66</v>
      </c>
      <c r="M839">
        <v>54.76</v>
      </c>
      <c r="N839">
        <v>0</v>
      </c>
      <c r="O839">
        <v>0</v>
      </c>
      <c r="P839">
        <v>2</v>
      </c>
      <c r="Q839">
        <v>3</v>
      </c>
      <c r="R839">
        <v>0</v>
      </c>
      <c r="S839" s="2">
        <f t="shared" si="26"/>
        <v>3.0666666666666669</v>
      </c>
      <c r="T839" s="2">
        <f t="shared" si="27"/>
        <v>4.5999999999999996</v>
      </c>
    </row>
    <row r="840" spans="1:20" x14ac:dyDescent="0.3">
      <c r="A840">
        <v>38</v>
      </c>
      <c r="B840" t="s">
        <v>864</v>
      </c>
      <c r="C840" t="s">
        <v>17</v>
      </c>
      <c r="E840">
        <v>2006</v>
      </c>
      <c r="F840">
        <v>2007</v>
      </c>
      <c r="G840">
        <v>8</v>
      </c>
      <c r="H840">
        <v>4</v>
      </c>
      <c r="I840">
        <v>1</v>
      </c>
      <c r="J840">
        <v>46</v>
      </c>
      <c r="K840">
        <v>21</v>
      </c>
      <c r="L840">
        <v>15.33</v>
      </c>
      <c r="M840">
        <v>117.94</v>
      </c>
      <c r="N840">
        <v>0</v>
      </c>
      <c r="O840">
        <v>0</v>
      </c>
      <c r="P840">
        <v>0</v>
      </c>
      <c r="Q840">
        <v>3</v>
      </c>
      <c r="R840">
        <v>1</v>
      </c>
      <c r="S840" s="2">
        <f t="shared" si="26"/>
        <v>5.75</v>
      </c>
      <c r="T840" s="2">
        <f t="shared" si="27"/>
        <v>11.5</v>
      </c>
    </row>
    <row r="841" spans="1:20" x14ac:dyDescent="0.3">
      <c r="A841">
        <v>39</v>
      </c>
      <c r="B841" t="s">
        <v>865</v>
      </c>
      <c r="C841" t="s">
        <v>2055</v>
      </c>
      <c r="E841">
        <v>2019</v>
      </c>
      <c r="F841">
        <v>2019</v>
      </c>
      <c r="G841">
        <v>4</v>
      </c>
      <c r="H841">
        <v>3</v>
      </c>
      <c r="I841">
        <v>1</v>
      </c>
      <c r="J841">
        <v>45</v>
      </c>
      <c r="K841">
        <v>22</v>
      </c>
      <c r="L841">
        <v>22.5</v>
      </c>
      <c r="M841">
        <v>115.38</v>
      </c>
      <c r="N841">
        <v>0</v>
      </c>
      <c r="O841">
        <v>0</v>
      </c>
      <c r="P841">
        <v>0</v>
      </c>
      <c r="Q841">
        <v>2</v>
      </c>
      <c r="R841">
        <v>1</v>
      </c>
      <c r="S841" s="2">
        <f t="shared" si="26"/>
        <v>11.25</v>
      </c>
      <c r="T841" s="2">
        <f t="shared" si="27"/>
        <v>15</v>
      </c>
    </row>
    <row r="842" spans="1:20" x14ac:dyDescent="0.3">
      <c r="A842">
        <v>40</v>
      </c>
      <c r="B842" t="s">
        <v>866</v>
      </c>
      <c r="C842" t="s">
        <v>2080</v>
      </c>
      <c r="E842">
        <v>2019</v>
      </c>
      <c r="F842">
        <v>2019</v>
      </c>
      <c r="G842">
        <v>3</v>
      </c>
      <c r="H842">
        <v>3</v>
      </c>
      <c r="I842">
        <v>0</v>
      </c>
      <c r="J842">
        <v>45</v>
      </c>
      <c r="K842">
        <v>26</v>
      </c>
      <c r="L842">
        <v>15</v>
      </c>
      <c r="M842">
        <v>93.75</v>
      </c>
      <c r="N842">
        <v>0</v>
      </c>
      <c r="O842">
        <v>0</v>
      </c>
      <c r="P842">
        <v>0</v>
      </c>
      <c r="Q842">
        <v>6</v>
      </c>
      <c r="R842">
        <v>1</v>
      </c>
      <c r="S842" s="2">
        <f t="shared" si="26"/>
        <v>15</v>
      </c>
      <c r="T842" s="2">
        <f t="shared" si="27"/>
        <v>15</v>
      </c>
    </row>
    <row r="843" spans="1:20" x14ac:dyDescent="0.3">
      <c r="A843">
        <v>41</v>
      </c>
      <c r="B843" t="s">
        <v>867</v>
      </c>
      <c r="C843" t="s">
        <v>2080</v>
      </c>
      <c r="E843">
        <v>2019</v>
      </c>
      <c r="F843">
        <v>2019</v>
      </c>
      <c r="G843">
        <v>4</v>
      </c>
      <c r="H843">
        <v>4</v>
      </c>
      <c r="I843">
        <v>0</v>
      </c>
      <c r="J843">
        <v>45</v>
      </c>
      <c r="K843">
        <v>18</v>
      </c>
      <c r="L843">
        <v>11.25</v>
      </c>
      <c r="M843">
        <v>100</v>
      </c>
      <c r="N843">
        <v>0</v>
      </c>
      <c r="O843">
        <v>0</v>
      </c>
      <c r="P843">
        <v>1</v>
      </c>
      <c r="Q843">
        <v>4</v>
      </c>
      <c r="R843">
        <v>2</v>
      </c>
      <c r="S843" s="2">
        <f t="shared" si="26"/>
        <v>11.25</v>
      </c>
      <c r="T843" s="2">
        <f t="shared" si="27"/>
        <v>11.25</v>
      </c>
    </row>
    <row r="844" spans="1:20" x14ac:dyDescent="0.3">
      <c r="A844">
        <v>42</v>
      </c>
      <c r="B844" t="s">
        <v>868</v>
      </c>
      <c r="C844" t="s">
        <v>2027</v>
      </c>
      <c r="E844">
        <v>2014</v>
      </c>
      <c r="F844">
        <v>2016</v>
      </c>
      <c r="G844">
        <v>18</v>
      </c>
      <c r="H844">
        <v>10</v>
      </c>
      <c r="I844">
        <v>6</v>
      </c>
      <c r="J844">
        <v>45</v>
      </c>
      <c r="K844">
        <v>12</v>
      </c>
      <c r="L844">
        <v>11.25</v>
      </c>
      <c r="M844">
        <v>100</v>
      </c>
      <c r="N844">
        <v>0</v>
      </c>
      <c r="O844">
        <v>0</v>
      </c>
      <c r="P844">
        <v>0</v>
      </c>
      <c r="Q844">
        <v>3</v>
      </c>
      <c r="R844">
        <v>1</v>
      </c>
      <c r="S844" s="2">
        <f t="shared" si="26"/>
        <v>2.5</v>
      </c>
      <c r="T844" s="2">
        <f t="shared" si="27"/>
        <v>4.5</v>
      </c>
    </row>
    <row r="845" spans="1:20" x14ac:dyDescent="0.3">
      <c r="A845">
        <v>43</v>
      </c>
      <c r="B845" t="s">
        <v>869</v>
      </c>
      <c r="C845" t="s">
        <v>2063</v>
      </c>
      <c r="E845">
        <v>2019</v>
      </c>
      <c r="F845">
        <v>2019</v>
      </c>
      <c r="G845">
        <v>4</v>
      </c>
      <c r="H845">
        <v>3</v>
      </c>
      <c r="I845">
        <v>0</v>
      </c>
      <c r="J845">
        <v>45</v>
      </c>
      <c r="K845">
        <v>27</v>
      </c>
      <c r="L845">
        <v>15</v>
      </c>
      <c r="M845">
        <v>73.77</v>
      </c>
      <c r="N845">
        <v>0</v>
      </c>
      <c r="O845">
        <v>0</v>
      </c>
      <c r="P845">
        <v>0</v>
      </c>
      <c r="Q845">
        <v>2</v>
      </c>
      <c r="R845">
        <v>1</v>
      </c>
      <c r="S845" s="2">
        <f t="shared" si="26"/>
        <v>11.25</v>
      </c>
      <c r="T845" s="2">
        <f t="shared" si="27"/>
        <v>15</v>
      </c>
    </row>
    <row r="846" spans="1:20" x14ac:dyDescent="0.3">
      <c r="A846">
        <v>44</v>
      </c>
      <c r="B846" t="s">
        <v>870</v>
      </c>
      <c r="C846" t="s">
        <v>12</v>
      </c>
      <c r="E846">
        <v>2013</v>
      </c>
      <c r="F846">
        <v>2018</v>
      </c>
      <c r="G846">
        <v>6</v>
      </c>
      <c r="H846">
        <v>4</v>
      </c>
      <c r="I846">
        <v>0</v>
      </c>
      <c r="J846">
        <v>45</v>
      </c>
      <c r="K846">
        <v>34</v>
      </c>
      <c r="L846">
        <v>11.25</v>
      </c>
      <c r="M846">
        <v>128.57</v>
      </c>
      <c r="N846">
        <v>0</v>
      </c>
      <c r="O846">
        <v>0</v>
      </c>
      <c r="P846">
        <v>0</v>
      </c>
      <c r="Q846">
        <v>6</v>
      </c>
      <c r="R846">
        <v>1</v>
      </c>
      <c r="S846" s="2">
        <f t="shared" si="26"/>
        <v>7.5</v>
      </c>
      <c r="T846" s="2">
        <f t="shared" si="27"/>
        <v>11.25</v>
      </c>
    </row>
    <row r="847" spans="1:20" x14ac:dyDescent="0.3">
      <c r="A847">
        <v>45</v>
      </c>
      <c r="B847" t="s">
        <v>871</v>
      </c>
      <c r="C847" t="s">
        <v>2077</v>
      </c>
      <c r="E847">
        <v>2019</v>
      </c>
      <c r="F847">
        <v>2019</v>
      </c>
      <c r="G847">
        <v>3</v>
      </c>
      <c r="H847">
        <v>3</v>
      </c>
      <c r="I847">
        <v>0</v>
      </c>
      <c r="J847">
        <v>45</v>
      </c>
      <c r="K847">
        <v>24</v>
      </c>
      <c r="L847">
        <v>15</v>
      </c>
      <c r="M847">
        <v>86.53</v>
      </c>
      <c r="N847">
        <v>0</v>
      </c>
      <c r="O847">
        <v>0</v>
      </c>
      <c r="P847">
        <v>0</v>
      </c>
      <c r="Q847">
        <v>2</v>
      </c>
      <c r="R847">
        <v>2</v>
      </c>
      <c r="S847" s="2">
        <f t="shared" si="26"/>
        <v>15</v>
      </c>
      <c r="T847" s="2">
        <f t="shared" si="27"/>
        <v>15</v>
      </c>
    </row>
    <row r="848" spans="1:20" x14ac:dyDescent="0.3">
      <c r="A848">
        <v>46</v>
      </c>
      <c r="B848" t="s">
        <v>872</v>
      </c>
      <c r="C848" t="s">
        <v>19</v>
      </c>
      <c r="E848">
        <v>2019</v>
      </c>
      <c r="F848">
        <v>2019</v>
      </c>
      <c r="G848">
        <v>5</v>
      </c>
      <c r="H848">
        <v>3</v>
      </c>
      <c r="I848">
        <v>2</v>
      </c>
      <c r="J848">
        <v>45</v>
      </c>
      <c r="K848">
        <v>44</v>
      </c>
      <c r="L848">
        <v>45</v>
      </c>
      <c r="M848">
        <v>132.35</v>
      </c>
      <c r="N848">
        <v>0</v>
      </c>
      <c r="O848">
        <v>0</v>
      </c>
      <c r="P848">
        <v>0</v>
      </c>
      <c r="Q848">
        <v>3</v>
      </c>
      <c r="R848">
        <v>1</v>
      </c>
      <c r="S848" s="2">
        <f t="shared" si="26"/>
        <v>9</v>
      </c>
      <c r="T848" s="2">
        <f t="shared" si="27"/>
        <v>15</v>
      </c>
    </row>
    <row r="849" spans="1:20" x14ac:dyDescent="0.3">
      <c r="A849">
        <v>47</v>
      </c>
      <c r="B849" t="s">
        <v>873</v>
      </c>
      <c r="C849" t="s">
        <v>2032</v>
      </c>
      <c r="E849">
        <v>2019</v>
      </c>
      <c r="F849">
        <v>2019</v>
      </c>
      <c r="G849">
        <v>7</v>
      </c>
      <c r="H849">
        <v>4</v>
      </c>
      <c r="I849">
        <v>1</v>
      </c>
      <c r="J849">
        <v>45</v>
      </c>
      <c r="K849">
        <v>24</v>
      </c>
      <c r="L849">
        <v>15</v>
      </c>
      <c r="M849">
        <v>100</v>
      </c>
      <c r="N849">
        <v>0</v>
      </c>
      <c r="O849">
        <v>0</v>
      </c>
      <c r="P849">
        <v>0</v>
      </c>
      <c r="Q849">
        <v>4</v>
      </c>
      <c r="R849">
        <v>0</v>
      </c>
      <c r="S849" s="2">
        <f t="shared" si="26"/>
        <v>6.4285714285714288</v>
      </c>
      <c r="T849" s="2">
        <f t="shared" si="27"/>
        <v>11.25</v>
      </c>
    </row>
    <row r="850" spans="1:20" x14ac:dyDescent="0.3">
      <c r="A850">
        <v>48</v>
      </c>
      <c r="B850" t="s">
        <v>874</v>
      </c>
      <c r="C850" t="s">
        <v>2043</v>
      </c>
      <c r="E850">
        <v>2019</v>
      </c>
      <c r="F850">
        <v>2019</v>
      </c>
      <c r="G850">
        <v>6</v>
      </c>
      <c r="H850">
        <v>5</v>
      </c>
      <c r="I850">
        <v>2</v>
      </c>
      <c r="J850">
        <v>45</v>
      </c>
      <c r="K850">
        <v>20</v>
      </c>
      <c r="L850">
        <v>15</v>
      </c>
      <c r="M850">
        <v>86.53</v>
      </c>
      <c r="N850">
        <v>0</v>
      </c>
      <c r="O850">
        <v>0</v>
      </c>
      <c r="P850">
        <v>0</v>
      </c>
      <c r="Q850">
        <v>2</v>
      </c>
      <c r="R850">
        <v>0</v>
      </c>
      <c r="S850" s="2">
        <f t="shared" si="26"/>
        <v>7.5</v>
      </c>
      <c r="T850" s="2">
        <f t="shared" si="27"/>
        <v>9</v>
      </c>
    </row>
    <row r="851" spans="1:20" x14ac:dyDescent="0.3">
      <c r="A851">
        <v>49</v>
      </c>
      <c r="B851" t="s">
        <v>875</v>
      </c>
      <c r="E851">
        <v>2019</v>
      </c>
      <c r="F851">
        <v>2019</v>
      </c>
      <c r="G851">
        <v>4</v>
      </c>
      <c r="H851">
        <v>4</v>
      </c>
      <c r="I851">
        <v>0</v>
      </c>
      <c r="J851">
        <v>45</v>
      </c>
      <c r="K851">
        <v>29</v>
      </c>
      <c r="L851">
        <v>11.25</v>
      </c>
      <c r="M851">
        <v>72.58</v>
      </c>
      <c r="N851">
        <v>0</v>
      </c>
      <c r="O851">
        <v>0</v>
      </c>
      <c r="P851">
        <v>0</v>
      </c>
      <c r="Q851">
        <v>4</v>
      </c>
      <c r="R851">
        <v>1</v>
      </c>
      <c r="S851" s="2">
        <f t="shared" si="26"/>
        <v>11.25</v>
      </c>
      <c r="T851" s="2">
        <f t="shared" si="27"/>
        <v>11.25</v>
      </c>
    </row>
    <row r="852" spans="1:20" x14ac:dyDescent="0.3">
      <c r="A852">
        <v>0</v>
      </c>
      <c r="B852" t="s">
        <v>876</v>
      </c>
      <c r="C852" t="s">
        <v>2062</v>
      </c>
      <c r="E852">
        <v>2019</v>
      </c>
      <c r="F852">
        <v>2019</v>
      </c>
      <c r="G852">
        <v>4</v>
      </c>
      <c r="H852">
        <v>4</v>
      </c>
      <c r="I852">
        <v>1</v>
      </c>
      <c r="J852">
        <v>45</v>
      </c>
      <c r="K852">
        <v>33</v>
      </c>
      <c r="L852">
        <v>15</v>
      </c>
      <c r="M852">
        <v>97.82</v>
      </c>
      <c r="N852">
        <v>0</v>
      </c>
      <c r="O852">
        <v>0</v>
      </c>
      <c r="P852">
        <v>2</v>
      </c>
      <c r="Q852">
        <v>1</v>
      </c>
      <c r="R852">
        <v>4</v>
      </c>
      <c r="S852" s="2">
        <f t="shared" si="26"/>
        <v>11.25</v>
      </c>
      <c r="T852" s="2">
        <f t="shared" si="27"/>
        <v>11.25</v>
      </c>
    </row>
    <row r="853" spans="1:20" x14ac:dyDescent="0.3">
      <c r="A853">
        <v>1</v>
      </c>
      <c r="B853" t="s">
        <v>877</v>
      </c>
      <c r="C853" t="s">
        <v>2045</v>
      </c>
      <c r="E853">
        <v>2019</v>
      </c>
      <c r="F853">
        <v>2019</v>
      </c>
      <c r="G853">
        <v>3</v>
      </c>
      <c r="H853">
        <v>2</v>
      </c>
      <c r="I853">
        <v>0</v>
      </c>
      <c r="J853">
        <v>44</v>
      </c>
      <c r="K853">
        <v>41</v>
      </c>
      <c r="L853">
        <v>22</v>
      </c>
      <c r="M853">
        <v>183.33</v>
      </c>
      <c r="N853">
        <v>0</v>
      </c>
      <c r="O853">
        <v>0</v>
      </c>
      <c r="P853">
        <v>0</v>
      </c>
      <c r="Q853">
        <v>6</v>
      </c>
      <c r="R853">
        <v>2</v>
      </c>
      <c r="S853" s="2">
        <f t="shared" si="26"/>
        <v>14.666666666666666</v>
      </c>
      <c r="T853" s="2">
        <f t="shared" si="27"/>
        <v>22</v>
      </c>
    </row>
    <row r="854" spans="1:20" x14ac:dyDescent="0.3">
      <c r="A854">
        <v>2</v>
      </c>
      <c r="B854" t="s">
        <v>878</v>
      </c>
      <c r="C854" t="s">
        <v>2064</v>
      </c>
      <c r="E854">
        <v>2019</v>
      </c>
      <c r="F854">
        <v>2019</v>
      </c>
      <c r="G854">
        <v>3</v>
      </c>
      <c r="H854">
        <v>3</v>
      </c>
      <c r="I854">
        <v>0</v>
      </c>
      <c r="J854">
        <v>44</v>
      </c>
      <c r="K854">
        <v>33</v>
      </c>
      <c r="L854">
        <v>14.66</v>
      </c>
      <c r="M854">
        <v>102.32</v>
      </c>
      <c r="N854">
        <v>0</v>
      </c>
      <c r="O854">
        <v>0</v>
      </c>
      <c r="P854">
        <v>1</v>
      </c>
      <c r="Q854">
        <v>4</v>
      </c>
      <c r="R854">
        <v>2</v>
      </c>
      <c r="S854" s="2">
        <f t="shared" si="26"/>
        <v>14.666666666666666</v>
      </c>
      <c r="T854" s="2">
        <f t="shared" si="27"/>
        <v>14.666666666666666</v>
      </c>
    </row>
    <row r="855" spans="1:20" x14ac:dyDescent="0.3">
      <c r="A855">
        <v>3</v>
      </c>
      <c r="B855" t="s">
        <v>879</v>
      </c>
      <c r="C855" t="s">
        <v>2068</v>
      </c>
      <c r="E855">
        <v>2019</v>
      </c>
      <c r="F855">
        <v>2019</v>
      </c>
      <c r="G855">
        <v>3</v>
      </c>
      <c r="H855">
        <v>2</v>
      </c>
      <c r="I855">
        <v>0</v>
      </c>
      <c r="J855">
        <v>44</v>
      </c>
      <c r="K855">
        <v>28</v>
      </c>
      <c r="L855">
        <v>22</v>
      </c>
      <c r="M855">
        <v>151.72</v>
      </c>
      <c r="N855">
        <v>0</v>
      </c>
      <c r="O855">
        <v>0</v>
      </c>
      <c r="P855">
        <v>0</v>
      </c>
      <c r="Q855">
        <v>4</v>
      </c>
      <c r="R855">
        <v>3</v>
      </c>
      <c r="S855" s="2">
        <f t="shared" si="26"/>
        <v>14.666666666666666</v>
      </c>
      <c r="T855" s="2">
        <f t="shared" si="27"/>
        <v>22</v>
      </c>
    </row>
    <row r="856" spans="1:20" x14ac:dyDescent="0.3">
      <c r="A856">
        <v>4</v>
      </c>
      <c r="B856" t="s">
        <v>880</v>
      </c>
      <c r="C856" t="s">
        <v>2030</v>
      </c>
      <c r="E856">
        <v>2008</v>
      </c>
      <c r="F856">
        <v>2010</v>
      </c>
      <c r="G856">
        <v>5</v>
      </c>
      <c r="H856">
        <v>5</v>
      </c>
      <c r="I856">
        <v>0</v>
      </c>
      <c r="J856">
        <v>44</v>
      </c>
      <c r="K856">
        <v>19</v>
      </c>
      <c r="L856">
        <v>8.8000000000000007</v>
      </c>
      <c r="M856">
        <v>110</v>
      </c>
      <c r="N856">
        <v>0</v>
      </c>
      <c r="O856">
        <v>0</v>
      </c>
      <c r="P856">
        <v>2</v>
      </c>
      <c r="Q856">
        <v>2</v>
      </c>
      <c r="R856">
        <v>3</v>
      </c>
      <c r="S856" s="2">
        <f t="shared" si="26"/>
        <v>8.8000000000000007</v>
      </c>
      <c r="T856" s="2">
        <f t="shared" si="27"/>
        <v>8.8000000000000007</v>
      </c>
    </row>
    <row r="857" spans="1:20" x14ac:dyDescent="0.3">
      <c r="A857">
        <v>5</v>
      </c>
      <c r="B857" t="s">
        <v>881</v>
      </c>
      <c r="C857" t="s">
        <v>2043</v>
      </c>
      <c r="E857">
        <v>2019</v>
      </c>
      <c r="F857">
        <v>2019</v>
      </c>
      <c r="G857">
        <v>5</v>
      </c>
      <c r="H857">
        <v>4</v>
      </c>
      <c r="I857">
        <v>0</v>
      </c>
      <c r="J857">
        <v>44</v>
      </c>
      <c r="K857">
        <v>23</v>
      </c>
      <c r="L857">
        <v>11</v>
      </c>
      <c r="M857">
        <v>125.71</v>
      </c>
      <c r="N857">
        <v>0</v>
      </c>
      <c r="O857">
        <v>0</v>
      </c>
      <c r="P857">
        <v>0</v>
      </c>
      <c r="Q857">
        <v>4</v>
      </c>
      <c r="R857">
        <v>1</v>
      </c>
      <c r="S857" s="2">
        <f t="shared" si="26"/>
        <v>8.8000000000000007</v>
      </c>
      <c r="T857" s="2">
        <f t="shared" si="27"/>
        <v>11</v>
      </c>
    </row>
    <row r="858" spans="1:20" x14ac:dyDescent="0.3">
      <c r="A858">
        <v>6</v>
      </c>
      <c r="B858" t="s">
        <v>882</v>
      </c>
      <c r="C858" t="s">
        <v>2043</v>
      </c>
      <c r="E858">
        <v>2019</v>
      </c>
      <c r="F858">
        <v>2019</v>
      </c>
      <c r="G858">
        <v>7</v>
      </c>
      <c r="H858">
        <v>6</v>
      </c>
      <c r="I858">
        <v>1</v>
      </c>
      <c r="J858">
        <v>44</v>
      </c>
      <c r="K858">
        <v>28</v>
      </c>
      <c r="L858">
        <v>8.8000000000000007</v>
      </c>
      <c r="M858">
        <v>95.65</v>
      </c>
      <c r="N858">
        <v>0</v>
      </c>
      <c r="O858">
        <v>0</v>
      </c>
      <c r="P858">
        <v>1</v>
      </c>
      <c r="Q858">
        <v>6</v>
      </c>
      <c r="R858">
        <v>1</v>
      </c>
      <c r="S858" s="2">
        <f t="shared" si="26"/>
        <v>6.2857142857142856</v>
      </c>
      <c r="T858" s="2">
        <f t="shared" si="27"/>
        <v>7.333333333333333</v>
      </c>
    </row>
    <row r="859" spans="1:20" x14ac:dyDescent="0.3">
      <c r="A859">
        <v>7</v>
      </c>
      <c r="B859" t="s">
        <v>883</v>
      </c>
      <c r="E859">
        <v>2019</v>
      </c>
      <c r="F859">
        <v>2019</v>
      </c>
      <c r="G859">
        <v>4</v>
      </c>
      <c r="H859">
        <v>4</v>
      </c>
      <c r="I859">
        <v>0</v>
      </c>
      <c r="J859">
        <v>44</v>
      </c>
      <c r="K859">
        <v>42</v>
      </c>
      <c r="L859">
        <v>11</v>
      </c>
      <c r="M859">
        <v>93.61</v>
      </c>
      <c r="N859">
        <v>0</v>
      </c>
      <c r="O859">
        <v>0</v>
      </c>
      <c r="P859">
        <v>1</v>
      </c>
      <c r="Q859">
        <v>4</v>
      </c>
      <c r="R859">
        <v>1</v>
      </c>
      <c r="S859" s="2">
        <f t="shared" si="26"/>
        <v>11</v>
      </c>
      <c r="T859" s="2">
        <f t="shared" si="27"/>
        <v>11</v>
      </c>
    </row>
    <row r="860" spans="1:20" x14ac:dyDescent="0.3">
      <c r="A860">
        <v>8</v>
      </c>
      <c r="B860" t="s">
        <v>884</v>
      </c>
      <c r="C860" t="s">
        <v>16</v>
      </c>
      <c r="E860">
        <v>2014</v>
      </c>
      <c r="F860">
        <v>2014</v>
      </c>
      <c r="G860">
        <v>3</v>
      </c>
      <c r="H860">
        <v>2</v>
      </c>
      <c r="I860">
        <v>0</v>
      </c>
      <c r="J860">
        <v>44</v>
      </c>
      <c r="K860">
        <v>25</v>
      </c>
      <c r="L860">
        <v>22</v>
      </c>
      <c r="M860">
        <v>83.01</v>
      </c>
      <c r="N860">
        <v>0</v>
      </c>
      <c r="O860">
        <v>0</v>
      </c>
      <c r="P860">
        <v>0</v>
      </c>
      <c r="Q860">
        <v>0</v>
      </c>
      <c r="R860">
        <v>1</v>
      </c>
      <c r="S860" s="2">
        <f t="shared" si="26"/>
        <v>14.666666666666666</v>
      </c>
      <c r="T860" s="2">
        <f t="shared" si="27"/>
        <v>22</v>
      </c>
    </row>
    <row r="861" spans="1:20" x14ac:dyDescent="0.3">
      <c r="A861">
        <v>9</v>
      </c>
      <c r="B861" t="s">
        <v>885</v>
      </c>
      <c r="C861" t="s">
        <v>15</v>
      </c>
      <c r="E861">
        <v>2012</v>
      </c>
      <c r="F861">
        <v>2018</v>
      </c>
      <c r="G861">
        <v>52</v>
      </c>
      <c r="H861">
        <v>16</v>
      </c>
      <c r="I861">
        <v>10</v>
      </c>
      <c r="J861">
        <v>43</v>
      </c>
      <c r="K861">
        <v>14</v>
      </c>
      <c r="L861">
        <v>7.16</v>
      </c>
      <c r="M861">
        <v>66.150000000000006</v>
      </c>
      <c r="N861">
        <v>0</v>
      </c>
      <c r="O861">
        <v>0</v>
      </c>
      <c r="P861">
        <v>0</v>
      </c>
      <c r="Q861">
        <v>1</v>
      </c>
      <c r="R861">
        <v>1</v>
      </c>
      <c r="S861" s="2">
        <f t="shared" si="26"/>
        <v>0.82692307692307687</v>
      </c>
      <c r="T861" s="2">
        <f t="shared" si="27"/>
        <v>2.6875</v>
      </c>
    </row>
    <row r="862" spans="1:20" x14ac:dyDescent="0.3">
      <c r="A862">
        <v>10</v>
      </c>
      <c r="B862" t="s">
        <v>886</v>
      </c>
      <c r="C862" t="s">
        <v>11</v>
      </c>
      <c r="E862">
        <v>2011</v>
      </c>
      <c r="F862">
        <v>2011</v>
      </c>
      <c r="G862">
        <v>1</v>
      </c>
      <c r="H862">
        <v>1</v>
      </c>
      <c r="I862">
        <v>0</v>
      </c>
      <c r="J862">
        <v>43</v>
      </c>
      <c r="K862">
        <v>43</v>
      </c>
      <c r="L862">
        <v>43</v>
      </c>
      <c r="M862">
        <v>116.21</v>
      </c>
      <c r="N862">
        <v>0</v>
      </c>
      <c r="O862">
        <v>0</v>
      </c>
      <c r="P862">
        <v>0</v>
      </c>
      <c r="Q862">
        <v>5</v>
      </c>
      <c r="R862">
        <v>0</v>
      </c>
      <c r="S862" s="2">
        <f t="shared" si="26"/>
        <v>43</v>
      </c>
      <c r="T862" s="2">
        <f t="shared" si="27"/>
        <v>43</v>
      </c>
    </row>
    <row r="863" spans="1:20" x14ac:dyDescent="0.3">
      <c r="A863">
        <v>11</v>
      </c>
      <c r="B863" t="s">
        <v>887</v>
      </c>
      <c r="C863" t="s">
        <v>2072</v>
      </c>
      <c r="E863">
        <v>2019</v>
      </c>
      <c r="F863">
        <v>2019</v>
      </c>
      <c r="G863">
        <v>5</v>
      </c>
      <c r="H863">
        <v>3</v>
      </c>
      <c r="I863">
        <v>0</v>
      </c>
      <c r="J863">
        <v>43</v>
      </c>
      <c r="K863">
        <v>27</v>
      </c>
      <c r="L863">
        <v>14.33</v>
      </c>
      <c r="M863">
        <v>113.15</v>
      </c>
      <c r="N863">
        <v>0</v>
      </c>
      <c r="O863">
        <v>0</v>
      </c>
      <c r="P863">
        <v>0</v>
      </c>
      <c r="Q863">
        <v>0</v>
      </c>
      <c r="R863">
        <v>4</v>
      </c>
      <c r="S863" s="2">
        <f t="shared" si="26"/>
        <v>8.6</v>
      </c>
      <c r="T863" s="2">
        <f t="shared" si="27"/>
        <v>14.333333333333334</v>
      </c>
    </row>
    <row r="864" spans="1:20" x14ac:dyDescent="0.3">
      <c r="A864">
        <v>12</v>
      </c>
      <c r="B864" t="s">
        <v>888</v>
      </c>
      <c r="C864" t="s">
        <v>15</v>
      </c>
      <c r="E864">
        <v>2009</v>
      </c>
      <c r="F864">
        <v>2014</v>
      </c>
      <c r="G864">
        <v>9</v>
      </c>
      <c r="H864">
        <v>5</v>
      </c>
      <c r="I864">
        <v>4</v>
      </c>
      <c r="J864">
        <v>43</v>
      </c>
      <c r="K864">
        <v>15</v>
      </c>
      <c r="L864">
        <v>43</v>
      </c>
      <c r="M864">
        <v>91.48</v>
      </c>
      <c r="N864">
        <v>0</v>
      </c>
      <c r="O864">
        <v>0</v>
      </c>
      <c r="P864">
        <v>0</v>
      </c>
      <c r="Q864">
        <v>2</v>
      </c>
      <c r="R864">
        <v>0</v>
      </c>
      <c r="S864" s="2">
        <f t="shared" si="26"/>
        <v>4.7777777777777777</v>
      </c>
      <c r="T864" s="2">
        <f t="shared" si="27"/>
        <v>8.6</v>
      </c>
    </row>
    <row r="865" spans="1:20" x14ac:dyDescent="0.3">
      <c r="A865">
        <v>13</v>
      </c>
      <c r="B865" t="s">
        <v>889</v>
      </c>
      <c r="E865">
        <v>2019</v>
      </c>
      <c r="F865">
        <v>2019</v>
      </c>
      <c r="G865">
        <v>3</v>
      </c>
      <c r="H865">
        <v>3</v>
      </c>
      <c r="I865">
        <v>1</v>
      </c>
      <c r="J865">
        <v>43</v>
      </c>
      <c r="K865">
        <v>23</v>
      </c>
      <c r="L865">
        <v>21.5</v>
      </c>
      <c r="M865">
        <v>165.38</v>
      </c>
      <c r="N865">
        <v>0</v>
      </c>
      <c r="O865">
        <v>0</v>
      </c>
      <c r="P865">
        <v>0</v>
      </c>
      <c r="Q865">
        <v>3</v>
      </c>
      <c r="R865">
        <v>4</v>
      </c>
      <c r="S865" s="2">
        <f t="shared" si="26"/>
        <v>14.333333333333334</v>
      </c>
      <c r="T865" s="2">
        <f t="shared" si="27"/>
        <v>14.333333333333334</v>
      </c>
    </row>
    <row r="866" spans="1:20" x14ac:dyDescent="0.3">
      <c r="A866">
        <v>14</v>
      </c>
      <c r="B866" t="s">
        <v>890</v>
      </c>
      <c r="C866" t="s">
        <v>20</v>
      </c>
      <c r="E866">
        <v>2015</v>
      </c>
      <c r="F866">
        <v>2019</v>
      </c>
      <c r="G866">
        <v>37</v>
      </c>
      <c r="H866">
        <v>15</v>
      </c>
      <c r="I866">
        <v>5</v>
      </c>
      <c r="J866">
        <v>43</v>
      </c>
      <c r="K866">
        <v>15</v>
      </c>
      <c r="L866">
        <v>4.3</v>
      </c>
      <c r="M866">
        <v>78.180000000000007</v>
      </c>
      <c r="N866">
        <v>0</v>
      </c>
      <c r="O866">
        <v>0</v>
      </c>
      <c r="P866">
        <v>4</v>
      </c>
      <c r="Q866">
        <v>3</v>
      </c>
      <c r="R866">
        <v>3</v>
      </c>
      <c r="S866" s="2">
        <f t="shared" si="26"/>
        <v>1.1621621621621621</v>
      </c>
      <c r="T866" s="2">
        <f t="shared" si="27"/>
        <v>2.8666666666666667</v>
      </c>
    </row>
    <row r="867" spans="1:20" x14ac:dyDescent="0.3">
      <c r="A867">
        <v>15</v>
      </c>
      <c r="B867" t="s">
        <v>891</v>
      </c>
      <c r="C867" t="s">
        <v>2030</v>
      </c>
      <c r="E867">
        <v>2019</v>
      </c>
      <c r="F867">
        <v>2019</v>
      </c>
      <c r="G867">
        <v>11</v>
      </c>
      <c r="H867">
        <v>4</v>
      </c>
      <c r="I867">
        <v>1</v>
      </c>
      <c r="J867">
        <v>43</v>
      </c>
      <c r="K867">
        <v>20</v>
      </c>
      <c r="L867">
        <v>14.33</v>
      </c>
      <c r="M867">
        <v>130.30000000000001</v>
      </c>
      <c r="N867">
        <v>0</v>
      </c>
      <c r="O867">
        <v>0</v>
      </c>
      <c r="P867">
        <v>0</v>
      </c>
      <c r="Q867">
        <v>3</v>
      </c>
      <c r="R867">
        <v>2</v>
      </c>
      <c r="S867" s="2">
        <f t="shared" si="26"/>
        <v>3.9090909090909092</v>
      </c>
      <c r="T867" s="2">
        <f t="shared" si="27"/>
        <v>10.75</v>
      </c>
    </row>
    <row r="868" spans="1:20" x14ac:dyDescent="0.3">
      <c r="A868">
        <v>16</v>
      </c>
      <c r="B868" t="s">
        <v>892</v>
      </c>
      <c r="C868" t="s">
        <v>2059</v>
      </c>
      <c r="E868">
        <v>2019</v>
      </c>
      <c r="F868">
        <v>2019</v>
      </c>
      <c r="G868">
        <v>2</v>
      </c>
      <c r="H868">
        <v>2</v>
      </c>
      <c r="I868">
        <v>0</v>
      </c>
      <c r="J868">
        <v>43</v>
      </c>
      <c r="K868">
        <v>40</v>
      </c>
      <c r="L868">
        <v>21.5</v>
      </c>
      <c r="M868">
        <v>110.25</v>
      </c>
      <c r="N868">
        <v>0</v>
      </c>
      <c r="O868">
        <v>0</v>
      </c>
      <c r="P868">
        <v>0</v>
      </c>
      <c r="Q868">
        <v>2</v>
      </c>
      <c r="R868">
        <v>3</v>
      </c>
      <c r="S868" s="2">
        <f t="shared" si="26"/>
        <v>21.5</v>
      </c>
      <c r="T868" s="2">
        <f t="shared" si="27"/>
        <v>21.5</v>
      </c>
    </row>
    <row r="869" spans="1:20" x14ac:dyDescent="0.3">
      <c r="A869">
        <v>17</v>
      </c>
      <c r="B869" t="s">
        <v>893</v>
      </c>
      <c r="C869" t="s">
        <v>2022</v>
      </c>
      <c r="E869">
        <v>2014</v>
      </c>
      <c r="F869">
        <v>2015</v>
      </c>
      <c r="G869">
        <v>5</v>
      </c>
      <c r="H869">
        <v>5</v>
      </c>
      <c r="I869">
        <v>1</v>
      </c>
      <c r="J869">
        <v>42</v>
      </c>
      <c r="K869">
        <v>20</v>
      </c>
      <c r="L869">
        <v>10.5</v>
      </c>
      <c r="M869">
        <v>80.760000000000005</v>
      </c>
      <c r="N869">
        <v>0</v>
      </c>
      <c r="O869">
        <v>0</v>
      </c>
      <c r="P869">
        <v>0</v>
      </c>
      <c r="Q869">
        <v>6</v>
      </c>
      <c r="R869">
        <v>0</v>
      </c>
      <c r="S869" s="2">
        <f t="shared" si="26"/>
        <v>8.4</v>
      </c>
      <c r="T869" s="2">
        <f t="shared" si="27"/>
        <v>8.4</v>
      </c>
    </row>
    <row r="870" spans="1:20" x14ac:dyDescent="0.3">
      <c r="A870">
        <v>18</v>
      </c>
      <c r="B870" t="s">
        <v>894</v>
      </c>
      <c r="C870" t="s">
        <v>2080</v>
      </c>
      <c r="E870">
        <v>2019</v>
      </c>
      <c r="F870">
        <v>2019</v>
      </c>
      <c r="G870">
        <v>4</v>
      </c>
      <c r="H870">
        <v>4</v>
      </c>
      <c r="I870">
        <v>0</v>
      </c>
      <c r="J870">
        <v>42</v>
      </c>
      <c r="K870">
        <v>17</v>
      </c>
      <c r="L870">
        <v>10.5</v>
      </c>
      <c r="M870">
        <v>70</v>
      </c>
      <c r="N870">
        <v>0</v>
      </c>
      <c r="O870">
        <v>0</v>
      </c>
      <c r="P870">
        <v>0</v>
      </c>
      <c r="Q870">
        <v>6</v>
      </c>
      <c r="R870">
        <v>0</v>
      </c>
      <c r="S870" s="2">
        <f t="shared" si="26"/>
        <v>10.5</v>
      </c>
      <c r="T870" s="2">
        <f t="shared" si="27"/>
        <v>10.5</v>
      </c>
    </row>
    <row r="871" spans="1:20" x14ac:dyDescent="0.3">
      <c r="A871">
        <v>19</v>
      </c>
      <c r="B871" t="s">
        <v>895</v>
      </c>
      <c r="C871" t="s">
        <v>22</v>
      </c>
      <c r="E871">
        <v>2010</v>
      </c>
      <c r="F871">
        <v>2012</v>
      </c>
      <c r="G871">
        <v>5</v>
      </c>
      <c r="H871">
        <v>4</v>
      </c>
      <c r="I871">
        <v>2</v>
      </c>
      <c r="J871">
        <v>42</v>
      </c>
      <c r="K871">
        <v>14</v>
      </c>
      <c r="L871">
        <v>21</v>
      </c>
      <c r="M871">
        <v>110.52</v>
      </c>
      <c r="N871">
        <v>0</v>
      </c>
      <c r="O871">
        <v>0</v>
      </c>
      <c r="P871">
        <v>1</v>
      </c>
      <c r="Q871">
        <v>1</v>
      </c>
      <c r="R871">
        <v>2</v>
      </c>
      <c r="S871" s="2">
        <f t="shared" si="26"/>
        <v>8.4</v>
      </c>
      <c r="T871" s="2">
        <f t="shared" si="27"/>
        <v>10.5</v>
      </c>
    </row>
    <row r="872" spans="1:20" x14ac:dyDescent="0.3">
      <c r="A872">
        <v>20</v>
      </c>
      <c r="B872" t="s">
        <v>896</v>
      </c>
      <c r="C872" t="s">
        <v>2042</v>
      </c>
      <c r="E872">
        <v>2019</v>
      </c>
      <c r="F872">
        <v>2019</v>
      </c>
      <c r="G872">
        <v>11</v>
      </c>
      <c r="H872">
        <v>5</v>
      </c>
      <c r="I872">
        <v>0</v>
      </c>
      <c r="J872">
        <v>42</v>
      </c>
      <c r="K872">
        <v>16</v>
      </c>
      <c r="L872">
        <v>8.4</v>
      </c>
      <c r="M872">
        <v>79.239999999999995</v>
      </c>
      <c r="N872">
        <v>0</v>
      </c>
      <c r="O872">
        <v>0</v>
      </c>
      <c r="P872">
        <v>0</v>
      </c>
      <c r="Q872">
        <v>3</v>
      </c>
      <c r="R872">
        <v>0</v>
      </c>
      <c r="S872" s="2">
        <f t="shared" si="26"/>
        <v>3.8181818181818183</v>
      </c>
      <c r="T872" s="2">
        <f t="shared" si="27"/>
        <v>8.4</v>
      </c>
    </row>
    <row r="873" spans="1:20" x14ac:dyDescent="0.3">
      <c r="A873">
        <v>21</v>
      </c>
      <c r="B873" t="s">
        <v>897</v>
      </c>
      <c r="C873" t="s">
        <v>2042</v>
      </c>
      <c r="E873">
        <v>2019</v>
      </c>
      <c r="F873">
        <v>2019</v>
      </c>
      <c r="G873">
        <v>5</v>
      </c>
      <c r="H873">
        <v>4</v>
      </c>
      <c r="I873">
        <v>0</v>
      </c>
      <c r="J873">
        <v>42</v>
      </c>
      <c r="K873">
        <v>19</v>
      </c>
      <c r="L873">
        <v>10.5</v>
      </c>
      <c r="M873">
        <v>95.45</v>
      </c>
      <c r="N873">
        <v>0</v>
      </c>
      <c r="O873">
        <v>0</v>
      </c>
      <c r="P873">
        <v>0</v>
      </c>
      <c r="Q873">
        <v>3</v>
      </c>
      <c r="R873">
        <v>1</v>
      </c>
      <c r="S873" s="2">
        <f t="shared" si="26"/>
        <v>8.4</v>
      </c>
      <c r="T873" s="2">
        <f t="shared" si="27"/>
        <v>10.5</v>
      </c>
    </row>
    <row r="874" spans="1:20" x14ac:dyDescent="0.3">
      <c r="A874">
        <v>22</v>
      </c>
      <c r="B874" t="s">
        <v>898</v>
      </c>
      <c r="C874" t="s">
        <v>13</v>
      </c>
      <c r="E874">
        <v>2006</v>
      </c>
      <c r="F874">
        <v>2019</v>
      </c>
      <c r="G874">
        <v>22</v>
      </c>
      <c r="H874">
        <v>11</v>
      </c>
      <c r="I874">
        <v>4</v>
      </c>
      <c r="J874">
        <v>42</v>
      </c>
      <c r="K874">
        <v>18</v>
      </c>
      <c r="L874">
        <v>6</v>
      </c>
      <c r="M874">
        <v>123.52</v>
      </c>
      <c r="N874">
        <v>0</v>
      </c>
      <c r="O874">
        <v>0</v>
      </c>
      <c r="P874">
        <v>3</v>
      </c>
      <c r="Q874">
        <v>3</v>
      </c>
      <c r="R874">
        <v>1</v>
      </c>
      <c r="S874" s="2">
        <f t="shared" si="26"/>
        <v>1.9090909090909092</v>
      </c>
      <c r="T874" s="2">
        <f t="shared" si="27"/>
        <v>3.8181818181818183</v>
      </c>
    </row>
    <row r="875" spans="1:20" x14ac:dyDescent="0.3">
      <c r="A875">
        <v>23</v>
      </c>
      <c r="B875" t="s">
        <v>899</v>
      </c>
      <c r="C875" t="s">
        <v>11</v>
      </c>
      <c r="E875">
        <v>2014</v>
      </c>
      <c r="F875">
        <v>2016</v>
      </c>
      <c r="G875">
        <v>6</v>
      </c>
      <c r="H875">
        <v>5</v>
      </c>
      <c r="I875">
        <v>1</v>
      </c>
      <c r="J875">
        <v>42</v>
      </c>
      <c r="K875">
        <v>20</v>
      </c>
      <c r="L875">
        <v>10.5</v>
      </c>
      <c r="M875">
        <v>84</v>
      </c>
      <c r="N875">
        <v>0</v>
      </c>
      <c r="O875">
        <v>0</v>
      </c>
      <c r="P875">
        <v>2</v>
      </c>
      <c r="Q875">
        <v>5</v>
      </c>
      <c r="R875">
        <v>0</v>
      </c>
      <c r="S875" s="2">
        <f t="shared" si="26"/>
        <v>7</v>
      </c>
      <c r="T875" s="2">
        <f t="shared" si="27"/>
        <v>8.4</v>
      </c>
    </row>
    <row r="876" spans="1:20" x14ac:dyDescent="0.3">
      <c r="A876">
        <v>24</v>
      </c>
      <c r="B876" t="s">
        <v>900</v>
      </c>
      <c r="C876" t="s">
        <v>2081</v>
      </c>
      <c r="E876">
        <v>2019</v>
      </c>
      <c r="F876">
        <v>2019</v>
      </c>
      <c r="G876">
        <v>4</v>
      </c>
      <c r="H876">
        <v>4</v>
      </c>
      <c r="I876">
        <v>1</v>
      </c>
      <c r="J876">
        <v>42</v>
      </c>
      <c r="K876">
        <v>16</v>
      </c>
      <c r="L876">
        <v>14</v>
      </c>
      <c r="M876">
        <v>71.180000000000007</v>
      </c>
      <c r="N876">
        <v>0</v>
      </c>
      <c r="O876">
        <v>0</v>
      </c>
      <c r="P876">
        <v>0</v>
      </c>
      <c r="Q876">
        <v>5</v>
      </c>
      <c r="R876">
        <v>0</v>
      </c>
      <c r="S876" s="2">
        <f t="shared" si="26"/>
        <v>10.5</v>
      </c>
      <c r="T876" s="2">
        <f t="shared" si="27"/>
        <v>10.5</v>
      </c>
    </row>
    <row r="877" spans="1:20" x14ac:dyDescent="0.3">
      <c r="A877">
        <v>25</v>
      </c>
      <c r="B877" t="s">
        <v>901</v>
      </c>
      <c r="C877" t="s">
        <v>2041</v>
      </c>
      <c r="E877">
        <v>2019</v>
      </c>
      <c r="F877">
        <v>2019</v>
      </c>
      <c r="G877">
        <v>6</v>
      </c>
      <c r="H877">
        <v>6</v>
      </c>
      <c r="I877">
        <v>1</v>
      </c>
      <c r="J877">
        <v>42</v>
      </c>
      <c r="K877">
        <v>18</v>
      </c>
      <c r="L877">
        <v>8.4</v>
      </c>
      <c r="M877">
        <v>84</v>
      </c>
      <c r="N877">
        <v>0</v>
      </c>
      <c r="O877">
        <v>0</v>
      </c>
      <c r="P877">
        <v>1</v>
      </c>
      <c r="Q877">
        <v>5</v>
      </c>
      <c r="R877">
        <v>0</v>
      </c>
      <c r="S877" s="2">
        <f t="shared" si="26"/>
        <v>7</v>
      </c>
      <c r="T877" s="2">
        <f t="shared" si="27"/>
        <v>7</v>
      </c>
    </row>
    <row r="878" spans="1:20" x14ac:dyDescent="0.3">
      <c r="A878">
        <v>26</v>
      </c>
      <c r="B878" t="s">
        <v>902</v>
      </c>
      <c r="C878" t="s">
        <v>2080</v>
      </c>
      <c r="E878">
        <v>2019</v>
      </c>
      <c r="F878">
        <v>2019</v>
      </c>
      <c r="G878">
        <v>3</v>
      </c>
      <c r="H878">
        <v>3</v>
      </c>
      <c r="I878">
        <v>0</v>
      </c>
      <c r="J878">
        <v>42</v>
      </c>
      <c r="K878">
        <v>23</v>
      </c>
      <c r="L878">
        <v>14</v>
      </c>
      <c r="M878">
        <v>93.33</v>
      </c>
      <c r="N878">
        <v>0</v>
      </c>
      <c r="O878">
        <v>0</v>
      </c>
      <c r="P878">
        <v>0</v>
      </c>
      <c r="Q878">
        <v>2</v>
      </c>
      <c r="R878">
        <v>1</v>
      </c>
      <c r="S878" s="2">
        <f t="shared" si="26"/>
        <v>14</v>
      </c>
      <c r="T878" s="2">
        <f t="shared" si="27"/>
        <v>14</v>
      </c>
    </row>
    <row r="879" spans="1:20" x14ac:dyDescent="0.3">
      <c r="A879">
        <v>27</v>
      </c>
      <c r="B879" t="s">
        <v>903</v>
      </c>
      <c r="C879" t="s">
        <v>2068</v>
      </c>
      <c r="E879">
        <v>2019</v>
      </c>
      <c r="F879">
        <v>2019</v>
      </c>
      <c r="G879">
        <v>3</v>
      </c>
      <c r="H879">
        <v>3</v>
      </c>
      <c r="I879">
        <v>2</v>
      </c>
      <c r="J879">
        <v>42</v>
      </c>
      <c r="K879">
        <v>27</v>
      </c>
      <c r="L879">
        <v>42</v>
      </c>
      <c r="M879">
        <v>123.52</v>
      </c>
      <c r="N879">
        <v>0</v>
      </c>
      <c r="O879">
        <v>0</v>
      </c>
      <c r="P879">
        <v>0</v>
      </c>
      <c r="Q879">
        <v>3</v>
      </c>
      <c r="R879">
        <v>1</v>
      </c>
      <c r="S879" s="2">
        <f t="shared" si="26"/>
        <v>14</v>
      </c>
      <c r="T879" s="2">
        <f t="shared" si="27"/>
        <v>14</v>
      </c>
    </row>
    <row r="880" spans="1:20" x14ac:dyDescent="0.3">
      <c r="A880">
        <v>28</v>
      </c>
      <c r="B880" t="s">
        <v>904</v>
      </c>
      <c r="C880" t="s">
        <v>2050</v>
      </c>
      <c r="E880">
        <v>2019</v>
      </c>
      <c r="F880">
        <v>2019</v>
      </c>
      <c r="G880">
        <v>7</v>
      </c>
      <c r="H880">
        <v>5</v>
      </c>
      <c r="I880">
        <v>1</v>
      </c>
      <c r="J880">
        <v>41</v>
      </c>
      <c r="K880">
        <v>17</v>
      </c>
      <c r="L880">
        <v>10.25</v>
      </c>
      <c r="M880">
        <v>124.24</v>
      </c>
      <c r="N880">
        <v>0</v>
      </c>
      <c r="O880">
        <v>0</v>
      </c>
      <c r="P880">
        <v>0</v>
      </c>
      <c r="Q880">
        <v>2</v>
      </c>
      <c r="R880">
        <v>1</v>
      </c>
      <c r="S880" s="2">
        <f t="shared" si="26"/>
        <v>5.8571428571428568</v>
      </c>
      <c r="T880" s="2">
        <f t="shared" si="27"/>
        <v>8.1999999999999993</v>
      </c>
    </row>
    <row r="881" spans="1:20" x14ac:dyDescent="0.3">
      <c r="A881">
        <v>29</v>
      </c>
      <c r="B881" t="s">
        <v>905</v>
      </c>
      <c r="C881" t="s">
        <v>20</v>
      </c>
      <c r="E881">
        <v>2006</v>
      </c>
      <c r="F881">
        <v>2014</v>
      </c>
      <c r="G881">
        <v>34</v>
      </c>
      <c r="H881">
        <v>20</v>
      </c>
      <c r="I881">
        <v>10</v>
      </c>
      <c r="J881">
        <v>41</v>
      </c>
      <c r="K881">
        <v>9</v>
      </c>
      <c r="L881">
        <v>4.0999999999999996</v>
      </c>
      <c r="M881">
        <v>55.4</v>
      </c>
      <c r="N881">
        <v>0</v>
      </c>
      <c r="O881">
        <v>0</v>
      </c>
      <c r="P881">
        <v>5</v>
      </c>
      <c r="Q881">
        <v>1</v>
      </c>
      <c r="R881">
        <v>0</v>
      </c>
      <c r="S881" s="2">
        <f t="shared" si="26"/>
        <v>1.2058823529411764</v>
      </c>
      <c r="T881" s="2">
        <f t="shared" si="27"/>
        <v>2.0499999999999998</v>
      </c>
    </row>
    <row r="882" spans="1:20" x14ac:dyDescent="0.3">
      <c r="A882">
        <v>30</v>
      </c>
      <c r="B882" t="s">
        <v>906</v>
      </c>
      <c r="C882" t="s">
        <v>2032</v>
      </c>
      <c r="E882">
        <v>2019</v>
      </c>
      <c r="F882">
        <v>2019</v>
      </c>
      <c r="G882">
        <v>3</v>
      </c>
      <c r="H882">
        <v>3</v>
      </c>
      <c r="I882">
        <v>0</v>
      </c>
      <c r="J882">
        <v>41</v>
      </c>
      <c r="K882">
        <v>21</v>
      </c>
      <c r="L882">
        <v>13.66</v>
      </c>
      <c r="M882">
        <v>105.12</v>
      </c>
      <c r="N882">
        <v>0</v>
      </c>
      <c r="O882">
        <v>0</v>
      </c>
      <c r="P882">
        <v>0</v>
      </c>
      <c r="Q882">
        <v>3</v>
      </c>
      <c r="R882">
        <v>1</v>
      </c>
      <c r="S882" s="2">
        <f t="shared" si="26"/>
        <v>13.666666666666666</v>
      </c>
      <c r="T882" s="2">
        <f t="shared" si="27"/>
        <v>13.666666666666666</v>
      </c>
    </row>
    <row r="883" spans="1:20" x14ac:dyDescent="0.3">
      <c r="A883">
        <v>31</v>
      </c>
      <c r="B883" t="s">
        <v>907</v>
      </c>
      <c r="C883" t="s">
        <v>2044</v>
      </c>
      <c r="E883">
        <v>2019</v>
      </c>
      <c r="F883">
        <v>2019</v>
      </c>
      <c r="G883">
        <v>2</v>
      </c>
      <c r="H883">
        <v>2</v>
      </c>
      <c r="I883">
        <v>0</v>
      </c>
      <c r="J883">
        <v>41</v>
      </c>
      <c r="K883">
        <v>34</v>
      </c>
      <c r="L883">
        <v>20.5</v>
      </c>
      <c r="M883">
        <v>141.37</v>
      </c>
      <c r="N883">
        <v>0</v>
      </c>
      <c r="O883">
        <v>0</v>
      </c>
      <c r="P883">
        <v>0</v>
      </c>
      <c r="Q883">
        <v>2</v>
      </c>
      <c r="R883">
        <v>3</v>
      </c>
      <c r="S883" s="2">
        <f t="shared" si="26"/>
        <v>20.5</v>
      </c>
      <c r="T883" s="2">
        <f t="shared" si="27"/>
        <v>20.5</v>
      </c>
    </row>
    <row r="884" spans="1:20" x14ac:dyDescent="0.3">
      <c r="A884">
        <v>32</v>
      </c>
      <c r="B884" t="s">
        <v>908</v>
      </c>
      <c r="C884" t="s">
        <v>2030</v>
      </c>
      <c r="E884">
        <v>2008</v>
      </c>
      <c r="F884">
        <v>2008</v>
      </c>
      <c r="G884">
        <v>5</v>
      </c>
      <c r="H884">
        <v>5</v>
      </c>
      <c r="I884">
        <v>1</v>
      </c>
      <c r="J884">
        <v>41</v>
      </c>
      <c r="K884">
        <v>24</v>
      </c>
      <c r="L884">
        <v>10.25</v>
      </c>
      <c r="M884">
        <v>69.489999999999995</v>
      </c>
      <c r="N884">
        <v>0</v>
      </c>
      <c r="O884">
        <v>0</v>
      </c>
      <c r="P884">
        <v>1</v>
      </c>
      <c r="Q884">
        <v>0</v>
      </c>
      <c r="R884">
        <v>2</v>
      </c>
      <c r="S884" s="2">
        <f t="shared" si="26"/>
        <v>8.1999999999999993</v>
      </c>
      <c r="T884" s="2">
        <f t="shared" si="27"/>
        <v>8.1999999999999993</v>
      </c>
    </row>
    <row r="885" spans="1:20" x14ac:dyDescent="0.3">
      <c r="A885">
        <v>33</v>
      </c>
      <c r="B885" t="s">
        <v>909</v>
      </c>
      <c r="C885" t="s">
        <v>2045</v>
      </c>
      <c r="E885">
        <v>2019</v>
      </c>
      <c r="F885">
        <v>2019</v>
      </c>
      <c r="G885">
        <v>4</v>
      </c>
      <c r="H885">
        <v>3</v>
      </c>
      <c r="I885">
        <v>1</v>
      </c>
      <c r="J885">
        <v>41</v>
      </c>
      <c r="K885">
        <v>32</v>
      </c>
      <c r="L885">
        <v>20.5</v>
      </c>
      <c r="M885">
        <v>100</v>
      </c>
      <c r="N885">
        <v>0</v>
      </c>
      <c r="O885">
        <v>0</v>
      </c>
      <c r="P885">
        <v>0</v>
      </c>
      <c r="Q885">
        <v>4</v>
      </c>
      <c r="R885">
        <v>2</v>
      </c>
      <c r="S885" s="2">
        <f t="shared" si="26"/>
        <v>10.25</v>
      </c>
      <c r="T885" s="2">
        <f t="shared" si="27"/>
        <v>13.666666666666666</v>
      </c>
    </row>
    <row r="886" spans="1:20" x14ac:dyDescent="0.3">
      <c r="A886">
        <v>34</v>
      </c>
      <c r="B886" t="s">
        <v>910</v>
      </c>
      <c r="C886" t="s">
        <v>19</v>
      </c>
      <c r="E886">
        <v>2018</v>
      </c>
      <c r="F886">
        <v>2018</v>
      </c>
      <c r="G886">
        <v>3</v>
      </c>
      <c r="H886">
        <v>3</v>
      </c>
      <c r="I886">
        <v>2</v>
      </c>
      <c r="J886">
        <v>41</v>
      </c>
      <c r="K886">
        <v>28</v>
      </c>
      <c r="L886">
        <v>41</v>
      </c>
      <c r="M886">
        <v>178.26</v>
      </c>
      <c r="N886">
        <v>0</v>
      </c>
      <c r="O886">
        <v>0</v>
      </c>
      <c r="P886">
        <v>0</v>
      </c>
      <c r="Q886">
        <v>3</v>
      </c>
      <c r="R886">
        <v>2</v>
      </c>
      <c r="S886" s="2">
        <f t="shared" si="26"/>
        <v>13.666666666666666</v>
      </c>
      <c r="T886" s="2">
        <f t="shared" si="27"/>
        <v>13.666666666666666</v>
      </c>
    </row>
    <row r="887" spans="1:20" x14ac:dyDescent="0.3">
      <c r="A887">
        <v>35</v>
      </c>
      <c r="B887" t="s">
        <v>911</v>
      </c>
      <c r="C887" t="s">
        <v>2057</v>
      </c>
      <c r="E887">
        <v>2019</v>
      </c>
      <c r="F887">
        <v>2019</v>
      </c>
      <c r="G887">
        <v>4</v>
      </c>
      <c r="H887">
        <v>4</v>
      </c>
      <c r="I887">
        <v>0</v>
      </c>
      <c r="J887">
        <v>41</v>
      </c>
      <c r="K887">
        <v>28</v>
      </c>
      <c r="L887">
        <v>10.25</v>
      </c>
      <c r="M887">
        <v>113.88</v>
      </c>
      <c r="N887">
        <v>0</v>
      </c>
      <c r="O887">
        <v>0</v>
      </c>
      <c r="P887">
        <v>1</v>
      </c>
      <c r="Q887">
        <v>3</v>
      </c>
      <c r="R887">
        <v>1</v>
      </c>
      <c r="S887" s="2">
        <f t="shared" si="26"/>
        <v>10.25</v>
      </c>
      <c r="T887" s="2">
        <f t="shared" si="27"/>
        <v>10.25</v>
      </c>
    </row>
    <row r="888" spans="1:20" x14ac:dyDescent="0.3">
      <c r="A888">
        <v>36</v>
      </c>
      <c r="B888" t="s">
        <v>912</v>
      </c>
      <c r="C888" t="s">
        <v>2077</v>
      </c>
      <c r="E888">
        <v>2019</v>
      </c>
      <c r="F888">
        <v>2019</v>
      </c>
      <c r="G888">
        <v>3</v>
      </c>
      <c r="H888">
        <v>2</v>
      </c>
      <c r="I888">
        <v>0</v>
      </c>
      <c r="J888">
        <v>41</v>
      </c>
      <c r="K888">
        <v>28</v>
      </c>
      <c r="L888">
        <v>20.5</v>
      </c>
      <c r="M888">
        <v>85.41</v>
      </c>
      <c r="N888">
        <v>0</v>
      </c>
      <c r="O888">
        <v>0</v>
      </c>
      <c r="P888">
        <v>0</v>
      </c>
      <c r="Q888">
        <v>2</v>
      </c>
      <c r="R888">
        <v>0</v>
      </c>
      <c r="S888" s="2">
        <f t="shared" si="26"/>
        <v>13.666666666666666</v>
      </c>
      <c r="T888" s="2">
        <f t="shared" si="27"/>
        <v>20.5</v>
      </c>
    </row>
    <row r="889" spans="1:20" x14ac:dyDescent="0.3">
      <c r="A889">
        <v>37</v>
      </c>
      <c r="B889" t="s">
        <v>913</v>
      </c>
      <c r="C889" t="s">
        <v>2025</v>
      </c>
      <c r="E889">
        <v>2015</v>
      </c>
      <c r="F889">
        <v>2015</v>
      </c>
      <c r="G889">
        <v>2</v>
      </c>
      <c r="H889">
        <v>2</v>
      </c>
      <c r="I889">
        <v>1</v>
      </c>
      <c r="J889">
        <v>41</v>
      </c>
      <c r="K889">
        <v>22</v>
      </c>
      <c r="L889">
        <v>41</v>
      </c>
      <c r="M889">
        <v>136.66</v>
      </c>
      <c r="N889">
        <v>0</v>
      </c>
      <c r="O889">
        <v>0</v>
      </c>
      <c r="P889">
        <v>0</v>
      </c>
      <c r="Q889">
        <v>4</v>
      </c>
      <c r="R889">
        <v>2</v>
      </c>
      <c r="S889" s="2">
        <f t="shared" si="26"/>
        <v>20.5</v>
      </c>
      <c r="T889" s="2">
        <f t="shared" si="27"/>
        <v>20.5</v>
      </c>
    </row>
    <row r="890" spans="1:20" x14ac:dyDescent="0.3">
      <c r="A890">
        <v>38</v>
      </c>
      <c r="B890" t="s">
        <v>914</v>
      </c>
      <c r="C890" t="s">
        <v>21</v>
      </c>
      <c r="E890">
        <v>2013</v>
      </c>
      <c r="F890">
        <v>2017</v>
      </c>
      <c r="G890">
        <v>31</v>
      </c>
      <c r="H890">
        <v>9</v>
      </c>
      <c r="I890">
        <v>5</v>
      </c>
      <c r="J890">
        <v>40</v>
      </c>
      <c r="K890">
        <v>21</v>
      </c>
      <c r="L890">
        <v>10</v>
      </c>
      <c r="M890">
        <v>105.26</v>
      </c>
      <c r="N890">
        <v>0</v>
      </c>
      <c r="O890">
        <v>0</v>
      </c>
      <c r="P890">
        <v>1</v>
      </c>
      <c r="Q890">
        <v>3</v>
      </c>
      <c r="R890">
        <v>1</v>
      </c>
      <c r="S890" s="2">
        <f t="shared" si="26"/>
        <v>1.2903225806451613</v>
      </c>
      <c r="T890" s="2">
        <f t="shared" si="27"/>
        <v>4.4444444444444446</v>
      </c>
    </row>
    <row r="891" spans="1:20" x14ac:dyDescent="0.3">
      <c r="A891">
        <v>39</v>
      </c>
      <c r="B891" t="s">
        <v>915</v>
      </c>
      <c r="C891" t="s">
        <v>19</v>
      </c>
      <c r="E891">
        <v>2015</v>
      </c>
      <c r="F891">
        <v>2018</v>
      </c>
      <c r="G891">
        <v>12</v>
      </c>
      <c r="H891">
        <v>6</v>
      </c>
      <c r="I891">
        <v>2</v>
      </c>
      <c r="J891">
        <v>40</v>
      </c>
      <c r="K891">
        <v>14</v>
      </c>
      <c r="L891">
        <v>10</v>
      </c>
      <c r="M891">
        <v>95.23</v>
      </c>
      <c r="N891">
        <v>0</v>
      </c>
      <c r="O891">
        <v>0</v>
      </c>
      <c r="P891">
        <v>0</v>
      </c>
      <c r="Q891">
        <v>2</v>
      </c>
      <c r="R891">
        <v>2</v>
      </c>
      <c r="S891" s="2">
        <f t="shared" si="26"/>
        <v>3.3333333333333335</v>
      </c>
      <c r="T891" s="2">
        <f t="shared" si="27"/>
        <v>6.666666666666667</v>
      </c>
    </row>
    <row r="892" spans="1:20" x14ac:dyDescent="0.3">
      <c r="A892">
        <v>40</v>
      </c>
      <c r="B892" t="s">
        <v>916</v>
      </c>
      <c r="C892" t="s">
        <v>12</v>
      </c>
      <c r="E892">
        <v>2013</v>
      </c>
      <c r="F892">
        <v>2017</v>
      </c>
      <c r="G892">
        <v>7</v>
      </c>
      <c r="H892">
        <v>5</v>
      </c>
      <c r="I892">
        <v>1</v>
      </c>
      <c r="J892">
        <v>40</v>
      </c>
      <c r="K892">
        <v>29</v>
      </c>
      <c r="L892">
        <v>10</v>
      </c>
      <c r="M892">
        <v>148.13999999999999</v>
      </c>
      <c r="N892">
        <v>0</v>
      </c>
      <c r="O892">
        <v>0</v>
      </c>
      <c r="P892">
        <v>1</v>
      </c>
      <c r="Q892">
        <v>2</v>
      </c>
      <c r="R892">
        <v>3</v>
      </c>
      <c r="S892" s="2">
        <f t="shared" si="26"/>
        <v>5.7142857142857144</v>
      </c>
      <c r="T892" s="2">
        <f t="shared" si="27"/>
        <v>8</v>
      </c>
    </row>
    <row r="893" spans="1:20" x14ac:dyDescent="0.3">
      <c r="A893">
        <v>41</v>
      </c>
      <c r="B893" t="s">
        <v>917</v>
      </c>
      <c r="C893" t="s">
        <v>2032</v>
      </c>
      <c r="E893">
        <v>2019</v>
      </c>
      <c r="F893">
        <v>2019</v>
      </c>
      <c r="G893">
        <v>15</v>
      </c>
      <c r="H893">
        <v>10</v>
      </c>
      <c r="I893">
        <v>4</v>
      </c>
      <c r="J893">
        <v>40</v>
      </c>
      <c r="K893">
        <v>15</v>
      </c>
      <c r="L893">
        <v>6.66</v>
      </c>
      <c r="M893">
        <v>71.42</v>
      </c>
      <c r="N893">
        <v>0</v>
      </c>
      <c r="O893">
        <v>0</v>
      </c>
      <c r="P893">
        <v>0</v>
      </c>
      <c r="Q893">
        <v>2</v>
      </c>
      <c r="R893">
        <v>0</v>
      </c>
      <c r="S893" s="2">
        <f t="shared" si="26"/>
        <v>2.6666666666666665</v>
      </c>
      <c r="T893" s="2">
        <f t="shared" si="27"/>
        <v>4</v>
      </c>
    </row>
    <row r="894" spans="1:20" x14ac:dyDescent="0.3">
      <c r="A894">
        <v>42</v>
      </c>
      <c r="B894" t="s">
        <v>918</v>
      </c>
      <c r="C894" t="s">
        <v>2059</v>
      </c>
      <c r="E894">
        <v>2019</v>
      </c>
      <c r="F894">
        <v>2019</v>
      </c>
      <c r="G894">
        <v>3</v>
      </c>
      <c r="H894">
        <v>3</v>
      </c>
      <c r="I894">
        <v>0</v>
      </c>
      <c r="J894">
        <v>40</v>
      </c>
      <c r="K894">
        <v>32</v>
      </c>
      <c r="L894">
        <v>13.33</v>
      </c>
      <c r="M894">
        <v>95.23</v>
      </c>
      <c r="N894">
        <v>0</v>
      </c>
      <c r="O894">
        <v>0</v>
      </c>
      <c r="P894">
        <v>1</v>
      </c>
      <c r="Q894">
        <v>4</v>
      </c>
      <c r="R894">
        <v>1</v>
      </c>
      <c r="S894" s="2">
        <f t="shared" si="26"/>
        <v>13.333333333333334</v>
      </c>
      <c r="T894" s="2">
        <f t="shared" si="27"/>
        <v>13.333333333333334</v>
      </c>
    </row>
    <row r="895" spans="1:20" x14ac:dyDescent="0.3">
      <c r="A895">
        <v>43</v>
      </c>
      <c r="B895" t="s">
        <v>919</v>
      </c>
      <c r="C895" t="s">
        <v>2072</v>
      </c>
      <c r="E895">
        <v>2019</v>
      </c>
      <c r="F895">
        <v>2019</v>
      </c>
      <c r="G895">
        <v>5</v>
      </c>
      <c r="H895">
        <v>5</v>
      </c>
      <c r="I895">
        <v>1</v>
      </c>
      <c r="J895">
        <v>40</v>
      </c>
      <c r="K895">
        <v>22</v>
      </c>
      <c r="L895">
        <v>10</v>
      </c>
      <c r="M895">
        <v>66.66</v>
      </c>
      <c r="N895">
        <v>0</v>
      </c>
      <c r="O895">
        <v>0</v>
      </c>
      <c r="P895">
        <v>1</v>
      </c>
      <c r="Q895">
        <v>4</v>
      </c>
      <c r="R895">
        <v>0</v>
      </c>
      <c r="S895" s="2">
        <f t="shared" si="26"/>
        <v>8</v>
      </c>
      <c r="T895" s="2">
        <f t="shared" si="27"/>
        <v>8</v>
      </c>
    </row>
    <row r="896" spans="1:20" x14ac:dyDescent="0.3">
      <c r="A896">
        <v>44</v>
      </c>
      <c r="B896" t="s">
        <v>920</v>
      </c>
      <c r="C896" t="s">
        <v>2063</v>
      </c>
      <c r="E896">
        <v>2019</v>
      </c>
      <c r="F896">
        <v>2019</v>
      </c>
      <c r="G896">
        <v>4</v>
      </c>
      <c r="H896">
        <v>4</v>
      </c>
      <c r="I896">
        <v>0</v>
      </c>
      <c r="J896">
        <v>40</v>
      </c>
      <c r="K896">
        <v>26</v>
      </c>
      <c r="L896">
        <v>10</v>
      </c>
      <c r="M896">
        <v>81.63</v>
      </c>
      <c r="N896">
        <v>0</v>
      </c>
      <c r="O896">
        <v>0</v>
      </c>
      <c r="P896">
        <v>0</v>
      </c>
      <c r="Q896">
        <v>2</v>
      </c>
      <c r="R896">
        <v>1</v>
      </c>
      <c r="S896" s="2">
        <f t="shared" si="26"/>
        <v>10</v>
      </c>
      <c r="T896" s="2">
        <f t="shared" si="27"/>
        <v>10</v>
      </c>
    </row>
    <row r="897" spans="1:20" x14ac:dyDescent="0.3">
      <c r="A897">
        <v>45</v>
      </c>
      <c r="B897" t="s">
        <v>921</v>
      </c>
      <c r="C897" t="s">
        <v>2070</v>
      </c>
      <c r="E897">
        <v>2019</v>
      </c>
      <c r="F897">
        <v>2019</v>
      </c>
      <c r="G897">
        <v>3</v>
      </c>
      <c r="H897">
        <v>3</v>
      </c>
      <c r="I897">
        <v>1</v>
      </c>
      <c r="J897">
        <v>40</v>
      </c>
      <c r="K897">
        <v>29</v>
      </c>
      <c r="L897">
        <v>20</v>
      </c>
      <c r="M897">
        <v>90.9</v>
      </c>
      <c r="N897">
        <v>0</v>
      </c>
      <c r="O897">
        <v>0</v>
      </c>
      <c r="P897">
        <v>1</v>
      </c>
      <c r="Q897">
        <v>3</v>
      </c>
      <c r="R897">
        <v>1</v>
      </c>
      <c r="S897" s="2">
        <f t="shared" si="26"/>
        <v>13.333333333333334</v>
      </c>
      <c r="T897" s="2">
        <f t="shared" si="27"/>
        <v>13.333333333333334</v>
      </c>
    </row>
    <row r="898" spans="1:20" x14ac:dyDescent="0.3">
      <c r="A898">
        <v>46</v>
      </c>
      <c r="B898" t="s">
        <v>922</v>
      </c>
      <c r="C898" t="s">
        <v>16</v>
      </c>
      <c r="E898">
        <v>2018</v>
      </c>
      <c r="F898">
        <v>2018</v>
      </c>
      <c r="G898">
        <v>3</v>
      </c>
      <c r="H898">
        <v>3</v>
      </c>
      <c r="I898">
        <v>0</v>
      </c>
      <c r="J898">
        <v>40</v>
      </c>
      <c r="K898">
        <v>39</v>
      </c>
      <c r="L898">
        <v>13.33</v>
      </c>
      <c r="M898">
        <v>86.95</v>
      </c>
      <c r="N898">
        <v>0</v>
      </c>
      <c r="O898">
        <v>0</v>
      </c>
      <c r="P898">
        <v>1</v>
      </c>
      <c r="Q898">
        <v>2</v>
      </c>
      <c r="R898">
        <v>3</v>
      </c>
      <c r="S898" s="2">
        <f t="shared" si="26"/>
        <v>13.333333333333334</v>
      </c>
      <c r="T898" s="2">
        <f t="shared" si="27"/>
        <v>13.333333333333334</v>
      </c>
    </row>
    <row r="899" spans="1:20" x14ac:dyDescent="0.3">
      <c r="A899">
        <v>47</v>
      </c>
      <c r="B899" t="s">
        <v>923</v>
      </c>
      <c r="C899" t="s">
        <v>2062</v>
      </c>
      <c r="E899">
        <v>2019</v>
      </c>
      <c r="F899">
        <v>2019</v>
      </c>
      <c r="G899">
        <v>4</v>
      </c>
      <c r="H899">
        <v>4</v>
      </c>
      <c r="I899">
        <v>1</v>
      </c>
      <c r="J899">
        <v>40</v>
      </c>
      <c r="K899">
        <v>21</v>
      </c>
      <c r="L899">
        <v>13.33</v>
      </c>
      <c r="M899">
        <v>65.569999999999993</v>
      </c>
      <c r="N899">
        <v>0</v>
      </c>
      <c r="O899">
        <v>0</v>
      </c>
      <c r="P899">
        <v>0</v>
      </c>
      <c r="Q899">
        <v>1</v>
      </c>
      <c r="R899">
        <v>1</v>
      </c>
      <c r="S899" s="2">
        <f t="shared" ref="S899:S962" si="28">J899/G899</f>
        <v>10</v>
      </c>
      <c r="T899" s="2">
        <f t="shared" ref="T899:T962" si="29">J899/H899</f>
        <v>10</v>
      </c>
    </row>
    <row r="900" spans="1:20" x14ac:dyDescent="0.3">
      <c r="A900">
        <v>48</v>
      </c>
      <c r="B900" t="s">
        <v>924</v>
      </c>
      <c r="C900" t="s">
        <v>2050</v>
      </c>
      <c r="E900">
        <v>2019</v>
      </c>
      <c r="F900">
        <v>2019</v>
      </c>
      <c r="G900">
        <v>1</v>
      </c>
      <c r="H900">
        <v>1</v>
      </c>
      <c r="I900">
        <v>1</v>
      </c>
      <c r="J900">
        <v>40</v>
      </c>
      <c r="K900">
        <v>40</v>
      </c>
      <c r="L900" t="s">
        <v>8</v>
      </c>
      <c r="M900">
        <v>97.56</v>
      </c>
      <c r="N900">
        <v>0</v>
      </c>
      <c r="O900">
        <v>0</v>
      </c>
      <c r="P900">
        <v>0</v>
      </c>
      <c r="Q900">
        <v>4</v>
      </c>
      <c r="R900">
        <v>0</v>
      </c>
      <c r="S900" s="2">
        <f t="shared" si="28"/>
        <v>40</v>
      </c>
      <c r="T900" s="2">
        <f t="shared" si="29"/>
        <v>40</v>
      </c>
    </row>
    <row r="901" spans="1:20" x14ac:dyDescent="0.3">
      <c r="A901">
        <v>49</v>
      </c>
      <c r="B901" t="s">
        <v>925</v>
      </c>
      <c r="C901" t="s">
        <v>2062</v>
      </c>
      <c r="E901">
        <v>2019</v>
      </c>
      <c r="F901">
        <v>2019</v>
      </c>
      <c r="G901">
        <v>4</v>
      </c>
      <c r="H901">
        <v>4</v>
      </c>
      <c r="I901">
        <v>1</v>
      </c>
      <c r="J901">
        <v>40</v>
      </c>
      <c r="K901">
        <v>23</v>
      </c>
      <c r="L901">
        <v>13.33</v>
      </c>
      <c r="M901">
        <v>85.1</v>
      </c>
      <c r="N901">
        <v>0</v>
      </c>
      <c r="O901">
        <v>0</v>
      </c>
      <c r="P901">
        <v>1</v>
      </c>
      <c r="Q901">
        <v>1</v>
      </c>
      <c r="R901">
        <v>2</v>
      </c>
      <c r="S901" s="2">
        <f t="shared" si="28"/>
        <v>10</v>
      </c>
      <c r="T901" s="2">
        <f t="shared" si="29"/>
        <v>10</v>
      </c>
    </row>
    <row r="902" spans="1:20" x14ac:dyDescent="0.3">
      <c r="A902">
        <v>0</v>
      </c>
      <c r="B902" t="s">
        <v>926</v>
      </c>
      <c r="C902" t="s">
        <v>14</v>
      </c>
      <c r="E902">
        <v>2014</v>
      </c>
      <c r="F902">
        <v>2016</v>
      </c>
      <c r="G902">
        <v>3</v>
      </c>
      <c r="H902">
        <v>3</v>
      </c>
      <c r="I902">
        <v>0</v>
      </c>
      <c r="J902">
        <v>40</v>
      </c>
      <c r="K902">
        <v>38</v>
      </c>
      <c r="L902">
        <v>13.33</v>
      </c>
      <c r="M902">
        <v>117.64</v>
      </c>
      <c r="N902">
        <v>0</v>
      </c>
      <c r="O902">
        <v>0</v>
      </c>
      <c r="P902">
        <v>0</v>
      </c>
      <c r="Q902">
        <v>7</v>
      </c>
      <c r="R902">
        <v>0</v>
      </c>
      <c r="S902" s="2">
        <f t="shared" si="28"/>
        <v>13.333333333333334</v>
      </c>
      <c r="T902" s="2">
        <f t="shared" si="29"/>
        <v>13.333333333333334</v>
      </c>
    </row>
    <row r="903" spans="1:20" x14ac:dyDescent="0.3">
      <c r="A903">
        <v>1</v>
      </c>
      <c r="B903" t="s">
        <v>927</v>
      </c>
      <c r="C903" t="s">
        <v>2030</v>
      </c>
      <c r="E903">
        <v>2008</v>
      </c>
      <c r="F903">
        <v>2008</v>
      </c>
      <c r="G903">
        <v>4</v>
      </c>
      <c r="H903">
        <v>4</v>
      </c>
      <c r="I903">
        <v>0</v>
      </c>
      <c r="J903">
        <v>39</v>
      </c>
      <c r="K903">
        <v>17</v>
      </c>
      <c r="L903">
        <v>9.75</v>
      </c>
      <c r="M903">
        <v>60</v>
      </c>
      <c r="N903">
        <v>0</v>
      </c>
      <c r="O903">
        <v>0</v>
      </c>
      <c r="P903">
        <v>0</v>
      </c>
      <c r="Q903">
        <v>2</v>
      </c>
      <c r="R903">
        <v>1</v>
      </c>
      <c r="S903" s="2">
        <f t="shared" si="28"/>
        <v>9.75</v>
      </c>
      <c r="T903" s="2">
        <f t="shared" si="29"/>
        <v>9.75</v>
      </c>
    </row>
    <row r="904" spans="1:20" x14ac:dyDescent="0.3">
      <c r="A904">
        <v>2</v>
      </c>
      <c r="B904" t="s">
        <v>928</v>
      </c>
      <c r="C904" t="s">
        <v>2062</v>
      </c>
      <c r="E904">
        <v>2019</v>
      </c>
      <c r="F904">
        <v>2019</v>
      </c>
      <c r="G904">
        <v>4</v>
      </c>
      <c r="H904">
        <v>3</v>
      </c>
      <c r="I904">
        <v>1</v>
      </c>
      <c r="J904">
        <v>39</v>
      </c>
      <c r="K904">
        <v>36</v>
      </c>
      <c r="L904">
        <v>19.5</v>
      </c>
      <c r="M904">
        <v>121.87</v>
      </c>
      <c r="N904">
        <v>0</v>
      </c>
      <c r="O904">
        <v>0</v>
      </c>
      <c r="P904">
        <v>0</v>
      </c>
      <c r="Q904">
        <v>2</v>
      </c>
      <c r="R904">
        <v>3</v>
      </c>
      <c r="S904" s="2">
        <f t="shared" si="28"/>
        <v>9.75</v>
      </c>
      <c r="T904" s="2">
        <f t="shared" si="29"/>
        <v>13</v>
      </c>
    </row>
    <row r="905" spans="1:20" x14ac:dyDescent="0.3">
      <c r="A905">
        <v>3</v>
      </c>
      <c r="B905" t="s">
        <v>929</v>
      </c>
      <c r="C905" t="s">
        <v>2027</v>
      </c>
      <c r="E905">
        <v>2014</v>
      </c>
      <c r="F905">
        <v>2014</v>
      </c>
      <c r="G905">
        <v>2</v>
      </c>
      <c r="H905">
        <v>2</v>
      </c>
      <c r="I905">
        <v>0</v>
      </c>
      <c r="J905">
        <v>39</v>
      </c>
      <c r="K905">
        <v>36</v>
      </c>
      <c r="L905">
        <v>19.5</v>
      </c>
      <c r="M905">
        <v>118.18</v>
      </c>
      <c r="N905">
        <v>0</v>
      </c>
      <c r="O905">
        <v>0</v>
      </c>
      <c r="P905">
        <v>0</v>
      </c>
      <c r="Q905">
        <v>3</v>
      </c>
      <c r="R905">
        <v>1</v>
      </c>
      <c r="S905" s="2">
        <f t="shared" si="28"/>
        <v>19.5</v>
      </c>
      <c r="T905" s="2">
        <f t="shared" si="29"/>
        <v>19.5</v>
      </c>
    </row>
    <row r="906" spans="1:20" x14ac:dyDescent="0.3">
      <c r="A906">
        <v>4</v>
      </c>
      <c r="B906" t="s">
        <v>930</v>
      </c>
      <c r="C906" t="s">
        <v>16</v>
      </c>
      <c r="E906">
        <v>2015</v>
      </c>
      <c r="F906">
        <v>2015</v>
      </c>
      <c r="G906">
        <v>3</v>
      </c>
      <c r="H906">
        <v>3</v>
      </c>
      <c r="I906">
        <v>0</v>
      </c>
      <c r="J906">
        <v>39</v>
      </c>
      <c r="K906">
        <v>23</v>
      </c>
      <c r="L906">
        <v>13</v>
      </c>
      <c r="M906">
        <v>86.66</v>
      </c>
      <c r="N906">
        <v>0</v>
      </c>
      <c r="O906">
        <v>0</v>
      </c>
      <c r="P906">
        <v>1</v>
      </c>
      <c r="Q906">
        <v>4</v>
      </c>
      <c r="R906">
        <v>0</v>
      </c>
      <c r="S906" s="2">
        <f t="shared" si="28"/>
        <v>13</v>
      </c>
      <c r="T906" s="2">
        <f t="shared" si="29"/>
        <v>13</v>
      </c>
    </row>
    <row r="907" spans="1:20" x14ac:dyDescent="0.3">
      <c r="A907">
        <v>5</v>
      </c>
      <c r="B907" t="s">
        <v>931</v>
      </c>
      <c r="C907" t="s">
        <v>2065</v>
      </c>
      <c r="E907">
        <v>2019</v>
      </c>
      <c r="F907">
        <v>2019</v>
      </c>
      <c r="G907">
        <v>4</v>
      </c>
      <c r="H907">
        <v>3</v>
      </c>
      <c r="I907">
        <v>0</v>
      </c>
      <c r="J907">
        <v>39</v>
      </c>
      <c r="K907">
        <v>20</v>
      </c>
      <c r="L907">
        <v>13</v>
      </c>
      <c r="M907">
        <v>88.63</v>
      </c>
      <c r="N907">
        <v>0</v>
      </c>
      <c r="O907">
        <v>0</v>
      </c>
      <c r="P907">
        <v>0</v>
      </c>
      <c r="Q907">
        <v>1</v>
      </c>
      <c r="R907">
        <v>1</v>
      </c>
      <c r="S907" s="2">
        <f t="shared" si="28"/>
        <v>9.75</v>
      </c>
      <c r="T907" s="2">
        <f t="shared" si="29"/>
        <v>13</v>
      </c>
    </row>
    <row r="908" spans="1:20" x14ac:dyDescent="0.3">
      <c r="A908">
        <v>6</v>
      </c>
      <c r="B908" t="s">
        <v>932</v>
      </c>
      <c r="C908" t="s">
        <v>2079</v>
      </c>
      <c r="E908">
        <v>2019</v>
      </c>
      <c r="F908">
        <v>2019</v>
      </c>
      <c r="G908">
        <v>2</v>
      </c>
      <c r="H908">
        <v>2</v>
      </c>
      <c r="I908">
        <v>0</v>
      </c>
      <c r="J908">
        <v>39</v>
      </c>
      <c r="K908">
        <v>24</v>
      </c>
      <c r="L908">
        <v>19.5</v>
      </c>
      <c r="M908">
        <v>67.239999999999995</v>
      </c>
      <c r="N908">
        <v>0</v>
      </c>
      <c r="O908">
        <v>0</v>
      </c>
      <c r="P908">
        <v>0</v>
      </c>
      <c r="Q908">
        <v>1</v>
      </c>
      <c r="R908">
        <v>0</v>
      </c>
      <c r="S908" s="2">
        <f t="shared" si="28"/>
        <v>19.5</v>
      </c>
      <c r="T908" s="2">
        <f t="shared" si="29"/>
        <v>19.5</v>
      </c>
    </row>
    <row r="909" spans="1:20" x14ac:dyDescent="0.3">
      <c r="A909">
        <v>7</v>
      </c>
      <c r="B909" t="s">
        <v>933</v>
      </c>
      <c r="C909" t="s">
        <v>2021</v>
      </c>
      <c r="E909">
        <v>2013</v>
      </c>
      <c r="F909">
        <v>2019</v>
      </c>
      <c r="G909">
        <v>41</v>
      </c>
      <c r="H909">
        <v>9</v>
      </c>
      <c r="I909">
        <v>1</v>
      </c>
      <c r="J909">
        <v>39</v>
      </c>
      <c r="K909">
        <v>18</v>
      </c>
      <c r="L909">
        <v>4.87</v>
      </c>
      <c r="M909">
        <v>97.5</v>
      </c>
      <c r="N909">
        <v>0</v>
      </c>
      <c r="O909">
        <v>0</v>
      </c>
      <c r="P909">
        <v>3</v>
      </c>
      <c r="Q909">
        <v>0</v>
      </c>
      <c r="R909">
        <v>3</v>
      </c>
      <c r="S909" s="2">
        <f t="shared" si="28"/>
        <v>0.95121951219512191</v>
      </c>
      <c r="T909" s="2">
        <f t="shared" si="29"/>
        <v>4.333333333333333</v>
      </c>
    </row>
    <row r="910" spans="1:20" x14ac:dyDescent="0.3">
      <c r="A910">
        <v>8</v>
      </c>
      <c r="B910" t="s">
        <v>934</v>
      </c>
      <c r="C910" t="s">
        <v>2021</v>
      </c>
      <c r="E910">
        <v>2015</v>
      </c>
      <c r="F910">
        <v>2015</v>
      </c>
      <c r="G910">
        <v>2</v>
      </c>
      <c r="H910">
        <v>2</v>
      </c>
      <c r="I910">
        <v>0</v>
      </c>
      <c r="J910">
        <v>38</v>
      </c>
      <c r="K910">
        <v>25</v>
      </c>
      <c r="L910">
        <v>19</v>
      </c>
      <c r="M910">
        <v>76</v>
      </c>
      <c r="N910">
        <v>0</v>
      </c>
      <c r="O910">
        <v>0</v>
      </c>
      <c r="P910">
        <v>0</v>
      </c>
      <c r="Q910">
        <v>2</v>
      </c>
      <c r="R910">
        <v>0</v>
      </c>
      <c r="S910" s="2">
        <f t="shared" si="28"/>
        <v>19</v>
      </c>
      <c r="T910" s="2">
        <f t="shared" si="29"/>
        <v>19</v>
      </c>
    </row>
    <row r="911" spans="1:20" x14ac:dyDescent="0.3">
      <c r="A911">
        <v>9</v>
      </c>
      <c r="B911" t="s">
        <v>935</v>
      </c>
      <c r="C911" t="s">
        <v>2065</v>
      </c>
      <c r="E911">
        <v>2019</v>
      </c>
      <c r="F911">
        <v>2019</v>
      </c>
      <c r="G911">
        <v>4</v>
      </c>
      <c r="H911">
        <v>3</v>
      </c>
      <c r="I911">
        <v>0</v>
      </c>
      <c r="J911">
        <v>38</v>
      </c>
      <c r="K911">
        <v>22</v>
      </c>
      <c r="L911">
        <v>12.66</v>
      </c>
      <c r="M911">
        <v>80.849999999999994</v>
      </c>
      <c r="N911">
        <v>0</v>
      </c>
      <c r="O911">
        <v>0</v>
      </c>
      <c r="P911">
        <v>0</v>
      </c>
      <c r="Q911">
        <v>4</v>
      </c>
      <c r="R911">
        <v>0</v>
      </c>
      <c r="S911" s="2">
        <f t="shared" si="28"/>
        <v>9.5</v>
      </c>
      <c r="T911" s="2">
        <f t="shared" si="29"/>
        <v>12.666666666666666</v>
      </c>
    </row>
    <row r="912" spans="1:20" x14ac:dyDescent="0.3">
      <c r="A912">
        <v>10</v>
      </c>
      <c r="B912" t="s">
        <v>936</v>
      </c>
      <c r="C912" t="s">
        <v>2020</v>
      </c>
      <c r="E912">
        <v>2012</v>
      </c>
      <c r="F912">
        <v>2012</v>
      </c>
      <c r="G912">
        <v>4</v>
      </c>
      <c r="H912">
        <v>4</v>
      </c>
      <c r="I912">
        <v>1</v>
      </c>
      <c r="J912">
        <v>38</v>
      </c>
      <c r="K912">
        <v>18</v>
      </c>
      <c r="L912">
        <v>12.66</v>
      </c>
      <c r="M912">
        <v>115.15</v>
      </c>
      <c r="N912">
        <v>0</v>
      </c>
      <c r="O912">
        <v>0</v>
      </c>
      <c r="P912">
        <v>1</v>
      </c>
      <c r="Q912">
        <v>4</v>
      </c>
      <c r="R912">
        <v>0</v>
      </c>
      <c r="S912" s="2">
        <f t="shared" si="28"/>
        <v>9.5</v>
      </c>
      <c r="T912" s="2">
        <f t="shared" si="29"/>
        <v>9.5</v>
      </c>
    </row>
    <row r="913" spans="1:20" x14ac:dyDescent="0.3">
      <c r="A913">
        <v>11</v>
      </c>
      <c r="B913" t="s">
        <v>937</v>
      </c>
      <c r="C913" t="s">
        <v>2058</v>
      </c>
      <c r="E913">
        <v>2019</v>
      </c>
      <c r="F913">
        <v>2019</v>
      </c>
      <c r="G913">
        <v>7</v>
      </c>
      <c r="H913">
        <v>4</v>
      </c>
      <c r="I913">
        <v>0</v>
      </c>
      <c r="J913">
        <v>38</v>
      </c>
      <c r="K913">
        <v>21</v>
      </c>
      <c r="L913">
        <v>9.5</v>
      </c>
      <c r="M913">
        <v>80.849999999999994</v>
      </c>
      <c r="N913">
        <v>0</v>
      </c>
      <c r="O913">
        <v>0</v>
      </c>
      <c r="P913">
        <v>2</v>
      </c>
      <c r="Q913">
        <v>5</v>
      </c>
      <c r="R913">
        <v>0</v>
      </c>
      <c r="S913" s="2">
        <f t="shared" si="28"/>
        <v>5.4285714285714288</v>
      </c>
      <c r="T913" s="2">
        <f t="shared" si="29"/>
        <v>9.5</v>
      </c>
    </row>
    <row r="914" spans="1:20" x14ac:dyDescent="0.3">
      <c r="A914">
        <v>12</v>
      </c>
      <c r="B914" t="s">
        <v>938</v>
      </c>
      <c r="C914" t="s">
        <v>18</v>
      </c>
      <c r="E914">
        <v>2017</v>
      </c>
      <c r="F914">
        <v>2018</v>
      </c>
      <c r="G914">
        <v>5</v>
      </c>
      <c r="H914">
        <v>4</v>
      </c>
      <c r="I914">
        <v>1</v>
      </c>
      <c r="J914">
        <v>38</v>
      </c>
      <c r="K914">
        <v>16</v>
      </c>
      <c r="L914">
        <v>12.66</v>
      </c>
      <c r="M914">
        <v>118.75</v>
      </c>
      <c r="N914">
        <v>0</v>
      </c>
      <c r="O914">
        <v>0</v>
      </c>
      <c r="P914">
        <v>0</v>
      </c>
      <c r="Q914">
        <v>3</v>
      </c>
      <c r="R914">
        <v>1</v>
      </c>
      <c r="S914" s="2">
        <f t="shared" si="28"/>
        <v>7.6</v>
      </c>
      <c r="T914" s="2">
        <f t="shared" si="29"/>
        <v>9.5</v>
      </c>
    </row>
    <row r="915" spans="1:20" x14ac:dyDescent="0.3">
      <c r="A915">
        <v>13</v>
      </c>
      <c r="B915" t="s">
        <v>939</v>
      </c>
      <c r="C915" t="s">
        <v>2073</v>
      </c>
      <c r="E915">
        <v>2019</v>
      </c>
      <c r="F915">
        <v>2019</v>
      </c>
      <c r="G915">
        <v>4</v>
      </c>
      <c r="H915">
        <v>4</v>
      </c>
      <c r="I915">
        <v>0</v>
      </c>
      <c r="J915">
        <v>38</v>
      </c>
      <c r="K915">
        <v>17</v>
      </c>
      <c r="L915">
        <v>9.5</v>
      </c>
      <c r="M915">
        <v>79.16</v>
      </c>
      <c r="N915">
        <v>0</v>
      </c>
      <c r="O915">
        <v>0</v>
      </c>
      <c r="P915">
        <v>0</v>
      </c>
      <c r="Q915">
        <v>2</v>
      </c>
      <c r="R915">
        <v>1</v>
      </c>
      <c r="S915" s="2">
        <f t="shared" si="28"/>
        <v>9.5</v>
      </c>
      <c r="T915" s="2">
        <f t="shared" si="29"/>
        <v>9.5</v>
      </c>
    </row>
    <row r="916" spans="1:20" x14ac:dyDescent="0.3">
      <c r="A916">
        <v>14</v>
      </c>
      <c r="B916" t="s">
        <v>940</v>
      </c>
      <c r="C916" t="s">
        <v>2038</v>
      </c>
      <c r="E916">
        <v>2019</v>
      </c>
      <c r="F916">
        <v>2019</v>
      </c>
      <c r="G916">
        <v>4</v>
      </c>
      <c r="H916">
        <v>4</v>
      </c>
      <c r="I916">
        <v>2</v>
      </c>
      <c r="J916">
        <v>38</v>
      </c>
      <c r="K916">
        <v>15</v>
      </c>
      <c r="L916">
        <v>19</v>
      </c>
      <c r="M916">
        <v>97.43</v>
      </c>
      <c r="N916">
        <v>0</v>
      </c>
      <c r="O916">
        <v>0</v>
      </c>
      <c r="P916">
        <v>0</v>
      </c>
      <c r="Q916">
        <v>5</v>
      </c>
      <c r="R916">
        <v>0</v>
      </c>
      <c r="S916" s="2">
        <f t="shared" si="28"/>
        <v>9.5</v>
      </c>
      <c r="T916" s="2">
        <f t="shared" si="29"/>
        <v>9.5</v>
      </c>
    </row>
    <row r="917" spans="1:20" x14ac:dyDescent="0.3">
      <c r="A917">
        <v>15</v>
      </c>
      <c r="B917" t="s">
        <v>941</v>
      </c>
      <c r="C917" t="s">
        <v>11</v>
      </c>
      <c r="E917">
        <v>2006</v>
      </c>
      <c r="F917">
        <v>2006</v>
      </c>
      <c r="G917">
        <v>1</v>
      </c>
      <c r="H917">
        <v>1</v>
      </c>
      <c r="I917">
        <v>0</v>
      </c>
      <c r="J917">
        <v>38</v>
      </c>
      <c r="K917">
        <v>38</v>
      </c>
      <c r="L917">
        <v>38</v>
      </c>
      <c r="M917">
        <v>84.44</v>
      </c>
      <c r="N917">
        <v>0</v>
      </c>
      <c r="O917">
        <v>0</v>
      </c>
      <c r="P917">
        <v>0</v>
      </c>
      <c r="Q917">
        <v>4</v>
      </c>
      <c r="R917">
        <v>1</v>
      </c>
      <c r="S917" s="2">
        <f t="shared" si="28"/>
        <v>38</v>
      </c>
      <c r="T917" s="2">
        <f t="shared" si="29"/>
        <v>38</v>
      </c>
    </row>
    <row r="918" spans="1:20" x14ac:dyDescent="0.3">
      <c r="A918">
        <v>16</v>
      </c>
      <c r="B918" t="s">
        <v>942</v>
      </c>
      <c r="C918" t="s">
        <v>19</v>
      </c>
      <c r="E918">
        <v>2011</v>
      </c>
      <c r="F918">
        <v>2012</v>
      </c>
      <c r="G918">
        <v>3</v>
      </c>
      <c r="H918">
        <v>3</v>
      </c>
      <c r="I918">
        <v>0</v>
      </c>
      <c r="J918">
        <v>38</v>
      </c>
      <c r="K918">
        <v>22</v>
      </c>
      <c r="L918">
        <v>12.66</v>
      </c>
      <c r="M918">
        <v>105.55</v>
      </c>
      <c r="N918">
        <v>0</v>
      </c>
      <c r="O918">
        <v>0</v>
      </c>
      <c r="P918">
        <v>1</v>
      </c>
      <c r="Q918">
        <v>3</v>
      </c>
      <c r="R918">
        <v>0</v>
      </c>
      <c r="S918" s="2">
        <f t="shared" si="28"/>
        <v>12.666666666666666</v>
      </c>
      <c r="T918" s="2">
        <f t="shared" si="29"/>
        <v>12.666666666666666</v>
      </c>
    </row>
    <row r="919" spans="1:20" x14ac:dyDescent="0.3">
      <c r="A919">
        <v>17</v>
      </c>
      <c r="B919" t="s">
        <v>943</v>
      </c>
      <c r="C919" t="s">
        <v>2065</v>
      </c>
      <c r="E919">
        <v>2019</v>
      </c>
      <c r="F919">
        <v>2019</v>
      </c>
      <c r="G919">
        <v>4</v>
      </c>
      <c r="H919">
        <v>4</v>
      </c>
      <c r="I919">
        <v>1</v>
      </c>
      <c r="J919">
        <v>38</v>
      </c>
      <c r="K919">
        <v>30</v>
      </c>
      <c r="L919">
        <v>12.66</v>
      </c>
      <c r="M919">
        <v>58.46</v>
      </c>
      <c r="N919">
        <v>0</v>
      </c>
      <c r="O919">
        <v>0</v>
      </c>
      <c r="P919">
        <v>0</v>
      </c>
      <c r="Q919">
        <v>1</v>
      </c>
      <c r="R919">
        <v>0</v>
      </c>
      <c r="S919" s="2">
        <f t="shared" si="28"/>
        <v>9.5</v>
      </c>
      <c r="T919" s="2">
        <f t="shared" si="29"/>
        <v>9.5</v>
      </c>
    </row>
    <row r="920" spans="1:20" x14ac:dyDescent="0.3">
      <c r="A920">
        <v>18</v>
      </c>
      <c r="B920" t="s">
        <v>944</v>
      </c>
      <c r="C920" t="s">
        <v>18</v>
      </c>
      <c r="E920">
        <v>2009</v>
      </c>
      <c r="F920">
        <v>2014</v>
      </c>
      <c r="G920">
        <v>5</v>
      </c>
      <c r="H920">
        <v>4</v>
      </c>
      <c r="I920">
        <v>0</v>
      </c>
      <c r="J920">
        <v>38</v>
      </c>
      <c r="K920">
        <v>22</v>
      </c>
      <c r="L920">
        <v>9.5</v>
      </c>
      <c r="M920">
        <v>65.510000000000005</v>
      </c>
      <c r="N920">
        <v>0</v>
      </c>
      <c r="O920">
        <v>0</v>
      </c>
      <c r="P920">
        <v>0</v>
      </c>
      <c r="Q920">
        <v>3</v>
      </c>
      <c r="R920">
        <v>0</v>
      </c>
      <c r="S920" s="2">
        <f t="shared" si="28"/>
        <v>7.6</v>
      </c>
      <c r="T920" s="2">
        <f t="shared" si="29"/>
        <v>9.5</v>
      </c>
    </row>
    <row r="921" spans="1:20" x14ac:dyDescent="0.3">
      <c r="A921">
        <v>19</v>
      </c>
      <c r="B921" t="s">
        <v>945</v>
      </c>
      <c r="C921" t="s">
        <v>15</v>
      </c>
      <c r="E921">
        <v>2008</v>
      </c>
      <c r="F921">
        <v>2016</v>
      </c>
      <c r="G921">
        <v>24</v>
      </c>
      <c r="H921">
        <v>7</v>
      </c>
      <c r="I921">
        <v>4</v>
      </c>
      <c r="J921">
        <v>37</v>
      </c>
      <c r="K921">
        <v>13</v>
      </c>
      <c r="L921">
        <v>12.33</v>
      </c>
      <c r="M921">
        <v>88.09</v>
      </c>
      <c r="N921">
        <v>0</v>
      </c>
      <c r="O921">
        <v>0</v>
      </c>
      <c r="P921">
        <v>1</v>
      </c>
      <c r="Q921">
        <v>5</v>
      </c>
      <c r="R921">
        <v>1</v>
      </c>
      <c r="S921" s="2">
        <f t="shared" si="28"/>
        <v>1.5416666666666667</v>
      </c>
      <c r="T921" s="2">
        <f t="shared" si="29"/>
        <v>5.2857142857142856</v>
      </c>
    </row>
    <row r="922" spans="1:20" x14ac:dyDescent="0.3">
      <c r="A922">
        <v>20</v>
      </c>
      <c r="B922" t="s">
        <v>946</v>
      </c>
      <c r="C922" t="s">
        <v>2059</v>
      </c>
      <c r="E922">
        <v>2019</v>
      </c>
      <c r="F922">
        <v>2019</v>
      </c>
      <c r="G922">
        <v>3</v>
      </c>
      <c r="H922">
        <v>2</v>
      </c>
      <c r="I922">
        <v>0</v>
      </c>
      <c r="J922">
        <v>37</v>
      </c>
      <c r="K922">
        <v>26</v>
      </c>
      <c r="L922">
        <v>18.5</v>
      </c>
      <c r="M922">
        <v>123.33</v>
      </c>
      <c r="N922">
        <v>0</v>
      </c>
      <c r="O922">
        <v>0</v>
      </c>
      <c r="P922">
        <v>0</v>
      </c>
      <c r="Q922">
        <v>3</v>
      </c>
      <c r="R922">
        <v>3</v>
      </c>
      <c r="S922" s="2">
        <f t="shared" si="28"/>
        <v>12.333333333333334</v>
      </c>
      <c r="T922" s="2">
        <f t="shared" si="29"/>
        <v>18.5</v>
      </c>
    </row>
    <row r="923" spans="1:20" x14ac:dyDescent="0.3">
      <c r="A923">
        <v>21</v>
      </c>
      <c r="B923" t="s">
        <v>947</v>
      </c>
      <c r="C923" t="s">
        <v>2064</v>
      </c>
      <c r="E923">
        <v>2019</v>
      </c>
      <c r="F923">
        <v>2019</v>
      </c>
      <c r="G923">
        <v>3</v>
      </c>
      <c r="H923">
        <v>2</v>
      </c>
      <c r="I923">
        <v>0</v>
      </c>
      <c r="J923">
        <v>37</v>
      </c>
      <c r="K923">
        <v>37</v>
      </c>
      <c r="L923">
        <v>18.5</v>
      </c>
      <c r="M923">
        <v>97.36</v>
      </c>
      <c r="N923">
        <v>0</v>
      </c>
      <c r="O923">
        <v>0</v>
      </c>
      <c r="P923">
        <v>1</v>
      </c>
      <c r="Q923">
        <v>4</v>
      </c>
      <c r="R923">
        <v>1</v>
      </c>
      <c r="S923" s="2">
        <f t="shared" si="28"/>
        <v>12.333333333333334</v>
      </c>
      <c r="T923" s="2">
        <f t="shared" si="29"/>
        <v>18.5</v>
      </c>
    </row>
    <row r="924" spans="1:20" x14ac:dyDescent="0.3">
      <c r="A924">
        <v>22</v>
      </c>
      <c r="B924" t="s">
        <v>948</v>
      </c>
      <c r="C924" t="s">
        <v>2063</v>
      </c>
      <c r="E924">
        <v>2019</v>
      </c>
      <c r="F924">
        <v>2019</v>
      </c>
      <c r="G924">
        <v>4</v>
      </c>
      <c r="H924">
        <v>4</v>
      </c>
      <c r="I924">
        <v>0</v>
      </c>
      <c r="J924">
        <v>37</v>
      </c>
      <c r="K924">
        <v>21</v>
      </c>
      <c r="L924">
        <v>9.25</v>
      </c>
      <c r="M924">
        <v>61.66</v>
      </c>
      <c r="N924">
        <v>0</v>
      </c>
      <c r="O924">
        <v>0</v>
      </c>
      <c r="P924">
        <v>1</v>
      </c>
      <c r="Q924">
        <v>2</v>
      </c>
      <c r="R924">
        <v>0</v>
      </c>
      <c r="S924" s="2">
        <f t="shared" si="28"/>
        <v>9.25</v>
      </c>
      <c r="T924" s="2">
        <f t="shared" si="29"/>
        <v>9.25</v>
      </c>
    </row>
    <row r="925" spans="1:20" x14ac:dyDescent="0.3">
      <c r="A925">
        <v>23</v>
      </c>
      <c r="B925" t="s">
        <v>949</v>
      </c>
      <c r="C925" t="s">
        <v>13</v>
      </c>
      <c r="E925">
        <v>2009</v>
      </c>
      <c r="F925">
        <v>2009</v>
      </c>
      <c r="G925">
        <v>5</v>
      </c>
      <c r="H925">
        <v>5</v>
      </c>
      <c r="I925">
        <v>2</v>
      </c>
      <c r="J925">
        <v>37</v>
      </c>
      <c r="K925">
        <v>14</v>
      </c>
      <c r="L925">
        <v>12.33</v>
      </c>
      <c r="M925">
        <v>115.62</v>
      </c>
      <c r="N925">
        <v>0</v>
      </c>
      <c r="O925">
        <v>0</v>
      </c>
      <c r="P925">
        <v>0</v>
      </c>
      <c r="Q925">
        <v>0</v>
      </c>
      <c r="R925">
        <v>1</v>
      </c>
      <c r="S925" s="2">
        <f t="shared" si="28"/>
        <v>7.4</v>
      </c>
      <c r="T925" s="2">
        <f t="shared" si="29"/>
        <v>7.4</v>
      </c>
    </row>
    <row r="926" spans="1:20" x14ac:dyDescent="0.3">
      <c r="A926">
        <v>24</v>
      </c>
      <c r="B926" t="s">
        <v>950</v>
      </c>
      <c r="C926" t="s">
        <v>18</v>
      </c>
      <c r="E926">
        <v>2012</v>
      </c>
      <c r="F926">
        <v>2013</v>
      </c>
      <c r="G926">
        <v>15</v>
      </c>
      <c r="H926">
        <v>3</v>
      </c>
      <c r="I926">
        <v>1</v>
      </c>
      <c r="J926">
        <v>37</v>
      </c>
      <c r="K926">
        <v>20</v>
      </c>
      <c r="L926">
        <v>18.5</v>
      </c>
      <c r="M926">
        <v>112.12</v>
      </c>
      <c r="N926">
        <v>0</v>
      </c>
      <c r="O926">
        <v>0</v>
      </c>
      <c r="P926">
        <v>0</v>
      </c>
      <c r="Q926">
        <v>4</v>
      </c>
      <c r="R926">
        <v>1</v>
      </c>
      <c r="S926" s="2">
        <f t="shared" si="28"/>
        <v>2.4666666666666668</v>
      </c>
      <c r="T926" s="2">
        <f t="shared" si="29"/>
        <v>12.333333333333334</v>
      </c>
    </row>
    <row r="927" spans="1:20" x14ac:dyDescent="0.3">
      <c r="A927">
        <v>25</v>
      </c>
      <c r="B927" t="s">
        <v>951</v>
      </c>
      <c r="C927" t="s">
        <v>2074</v>
      </c>
      <c r="E927">
        <v>2019</v>
      </c>
      <c r="F927">
        <v>2019</v>
      </c>
      <c r="G927">
        <v>4</v>
      </c>
      <c r="H927">
        <v>4</v>
      </c>
      <c r="I927">
        <v>0</v>
      </c>
      <c r="J927">
        <v>37</v>
      </c>
      <c r="K927">
        <v>13</v>
      </c>
      <c r="L927">
        <v>9.25</v>
      </c>
      <c r="M927">
        <v>59.67</v>
      </c>
      <c r="N927">
        <v>0</v>
      </c>
      <c r="O927">
        <v>0</v>
      </c>
      <c r="P927">
        <v>0</v>
      </c>
      <c r="Q927">
        <v>0</v>
      </c>
      <c r="R927">
        <v>0</v>
      </c>
      <c r="S927" s="2">
        <f t="shared" si="28"/>
        <v>9.25</v>
      </c>
      <c r="T927" s="2">
        <f t="shared" si="29"/>
        <v>9.25</v>
      </c>
    </row>
    <row r="928" spans="1:20" x14ac:dyDescent="0.3">
      <c r="A928">
        <v>26</v>
      </c>
      <c r="B928" t="s">
        <v>952</v>
      </c>
      <c r="C928" t="s">
        <v>2069</v>
      </c>
      <c r="E928">
        <v>2019</v>
      </c>
      <c r="F928">
        <v>2019</v>
      </c>
      <c r="G928">
        <v>6</v>
      </c>
      <c r="H928">
        <v>6</v>
      </c>
      <c r="I928">
        <v>1</v>
      </c>
      <c r="J928">
        <v>37</v>
      </c>
      <c r="K928">
        <v>9</v>
      </c>
      <c r="L928">
        <v>7.4</v>
      </c>
      <c r="M928">
        <v>60.65</v>
      </c>
      <c r="N928">
        <v>0</v>
      </c>
      <c r="O928">
        <v>0</v>
      </c>
      <c r="P928">
        <v>0</v>
      </c>
      <c r="Q928">
        <v>2</v>
      </c>
      <c r="R928">
        <v>1</v>
      </c>
      <c r="S928" s="2">
        <f t="shared" si="28"/>
        <v>6.166666666666667</v>
      </c>
      <c r="T928" s="2">
        <f t="shared" si="29"/>
        <v>6.166666666666667</v>
      </c>
    </row>
    <row r="929" spans="1:20" x14ac:dyDescent="0.3">
      <c r="A929">
        <v>27</v>
      </c>
      <c r="B929" t="s">
        <v>953</v>
      </c>
      <c r="C929" t="s">
        <v>2056</v>
      </c>
      <c r="E929">
        <v>2019</v>
      </c>
      <c r="F929">
        <v>2019</v>
      </c>
      <c r="G929">
        <v>4</v>
      </c>
      <c r="H929">
        <v>3</v>
      </c>
      <c r="I929">
        <v>1</v>
      </c>
      <c r="J929">
        <v>37</v>
      </c>
      <c r="K929">
        <v>32</v>
      </c>
      <c r="L929">
        <v>18.5</v>
      </c>
      <c r="M929">
        <v>137.03</v>
      </c>
      <c r="N929">
        <v>0</v>
      </c>
      <c r="O929">
        <v>0</v>
      </c>
      <c r="P929">
        <v>0</v>
      </c>
      <c r="Q929">
        <v>6</v>
      </c>
      <c r="R929">
        <v>0</v>
      </c>
      <c r="S929" s="2">
        <f t="shared" si="28"/>
        <v>9.25</v>
      </c>
      <c r="T929" s="2">
        <f t="shared" si="29"/>
        <v>12.333333333333334</v>
      </c>
    </row>
    <row r="930" spans="1:20" x14ac:dyDescent="0.3">
      <c r="A930">
        <v>28</v>
      </c>
      <c r="B930" t="s">
        <v>954</v>
      </c>
      <c r="C930" t="s">
        <v>2056</v>
      </c>
      <c r="E930">
        <v>2019</v>
      </c>
      <c r="F930">
        <v>2019</v>
      </c>
      <c r="G930">
        <v>2</v>
      </c>
      <c r="H930">
        <v>2</v>
      </c>
      <c r="I930">
        <v>1</v>
      </c>
      <c r="J930">
        <v>37</v>
      </c>
      <c r="K930">
        <v>19</v>
      </c>
      <c r="L930">
        <v>37</v>
      </c>
      <c r="M930">
        <v>115.62</v>
      </c>
      <c r="N930">
        <v>0</v>
      </c>
      <c r="O930">
        <v>0</v>
      </c>
      <c r="P930">
        <v>0</v>
      </c>
      <c r="Q930">
        <v>4</v>
      </c>
      <c r="R930">
        <v>1</v>
      </c>
      <c r="S930" s="2">
        <f t="shared" si="28"/>
        <v>18.5</v>
      </c>
      <c r="T930" s="2">
        <f t="shared" si="29"/>
        <v>18.5</v>
      </c>
    </row>
    <row r="931" spans="1:20" x14ac:dyDescent="0.3">
      <c r="A931">
        <v>29</v>
      </c>
      <c r="B931" t="s">
        <v>955</v>
      </c>
      <c r="C931" t="s">
        <v>2073</v>
      </c>
      <c r="E931">
        <v>2019</v>
      </c>
      <c r="F931">
        <v>2019</v>
      </c>
      <c r="G931">
        <v>4</v>
      </c>
      <c r="H931">
        <v>3</v>
      </c>
      <c r="I931">
        <v>0</v>
      </c>
      <c r="J931">
        <v>37</v>
      </c>
      <c r="K931">
        <v>18</v>
      </c>
      <c r="L931">
        <v>12.33</v>
      </c>
      <c r="M931">
        <v>102.77</v>
      </c>
      <c r="N931">
        <v>0</v>
      </c>
      <c r="O931">
        <v>0</v>
      </c>
      <c r="P931">
        <v>0</v>
      </c>
      <c r="Q931">
        <v>1</v>
      </c>
      <c r="R931">
        <v>3</v>
      </c>
      <c r="S931" s="2">
        <f t="shared" si="28"/>
        <v>9.25</v>
      </c>
      <c r="T931" s="2">
        <f t="shared" si="29"/>
        <v>12.333333333333334</v>
      </c>
    </row>
    <row r="932" spans="1:20" x14ac:dyDescent="0.3">
      <c r="A932">
        <v>30</v>
      </c>
      <c r="B932" t="s">
        <v>956</v>
      </c>
      <c r="C932" t="s">
        <v>2025</v>
      </c>
      <c r="E932">
        <v>2015</v>
      </c>
      <c r="F932">
        <v>2019</v>
      </c>
      <c r="G932">
        <v>13</v>
      </c>
      <c r="H932">
        <v>6</v>
      </c>
      <c r="I932">
        <v>4</v>
      </c>
      <c r="J932">
        <v>37</v>
      </c>
      <c r="K932">
        <v>19</v>
      </c>
      <c r="L932">
        <v>18.5</v>
      </c>
      <c r="M932">
        <v>90.24</v>
      </c>
      <c r="N932">
        <v>0</v>
      </c>
      <c r="O932">
        <v>0</v>
      </c>
      <c r="P932">
        <v>0</v>
      </c>
      <c r="Q932">
        <v>0</v>
      </c>
      <c r="R932">
        <v>3</v>
      </c>
      <c r="S932" s="2">
        <f t="shared" si="28"/>
        <v>2.8461538461538463</v>
      </c>
      <c r="T932" s="2">
        <f t="shared" si="29"/>
        <v>6.166666666666667</v>
      </c>
    </row>
    <row r="933" spans="1:20" x14ac:dyDescent="0.3">
      <c r="A933">
        <v>31</v>
      </c>
      <c r="B933" t="s">
        <v>957</v>
      </c>
      <c r="C933" t="s">
        <v>18</v>
      </c>
      <c r="E933">
        <v>2017</v>
      </c>
      <c r="F933">
        <v>2018</v>
      </c>
      <c r="G933">
        <v>6</v>
      </c>
      <c r="H933">
        <v>4</v>
      </c>
      <c r="I933">
        <v>2</v>
      </c>
      <c r="J933">
        <v>37</v>
      </c>
      <c r="K933">
        <v>30</v>
      </c>
      <c r="L933">
        <v>18.5</v>
      </c>
      <c r="M933">
        <v>132.13999999999999</v>
      </c>
      <c r="N933">
        <v>0</v>
      </c>
      <c r="O933">
        <v>0</v>
      </c>
      <c r="P933">
        <v>0</v>
      </c>
      <c r="Q933">
        <v>3</v>
      </c>
      <c r="R933">
        <v>2</v>
      </c>
      <c r="S933" s="2">
        <f t="shared" si="28"/>
        <v>6.166666666666667</v>
      </c>
      <c r="T933" s="2">
        <f t="shared" si="29"/>
        <v>9.25</v>
      </c>
    </row>
    <row r="934" spans="1:20" x14ac:dyDescent="0.3">
      <c r="A934">
        <v>32</v>
      </c>
      <c r="B934" t="s">
        <v>958</v>
      </c>
      <c r="C934" t="s">
        <v>2027</v>
      </c>
      <c r="E934">
        <v>2016</v>
      </c>
      <c r="F934">
        <v>2016</v>
      </c>
      <c r="G934">
        <v>3</v>
      </c>
      <c r="H934">
        <v>3</v>
      </c>
      <c r="I934">
        <v>0</v>
      </c>
      <c r="J934">
        <v>36</v>
      </c>
      <c r="K934">
        <v>27</v>
      </c>
      <c r="L934">
        <v>12</v>
      </c>
      <c r="M934">
        <v>76.59</v>
      </c>
      <c r="N934">
        <v>0</v>
      </c>
      <c r="O934">
        <v>0</v>
      </c>
      <c r="P934">
        <v>1</v>
      </c>
      <c r="Q934">
        <v>6</v>
      </c>
      <c r="R934">
        <v>0</v>
      </c>
      <c r="S934" s="2">
        <f t="shared" si="28"/>
        <v>12</v>
      </c>
      <c r="T934" s="2">
        <f t="shared" si="29"/>
        <v>12</v>
      </c>
    </row>
    <row r="935" spans="1:20" x14ac:dyDescent="0.3">
      <c r="A935">
        <v>33</v>
      </c>
      <c r="B935" t="s">
        <v>959</v>
      </c>
      <c r="C935" t="s">
        <v>13</v>
      </c>
      <c r="E935">
        <v>2017</v>
      </c>
      <c r="F935">
        <v>2019</v>
      </c>
      <c r="G935">
        <v>15</v>
      </c>
      <c r="H935">
        <v>6</v>
      </c>
      <c r="I935">
        <v>4</v>
      </c>
      <c r="J935">
        <v>36</v>
      </c>
      <c r="K935">
        <v>14</v>
      </c>
      <c r="L935">
        <v>18</v>
      </c>
      <c r="M935">
        <v>133.33000000000001</v>
      </c>
      <c r="N935">
        <v>0</v>
      </c>
      <c r="O935">
        <v>0</v>
      </c>
      <c r="P935">
        <v>0</v>
      </c>
      <c r="Q935">
        <v>0</v>
      </c>
      <c r="R935">
        <v>3</v>
      </c>
      <c r="S935" s="2">
        <f t="shared" si="28"/>
        <v>2.4</v>
      </c>
      <c r="T935" s="2">
        <f t="shared" si="29"/>
        <v>6</v>
      </c>
    </row>
    <row r="936" spans="1:20" x14ac:dyDescent="0.3">
      <c r="A936">
        <v>34</v>
      </c>
      <c r="B936" t="s">
        <v>960</v>
      </c>
      <c r="C936" t="s">
        <v>2036</v>
      </c>
      <c r="E936">
        <v>2019</v>
      </c>
      <c r="F936">
        <v>2019</v>
      </c>
      <c r="G936">
        <v>4</v>
      </c>
      <c r="H936">
        <v>3</v>
      </c>
      <c r="I936">
        <v>0</v>
      </c>
      <c r="J936">
        <v>36</v>
      </c>
      <c r="K936">
        <v>23</v>
      </c>
      <c r="L936">
        <v>12</v>
      </c>
      <c r="M936">
        <v>87.8</v>
      </c>
      <c r="N936">
        <v>0</v>
      </c>
      <c r="O936">
        <v>0</v>
      </c>
      <c r="P936">
        <v>0</v>
      </c>
      <c r="Q936">
        <v>0</v>
      </c>
      <c r="R936">
        <v>1</v>
      </c>
      <c r="S936" s="2">
        <f t="shared" si="28"/>
        <v>9</v>
      </c>
      <c r="T936" s="2">
        <f t="shared" si="29"/>
        <v>12</v>
      </c>
    </row>
    <row r="937" spans="1:20" x14ac:dyDescent="0.3">
      <c r="A937">
        <v>35</v>
      </c>
      <c r="B937" t="s">
        <v>961</v>
      </c>
      <c r="C937" t="s">
        <v>2051</v>
      </c>
      <c r="E937">
        <v>2019</v>
      </c>
      <c r="F937">
        <v>2019</v>
      </c>
      <c r="G937">
        <v>7</v>
      </c>
      <c r="H937">
        <v>5</v>
      </c>
      <c r="I937">
        <v>3</v>
      </c>
      <c r="J937">
        <v>36</v>
      </c>
      <c r="K937">
        <v>13</v>
      </c>
      <c r="L937">
        <v>18</v>
      </c>
      <c r="M937">
        <v>133.33000000000001</v>
      </c>
      <c r="N937">
        <v>0</v>
      </c>
      <c r="O937">
        <v>0</v>
      </c>
      <c r="P937">
        <v>0</v>
      </c>
      <c r="Q937">
        <v>1</v>
      </c>
      <c r="R937">
        <v>1</v>
      </c>
      <c r="S937" s="2">
        <f t="shared" si="28"/>
        <v>5.1428571428571432</v>
      </c>
      <c r="T937" s="2">
        <f t="shared" si="29"/>
        <v>7.2</v>
      </c>
    </row>
    <row r="938" spans="1:20" x14ac:dyDescent="0.3">
      <c r="A938">
        <v>36</v>
      </c>
      <c r="B938" t="s">
        <v>962</v>
      </c>
      <c r="C938" t="s">
        <v>22</v>
      </c>
      <c r="E938">
        <v>2015</v>
      </c>
      <c r="F938">
        <v>2019</v>
      </c>
      <c r="G938">
        <v>7</v>
      </c>
      <c r="H938">
        <v>3</v>
      </c>
      <c r="I938">
        <v>1</v>
      </c>
      <c r="J938">
        <v>36</v>
      </c>
      <c r="K938">
        <v>26</v>
      </c>
      <c r="L938">
        <v>18</v>
      </c>
      <c r="M938">
        <v>156.52000000000001</v>
      </c>
      <c r="N938">
        <v>0</v>
      </c>
      <c r="O938">
        <v>0</v>
      </c>
      <c r="P938">
        <v>0</v>
      </c>
      <c r="Q938">
        <v>5</v>
      </c>
      <c r="R938">
        <v>0</v>
      </c>
      <c r="S938" s="2">
        <f t="shared" si="28"/>
        <v>5.1428571428571432</v>
      </c>
      <c r="T938" s="2">
        <f t="shared" si="29"/>
        <v>12</v>
      </c>
    </row>
    <row r="939" spans="1:20" x14ac:dyDescent="0.3">
      <c r="A939">
        <v>37</v>
      </c>
      <c r="B939" t="s">
        <v>963</v>
      </c>
      <c r="C939" t="s">
        <v>2022</v>
      </c>
      <c r="E939">
        <v>2016</v>
      </c>
      <c r="F939">
        <v>2017</v>
      </c>
      <c r="G939">
        <v>3</v>
      </c>
      <c r="H939">
        <v>3</v>
      </c>
      <c r="I939">
        <v>1</v>
      </c>
      <c r="J939">
        <v>36</v>
      </c>
      <c r="K939">
        <v>13</v>
      </c>
      <c r="L939">
        <v>18</v>
      </c>
      <c r="M939">
        <v>70.58</v>
      </c>
      <c r="N939">
        <v>0</v>
      </c>
      <c r="O939">
        <v>0</v>
      </c>
      <c r="P939">
        <v>0</v>
      </c>
      <c r="Q939">
        <v>2</v>
      </c>
      <c r="R939">
        <v>0</v>
      </c>
      <c r="S939" s="2">
        <f t="shared" si="28"/>
        <v>12</v>
      </c>
      <c r="T939" s="2">
        <f t="shared" si="29"/>
        <v>12</v>
      </c>
    </row>
    <row r="940" spans="1:20" x14ac:dyDescent="0.3">
      <c r="A940">
        <v>38</v>
      </c>
      <c r="B940" t="s">
        <v>964</v>
      </c>
      <c r="C940" t="s">
        <v>2075</v>
      </c>
      <c r="E940">
        <v>2019</v>
      </c>
      <c r="F940">
        <v>2019</v>
      </c>
      <c r="G940">
        <v>4</v>
      </c>
      <c r="H940">
        <v>4</v>
      </c>
      <c r="I940">
        <v>1</v>
      </c>
      <c r="J940">
        <v>36</v>
      </c>
      <c r="K940">
        <v>16</v>
      </c>
      <c r="L940">
        <v>12</v>
      </c>
      <c r="M940">
        <v>87.8</v>
      </c>
      <c r="N940">
        <v>0</v>
      </c>
      <c r="O940">
        <v>0</v>
      </c>
      <c r="P940">
        <v>1</v>
      </c>
      <c r="Q940">
        <v>2</v>
      </c>
      <c r="R940">
        <v>0</v>
      </c>
      <c r="S940" s="2">
        <f t="shared" si="28"/>
        <v>9</v>
      </c>
      <c r="T940" s="2">
        <f t="shared" si="29"/>
        <v>9</v>
      </c>
    </row>
    <row r="941" spans="1:20" x14ac:dyDescent="0.3">
      <c r="A941">
        <v>39</v>
      </c>
      <c r="B941" t="s">
        <v>965</v>
      </c>
      <c r="C941" t="s">
        <v>11</v>
      </c>
      <c r="E941">
        <v>2011</v>
      </c>
      <c r="F941">
        <v>2011</v>
      </c>
      <c r="G941">
        <v>2</v>
      </c>
      <c r="H941">
        <v>2</v>
      </c>
      <c r="I941">
        <v>0</v>
      </c>
      <c r="J941">
        <v>36</v>
      </c>
      <c r="K941">
        <v>26</v>
      </c>
      <c r="L941">
        <v>18</v>
      </c>
      <c r="M941">
        <v>112.5</v>
      </c>
      <c r="N941">
        <v>0</v>
      </c>
      <c r="O941">
        <v>0</v>
      </c>
      <c r="P941">
        <v>0</v>
      </c>
      <c r="Q941">
        <v>4</v>
      </c>
      <c r="R941">
        <v>1</v>
      </c>
      <c r="S941" s="2">
        <f t="shared" si="28"/>
        <v>18</v>
      </c>
      <c r="T941" s="2">
        <f t="shared" si="29"/>
        <v>18</v>
      </c>
    </row>
    <row r="942" spans="1:20" x14ac:dyDescent="0.3">
      <c r="A942">
        <v>40</v>
      </c>
      <c r="B942" t="s">
        <v>966</v>
      </c>
      <c r="C942" t="s">
        <v>2022</v>
      </c>
      <c r="E942">
        <v>2015</v>
      </c>
      <c r="F942">
        <v>2019</v>
      </c>
      <c r="G942">
        <v>6</v>
      </c>
      <c r="H942">
        <v>4</v>
      </c>
      <c r="I942">
        <v>2</v>
      </c>
      <c r="J942">
        <v>35</v>
      </c>
      <c r="K942">
        <v>20</v>
      </c>
      <c r="L942">
        <v>17.5</v>
      </c>
      <c r="M942">
        <v>87.5</v>
      </c>
      <c r="N942">
        <v>0</v>
      </c>
      <c r="O942">
        <v>0</v>
      </c>
      <c r="P942">
        <v>0</v>
      </c>
      <c r="Q942">
        <v>3</v>
      </c>
      <c r="R942">
        <v>0</v>
      </c>
      <c r="S942" s="2">
        <f t="shared" si="28"/>
        <v>5.833333333333333</v>
      </c>
      <c r="T942" s="2">
        <f t="shared" si="29"/>
        <v>8.75</v>
      </c>
    </row>
    <row r="943" spans="1:20" x14ac:dyDescent="0.3">
      <c r="A943">
        <v>41</v>
      </c>
      <c r="B943" t="s">
        <v>967</v>
      </c>
      <c r="C943" t="s">
        <v>2078</v>
      </c>
      <c r="E943">
        <v>2019</v>
      </c>
      <c r="F943">
        <v>2019</v>
      </c>
      <c r="G943">
        <v>4</v>
      </c>
      <c r="H943">
        <v>2</v>
      </c>
      <c r="I943">
        <v>1</v>
      </c>
      <c r="J943">
        <v>35</v>
      </c>
      <c r="K943">
        <v>22</v>
      </c>
      <c r="L943">
        <v>35</v>
      </c>
      <c r="M943">
        <v>74.459999999999994</v>
      </c>
      <c r="N943">
        <v>0</v>
      </c>
      <c r="O943">
        <v>0</v>
      </c>
      <c r="P943">
        <v>0</v>
      </c>
      <c r="Q943">
        <v>1</v>
      </c>
      <c r="R943">
        <v>1</v>
      </c>
      <c r="S943" s="2">
        <f t="shared" si="28"/>
        <v>8.75</v>
      </c>
      <c r="T943" s="2">
        <f t="shared" si="29"/>
        <v>17.5</v>
      </c>
    </row>
    <row r="944" spans="1:20" x14ac:dyDescent="0.3">
      <c r="A944">
        <v>42</v>
      </c>
      <c r="B944" t="s">
        <v>968</v>
      </c>
      <c r="C944" t="s">
        <v>11</v>
      </c>
      <c r="E944">
        <v>2015</v>
      </c>
      <c r="F944">
        <v>2016</v>
      </c>
      <c r="G944">
        <v>3</v>
      </c>
      <c r="H944">
        <v>2</v>
      </c>
      <c r="I944">
        <v>0</v>
      </c>
      <c r="J944">
        <v>35</v>
      </c>
      <c r="K944">
        <v>24</v>
      </c>
      <c r="L944">
        <v>17.5</v>
      </c>
      <c r="M944">
        <v>120.68</v>
      </c>
      <c r="N944">
        <v>0</v>
      </c>
      <c r="O944">
        <v>0</v>
      </c>
      <c r="P944">
        <v>0</v>
      </c>
      <c r="Q944">
        <v>2</v>
      </c>
      <c r="R944">
        <v>1</v>
      </c>
      <c r="S944" s="2">
        <f t="shared" si="28"/>
        <v>11.666666666666666</v>
      </c>
      <c r="T944" s="2">
        <f t="shared" si="29"/>
        <v>17.5</v>
      </c>
    </row>
    <row r="945" spans="1:20" x14ac:dyDescent="0.3">
      <c r="A945">
        <v>43</v>
      </c>
      <c r="B945" t="s">
        <v>969</v>
      </c>
      <c r="C945" t="s">
        <v>12</v>
      </c>
      <c r="E945">
        <v>2011</v>
      </c>
      <c r="F945">
        <v>2019</v>
      </c>
      <c r="G945">
        <v>25</v>
      </c>
      <c r="H945">
        <v>11</v>
      </c>
      <c r="I945">
        <v>4</v>
      </c>
      <c r="J945">
        <v>35</v>
      </c>
      <c r="K945">
        <v>13</v>
      </c>
      <c r="L945">
        <v>5</v>
      </c>
      <c r="M945">
        <v>94.59</v>
      </c>
      <c r="N945">
        <v>0</v>
      </c>
      <c r="O945">
        <v>0</v>
      </c>
      <c r="P945">
        <v>2</v>
      </c>
      <c r="Q945">
        <v>2</v>
      </c>
      <c r="R945">
        <v>1</v>
      </c>
      <c r="S945" s="2">
        <f t="shared" si="28"/>
        <v>1.4</v>
      </c>
      <c r="T945" s="2">
        <f t="shared" si="29"/>
        <v>3.1818181818181817</v>
      </c>
    </row>
    <row r="946" spans="1:20" x14ac:dyDescent="0.3">
      <c r="A946">
        <v>44</v>
      </c>
      <c r="B946" t="s">
        <v>970</v>
      </c>
      <c r="C946" t="s">
        <v>13</v>
      </c>
      <c r="E946">
        <v>2019</v>
      </c>
      <c r="F946">
        <v>2019</v>
      </c>
      <c r="G946">
        <v>5</v>
      </c>
      <c r="H946">
        <v>3</v>
      </c>
      <c r="I946">
        <v>0</v>
      </c>
      <c r="J946">
        <v>35</v>
      </c>
      <c r="K946">
        <v>24</v>
      </c>
      <c r="L946">
        <v>11.66</v>
      </c>
      <c r="M946">
        <v>152.16999999999999</v>
      </c>
      <c r="N946">
        <v>0</v>
      </c>
      <c r="O946">
        <v>0</v>
      </c>
      <c r="P946">
        <v>0</v>
      </c>
      <c r="Q946">
        <v>3</v>
      </c>
      <c r="R946">
        <v>2</v>
      </c>
      <c r="S946" s="2">
        <f t="shared" si="28"/>
        <v>7</v>
      </c>
      <c r="T946" s="2">
        <f t="shared" si="29"/>
        <v>11.666666666666666</v>
      </c>
    </row>
    <row r="947" spans="1:20" x14ac:dyDescent="0.3">
      <c r="A947">
        <v>45</v>
      </c>
      <c r="B947" t="s">
        <v>971</v>
      </c>
      <c r="C947" t="s">
        <v>2020</v>
      </c>
      <c r="E947">
        <v>2015</v>
      </c>
      <c r="F947">
        <v>2017</v>
      </c>
      <c r="G947">
        <v>8</v>
      </c>
      <c r="H947">
        <v>3</v>
      </c>
      <c r="I947">
        <v>0</v>
      </c>
      <c r="J947">
        <v>35</v>
      </c>
      <c r="K947">
        <v>22</v>
      </c>
      <c r="L947">
        <v>11.66</v>
      </c>
      <c r="M947">
        <v>159.09</v>
      </c>
      <c r="N947">
        <v>0</v>
      </c>
      <c r="O947">
        <v>0</v>
      </c>
      <c r="P947">
        <v>0</v>
      </c>
      <c r="Q947">
        <v>2</v>
      </c>
      <c r="R947">
        <v>2</v>
      </c>
      <c r="S947" s="2">
        <f t="shared" si="28"/>
        <v>4.375</v>
      </c>
      <c r="T947" s="2">
        <f t="shared" si="29"/>
        <v>11.666666666666666</v>
      </c>
    </row>
    <row r="948" spans="1:20" x14ac:dyDescent="0.3">
      <c r="A948">
        <v>46</v>
      </c>
      <c r="B948" t="s">
        <v>972</v>
      </c>
      <c r="C948" t="s">
        <v>2052</v>
      </c>
      <c r="E948">
        <v>2019</v>
      </c>
      <c r="F948">
        <v>2019</v>
      </c>
      <c r="G948">
        <v>5</v>
      </c>
      <c r="H948">
        <v>5</v>
      </c>
      <c r="I948">
        <v>2</v>
      </c>
      <c r="J948">
        <v>35</v>
      </c>
      <c r="K948">
        <v>12</v>
      </c>
      <c r="L948">
        <v>11.66</v>
      </c>
      <c r="M948">
        <v>67.3</v>
      </c>
      <c r="N948">
        <v>0</v>
      </c>
      <c r="O948">
        <v>0</v>
      </c>
      <c r="P948">
        <v>0</v>
      </c>
      <c r="Q948">
        <v>1</v>
      </c>
      <c r="R948">
        <v>0</v>
      </c>
      <c r="S948" s="2">
        <f t="shared" si="28"/>
        <v>7</v>
      </c>
      <c r="T948" s="2">
        <f t="shared" si="29"/>
        <v>7</v>
      </c>
    </row>
    <row r="949" spans="1:20" x14ac:dyDescent="0.3">
      <c r="A949">
        <v>47</v>
      </c>
      <c r="B949" t="s">
        <v>973</v>
      </c>
      <c r="C949" t="s">
        <v>17</v>
      </c>
      <c r="E949">
        <v>2019</v>
      </c>
      <c r="F949">
        <v>2019</v>
      </c>
      <c r="G949">
        <v>2</v>
      </c>
      <c r="H949">
        <v>2</v>
      </c>
      <c r="I949">
        <v>0</v>
      </c>
      <c r="J949">
        <v>35</v>
      </c>
      <c r="K949">
        <v>33</v>
      </c>
      <c r="L949">
        <v>17.5</v>
      </c>
      <c r="M949">
        <v>94.59</v>
      </c>
      <c r="N949">
        <v>0</v>
      </c>
      <c r="O949">
        <v>0</v>
      </c>
      <c r="P949">
        <v>0</v>
      </c>
      <c r="Q949">
        <v>3</v>
      </c>
      <c r="R949">
        <v>2</v>
      </c>
      <c r="S949" s="2">
        <f t="shared" si="28"/>
        <v>17.5</v>
      </c>
      <c r="T949" s="2">
        <f t="shared" si="29"/>
        <v>17.5</v>
      </c>
    </row>
    <row r="950" spans="1:20" x14ac:dyDescent="0.3">
      <c r="A950">
        <v>48</v>
      </c>
      <c r="B950" t="s">
        <v>974</v>
      </c>
      <c r="C950" t="s">
        <v>2025</v>
      </c>
      <c r="E950">
        <v>2015</v>
      </c>
      <c r="F950">
        <v>2017</v>
      </c>
      <c r="G950">
        <v>5</v>
      </c>
      <c r="H950">
        <v>5</v>
      </c>
      <c r="I950">
        <v>0</v>
      </c>
      <c r="J950">
        <v>35</v>
      </c>
      <c r="K950">
        <v>19</v>
      </c>
      <c r="L950">
        <v>7</v>
      </c>
      <c r="M950">
        <v>79.540000000000006</v>
      </c>
      <c r="N950">
        <v>0</v>
      </c>
      <c r="O950">
        <v>0</v>
      </c>
      <c r="P950">
        <v>1</v>
      </c>
      <c r="Q950">
        <v>4</v>
      </c>
      <c r="R950">
        <v>0</v>
      </c>
      <c r="S950" s="2">
        <f t="shared" si="28"/>
        <v>7</v>
      </c>
      <c r="T950" s="2">
        <f t="shared" si="29"/>
        <v>7</v>
      </c>
    </row>
    <row r="951" spans="1:20" x14ac:dyDescent="0.3">
      <c r="A951">
        <v>49</v>
      </c>
      <c r="B951" t="s">
        <v>975</v>
      </c>
      <c r="C951" t="s">
        <v>2020</v>
      </c>
      <c r="E951">
        <v>2013</v>
      </c>
      <c r="F951">
        <v>2013</v>
      </c>
      <c r="G951">
        <v>4</v>
      </c>
      <c r="H951">
        <v>4</v>
      </c>
      <c r="I951">
        <v>3</v>
      </c>
      <c r="J951">
        <v>35</v>
      </c>
      <c r="K951">
        <v>20</v>
      </c>
      <c r="L951">
        <v>35</v>
      </c>
      <c r="M951">
        <v>100</v>
      </c>
      <c r="N951">
        <v>0</v>
      </c>
      <c r="O951">
        <v>0</v>
      </c>
      <c r="P951">
        <v>0</v>
      </c>
      <c r="Q951">
        <v>1</v>
      </c>
      <c r="R951">
        <v>0</v>
      </c>
      <c r="S951" s="2">
        <f t="shared" si="28"/>
        <v>8.75</v>
      </c>
      <c r="T951" s="2">
        <f t="shared" si="29"/>
        <v>8.75</v>
      </c>
    </row>
    <row r="952" spans="1:20" x14ac:dyDescent="0.3">
      <c r="A952">
        <v>0</v>
      </c>
      <c r="B952" t="s">
        <v>976</v>
      </c>
      <c r="C952" t="s">
        <v>2071</v>
      </c>
      <c r="E952">
        <v>2019</v>
      </c>
      <c r="F952">
        <v>2019</v>
      </c>
      <c r="G952">
        <v>2</v>
      </c>
      <c r="H952">
        <v>2</v>
      </c>
      <c r="I952">
        <v>0</v>
      </c>
      <c r="J952">
        <v>35</v>
      </c>
      <c r="K952">
        <v>25</v>
      </c>
      <c r="L952">
        <v>17.5</v>
      </c>
      <c r="M952">
        <v>112.9</v>
      </c>
      <c r="N952">
        <v>0</v>
      </c>
      <c r="O952">
        <v>0</v>
      </c>
      <c r="P952">
        <v>0</v>
      </c>
      <c r="Q952">
        <v>1</v>
      </c>
      <c r="R952">
        <v>3</v>
      </c>
      <c r="S952" s="2">
        <f t="shared" si="28"/>
        <v>17.5</v>
      </c>
      <c r="T952" s="2">
        <f t="shared" si="29"/>
        <v>17.5</v>
      </c>
    </row>
    <row r="953" spans="1:20" x14ac:dyDescent="0.3">
      <c r="A953">
        <v>1</v>
      </c>
      <c r="B953" t="s">
        <v>977</v>
      </c>
      <c r="C953" t="s">
        <v>20</v>
      </c>
      <c r="E953">
        <v>2016</v>
      </c>
      <c r="F953">
        <v>2016</v>
      </c>
      <c r="G953">
        <v>5</v>
      </c>
      <c r="H953">
        <v>4</v>
      </c>
      <c r="I953">
        <v>2</v>
      </c>
      <c r="J953">
        <v>35</v>
      </c>
      <c r="K953">
        <v>16</v>
      </c>
      <c r="L953">
        <v>17.5</v>
      </c>
      <c r="M953">
        <v>100</v>
      </c>
      <c r="N953">
        <v>0</v>
      </c>
      <c r="O953">
        <v>0</v>
      </c>
      <c r="P953">
        <v>0</v>
      </c>
      <c r="Q953">
        <v>3</v>
      </c>
      <c r="R953">
        <v>1</v>
      </c>
      <c r="S953" s="2">
        <f t="shared" si="28"/>
        <v>7</v>
      </c>
      <c r="T953" s="2">
        <f t="shared" si="29"/>
        <v>8.75</v>
      </c>
    </row>
    <row r="954" spans="1:20" x14ac:dyDescent="0.3">
      <c r="A954">
        <v>2</v>
      </c>
      <c r="B954" t="s">
        <v>551</v>
      </c>
      <c r="C954" t="s">
        <v>2022</v>
      </c>
      <c r="E954">
        <v>2017</v>
      </c>
      <c r="F954">
        <v>2019</v>
      </c>
      <c r="G954">
        <v>17</v>
      </c>
      <c r="H954">
        <v>9</v>
      </c>
      <c r="I954">
        <v>3</v>
      </c>
      <c r="J954">
        <v>35</v>
      </c>
      <c r="K954">
        <v>11</v>
      </c>
      <c r="L954">
        <v>5.83</v>
      </c>
      <c r="M954">
        <v>94.59</v>
      </c>
      <c r="N954">
        <v>0</v>
      </c>
      <c r="O954">
        <v>0</v>
      </c>
      <c r="P954">
        <v>3</v>
      </c>
      <c r="Q954">
        <v>0</v>
      </c>
      <c r="R954">
        <v>2</v>
      </c>
      <c r="S954" s="2">
        <f t="shared" si="28"/>
        <v>2.0588235294117645</v>
      </c>
      <c r="T954" s="2">
        <f t="shared" si="29"/>
        <v>3.8888888888888888</v>
      </c>
    </row>
    <row r="955" spans="1:20" x14ac:dyDescent="0.3">
      <c r="A955">
        <v>3</v>
      </c>
      <c r="B955" t="s">
        <v>978</v>
      </c>
      <c r="C955" t="s">
        <v>2080</v>
      </c>
      <c r="E955">
        <v>2019</v>
      </c>
      <c r="F955">
        <v>2019</v>
      </c>
      <c r="G955">
        <v>4</v>
      </c>
      <c r="H955">
        <v>4</v>
      </c>
      <c r="I955">
        <v>2</v>
      </c>
      <c r="J955">
        <v>34</v>
      </c>
      <c r="K955">
        <v>18</v>
      </c>
      <c r="L955">
        <v>17</v>
      </c>
      <c r="M955">
        <v>89.47</v>
      </c>
      <c r="N955">
        <v>0</v>
      </c>
      <c r="O955">
        <v>0</v>
      </c>
      <c r="P955">
        <v>1</v>
      </c>
      <c r="Q955">
        <v>2</v>
      </c>
      <c r="R955">
        <v>0</v>
      </c>
      <c r="S955" s="2">
        <f t="shared" si="28"/>
        <v>8.5</v>
      </c>
      <c r="T955" s="2">
        <f t="shared" si="29"/>
        <v>8.5</v>
      </c>
    </row>
    <row r="956" spans="1:20" x14ac:dyDescent="0.3">
      <c r="A956">
        <v>4</v>
      </c>
      <c r="B956" t="s">
        <v>979</v>
      </c>
      <c r="C956" t="s">
        <v>20</v>
      </c>
      <c r="E956">
        <v>2014</v>
      </c>
      <c r="F956">
        <v>2016</v>
      </c>
      <c r="G956">
        <v>10</v>
      </c>
      <c r="H956">
        <v>6</v>
      </c>
      <c r="I956">
        <v>3</v>
      </c>
      <c r="J956">
        <v>34</v>
      </c>
      <c r="K956">
        <v>10</v>
      </c>
      <c r="L956">
        <v>11.33</v>
      </c>
      <c r="M956">
        <v>113.33</v>
      </c>
      <c r="N956">
        <v>0</v>
      </c>
      <c r="O956">
        <v>0</v>
      </c>
      <c r="P956">
        <v>0</v>
      </c>
      <c r="Q956">
        <v>3</v>
      </c>
      <c r="R956">
        <v>1</v>
      </c>
      <c r="S956" s="2">
        <f t="shared" si="28"/>
        <v>3.4</v>
      </c>
      <c r="T956" s="2">
        <f t="shared" si="29"/>
        <v>5.666666666666667</v>
      </c>
    </row>
    <row r="957" spans="1:20" x14ac:dyDescent="0.3">
      <c r="A957">
        <v>5</v>
      </c>
      <c r="B957" t="s">
        <v>980</v>
      </c>
      <c r="C957" t="s">
        <v>16</v>
      </c>
      <c r="E957">
        <v>2012</v>
      </c>
      <c r="F957">
        <v>2013</v>
      </c>
      <c r="G957">
        <v>5</v>
      </c>
      <c r="H957">
        <v>4</v>
      </c>
      <c r="I957">
        <v>1</v>
      </c>
      <c r="J957">
        <v>34</v>
      </c>
      <c r="K957">
        <v>21</v>
      </c>
      <c r="L957">
        <v>11.33</v>
      </c>
      <c r="M957">
        <v>100</v>
      </c>
      <c r="N957">
        <v>0</v>
      </c>
      <c r="O957">
        <v>0</v>
      </c>
      <c r="P957">
        <v>0</v>
      </c>
      <c r="Q957">
        <v>3</v>
      </c>
      <c r="R957">
        <v>1</v>
      </c>
      <c r="S957" s="2">
        <f t="shared" si="28"/>
        <v>6.8</v>
      </c>
      <c r="T957" s="2">
        <f t="shared" si="29"/>
        <v>8.5</v>
      </c>
    </row>
    <row r="958" spans="1:20" x14ac:dyDescent="0.3">
      <c r="A958">
        <v>6</v>
      </c>
      <c r="B958" t="s">
        <v>981</v>
      </c>
      <c r="C958" t="s">
        <v>2027</v>
      </c>
      <c r="E958">
        <v>2014</v>
      </c>
      <c r="F958">
        <v>2017</v>
      </c>
      <c r="G958">
        <v>24</v>
      </c>
      <c r="H958">
        <v>9</v>
      </c>
      <c r="I958">
        <v>4</v>
      </c>
      <c r="J958">
        <v>34</v>
      </c>
      <c r="K958">
        <v>10</v>
      </c>
      <c r="L958">
        <v>6.8</v>
      </c>
      <c r="M958">
        <v>61.81</v>
      </c>
      <c r="N958">
        <v>0</v>
      </c>
      <c r="O958">
        <v>0</v>
      </c>
      <c r="P958">
        <v>1</v>
      </c>
      <c r="Q958">
        <v>2</v>
      </c>
      <c r="R958">
        <v>0</v>
      </c>
      <c r="S958" s="2">
        <f t="shared" si="28"/>
        <v>1.4166666666666667</v>
      </c>
      <c r="T958" s="2">
        <f t="shared" si="29"/>
        <v>3.7777777777777777</v>
      </c>
    </row>
    <row r="959" spans="1:20" x14ac:dyDescent="0.3">
      <c r="A959">
        <v>7</v>
      </c>
      <c r="B959" t="s">
        <v>982</v>
      </c>
      <c r="C959" t="s">
        <v>2020</v>
      </c>
      <c r="E959">
        <v>2007</v>
      </c>
      <c r="F959">
        <v>2010</v>
      </c>
      <c r="G959">
        <v>10</v>
      </c>
      <c r="H959">
        <v>5</v>
      </c>
      <c r="I959">
        <v>2</v>
      </c>
      <c r="J959">
        <v>34</v>
      </c>
      <c r="K959">
        <v>13</v>
      </c>
      <c r="L959">
        <v>11.33</v>
      </c>
      <c r="M959">
        <v>136</v>
      </c>
      <c r="N959">
        <v>0</v>
      </c>
      <c r="O959">
        <v>0</v>
      </c>
      <c r="P959">
        <v>1</v>
      </c>
      <c r="Q959">
        <v>3</v>
      </c>
      <c r="R959">
        <v>1</v>
      </c>
      <c r="S959" s="2">
        <f t="shared" si="28"/>
        <v>3.4</v>
      </c>
      <c r="T959" s="2">
        <f t="shared" si="29"/>
        <v>6.8</v>
      </c>
    </row>
    <row r="960" spans="1:20" x14ac:dyDescent="0.3">
      <c r="A960">
        <v>8</v>
      </c>
      <c r="B960" t="s">
        <v>983</v>
      </c>
      <c r="C960" t="s">
        <v>2041</v>
      </c>
      <c r="E960">
        <v>2008</v>
      </c>
      <c r="F960">
        <v>2008</v>
      </c>
      <c r="G960">
        <v>3</v>
      </c>
      <c r="H960">
        <v>3</v>
      </c>
      <c r="I960">
        <v>0</v>
      </c>
      <c r="J960">
        <v>34</v>
      </c>
      <c r="K960">
        <v>15</v>
      </c>
      <c r="L960">
        <v>11.33</v>
      </c>
      <c r="M960">
        <v>64.150000000000006</v>
      </c>
      <c r="N960">
        <v>0</v>
      </c>
      <c r="O960">
        <v>0</v>
      </c>
      <c r="P960">
        <v>0</v>
      </c>
      <c r="Q960">
        <v>1</v>
      </c>
      <c r="R960">
        <v>0</v>
      </c>
      <c r="S960" s="2">
        <f t="shared" si="28"/>
        <v>11.333333333333334</v>
      </c>
      <c r="T960" s="2">
        <f t="shared" si="29"/>
        <v>11.333333333333334</v>
      </c>
    </row>
    <row r="961" spans="1:20" x14ac:dyDescent="0.3">
      <c r="A961">
        <v>9</v>
      </c>
      <c r="B961" t="s">
        <v>984</v>
      </c>
      <c r="C961" t="s">
        <v>2044</v>
      </c>
      <c r="E961">
        <v>2019</v>
      </c>
      <c r="F961">
        <v>2019</v>
      </c>
      <c r="G961">
        <v>7</v>
      </c>
      <c r="H961">
        <v>5</v>
      </c>
      <c r="I961">
        <v>1</v>
      </c>
      <c r="J961">
        <v>34</v>
      </c>
      <c r="K961">
        <v>15</v>
      </c>
      <c r="L961">
        <v>8.5</v>
      </c>
      <c r="M961">
        <v>77.27</v>
      </c>
      <c r="N961">
        <v>0</v>
      </c>
      <c r="O961">
        <v>0</v>
      </c>
      <c r="P961">
        <v>1</v>
      </c>
      <c r="Q961">
        <v>5</v>
      </c>
      <c r="R961">
        <v>0</v>
      </c>
      <c r="S961" s="2">
        <f t="shared" si="28"/>
        <v>4.8571428571428568</v>
      </c>
      <c r="T961" s="2">
        <f t="shared" si="29"/>
        <v>6.8</v>
      </c>
    </row>
    <row r="962" spans="1:20" x14ac:dyDescent="0.3">
      <c r="A962">
        <v>10</v>
      </c>
      <c r="B962" t="s">
        <v>985</v>
      </c>
      <c r="C962" t="s">
        <v>2021</v>
      </c>
      <c r="E962">
        <v>2018</v>
      </c>
      <c r="F962">
        <v>2019</v>
      </c>
      <c r="G962">
        <v>6</v>
      </c>
      <c r="H962">
        <v>4</v>
      </c>
      <c r="I962">
        <v>0</v>
      </c>
      <c r="J962">
        <v>34</v>
      </c>
      <c r="K962">
        <v>18</v>
      </c>
      <c r="L962">
        <v>8.5</v>
      </c>
      <c r="M962">
        <v>79.06</v>
      </c>
      <c r="N962">
        <v>0</v>
      </c>
      <c r="O962">
        <v>0</v>
      </c>
      <c r="P962">
        <v>0</v>
      </c>
      <c r="Q962">
        <v>1</v>
      </c>
      <c r="R962">
        <v>0</v>
      </c>
      <c r="S962" s="2">
        <f t="shared" si="28"/>
        <v>5.666666666666667</v>
      </c>
      <c r="T962" s="2">
        <f t="shared" si="29"/>
        <v>8.5</v>
      </c>
    </row>
    <row r="963" spans="1:20" x14ac:dyDescent="0.3">
      <c r="A963">
        <v>11</v>
      </c>
      <c r="B963" t="s">
        <v>986</v>
      </c>
      <c r="C963" t="s">
        <v>2037</v>
      </c>
      <c r="E963">
        <v>2019</v>
      </c>
      <c r="F963">
        <v>2019</v>
      </c>
      <c r="G963">
        <v>8</v>
      </c>
      <c r="H963">
        <v>6</v>
      </c>
      <c r="I963">
        <v>1</v>
      </c>
      <c r="J963">
        <v>34</v>
      </c>
      <c r="K963">
        <v>13</v>
      </c>
      <c r="L963">
        <v>6.8</v>
      </c>
      <c r="M963">
        <v>87.17</v>
      </c>
      <c r="N963">
        <v>0</v>
      </c>
      <c r="O963">
        <v>0</v>
      </c>
      <c r="P963">
        <v>0</v>
      </c>
      <c r="Q963">
        <v>3</v>
      </c>
      <c r="R963">
        <v>0</v>
      </c>
      <c r="S963" s="2">
        <f t="shared" ref="S963:S1026" si="30">J963/G963</f>
        <v>4.25</v>
      </c>
      <c r="T963" s="2">
        <f t="shared" ref="T963:T1026" si="31">J963/H963</f>
        <v>5.666666666666667</v>
      </c>
    </row>
    <row r="964" spans="1:20" x14ac:dyDescent="0.3">
      <c r="A964">
        <v>12</v>
      </c>
      <c r="B964" t="s">
        <v>987</v>
      </c>
      <c r="C964" t="s">
        <v>2036</v>
      </c>
      <c r="E964">
        <v>2019</v>
      </c>
      <c r="F964">
        <v>2019</v>
      </c>
      <c r="G964">
        <v>10</v>
      </c>
      <c r="H964">
        <v>7</v>
      </c>
      <c r="I964">
        <v>3</v>
      </c>
      <c r="J964">
        <v>34</v>
      </c>
      <c r="K964">
        <v>13</v>
      </c>
      <c r="L964">
        <v>8.5</v>
      </c>
      <c r="M964">
        <v>130.76</v>
      </c>
      <c r="N964">
        <v>0</v>
      </c>
      <c r="O964">
        <v>0</v>
      </c>
      <c r="P964">
        <v>0</v>
      </c>
      <c r="Q964">
        <v>3</v>
      </c>
      <c r="R964">
        <v>2</v>
      </c>
      <c r="S964" s="2">
        <f t="shared" si="30"/>
        <v>3.4</v>
      </c>
      <c r="T964" s="2">
        <f t="shared" si="31"/>
        <v>4.8571428571428568</v>
      </c>
    </row>
    <row r="965" spans="1:20" x14ac:dyDescent="0.3">
      <c r="A965">
        <v>13</v>
      </c>
      <c r="B965" t="s">
        <v>988</v>
      </c>
      <c r="C965" t="s">
        <v>12</v>
      </c>
      <c r="E965">
        <v>2019</v>
      </c>
      <c r="F965">
        <v>2019</v>
      </c>
      <c r="G965">
        <v>2</v>
      </c>
      <c r="H965">
        <v>2</v>
      </c>
      <c r="I965">
        <v>1</v>
      </c>
      <c r="J965">
        <v>33</v>
      </c>
      <c r="K965">
        <v>20</v>
      </c>
      <c r="L965">
        <v>33</v>
      </c>
      <c r="M965">
        <v>100</v>
      </c>
      <c r="N965">
        <v>0</v>
      </c>
      <c r="O965">
        <v>0</v>
      </c>
      <c r="P965">
        <v>0</v>
      </c>
      <c r="Q965">
        <v>1</v>
      </c>
      <c r="R965">
        <v>0</v>
      </c>
      <c r="S965" s="2">
        <f t="shared" si="30"/>
        <v>16.5</v>
      </c>
      <c r="T965" s="2">
        <f t="shared" si="31"/>
        <v>16.5</v>
      </c>
    </row>
    <row r="966" spans="1:20" x14ac:dyDescent="0.3">
      <c r="A966">
        <v>14</v>
      </c>
      <c r="B966" t="s">
        <v>989</v>
      </c>
      <c r="C966" t="s">
        <v>13</v>
      </c>
      <c r="E966">
        <v>2005</v>
      </c>
      <c r="F966">
        <v>2006</v>
      </c>
      <c r="G966">
        <v>2</v>
      </c>
      <c r="H966">
        <v>2</v>
      </c>
      <c r="I966">
        <v>1</v>
      </c>
      <c r="J966">
        <v>33</v>
      </c>
      <c r="K966">
        <v>19</v>
      </c>
      <c r="L966">
        <v>33</v>
      </c>
      <c r="M966">
        <v>132</v>
      </c>
      <c r="N966">
        <v>0</v>
      </c>
      <c r="O966">
        <v>0</v>
      </c>
      <c r="P966">
        <v>0</v>
      </c>
      <c r="Q966">
        <v>5</v>
      </c>
      <c r="R966">
        <v>0</v>
      </c>
      <c r="S966" s="2">
        <f t="shared" si="30"/>
        <v>16.5</v>
      </c>
      <c r="T966" s="2">
        <f t="shared" si="31"/>
        <v>16.5</v>
      </c>
    </row>
    <row r="967" spans="1:20" x14ac:dyDescent="0.3">
      <c r="A967">
        <v>15</v>
      </c>
      <c r="B967" t="s">
        <v>990</v>
      </c>
      <c r="C967" t="s">
        <v>2021</v>
      </c>
      <c r="E967">
        <v>2018</v>
      </c>
      <c r="F967">
        <v>2019</v>
      </c>
      <c r="G967">
        <v>21</v>
      </c>
      <c r="H967">
        <v>7</v>
      </c>
      <c r="I967">
        <v>1</v>
      </c>
      <c r="J967">
        <v>33</v>
      </c>
      <c r="K967">
        <v>13</v>
      </c>
      <c r="L967">
        <v>5.5</v>
      </c>
      <c r="M967">
        <v>97.05</v>
      </c>
      <c r="N967">
        <v>0</v>
      </c>
      <c r="O967">
        <v>0</v>
      </c>
      <c r="P967">
        <v>1</v>
      </c>
      <c r="Q967">
        <v>2</v>
      </c>
      <c r="R967">
        <v>0</v>
      </c>
      <c r="S967" s="2">
        <f t="shared" si="30"/>
        <v>1.5714285714285714</v>
      </c>
      <c r="T967" s="2">
        <f t="shared" si="31"/>
        <v>4.7142857142857144</v>
      </c>
    </row>
    <row r="968" spans="1:20" x14ac:dyDescent="0.3">
      <c r="A968">
        <v>16</v>
      </c>
      <c r="B968" t="s">
        <v>991</v>
      </c>
      <c r="C968" t="s">
        <v>14</v>
      </c>
      <c r="E968">
        <v>2006</v>
      </c>
      <c r="F968">
        <v>2016</v>
      </c>
      <c r="G968">
        <v>8</v>
      </c>
      <c r="H968">
        <v>5</v>
      </c>
      <c r="I968">
        <v>1</v>
      </c>
      <c r="J968">
        <v>33</v>
      </c>
      <c r="K968">
        <v>13</v>
      </c>
      <c r="L968">
        <v>8.25</v>
      </c>
      <c r="M968">
        <v>76.739999999999995</v>
      </c>
      <c r="N968">
        <v>0</v>
      </c>
      <c r="O968">
        <v>0</v>
      </c>
      <c r="P968">
        <v>1</v>
      </c>
      <c r="Q968">
        <v>0</v>
      </c>
      <c r="R968">
        <v>1</v>
      </c>
      <c r="S968" s="2">
        <f t="shared" si="30"/>
        <v>4.125</v>
      </c>
      <c r="T968" s="2">
        <f t="shared" si="31"/>
        <v>6.6</v>
      </c>
    </row>
    <row r="969" spans="1:20" x14ac:dyDescent="0.3">
      <c r="A969">
        <v>17</v>
      </c>
      <c r="B969" t="s">
        <v>992</v>
      </c>
      <c r="C969" t="s">
        <v>19</v>
      </c>
      <c r="E969">
        <v>2008</v>
      </c>
      <c r="F969">
        <v>2019</v>
      </c>
      <c r="G969">
        <v>30</v>
      </c>
      <c r="H969">
        <v>10</v>
      </c>
      <c r="I969">
        <v>6</v>
      </c>
      <c r="J969">
        <v>33</v>
      </c>
      <c r="K969">
        <v>17</v>
      </c>
      <c r="L969">
        <v>8.25</v>
      </c>
      <c r="M969">
        <v>82.5</v>
      </c>
      <c r="N969">
        <v>0</v>
      </c>
      <c r="O969">
        <v>0</v>
      </c>
      <c r="P969">
        <v>3</v>
      </c>
      <c r="Q969">
        <v>3</v>
      </c>
      <c r="R969">
        <v>1</v>
      </c>
      <c r="S969" s="2">
        <f t="shared" si="30"/>
        <v>1.1000000000000001</v>
      </c>
      <c r="T969" s="2">
        <f t="shared" si="31"/>
        <v>3.3</v>
      </c>
    </row>
    <row r="970" spans="1:20" x14ac:dyDescent="0.3">
      <c r="A970">
        <v>18</v>
      </c>
      <c r="B970" t="s">
        <v>993</v>
      </c>
      <c r="C970" t="s">
        <v>2063</v>
      </c>
      <c r="E970">
        <v>2019</v>
      </c>
      <c r="F970">
        <v>2019</v>
      </c>
      <c r="G970">
        <v>4</v>
      </c>
      <c r="H970">
        <v>4</v>
      </c>
      <c r="I970">
        <v>1</v>
      </c>
      <c r="J970">
        <v>33</v>
      </c>
      <c r="K970">
        <v>16</v>
      </c>
      <c r="L970">
        <v>11</v>
      </c>
      <c r="M970">
        <v>94.28</v>
      </c>
      <c r="N970">
        <v>0</v>
      </c>
      <c r="O970">
        <v>0</v>
      </c>
      <c r="P970">
        <v>0</v>
      </c>
      <c r="Q970">
        <v>1</v>
      </c>
      <c r="R970">
        <v>2</v>
      </c>
      <c r="S970" s="2">
        <f t="shared" si="30"/>
        <v>8.25</v>
      </c>
      <c r="T970" s="2">
        <f t="shared" si="31"/>
        <v>8.25</v>
      </c>
    </row>
    <row r="971" spans="1:20" x14ac:dyDescent="0.3">
      <c r="A971">
        <v>19</v>
      </c>
      <c r="B971" t="s">
        <v>994</v>
      </c>
      <c r="C971" t="s">
        <v>2023</v>
      </c>
      <c r="E971">
        <v>2019</v>
      </c>
      <c r="F971">
        <v>2019</v>
      </c>
      <c r="G971">
        <v>4</v>
      </c>
      <c r="H971">
        <v>4</v>
      </c>
      <c r="I971">
        <v>0</v>
      </c>
      <c r="J971">
        <v>33</v>
      </c>
      <c r="K971">
        <v>22</v>
      </c>
      <c r="L971">
        <v>8.25</v>
      </c>
      <c r="M971">
        <v>66</v>
      </c>
      <c r="N971">
        <v>0</v>
      </c>
      <c r="O971">
        <v>0</v>
      </c>
      <c r="P971">
        <v>0</v>
      </c>
      <c r="Q971">
        <v>5</v>
      </c>
      <c r="R971">
        <v>0</v>
      </c>
      <c r="S971" s="2">
        <f t="shared" si="30"/>
        <v>8.25</v>
      </c>
      <c r="T971" s="2">
        <f t="shared" si="31"/>
        <v>8.25</v>
      </c>
    </row>
    <row r="972" spans="1:20" x14ac:dyDescent="0.3">
      <c r="A972">
        <v>20</v>
      </c>
      <c r="B972" t="s">
        <v>995</v>
      </c>
      <c r="C972" t="s">
        <v>14</v>
      </c>
      <c r="E972">
        <v>2009</v>
      </c>
      <c r="F972">
        <v>2009</v>
      </c>
      <c r="G972">
        <v>2</v>
      </c>
      <c r="H972">
        <v>2</v>
      </c>
      <c r="I972">
        <v>0</v>
      </c>
      <c r="J972">
        <v>33</v>
      </c>
      <c r="K972">
        <v>18</v>
      </c>
      <c r="L972">
        <v>16.5</v>
      </c>
      <c r="M972">
        <v>84.61</v>
      </c>
      <c r="N972">
        <v>0</v>
      </c>
      <c r="O972">
        <v>0</v>
      </c>
      <c r="P972">
        <v>0</v>
      </c>
      <c r="Q972">
        <v>2</v>
      </c>
      <c r="R972">
        <v>0</v>
      </c>
      <c r="S972" s="2">
        <f t="shared" si="30"/>
        <v>16.5</v>
      </c>
      <c r="T972" s="2">
        <f t="shared" si="31"/>
        <v>16.5</v>
      </c>
    </row>
    <row r="973" spans="1:20" x14ac:dyDescent="0.3">
      <c r="A973">
        <v>21</v>
      </c>
      <c r="B973" t="s">
        <v>996</v>
      </c>
      <c r="C973" t="s">
        <v>2027</v>
      </c>
      <c r="E973">
        <v>2019</v>
      </c>
      <c r="F973">
        <v>2019</v>
      </c>
      <c r="G973">
        <v>7</v>
      </c>
      <c r="H973">
        <v>7</v>
      </c>
      <c r="I973">
        <v>2</v>
      </c>
      <c r="J973">
        <v>33</v>
      </c>
      <c r="K973">
        <v>14</v>
      </c>
      <c r="L973">
        <v>6.6</v>
      </c>
      <c r="M973">
        <v>103.12</v>
      </c>
      <c r="N973">
        <v>0</v>
      </c>
      <c r="O973">
        <v>0</v>
      </c>
      <c r="P973">
        <v>0</v>
      </c>
      <c r="Q973">
        <v>2</v>
      </c>
      <c r="R973">
        <v>0</v>
      </c>
      <c r="S973" s="2">
        <f t="shared" si="30"/>
        <v>4.7142857142857144</v>
      </c>
      <c r="T973" s="2">
        <f t="shared" si="31"/>
        <v>4.7142857142857144</v>
      </c>
    </row>
    <row r="974" spans="1:20" x14ac:dyDescent="0.3">
      <c r="A974">
        <v>22</v>
      </c>
      <c r="B974" t="s">
        <v>997</v>
      </c>
      <c r="C974" t="s">
        <v>14</v>
      </c>
      <c r="E974">
        <v>2006</v>
      </c>
      <c r="F974">
        <v>2007</v>
      </c>
      <c r="G974">
        <v>6</v>
      </c>
      <c r="H974">
        <v>2</v>
      </c>
      <c r="I974">
        <v>1</v>
      </c>
      <c r="J974">
        <v>33</v>
      </c>
      <c r="K974">
        <v>21</v>
      </c>
      <c r="L974">
        <v>33</v>
      </c>
      <c r="M974">
        <v>80.48</v>
      </c>
      <c r="N974">
        <v>0</v>
      </c>
      <c r="O974">
        <v>0</v>
      </c>
      <c r="P974">
        <v>0</v>
      </c>
      <c r="Q974">
        <v>1</v>
      </c>
      <c r="R974">
        <v>0</v>
      </c>
      <c r="S974" s="2">
        <f t="shared" si="30"/>
        <v>5.5</v>
      </c>
      <c r="T974" s="2">
        <f t="shared" si="31"/>
        <v>16.5</v>
      </c>
    </row>
    <row r="975" spans="1:20" x14ac:dyDescent="0.3">
      <c r="A975">
        <v>23</v>
      </c>
      <c r="B975" t="s">
        <v>998</v>
      </c>
      <c r="C975" t="s">
        <v>2052</v>
      </c>
      <c r="E975">
        <v>2019</v>
      </c>
      <c r="F975">
        <v>2019</v>
      </c>
      <c r="G975">
        <v>5</v>
      </c>
      <c r="H975">
        <v>5</v>
      </c>
      <c r="I975">
        <v>0</v>
      </c>
      <c r="J975">
        <v>33</v>
      </c>
      <c r="K975">
        <v>24</v>
      </c>
      <c r="L975">
        <v>6.6</v>
      </c>
      <c r="M975">
        <v>82.5</v>
      </c>
      <c r="N975">
        <v>0</v>
      </c>
      <c r="O975">
        <v>0</v>
      </c>
      <c r="P975">
        <v>0</v>
      </c>
      <c r="Q975">
        <v>3</v>
      </c>
      <c r="R975">
        <v>0</v>
      </c>
      <c r="S975" s="2">
        <f t="shared" si="30"/>
        <v>6.6</v>
      </c>
      <c r="T975" s="2">
        <f t="shared" si="31"/>
        <v>6.6</v>
      </c>
    </row>
    <row r="976" spans="1:20" x14ac:dyDescent="0.3">
      <c r="A976">
        <v>24</v>
      </c>
      <c r="B976" t="s">
        <v>999</v>
      </c>
      <c r="C976" t="s">
        <v>2060</v>
      </c>
      <c r="E976">
        <v>2019</v>
      </c>
      <c r="F976">
        <v>2019</v>
      </c>
      <c r="G976">
        <v>5</v>
      </c>
      <c r="H976">
        <v>3</v>
      </c>
      <c r="I976">
        <v>1</v>
      </c>
      <c r="J976">
        <v>32</v>
      </c>
      <c r="K976">
        <v>17</v>
      </c>
      <c r="L976">
        <v>16</v>
      </c>
      <c r="M976">
        <v>123.07</v>
      </c>
      <c r="N976">
        <v>0</v>
      </c>
      <c r="O976">
        <v>0</v>
      </c>
      <c r="P976">
        <v>0</v>
      </c>
      <c r="Q976">
        <v>4</v>
      </c>
      <c r="R976">
        <v>1</v>
      </c>
      <c r="S976" s="2">
        <f t="shared" si="30"/>
        <v>6.4</v>
      </c>
      <c r="T976" s="2">
        <f t="shared" si="31"/>
        <v>10.666666666666666</v>
      </c>
    </row>
    <row r="977" spans="1:20" x14ac:dyDescent="0.3">
      <c r="A977">
        <v>25</v>
      </c>
      <c r="B977" t="s">
        <v>1000</v>
      </c>
      <c r="C977" t="s">
        <v>2080</v>
      </c>
      <c r="E977">
        <v>2019</v>
      </c>
      <c r="F977">
        <v>2019</v>
      </c>
      <c r="G977">
        <v>4</v>
      </c>
      <c r="H977">
        <v>3</v>
      </c>
      <c r="I977">
        <v>2</v>
      </c>
      <c r="J977">
        <v>32</v>
      </c>
      <c r="K977">
        <v>23</v>
      </c>
      <c r="L977">
        <v>32</v>
      </c>
      <c r="M977">
        <v>100</v>
      </c>
      <c r="N977">
        <v>0</v>
      </c>
      <c r="O977">
        <v>0</v>
      </c>
      <c r="P977">
        <v>1</v>
      </c>
      <c r="Q977">
        <v>1</v>
      </c>
      <c r="R977">
        <v>0</v>
      </c>
      <c r="S977" s="2">
        <f t="shared" si="30"/>
        <v>8</v>
      </c>
      <c r="T977" s="2">
        <f t="shared" si="31"/>
        <v>10.666666666666666</v>
      </c>
    </row>
    <row r="978" spans="1:20" x14ac:dyDescent="0.3">
      <c r="A978">
        <v>26</v>
      </c>
      <c r="B978" t="s">
        <v>1001</v>
      </c>
      <c r="C978" t="s">
        <v>2030</v>
      </c>
      <c r="E978">
        <v>2008</v>
      </c>
      <c r="F978">
        <v>2008</v>
      </c>
      <c r="G978">
        <v>4</v>
      </c>
      <c r="H978">
        <v>4</v>
      </c>
      <c r="I978">
        <v>1</v>
      </c>
      <c r="J978">
        <v>32</v>
      </c>
      <c r="K978">
        <v>22</v>
      </c>
      <c r="L978">
        <v>10.66</v>
      </c>
      <c r="M978">
        <v>106.66</v>
      </c>
      <c r="N978">
        <v>0</v>
      </c>
      <c r="O978">
        <v>0</v>
      </c>
      <c r="P978">
        <v>1</v>
      </c>
      <c r="Q978">
        <v>1</v>
      </c>
      <c r="R978">
        <v>2</v>
      </c>
      <c r="S978" s="2">
        <f t="shared" si="30"/>
        <v>8</v>
      </c>
      <c r="T978" s="2">
        <f t="shared" si="31"/>
        <v>8</v>
      </c>
    </row>
    <row r="979" spans="1:20" x14ac:dyDescent="0.3">
      <c r="A979">
        <v>27</v>
      </c>
      <c r="B979" t="s">
        <v>1002</v>
      </c>
      <c r="C979" t="s">
        <v>15</v>
      </c>
      <c r="E979">
        <v>2008</v>
      </c>
      <c r="F979">
        <v>2008</v>
      </c>
      <c r="G979">
        <v>2</v>
      </c>
      <c r="H979">
        <v>2</v>
      </c>
      <c r="I979">
        <v>0</v>
      </c>
      <c r="J979">
        <v>32</v>
      </c>
      <c r="K979">
        <v>19</v>
      </c>
      <c r="L979">
        <v>16</v>
      </c>
      <c r="M979">
        <v>103.22</v>
      </c>
      <c r="N979">
        <v>0</v>
      </c>
      <c r="O979">
        <v>0</v>
      </c>
      <c r="P979">
        <v>0</v>
      </c>
      <c r="Q979">
        <v>4</v>
      </c>
      <c r="R979">
        <v>0</v>
      </c>
      <c r="S979" s="2">
        <f t="shared" si="30"/>
        <v>16</v>
      </c>
      <c r="T979" s="2">
        <f t="shared" si="31"/>
        <v>16</v>
      </c>
    </row>
    <row r="980" spans="1:20" x14ac:dyDescent="0.3">
      <c r="A980">
        <v>28</v>
      </c>
      <c r="B980" t="s">
        <v>1003</v>
      </c>
      <c r="C980" t="s">
        <v>2030</v>
      </c>
      <c r="E980">
        <v>2012</v>
      </c>
      <c r="F980">
        <v>2012</v>
      </c>
      <c r="G980">
        <v>3</v>
      </c>
      <c r="H980">
        <v>3</v>
      </c>
      <c r="I980">
        <v>0</v>
      </c>
      <c r="J980">
        <v>32</v>
      </c>
      <c r="K980">
        <v>23</v>
      </c>
      <c r="L980">
        <v>10.66</v>
      </c>
      <c r="M980">
        <v>86.48</v>
      </c>
      <c r="N980">
        <v>0</v>
      </c>
      <c r="O980">
        <v>0</v>
      </c>
      <c r="P980">
        <v>0</v>
      </c>
      <c r="Q980">
        <v>3</v>
      </c>
      <c r="R980">
        <v>0</v>
      </c>
      <c r="S980" s="2">
        <f t="shared" si="30"/>
        <v>10.666666666666666</v>
      </c>
      <c r="T980" s="2">
        <f t="shared" si="31"/>
        <v>10.666666666666666</v>
      </c>
    </row>
    <row r="981" spans="1:20" x14ac:dyDescent="0.3">
      <c r="A981">
        <v>29</v>
      </c>
      <c r="B981" t="s">
        <v>1004</v>
      </c>
      <c r="C981" t="s">
        <v>2069</v>
      </c>
      <c r="E981">
        <v>2019</v>
      </c>
      <c r="F981">
        <v>2019</v>
      </c>
      <c r="G981">
        <v>4</v>
      </c>
      <c r="H981">
        <v>4</v>
      </c>
      <c r="I981">
        <v>1</v>
      </c>
      <c r="J981">
        <v>32</v>
      </c>
      <c r="K981">
        <v>17</v>
      </c>
      <c r="L981">
        <v>10.66</v>
      </c>
      <c r="M981">
        <v>82.05</v>
      </c>
      <c r="N981">
        <v>0</v>
      </c>
      <c r="O981">
        <v>0</v>
      </c>
      <c r="P981">
        <v>1</v>
      </c>
      <c r="Q981">
        <v>1</v>
      </c>
      <c r="R981">
        <v>1</v>
      </c>
      <c r="S981" s="2">
        <f t="shared" si="30"/>
        <v>8</v>
      </c>
      <c r="T981" s="2">
        <f t="shared" si="31"/>
        <v>8</v>
      </c>
    </row>
    <row r="982" spans="1:20" x14ac:dyDescent="0.3">
      <c r="A982">
        <v>30</v>
      </c>
      <c r="B982" t="s">
        <v>1005</v>
      </c>
      <c r="C982" t="s">
        <v>2071</v>
      </c>
      <c r="E982">
        <v>2019</v>
      </c>
      <c r="F982">
        <v>2019</v>
      </c>
      <c r="G982">
        <v>5</v>
      </c>
      <c r="H982">
        <v>4</v>
      </c>
      <c r="I982">
        <v>2</v>
      </c>
      <c r="J982">
        <v>32</v>
      </c>
      <c r="K982">
        <v>18</v>
      </c>
      <c r="L982">
        <v>16</v>
      </c>
      <c r="M982">
        <v>68.08</v>
      </c>
      <c r="N982">
        <v>0</v>
      </c>
      <c r="O982">
        <v>0</v>
      </c>
      <c r="P982">
        <v>0</v>
      </c>
      <c r="Q982">
        <v>1</v>
      </c>
      <c r="R982">
        <v>0</v>
      </c>
      <c r="S982" s="2">
        <f t="shared" si="30"/>
        <v>6.4</v>
      </c>
      <c r="T982" s="2">
        <f t="shared" si="31"/>
        <v>8</v>
      </c>
    </row>
    <row r="983" spans="1:20" x14ac:dyDescent="0.3">
      <c r="A983">
        <v>31</v>
      </c>
      <c r="B983" t="s">
        <v>1006</v>
      </c>
      <c r="C983" t="s">
        <v>19</v>
      </c>
      <c r="E983">
        <v>2010</v>
      </c>
      <c r="F983">
        <v>2010</v>
      </c>
      <c r="G983">
        <v>5</v>
      </c>
      <c r="H983">
        <v>4</v>
      </c>
      <c r="I983">
        <v>2</v>
      </c>
      <c r="J983">
        <v>32</v>
      </c>
      <c r="K983">
        <v>14</v>
      </c>
      <c r="L983">
        <v>16</v>
      </c>
      <c r="M983">
        <v>59.25</v>
      </c>
      <c r="N983">
        <v>0</v>
      </c>
      <c r="O983">
        <v>0</v>
      </c>
      <c r="P983">
        <v>1</v>
      </c>
      <c r="Q983">
        <v>1</v>
      </c>
      <c r="R983">
        <v>0</v>
      </c>
      <c r="S983" s="2">
        <f t="shared" si="30"/>
        <v>6.4</v>
      </c>
      <c r="T983" s="2">
        <f t="shared" si="31"/>
        <v>8</v>
      </c>
    </row>
    <row r="984" spans="1:20" x14ac:dyDescent="0.3">
      <c r="A984">
        <v>32</v>
      </c>
      <c r="B984" t="s">
        <v>1007</v>
      </c>
      <c r="C984" t="s">
        <v>2041</v>
      </c>
      <c r="E984">
        <v>2008</v>
      </c>
      <c r="F984">
        <v>2019</v>
      </c>
      <c r="G984">
        <v>11</v>
      </c>
      <c r="H984">
        <v>6</v>
      </c>
      <c r="I984">
        <v>2</v>
      </c>
      <c r="J984">
        <v>32</v>
      </c>
      <c r="K984">
        <v>7</v>
      </c>
      <c r="L984">
        <v>8</v>
      </c>
      <c r="M984">
        <v>84.21</v>
      </c>
      <c r="N984">
        <v>0</v>
      </c>
      <c r="O984">
        <v>0</v>
      </c>
      <c r="P984">
        <v>1</v>
      </c>
      <c r="Q984">
        <v>1</v>
      </c>
      <c r="R984">
        <v>2</v>
      </c>
      <c r="S984" s="2">
        <f t="shared" si="30"/>
        <v>2.9090909090909092</v>
      </c>
      <c r="T984" s="2">
        <f t="shared" si="31"/>
        <v>5.333333333333333</v>
      </c>
    </row>
    <row r="985" spans="1:20" x14ac:dyDescent="0.3">
      <c r="A985">
        <v>33</v>
      </c>
      <c r="B985" t="s">
        <v>1008</v>
      </c>
      <c r="C985" t="s">
        <v>12</v>
      </c>
      <c r="E985">
        <v>2010</v>
      </c>
      <c r="F985">
        <v>2011</v>
      </c>
      <c r="G985">
        <v>7</v>
      </c>
      <c r="H985">
        <v>5</v>
      </c>
      <c r="I985">
        <v>0</v>
      </c>
      <c r="J985">
        <v>32</v>
      </c>
      <c r="K985">
        <v>22</v>
      </c>
      <c r="L985">
        <v>6.4</v>
      </c>
      <c r="M985">
        <v>123.07</v>
      </c>
      <c r="N985">
        <v>0</v>
      </c>
      <c r="O985">
        <v>0</v>
      </c>
      <c r="P985">
        <v>0</v>
      </c>
      <c r="Q985">
        <v>4</v>
      </c>
      <c r="R985">
        <v>1</v>
      </c>
      <c r="S985" s="2">
        <f t="shared" si="30"/>
        <v>4.5714285714285712</v>
      </c>
      <c r="T985" s="2">
        <f t="shared" si="31"/>
        <v>6.4</v>
      </c>
    </row>
    <row r="986" spans="1:20" x14ac:dyDescent="0.3">
      <c r="A986">
        <v>34</v>
      </c>
      <c r="B986" t="s">
        <v>1009</v>
      </c>
      <c r="C986" t="s">
        <v>2038</v>
      </c>
      <c r="E986">
        <v>2019</v>
      </c>
      <c r="F986">
        <v>2019</v>
      </c>
      <c r="G986">
        <v>6</v>
      </c>
      <c r="H986">
        <v>5</v>
      </c>
      <c r="I986">
        <v>1</v>
      </c>
      <c r="J986">
        <v>32</v>
      </c>
      <c r="K986">
        <v>16</v>
      </c>
      <c r="L986">
        <v>8</v>
      </c>
      <c r="M986">
        <v>118.51</v>
      </c>
      <c r="N986">
        <v>0</v>
      </c>
      <c r="O986">
        <v>0</v>
      </c>
      <c r="P986">
        <v>1</v>
      </c>
      <c r="Q986">
        <v>2</v>
      </c>
      <c r="R986">
        <v>1</v>
      </c>
      <c r="S986" s="2">
        <f t="shared" si="30"/>
        <v>5.333333333333333</v>
      </c>
      <c r="T986" s="2">
        <f t="shared" si="31"/>
        <v>6.4</v>
      </c>
    </row>
    <row r="987" spans="1:20" x14ac:dyDescent="0.3">
      <c r="A987">
        <v>35</v>
      </c>
      <c r="B987" t="s">
        <v>1010</v>
      </c>
      <c r="C987" t="s">
        <v>2040</v>
      </c>
      <c r="E987">
        <v>2019</v>
      </c>
      <c r="F987">
        <v>2019</v>
      </c>
      <c r="G987">
        <v>2</v>
      </c>
      <c r="H987">
        <v>2</v>
      </c>
      <c r="I987">
        <v>0</v>
      </c>
      <c r="J987">
        <v>32</v>
      </c>
      <c r="K987">
        <v>25</v>
      </c>
      <c r="L987">
        <v>16</v>
      </c>
      <c r="M987">
        <v>266.66000000000003</v>
      </c>
      <c r="N987">
        <v>0</v>
      </c>
      <c r="O987">
        <v>0</v>
      </c>
      <c r="P987">
        <v>0</v>
      </c>
      <c r="Q987">
        <v>2</v>
      </c>
      <c r="R987">
        <v>3</v>
      </c>
      <c r="S987" s="2">
        <f t="shared" si="30"/>
        <v>16</v>
      </c>
      <c r="T987" s="2">
        <f t="shared" si="31"/>
        <v>16</v>
      </c>
    </row>
    <row r="988" spans="1:20" x14ac:dyDescent="0.3">
      <c r="A988">
        <v>36</v>
      </c>
      <c r="B988" t="s">
        <v>1011</v>
      </c>
      <c r="C988" t="s">
        <v>17</v>
      </c>
      <c r="E988">
        <v>2010</v>
      </c>
      <c r="F988">
        <v>2012</v>
      </c>
      <c r="G988">
        <v>9</v>
      </c>
      <c r="H988">
        <v>3</v>
      </c>
      <c r="I988">
        <v>3</v>
      </c>
      <c r="J988">
        <v>32</v>
      </c>
      <c r="K988">
        <v>31</v>
      </c>
      <c r="L988" t="s">
        <v>8</v>
      </c>
      <c r="M988">
        <v>152.38</v>
      </c>
      <c r="N988">
        <v>0</v>
      </c>
      <c r="O988">
        <v>0</v>
      </c>
      <c r="P988">
        <v>0</v>
      </c>
      <c r="Q988">
        <v>3</v>
      </c>
      <c r="R988">
        <v>1</v>
      </c>
      <c r="S988" s="2">
        <f t="shared" si="30"/>
        <v>3.5555555555555554</v>
      </c>
      <c r="T988" s="2">
        <f t="shared" si="31"/>
        <v>10.666666666666666</v>
      </c>
    </row>
    <row r="989" spans="1:20" x14ac:dyDescent="0.3">
      <c r="A989">
        <v>37</v>
      </c>
      <c r="B989" t="s">
        <v>1012</v>
      </c>
      <c r="C989" t="s">
        <v>13</v>
      </c>
      <c r="E989">
        <v>2012</v>
      </c>
      <c r="F989">
        <v>2014</v>
      </c>
      <c r="G989">
        <v>17</v>
      </c>
      <c r="H989">
        <v>6</v>
      </c>
      <c r="I989">
        <v>3</v>
      </c>
      <c r="J989">
        <v>32</v>
      </c>
      <c r="K989">
        <v>22</v>
      </c>
      <c r="L989">
        <v>10.66</v>
      </c>
      <c r="M989">
        <v>160</v>
      </c>
      <c r="N989">
        <v>0</v>
      </c>
      <c r="O989">
        <v>0</v>
      </c>
      <c r="P989">
        <v>1</v>
      </c>
      <c r="Q989">
        <v>4</v>
      </c>
      <c r="R989">
        <v>1</v>
      </c>
      <c r="S989" s="2">
        <f t="shared" si="30"/>
        <v>1.8823529411764706</v>
      </c>
      <c r="T989" s="2">
        <f t="shared" si="31"/>
        <v>5.333333333333333</v>
      </c>
    </row>
    <row r="990" spans="1:20" x14ac:dyDescent="0.3">
      <c r="A990">
        <v>38</v>
      </c>
      <c r="B990" t="s">
        <v>1013</v>
      </c>
      <c r="C990" t="s">
        <v>12</v>
      </c>
      <c r="E990">
        <v>2010</v>
      </c>
      <c r="F990">
        <v>2012</v>
      </c>
      <c r="G990">
        <v>4</v>
      </c>
      <c r="H990">
        <v>3</v>
      </c>
      <c r="I990">
        <v>0</v>
      </c>
      <c r="J990">
        <v>31</v>
      </c>
      <c r="K990">
        <v>17</v>
      </c>
      <c r="L990">
        <v>10.33</v>
      </c>
      <c r="M990">
        <v>93.93</v>
      </c>
      <c r="N990">
        <v>0</v>
      </c>
      <c r="O990">
        <v>0</v>
      </c>
      <c r="P990">
        <v>0</v>
      </c>
      <c r="Q990">
        <v>3</v>
      </c>
      <c r="R990">
        <v>1</v>
      </c>
      <c r="S990" s="2">
        <f t="shared" si="30"/>
        <v>7.75</v>
      </c>
      <c r="T990" s="2">
        <f t="shared" si="31"/>
        <v>10.333333333333334</v>
      </c>
    </row>
    <row r="991" spans="1:20" x14ac:dyDescent="0.3">
      <c r="A991">
        <v>39</v>
      </c>
      <c r="B991" t="s">
        <v>1014</v>
      </c>
      <c r="C991" t="s">
        <v>14</v>
      </c>
      <c r="E991">
        <v>2015</v>
      </c>
      <c r="F991">
        <v>2018</v>
      </c>
      <c r="G991">
        <v>19</v>
      </c>
      <c r="H991">
        <v>10</v>
      </c>
      <c r="I991">
        <v>6</v>
      </c>
      <c r="J991">
        <v>31</v>
      </c>
      <c r="K991">
        <v>12</v>
      </c>
      <c r="L991">
        <v>7.75</v>
      </c>
      <c r="M991">
        <v>77.5</v>
      </c>
      <c r="N991">
        <v>0</v>
      </c>
      <c r="O991">
        <v>0</v>
      </c>
      <c r="P991">
        <v>2</v>
      </c>
      <c r="Q991">
        <v>3</v>
      </c>
      <c r="R991">
        <v>0</v>
      </c>
      <c r="S991" s="2">
        <f t="shared" si="30"/>
        <v>1.631578947368421</v>
      </c>
      <c r="T991" s="2">
        <f t="shared" si="31"/>
        <v>3.1</v>
      </c>
    </row>
    <row r="992" spans="1:20" x14ac:dyDescent="0.3">
      <c r="A992">
        <v>40</v>
      </c>
      <c r="B992" t="s">
        <v>1015</v>
      </c>
      <c r="C992" t="s">
        <v>2052</v>
      </c>
      <c r="E992">
        <v>2019</v>
      </c>
      <c r="F992">
        <v>2019</v>
      </c>
      <c r="G992">
        <v>3</v>
      </c>
      <c r="H992">
        <v>3</v>
      </c>
      <c r="I992">
        <v>0</v>
      </c>
      <c r="J992">
        <v>31</v>
      </c>
      <c r="K992">
        <v>23</v>
      </c>
      <c r="L992">
        <v>10.33</v>
      </c>
      <c r="M992">
        <v>65.95</v>
      </c>
      <c r="N992">
        <v>0</v>
      </c>
      <c r="O992">
        <v>0</v>
      </c>
      <c r="P992">
        <v>1</v>
      </c>
      <c r="Q992">
        <v>2</v>
      </c>
      <c r="R992">
        <v>1</v>
      </c>
      <c r="S992" s="2">
        <f t="shared" si="30"/>
        <v>10.333333333333334</v>
      </c>
      <c r="T992" s="2">
        <f t="shared" si="31"/>
        <v>10.333333333333334</v>
      </c>
    </row>
    <row r="993" spans="1:20" x14ac:dyDescent="0.3">
      <c r="A993">
        <v>41</v>
      </c>
      <c r="B993" t="s">
        <v>1016</v>
      </c>
      <c r="C993" t="s">
        <v>11</v>
      </c>
      <c r="E993">
        <v>2011</v>
      </c>
      <c r="F993">
        <v>2011</v>
      </c>
      <c r="G993">
        <v>1</v>
      </c>
      <c r="H993">
        <v>1</v>
      </c>
      <c r="I993">
        <v>0</v>
      </c>
      <c r="J993">
        <v>31</v>
      </c>
      <c r="K993">
        <v>31</v>
      </c>
      <c r="L993">
        <v>31</v>
      </c>
      <c r="M993">
        <v>147.61000000000001</v>
      </c>
      <c r="N993">
        <v>0</v>
      </c>
      <c r="O993">
        <v>0</v>
      </c>
      <c r="P993">
        <v>0</v>
      </c>
      <c r="Q993">
        <v>0</v>
      </c>
      <c r="R993">
        <v>3</v>
      </c>
      <c r="S993" s="2">
        <f t="shared" si="30"/>
        <v>31</v>
      </c>
      <c r="T993" s="2">
        <f t="shared" si="31"/>
        <v>31</v>
      </c>
    </row>
    <row r="994" spans="1:20" x14ac:dyDescent="0.3">
      <c r="A994">
        <v>42</v>
      </c>
      <c r="B994" t="s">
        <v>1017</v>
      </c>
      <c r="C994" t="s">
        <v>2050</v>
      </c>
      <c r="E994">
        <v>2019</v>
      </c>
      <c r="F994">
        <v>2019</v>
      </c>
      <c r="G994">
        <v>4</v>
      </c>
      <c r="H994">
        <v>4</v>
      </c>
      <c r="I994">
        <v>0</v>
      </c>
      <c r="J994">
        <v>31</v>
      </c>
      <c r="K994">
        <v>15</v>
      </c>
      <c r="L994">
        <v>7.75</v>
      </c>
      <c r="M994">
        <v>73.8</v>
      </c>
      <c r="N994">
        <v>0</v>
      </c>
      <c r="O994">
        <v>0</v>
      </c>
      <c r="P994">
        <v>0</v>
      </c>
      <c r="Q994">
        <v>0</v>
      </c>
      <c r="R994">
        <v>0</v>
      </c>
      <c r="S994" s="2">
        <f t="shared" si="30"/>
        <v>7.75</v>
      </c>
      <c r="T994" s="2">
        <f t="shared" si="31"/>
        <v>7.75</v>
      </c>
    </row>
    <row r="995" spans="1:20" x14ac:dyDescent="0.3">
      <c r="A995">
        <v>43</v>
      </c>
      <c r="B995" t="s">
        <v>1018</v>
      </c>
      <c r="C995" t="s">
        <v>20</v>
      </c>
      <c r="E995">
        <v>2010</v>
      </c>
      <c r="F995">
        <v>2013</v>
      </c>
      <c r="G995">
        <v>3</v>
      </c>
      <c r="H995">
        <v>3</v>
      </c>
      <c r="I995">
        <v>0</v>
      </c>
      <c r="J995">
        <v>31</v>
      </c>
      <c r="K995">
        <v>18</v>
      </c>
      <c r="L995">
        <v>10.33</v>
      </c>
      <c r="M995">
        <v>134.78</v>
      </c>
      <c r="N995">
        <v>0</v>
      </c>
      <c r="O995">
        <v>0</v>
      </c>
      <c r="P995">
        <v>0</v>
      </c>
      <c r="Q995">
        <v>3</v>
      </c>
      <c r="R995">
        <v>1</v>
      </c>
      <c r="S995" s="2">
        <f t="shared" si="30"/>
        <v>10.333333333333334</v>
      </c>
      <c r="T995" s="2">
        <f t="shared" si="31"/>
        <v>10.333333333333334</v>
      </c>
    </row>
    <row r="996" spans="1:20" x14ac:dyDescent="0.3">
      <c r="A996">
        <v>44</v>
      </c>
      <c r="B996" t="s">
        <v>1019</v>
      </c>
      <c r="C996" t="s">
        <v>2040</v>
      </c>
      <c r="E996">
        <v>2019</v>
      </c>
      <c r="F996">
        <v>2019</v>
      </c>
      <c r="G996">
        <v>4</v>
      </c>
      <c r="H996">
        <v>2</v>
      </c>
      <c r="I996">
        <v>0</v>
      </c>
      <c r="J996">
        <v>31</v>
      </c>
      <c r="K996">
        <v>31</v>
      </c>
      <c r="L996">
        <v>15.5</v>
      </c>
      <c r="M996">
        <v>124</v>
      </c>
      <c r="N996">
        <v>0</v>
      </c>
      <c r="O996">
        <v>0</v>
      </c>
      <c r="P996">
        <v>1</v>
      </c>
      <c r="Q996">
        <v>0</v>
      </c>
      <c r="R996">
        <v>3</v>
      </c>
      <c r="S996" s="2">
        <f t="shared" si="30"/>
        <v>7.75</v>
      </c>
      <c r="T996" s="2">
        <f t="shared" si="31"/>
        <v>15.5</v>
      </c>
    </row>
    <row r="997" spans="1:20" x14ac:dyDescent="0.3">
      <c r="A997">
        <v>45</v>
      </c>
      <c r="B997" t="s">
        <v>1020</v>
      </c>
      <c r="E997">
        <v>2019</v>
      </c>
      <c r="F997">
        <v>2019</v>
      </c>
      <c r="G997">
        <v>3</v>
      </c>
      <c r="H997">
        <v>2</v>
      </c>
      <c r="I997">
        <v>1</v>
      </c>
      <c r="J997">
        <v>31</v>
      </c>
      <c r="K997">
        <v>21</v>
      </c>
      <c r="L997">
        <v>31</v>
      </c>
      <c r="M997">
        <v>106.89</v>
      </c>
      <c r="N997">
        <v>0</v>
      </c>
      <c r="O997">
        <v>0</v>
      </c>
      <c r="P997">
        <v>0</v>
      </c>
      <c r="Q997">
        <v>2</v>
      </c>
      <c r="R997">
        <v>1</v>
      </c>
      <c r="S997" s="2">
        <f t="shared" si="30"/>
        <v>10.333333333333334</v>
      </c>
      <c r="T997" s="2">
        <f t="shared" si="31"/>
        <v>15.5</v>
      </c>
    </row>
    <row r="998" spans="1:20" x14ac:dyDescent="0.3">
      <c r="A998">
        <v>46</v>
      </c>
      <c r="B998" t="s">
        <v>1021</v>
      </c>
      <c r="C998" t="s">
        <v>2057</v>
      </c>
      <c r="E998">
        <v>2019</v>
      </c>
      <c r="F998">
        <v>2019</v>
      </c>
      <c r="G998">
        <v>4</v>
      </c>
      <c r="H998">
        <v>4</v>
      </c>
      <c r="I998">
        <v>0</v>
      </c>
      <c r="J998">
        <v>31</v>
      </c>
      <c r="K998">
        <v>14</v>
      </c>
      <c r="L998">
        <v>7.75</v>
      </c>
      <c r="M998">
        <v>77.5</v>
      </c>
      <c r="N998">
        <v>0</v>
      </c>
      <c r="O998">
        <v>0</v>
      </c>
      <c r="P998">
        <v>0</v>
      </c>
      <c r="Q998">
        <v>1</v>
      </c>
      <c r="R998">
        <v>0</v>
      </c>
      <c r="S998" s="2">
        <f t="shared" si="30"/>
        <v>7.75</v>
      </c>
      <c r="T998" s="2">
        <f t="shared" si="31"/>
        <v>7.75</v>
      </c>
    </row>
    <row r="999" spans="1:20" x14ac:dyDescent="0.3">
      <c r="A999">
        <v>47</v>
      </c>
      <c r="B999" t="s">
        <v>1022</v>
      </c>
      <c r="C999" t="s">
        <v>13</v>
      </c>
      <c r="E999">
        <v>2007</v>
      </c>
      <c r="F999">
        <v>2007</v>
      </c>
      <c r="G999">
        <v>1</v>
      </c>
      <c r="H999">
        <v>1</v>
      </c>
      <c r="I999">
        <v>1</v>
      </c>
      <c r="J999">
        <v>31</v>
      </c>
      <c r="K999">
        <v>31</v>
      </c>
      <c r="L999" t="s">
        <v>8</v>
      </c>
      <c r="M999">
        <v>140.9</v>
      </c>
      <c r="N999">
        <v>0</v>
      </c>
      <c r="O999">
        <v>0</v>
      </c>
      <c r="P999">
        <v>0</v>
      </c>
      <c r="Q999">
        <v>2</v>
      </c>
      <c r="R999">
        <v>1</v>
      </c>
      <c r="S999" s="2">
        <f t="shared" si="30"/>
        <v>31</v>
      </c>
      <c r="T999" s="2">
        <f t="shared" si="31"/>
        <v>31</v>
      </c>
    </row>
    <row r="1000" spans="1:20" x14ac:dyDescent="0.3">
      <c r="A1000">
        <v>48</v>
      </c>
      <c r="B1000" t="s">
        <v>1023</v>
      </c>
      <c r="C1000" t="s">
        <v>2030</v>
      </c>
      <c r="E1000">
        <v>2008</v>
      </c>
      <c r="F1000">
        <v>2013</v>
      </c>
      <c r="G1000">
        <v>11</v>
      </c>
      <c r="H1000">
        <v>6</v>
      </c>
      <c r="I1000">
        <v>2</v>
      </c>
      <c r="J1000">
        <v>31</v>
      </c>
      <c r="K1000">
        <v>17</v>
      </c>
      <c r="L1000">
        <v>7.75</v>
      </c>
      <c r="M1000">
        <v>91.17</v>
      </c>
      <c r="N1000">
        <v>0</v>
      </c>
      <c r="O1000">
        <v>0</v>
      </c>
      <c r="P1000">
        <v>0</v>
      </c>
      <c r="Q1000">
        <v>1</v>
      </c>
      <c r="R1000">
        <v>2</v>
      </c>
      <c r="S1000" s="2">
        <f t="shared" si="30"/>
        <v>2.8181818181818183</v>
      </c>
      <c r="T1000" s="2">
        <f t="shared" si="31"/>
        <v>5.166666666666667</v>
      </c>
    </row>
    <row r="1001" spans="1:20" x14ac:dyDescent="0.3">
      <c r="A1001">
        <v>49</v>
      </c>
      <c r="B1001" t="s">
        <v>1024</v>
      </c>
      <c r="C1001" t="s">
        <v>2053</v>
      </c>
      <c r="E1001">
        <v>2019</v>
      </c>
      <c r="F1001">
        <v>2019</v>
      </c>
      <c r="G1001">
        <v>5</v>
      </c>
      <c r="H1001">
        <v>5</v>
      </c>
      <c r="I1001">
        <v>0</v>
      </c>
      <c r="J1001">
        <v>31</v>
      </c>
      <c r="K1001">
        <v>14</v>
      </c>
      <c r="L1001">
        <v>6.2</v>
      </c>
      <c r="M1001">
        <v>70.45</v>
      </c>
      <c r="N1001">
        <v>0</v>
      </c>
      <c r="O1001">
        <v>0</v>
      </c>
      <c r="P1001">
        <v>0</v>
      </c>
      <c r="Q1001">
        <v>4</v>
      </c>
      <c r="R1001">
        <v>0</v>
      </c>
      <c r="S1001" s="2">
        <f t="shared" si="30"/>
        <v>6.2</v>
      </c>
      <c r="T1001" s="2">
        <f t="shared" si="31"/>
        <v>6.2</v>
      </c>
    </row>
    <row r="1002" spans="1:20" x14ac:dyDescent="0.3">
      <c r="A1002">
        <v>0</v>
      </c>
      <c r="B1002" t="s">
        <v>1025</v>
      </c>
      <c r="C1002" t="s">
        <v>2038</v>
      </c>
      <c r="E1002">
        <v>2019</v>
      </c>
      <c r="F1002">
        <v>2019</v>
      </c>
      <c r="G1002">
        <v>3</v>
      </c>
      <c r="H1002">
        <v>3</v>
      </c>
      <c r="I1002">
        <v>0</v>
      </c>
      <c r="J1002">
        <v>31</v>
      </c>
      <c r="K1002">
        <v>19</v>
      </c>
      <c r="L1002">
        <v>10.33</v>
      </c>
      <c r="M1002">
        <v>96.87</v>
      </c>
      <c r="N1002">
        <v>0</v>
      </c>
      <c r="O1002">
        <v>0</v>
      </c>
      <c r="P1002">
        <v>0</v>
      </c>
      <c r="Q1002">
        <v>3</v>
      </c>
      <c r="R1002">
        <v>0</v>
      </c>
      <c r="S1002" s="2">
        <f t="shared" si="30"/>
        <v>10.333333333333334</v>
      </c>
      <c r="T1002" s="2">
        <f t="shared" si="31"/>
        <v>10.333333333333334</v>
      </c>
    </row>
    <row r="1003" spans="1:20" x14ac:dyDescent="0.3">
      <c r="A1003">
        <v>1</v>
      </c>
      <c r="B1003" t="s">
        <v>1026</v>
      </c>
      <c r="C1003" t="s">
        <v>2047</v>
      </c>
      <c r="E1003">
        <v>2019</v>
      </c>
      <c r="F1003">
        <v>2019</v>
      </c>
      <c r="G1003">
        <v>7</v>
      </c>
      <c r="H1003">
        <v>5</v>
      </c>
      <c r="I1003">
        <v>0</v>
      </c>
      <c r="J1003">
        <v>31</v>
      </c>
      <c r="K1003">
        <v>16</v>
      </c>
      <c r="L1003">
        <v>6.2</v>
      </c>
      <c r="M1003">
        <v>119.23</v>
      </c>
      <c r="N1003">
        <v>0</v>
      </c>
      <c r="O1003">
        <v>0</v>
      </c>
      <c r="P1003">
        <v>3</v>
      </c>
      <c r="Q1003">
        <v>6</v>
      </c>
      <c r="R1003">
        <v>0</v>
      </c>
      <c r="S1003" s="2">
        <f t="shared" si="30"/>
        <v>4.4285714285714288</v>
      </c>
      <c r="T1003" s="2">
        <f t="shared" si="31"/>
        <v>6.2</v>
      </c>
    </row>
    <row r="1004" spans="1:20" x14ac:dyDescent="0.3">
      <c r="A1004">
        <v>2</v>
      </c>
      <c r="B1004" t="s">
        <v>1027</v>
      </c>
      <c r="C1004" t="s">
        <v>2071</v>
      </c>
      <c r="E1004">
        <v>2019</v>
      </c>
      <c r="F1004">
        <v>2019</v>
      </c>
      <c r="G1004">
        <v>5</v>
      </c>
      <c r="H1004">
        <v>4</v>
      </c>
      <c r="I1004">
        <v>1</v>
      </c>
      <c r="J1004">
        <v>31</v>
      </c>
      <c r="K1004">
        <v>19</v>
      </c>
      <c r="L1004">
        <v>10.33</v>
      </c>
      <c r="M1004">
        <v>58.49</v>
      </c>
      <c r="N1004">
        <v>0</v>
      </c>
      <c r="O1004">
        <v>0</v>
      </c>
      <c r="P1004">
        <v>0</v>
      </c>
      <c r="Q1004">
        <v>1</v>
      </c>
      <c r="R1004">
        <v>0</v>
      </c>
      <c r="S1004" s="2">
        <f t="shared" si="30"/>
        <v>6.2</v>
      </c>
      <c r="T1004" s="2">
        <f t="shared" si="31"/>
        <v>7.75</v>
      </c>
    </row>
    <row r="1005" spans="1:20" x14ac:dyDescent="0.3">
      <c r="A1005">
        <v>3</v>
      </c>
      <c r="B1005" t="s">
        <v>1028</v>
      </c>
      <c r="C1005" t="s">
        <v>2032</v>
      </c>
      <c r="E1005">
        <v>2019</v>
      </c>
      <c r="F1005">
        <v>2019</v>
      </c>
      <c r="G1005">
        <v>4</v>
      </c>
      <c r="H1005">
        <v>4</v>
      </c>
      <c r="I1005">
        <v>0</v>
      </c>
      <c r="J1005">
        <v>31</v>
      </c>
      <c r="K1005">
        <v>22</v>
      </c>
      <c r="L1005">
        <v>7.75</v>
      </c>
      <c r="M1005">
        <v>106.89</v>
      </c>
      <c r="N1005">
        <v>0</v>
      </c>
      <c r="O1005">
        <v>0</v>
      </c>
      <c r="P1005">
        <v>1</v>
      </c>
      <c r="Q1005">
        <v>2</v>
      </c>
      <c r="R1005">
        <v>2</v>
      </c>
      <c r="S1005" s="2">
        <f t="shared" si="30"/>
        <v>7.75</v>
      </c>
      <c r="T1005" s="2">
        <f t="shared" si="31"/>
        <v>7.75</v>
      </c>
    </row>
    <row r="1006" spans="1:20" x14ac:dyDescent="0.3">
      <c r="A1006">
        <v>4</v>
      </c>
      <c r="B1006" t="s">
        <v>1029</v>
      </c>
      <c r="C1006" t="s">
        <v>2069</v>
      </c>
      <c r="E1006">
        <v>2019</v>
      </c>
      <c r="F1006">
        <v>2019</v>
      </c>
      <c r="G1006">
        <v>3</v>
      </c>
      <c r="H1006">
        <v>3</v>
      </c>
      <c r="I1006">
        <v>0</v>
      </c>
      <c r="J1006">
        <v>30</v>
      </c>
      <c r="K1006">
        <v>20</v>
      </c>
      <c r="L1006">
        <v>10</v>
      </c>
      <c r="M1006">
        <v>50.84</v>
      </c>
      <c r="N1006">
        <v>0</v>
      </c>
      <c r="O1006">
        <v>0</v>
      </c>
      <c r="P1006">
        <v>0</v>
      </c>
      <c r="Q1006">
        <v>2</v>
      </c>
      <c r="R1006">
        <v>0</v>
      </c>
      <c r="S1006" s="2">
        <f t="shared" si="30"/>
        <v>10</v>
      </c>
      <c r="T1006" s="2">
        <f t="shared" si="31"/>
        <v>10</v>
      </c>
    </row>
    <row r="1007" spans="1:20" x14ac:dyDescent="0.3">
      <c r="A1007">
        <v>5</v>
      </c>
      <c r="B1007" t="s">
        <v>1030</v>
      </c>
      <c r="C1007" t="s">
        <v>15</v>
      </c>
      <c r="E1007">
        <v>2006</v>
      </c>
      <c r="F1007">
        <v>2010</v>
      </c>
      <c r="G1007">
        <v>5</v>
      </c>
      <c r="H1007">
        <v>5</v>
      </c>
      <c r="I1007">
        <v>1</v>
      </c>
      <c r="J1007">
        <v>30</v>
      </c>
      <c r="K1007">
        <v>14</v>
      </c>
      <c r="L1007">
        <v>7.5</v>
      </c>
      <c r="M1007">
        <v>73.17</v>
      </c>
      <c r="N1007">
        <v>0</v>
      </c>
      <c r="O1007">
        <v>0</v>
      </c>
      <c r="P1007">
        <v>1</v>
      </c>
      <c r="Q1007">
        <v>3</v>
      </c>
      <c r="R1007">
        <v>0</v>
      </c>
      <c r="S1007" s="2">
        <f t="shared" si="30"/>
        <v>6</v>
      </c>
      <c r="T1007" s="2">
        <f t="shared" si="31"/>
        <v>6</v>
      </c>
    </row>
    <row r="1008" spans="1:20" x14ac:dyDescent="0.3">
      <c r="A1008">
        <v>6</v>
      </c>
      <c r="B1008" t="s">
        <v>1031</v>
      </c>
      <c r="C1008" t="s">
        <v>2047</v>
      </c>
      <c r="E1008">
        <v>2019</v>
      </c>
      <c r="F1008">
        <v>2019</v>
      </c>
      <c r="G1008">
        <v>9</v>
      </c>
      <c r="H1008">
        <v>7</v>
      </c>
      <c r="I1008">
        <v>2</v>
      </c>
      <c r="J1008">
        <v>30</v>
      </c>
      <c r="K1008">
        <v>9</v>
      </c>
      <c r="L1008">
        <v>6</v>
      </c>
      <c r="M1008">
        <v>103.44</v>
      </c>
      <c r="N1008">
        <v>0</v>
      </c>
      <c r="O1008">
        <v>0</v>
      </c>
      <c r="P1008">
        <v>0</v>
      </c>
      <c r="Q1008">
        <v>2</v>
      </c>
      <c r="R1008">
        <v>0</v>
      </c>
      <c r="S1008" s="2">
        <f t="shared" si="30"/>
        <v>3.3333333333333335</v>
      </c>
      <c r="T1008" s="2">
        <f t="shared" si="31"/>
        <v>4.2857142857142856</v>
      </c>
    </row>
    <row r="1009" spans="1:20" x14ac:dyDescent="0.3">
      <c r="A1009">
        <v>7</v>
      </c>
      <c r="B1009" t="s">
        <v>1032</v>
      </c>
      <c r="C1009" t="s">
        <v>2062</v>
      </c>
      <c r="E1009">
        <v>2019</v>
      </c>
      <c r="F1009">
        <v>2019</v>
      </c>
      <c r="G1009">
        <v>4</v>
      </c>
      <c r="H1009">
        <v>4</v>
      </c>
      <c r="I1009">
        <v>0</v>
      </c>
      <c r="J1009">
        <v>29</v>
      </c>
      <c r="K1009">
        <v>13</v>
      </c>
      <c r="L1009">
        <v>7.25</v>
      </c>
      <c r="M1009">
        <v>70.73</v>
      </c>
      <c r="N1009">
        <v>0</v>
      </c>
      <c r="O1009">
        <v>0</v>
      </c>
      <c r="P1009">
        <v>1</v>
      </c>
      <c r="Q1009">
        <v>1</v>
      </c>
      <c r="R1009">
        <v>1</v>
      </c>
      <c r="S1009" s="2">
        <f t="shared" si="30"/>
        <v>7.25</v>
      </c>
      <c r="T1009" s="2">
        <f t="shared" si="31"/>
        <v>7.25</v>
      </c>
    </row>
    <row r="1010" spans="1:20" x14ac:dyDescent="0.3">
      <c r="A1010">
        <v>8</v>
      </c>
      <c r="B1010" t="s">
        <v>1033</v>
      </c>
      <c r="C1010" t="s">
        <v>2036</v>
      </c>
      <c r="E1010">
        <v>2019</v>
      </c>
      <c r="F1010">
        <v>2019</v>
      </c>
      <c r="G1010">
        <v>12</v>
      </c>
      <c r="H1010">
        <v>7</v>
      </c>
      <c r="I1010">
        <v>2</v>
      </c>
      <c r="J1010">
        <v>29</v>
      </c>
      <c r="K1010">
        <v>9</v>
      </c>
      <c r="L1010">
        <v>5.8</v>
      </c>
      <c r="M1010">
        <v>70.73</v>
      </c>
      <c r="N1010">
        <v>0</v>
      </c>
      <c r="O1010">
        <v>0</v>
      </c>
      <c r="P1010">
        <v>0</v>
      </c>
      <c r="Q1010">
        <v>1</v>
      </c>
      <c r="R1010">
        <v>0</v>
      </c>
      <c r="S1010" s="2">
        <f t="shared" si="30"/>
        <v>2.4166666666666665</v>
      </c>
      <c r="T1010" s="2">
        <f t="shared" si="31"/>
        <v>4.1428571428571432</v>
      </c>
    </row>
    <row r="1011" spans="1:20" x14ac:dyDescent="0.3">
      <c r="A1011">
        <v>9</v>
      </c>
      <c r="B1011" t="s">
        <v>1034</v>
      </c>
      <c r="C1011" t="s">
        <v>2072</v>
      </c>
      <c r="E1011">
        <v>2019</v>
      </c>
      <c r="F1011">
        <v>2019</v>
      </c>
      <c r="G1011">
        <v>5</v>
      </c>
      <c r="H1011">
        <v>4</v>
      </c>
      <c r="I1011">
        <v>1</v>
      </c>
      <c r="J1011">
        <v>29</v>
      </c>
      <c r="K1011">
        <v>13</v>
      </c>
      <c r="L1011">
        <v>9.66</v>
      </c>
      <c r="M1011">
        <v>107.4</v>
      </c>
      <c r="N1011">
        <v>0</v>
      </c>
      <c r="O1011">
        <v>0</v>
      </c>
      <c r="P1011">
        <v>0</v>
      </c>
      <c r="Q1011">
        <v>2</v>
      </c>
      <c r="R1011">
        <v>1</v>
      </c>
      <c r="S1011" s="2">
        <f t="shared" si="30"/>
        <v>5.8</v>
      </c>
      <c r="T1011" s="2">
        <f t="shared" si="31"/>
        <v>7.25</v>
      </c>
    </row>
    <row r="1012" spans="1:20" x14ac:dyDescent="0.3">
      <c r="A1012">
        <v>10</v>
      </c>
      <c r="B1012" t="s">
        <v>1035</v>
      </c>
      <c r="C1012" t="s">
        <v>2075</v>
      </c>
      <c r="E1012">
        <v>2019</v>
      </c>
      <c r="F1012">
        <v>2019</v>
      </c>
      <c r="G1012">
        <v>2</v>
      </c>
      <c r="H1012">
        <v>2</v>
      </c>
      <c r="I1012">
        <v>1</v>
      </c>
      <c r="J1012">
        <v>29</v>
      </c>
      <c r="K1012">
        <v>20</v>
      </c>
      <c r="L1012">
        <v>29</v>
      </c>
      <c r="M1012">
        <v>80.55</v>
      </c>
      <c r="N1012">
        <v>0</v>
      </c>
      <c r="O1012">
        <v>0</v>
      </c>
      <c r="P1012">
        <v>0</v>
      </c>
      <c r="Q1012">
        <v>0</v>
      </c>
      <c r="R1012">
        <v>0</v>
      </c>
      <c r="S1012" s="2">
        <f t="shared" si="30"/>
        <v>14.5</v>
      </c>
      <c r="T1012" s="2">
        <f t="shared" si="31"/>
        <v>14.5</v>
      </c>
    </row>
    <row r="1013" spans="1:20" x14ac:dyDescent="0.3">
      <c r="A1013">
        <v>11</v>
      </c>
      <c r="B1013" t="s">
        <v>1036</v>
      </c>
      <c r="C1013" t="s">
        <v>20</v>
      </c>
      <c r="E1013">
        <v>2014</v>
      </c>
      <c r="F1013">
        <v>2018</v>
      </c>
      <c r="G1013">
        <v>19</v>
      </c>
      <c r="H1013">
        <v>6</v>
      </c>
      <c r="I1013">
        <v>3</v>
      </c>
      <c r="J1013">
        <v>29</v>
      </c>
      <c r="K1013">
        <v>15</v>
      </c>
      <c r="L1013">
        <v>9.66</v>
      </c>
      <c r="M1013">
        <v>93.54</v>
      </c>
      <c r="N1013">
        <v>0</v>
      </c>
      <c r="O1013">
        <v>0</v>
      </c>
      <c r="P1013">
        <v>1</v>
      </c>
      <c r="Q1013">
        <v>3</v>
      </c>
      <c r="R1013">
        <v>1</v>
      </c>
      <c r="S1013" s="2">
        <f t="shared" si="30"/>
        <v>1.5263157894736843</v>
      </c>
      <c r="T1013" s="2">
        <f t="shared" si="31"/>
        <v>4.833333333333333</v>
      </c>
    </row>
    <row r="1014" spans="1:20" x14ac:dyDescent="0.3">
      <c r="A1014">
        <v>12</v>
      </c>
      <c r="B1014" t="s">
        <v>1037</v>
      </c>
      <c r="C1014" t="s">
        <v>19</v>
      </c>
      <c r="E1014">
        <v>2016</v>
      </c>
      <c r="F1014">
        <v>2019</v>
      </c>
      <c r="G1014">
        <v>10</v>
      </c>
      <c r="H1014">
        <v>6</v>
      </c>
      <c r="I1014">
        <v>2</v>
      </c>
      <c r="J1014">
        <v>29</v>
      </c>
      <c r="K1014">
        <v>14</v>
      </c>
      <c r="L1014">
        <v>7.25</v>
      </c>
      <c r="M1014">
        <v>85.29</v>
      </c>
      <c r="N1014">
        <v>0</v>
      </c>
      <c r="O1014">
        <v>0</v>
      </c>
      <c r="P1014">
        <v>2</v>
      </c>
      <c r="Q1014">
        <v>0</v>
      </c>
      <c r="R1014">
        <v>2</v>
      </c>
      <c r="S1014" s="2">
        <f t="shared" si="30"/>
        <v>2.9</v>
      </c>
      <c r="T1014" s="2">
        <f t="shared" si="31"/>
        <v>4.833333333333333</v>
      </c>
    </row>
    <row r="1015" spans="1:20" x14ac:dyDescent="0.3">
      <c r="A1015">
        <v>13</v>
      </c>
      <c r="B1015" t="s">
        <v>1038</v>
      </c>
      <c r="C1015" t="s">
        <v>2056</v>
      </c>
      <c r="E1015">
        <v>2019</v>
      </c>
      <c r="F1015">
        <v>2019</v>
      </c>
      <c r="G1015">
        <v>3</v>
      </c>
      <c r="H1015">
        <v>2</v>
      </c>
      <c r="I1015">
        <v>0</v>
      </c>
      <c r="J1015">
        <v>29</v>
      </c>
      <c r="K1015">
        <v>27</v>
      </c>
      <c r="L1015">
        <v>14.5</v>
      </c>
      <c r="M1015">
        <v>74.349999999999994</v>
      </c>
      <c r="N1015">
        <v>0</v>
      </c>
      <c r="O1015">
        <v>0</v>
      </c>
      <c r="P1015">
        <v>0</v>
      </c>
      <c r="Q1015">
        <v>3</v>
      </c>
      <c r="R1015">
        <v>0</v>
      </c>
      <c r="S1015" s="2">
        <f t="shared" si="30"/>
        <v>9.6666666666666661</v>
      </c>
      <c r="T1015" s="2">
        <f t="shared" si="31"/>
        <v>14.5</v>
      </c>
    </row>
    <row r="1016" spans="1:20" x14ac:dyDescent="0.3">
      <c r="A1016">
        <v>14</v>
      </c>
      <c r="B1016" t="s">
        <v>1039</v>
      </c>
      <c r="C1016" t="s">
        <v>2021</v>
      </c>
      <c r="E1016">
        <v>2012</v>
      </c>
      <c r="F1016">
        <v>2017</v>
      </c>
      <c r="G1016">
        <v>31</v>
      </c>
      <c r="H1016">
        <v>8</v>
      </c>
      <c r="I1016">
        <v>5</v>
      </c>
      <c r="J1016">
        <v>28</v>
      </c>
      <c r="K1016">
        <v>11</v>
      </c>
      <c r="L1016">
        <v>9.33</v>
      </c>
      <c r="M1016">
        <v>93.33</v>
      </c>
      <c r="N1016">
        <v>0</v>
      </c>
      <c r="O1016">
        <v>0</v>
      </c>
      <c r="P1016">
        <v>1</v>
      </c>
      <c r="Q1016">
        <v>1</v>
      </c>
      <c r="R1016">
        <v>1</v>
      </c>
      <c r="S1016" s="2">
        <f t="shared" si="30"/>
        <v>0.90322580645161288</v>
      </c>
      <c r="T1016" s="2">
        <f t="shared" si="31"/>
        <v>3.5</v>
      </c>
    </row>
    <row r="1017" spans="1:20" x14ac:dyDescent="0.3">
      <c r="A1017">
        <v>15</v>
      </c>
      <c r="B1017" t="s">
        <v>1040</v>
      </c>
      <c r="C1017" t="s">
        <v>2052</v>
      </c>
      <c r="E1017">
        <v>2019</v>
      </c>
      <c r="F1017">
        <v>2019</v>
      </c>
      <c r="G1017">
        <v>8</v>
      </c>
      <c r="H1017">
        <v>7</v>
      </c>
      <c r="I1017">
        <v>0</v>
      </c>
      <c r="J1017">
        <v>28</v>
      </c>
      <c r="K1017">
        <v>8</v>
      </c>
      <c r="L1017">
        <v>4</v>
      </c>
      <c r="M1017">
        <v>56</v>
      </c>
      <c r="N1017">
        <v>0</v>
      </c>
      <c r="O1017">
        <v>0</v>
      </c>
      <c r="P1017">
        <v>1</v>
      </c>
      <c r="Q1017">
        <v>1</v>
      </c>
      <c r="R1017">
        <v>1</v>
      </c>
      <c r="S1017" s="2">
        <f t="shared" si="30"/>
        <v>3.5</v>
      </c>
      <c r="T1017" s="2">
        <f t="shared" si="31"/>
        <v>4</v>
      </c>
    </row>
    <row r="1018" spans="1:20" x14ac:dyDescent="0.3">
      <c r="A1018">
        <v>16</v>
      </c>
      <c r="B1018" t="s">
        <v>1041</v>
      </c>
      <c r="C1018" t="s">
        <v>2022</v>
      </c>
      <c r="E1018">
        <v>2015</v>
      </c>
      <c r="F1018">
        <v>2016</v>
      </c>
      <c r="G1018">
        <v>4</v>
      </c>
      <c r="H1018">
        <v>3</v>
      </c>
      <c r="I1018">
        <v>0</v>
      </c>
      <c r="J1018">
        <v>28</v>
      </c>
      <c r="K1018">
        <v>24</v>
      </c>
      <c r="L1018">
        <v>9.33</v>
      </c>
      <c r="M1018">
        <v>93.33</v>
      </c>
      <c r="N1018">
        <v>0</v>
      </c>
      <c r="O1018">
        <v>0</v>
      </c>
      <c r="P1018">
        <v>0</v>
      </c>
      <c r="Q1018">
        <v>3</v>
      </c>
      <c r="R1018">
        <v>1</v>
      </c>
      <c r="S1018" s="2">
        <f t="shared" si="30"/>
        <v>7</v>
      </c>
      <c r="T1018" s="2">
        <f t="shared" si="31"/>
        <v>9.3333333333333339</v>
      </c>
    </row>
    <row r="1019" spans="1:20" x14ac:dyDescent="0.3">
      <c r="A1019">
        <v>17</v>
      </c>
      <c r="B1019" t="s">
        <v>1042</v>
      </c>
      <c r="C1019" t="s">
        <v>2037</v>
      </c>
      <c r="E1019">
        <v>2019</v>
      </c>
      <c r="F1019">
        <v>2019</v>
      </c>
      <c r="G1019">
        <v>14</v>
      </c>
      <c r="H1019">
        <v>4</v>
      </c>
      <c r="I1019">
        <v>2</v>
      </c>
      <c r="J1019">
        <v>28</v>
      </c>
      <c r="K1019">
        <v>16</v>
      </c>
      <c r="L1019">
        <v>14</v>
      </c>
      <c r="M1019">
        <v>90.32</v>
      </c>
      <c r="N1019">
        <v>0</v>
      </c>
      <c r="O1019">
        <v>0</v>
      </c>
      <c r="P1019">
        <v>0</v>
      </c>
      <c r="Q1019">
        <v>1</v>
      </c>
      <c r="R1019">
        <v>0</v>
      </c>
      <c r="S1019" s="2">
        <f t="shared" si="30"/>
        <v>2</v>
      </c>
      <c r="T1019" s="2">
        <f t="shared" si="31"/>
        <v>7</v>
      </c>
    </row>
    <row r="1020" spans="1:20" x14ac:dyDescent="0.3">
      <c r="A1020">
        <v>18</v>
      </c>
      <c r="B1020" t="s">
        <v>1043</v>
      </c>
      <c r="C1020" t="s">
        <v>11</v>
      </c>
      <c r="E1020">
        <v>2009</v>
      </c>
      <c r="F1020">
        <v>2017</v>
      </c>
      <c r="G1020">
        <v>27</v>
      </c>
      <c r="H1020">
        <v>5</v>
      </c>
      <c r="I1020">
        <v>0</v>
      </c>
      <c r="J1020">
        <v>28</v>
      </c>
      <c r="K1020">
        <v>22</v>
      </c>
      <c r="L1020">
        <v>5.6</v>
      </c>
      <c r="M1020">
        <v>71.790000000000006</v>
      </c>
      <c r="N1020">
        <v>0</v>
      </c>
      <c r="O1020">
        <v>0</v>
      </c>
      <c r="P1020">
        <v>3</v>
      </c>
      <c r="Q1020">
        <v>1</v>
      </c>
      <c r="R1020">
        <v>2</v>
      </c>
      <c r="S1020" s="2">
        <f t="shared" si="30"/>
        <v>1.037037037037037</v>
      </c>
      <c r="T1020" s="2">
        <f t="shared" si="31"/>
        <v>5.6</v>
      </c>
    </row>
    <row r="1021" spans="1:20" x14ac:dyDescent="0.3">
      <c r="A1021">
        <v>19</v>
      </c>
      <c r="B1021" t="s">
        <v>1044</v>
      </c>
      <c r="C1021" t="s">
        <v>2024</v>
      </c>
      <c r="E1021">
        <v>2007</v>
      </c>
      <c r="F1021">
        <v>2008</v>
      </c>
      <c r="G1021">
        <v>8</v>
      </c>
      <c r="H1021">
        <v>6</v>
      </c>
      <c r="I1021">
        <v>0</v>
      </c>
      <c r="J1021">
        <v>28</v>
      </c>
      <c r="K1021">
        <v>16</v>
      </c>
      <c r="L1021">
        <v>4.66</v>
      </c>
      <c r="M1021">
        <v>121.73</v>
      </c>
      <c r="N1021">
        <v>0</v>
      </c>
      <c r="O1021">
        <v>0</v>
      </c>
      <c r="P1021">
        <v>2</v>
      </c>
      <c r="Q1021">
        <v>1</v>
      </c>
      <c r="R1021">
        <v>2</v>
      </c>
      <c r="S1021" s="2">
        <f t="shared" si="30"/>
        <v>3.5</v>
      </c>
      <c r="T1021" s="2">
        <f t="shared" si="31"/>
        <v>4.666666666666667</v>
      </c>
    </row>
    <row r="1022" spans="1:20" x14ac:dyDescent="0.3">
      <c r="A1022">
        <v>20</v>
      </c>
      <c r="B1022" t="s">
        <v>1045</v>
      </c>
      <c r="C1022" t="s">
        <v>2037</v>
      </c>
      <c r="E1022">
        <v>2019</v>
      </c>
      <c r="F1022">
        <v>2019</v>
      </c>
      <c r="G1022">
        <v>15</v>
      </c>
      <c r="H1022">
        <v>5</v>
      </c>
      <c r="I1022">
        <v>2</v>
      </c>
      <c r="J1022">
        <v>28</v>
      </c>
      <c r="K1022">
        <v>12</v>
      </c>
      <c r="L1022">
        <v>9.33</v>
      </c>
      <c r="M1022">
        <v>80</v>
      </c>
      <c r="N1022">
        <v>0</v>
      </c>
      <c r="O1022">
        <v>0</v>
      </c>
      <c r="P1022">
        <v>0</v>
      </c>
      <c r="Q1022">
        <v>0</v>
      </c>
      <c r="R1022">
        <v>0</v>
      </c>
      <c r="S1022" s="2">
        <f t="shared" si="30"/>
        <v>1.8666666666666667</v>
      </c>
      <c r="T1022" s="2">
        <f t="shared" si="31"/>
        <v>5.6</v>
      </c>
    </row>
    <row r="1023" spans="1:20" x14ac:dyDescent="0.3">
      <c r="A1023">
        <v>21</v>
      </c>
      <c r="B1023" t="s">
        <v>1046</v>
      </c>
      <c r="C1023" t="s">
        <v>2050</v>
      </c>
      <c r="E1023">
        <v>2019</v>
      </c>
      <c r="F1023">
        <v>2019</v>
      </c>
      <c r="G1023">
        <v>6</v>
      </c>
      <c r="H1023">
        <v>5</v>
      </c>
      <c r="I1023">
        <v>1</v>
      </c>
      <c r="J1023">
        <v>28</v>
      </c>
      <c r="K1023">
        <v>14</v>
      </c>
      <c r="L1023">
        <v>7</v>
      </c>
      <c r="M1023">
        <v>63.63</v>
      </c>
      <c r="N1023">
        <v>0</v>
      </c>
      <c r="O1023">
        <v>0</v>
      </c>
      <c r="P1023">
        <v>1</v>
      </c>
      <c r="Q1023">
        <v>1</v>
      </c>
      <c r="R1023">
        <v>0</v>
      </c>
      <c r="S1023" s="2">
        <f t="shared" si="30"/>
        <v>4.666666666666667</v>
      </c>
      <c r="T1023" s="2">
        <f t="shared" si="31"/>
        <v>5.6</v>
      </c>
    </row>
    <row r="1024" spans="1:20" x14ac:dyDescent="0.3">
      <c r="A1024">
        <v>22</v>
      </c>
      <c r="B1024" t="s">
        <v>1047</v>
      </c>
      <c r="C1024" t="s">
        <v>21</v>
      </c>
      <c r="E1024">
        <v>2015</v>
      </c>
      <c r="F1024">
        <v>2019</v>
      </c>
      <c r="G1024">
        <v>8</v>
      </c>
      <c r="H1024">
        <v>4</v>
      </c>
      <c r="I1024">
        <v>1</v>
      </c>
      <c r="J1024">
        <v>28</v>
      </c>
      <c r="K1024">
        <v>18</v>
      </c>
      <c r="L1024">
        <v>9.33</v>
      </c>
      <c r="M1024">
        <v>96.55</v>
      </c>
      <c r="N1024">
        <v>0</v>
      </c>
      <c r="O1024">
        <v>0</v>
      </c>
      <c r="P1024">
        <v>0</v>
      </c>
      <c r="Q1024">
        <v>1</v>
      </c>
      <c r="R1024">
        <v>1</v>
      </c>
      <c r="S1024" s="2">
        <f t="shared" si="30"/>
        <v>3.5</v>
      </c>
      <c r="T1024" s="2">
        <f t="shared" si="31"/>
        <v>7</v>
      </c>
    </row>
    <row r="1025" spans="1:20" x14ac:dyDescent="0.3">
      <c r="A1025">
        <v>23</v>
      </c>
      <c r="B1025" t="s">
        <v>1048</v>
      </c>
      <c r="C1025" t="s">
        <v>2050</v>
      </c>
      <c r="E1025">
        <v>2019</v>
      </c>
      <c r="F1025">
        <v>2019</v>
      </c>
      <c r="G1025">
        <v>9</v>
      </c>
      <c r="H1025">
        <v>4</v>
      </c>
      <c r="I1025">
        <v>2</v>
      </c>
      <c r="J1025">
        <v>27</v>
      </c>
      <c r="K1025">
        <v>20</v>
      </c>
      <c r="L1025">
        <v>13.5</v>
      </c>
      <c r="M1025">
        <v>71.05</v>
      </c>
      <c r="N1025">
        <v>0</v>
      </c>
      <c r="O1025">
        <v>0</v>
      </c>
      <c r="P1025">
        <v>0</v>
      </c>
      <c r="Q1025">
        <v>1</v>
      </c>
      <c r="R1025">
        <v>0</v>
      </c>
      <c r="S1025" s="2">
        <f t="shared" si="30"/>
        <v>3</v>
      </c>
      <c r="T1025" s="2">
        <f t="shared" si="31"/>
        <v>6.75</v>
      </c>
    </row>
    <row r="1026" spans="1:20" x14ac:dyDescent="0.3">
      <c r="A1026">
        <v>24</v>
      </c>
      <c r="B1026" t="s">
        <v>1049</v>
      </c>
      <c r="C1026" t="s">
        <v>2040</v>
      </c>
      <c r="E1026">
        <v>2019</v>
      </c>
      <c r="F1026">
        <v>2019</v>
      </c>
      <c r="G1026">
        <v>5</v>
      </c>
      <c r="H1026">
        <v>3</v>
      </c>
      <c r="I1026">
        <v>1</v>
      </c>
      <c r="J1026">
        <v>27</v>
      </c>
      <c r="K1026">
        <v>11</v>
      </c>
      <c r="L1026">
        <v>13.5</v>
      </c>
      <c r="M1026">
        <v>158.82</v>
      </c>
      <c r="N1026">
        <v>0</v>
      </c>
      <c r="O1026">
        <v>0</v>
      </c>
      <c r="P1026">
        <v>0</v>
      </c>
      <c r="Q1026">
        <v>0</v>
      </c>
      <c r="R1026">
        <v>3</v>
      </c>
      <c r="S1026" s="2">
        <f t="shared" si="30"/>
        <v>5.4</v>
      </c>
      <c r="T1026" s="2">
        <f t="shared" si="31"/>
        <v>9</v>
      </c>
    </row>
    <row r="1027" spans="1:20" x14ac:dyDescent="0.3">
      <c r="A1027">
        <v>25</v>
      </c>
      <c r="B1027" t="s">
        <v>1050</v>
      </c>
      <c r="C1027" t="s">
        <v>2080</v>
      </c>
      <c r="E1027">
        <v>2019</v>
      </c>
      <c r="F1027">
        <v>2019</v>
      </c>
      <c r="G1027">
        <v>3</v>
      </c>
      <c r="H1027">
        <v>2</v>
      </c>
      <c r="I1027">
        <v>1</v>
      </c>
      <c r="J1027">
        <v>27</v>
      </c>
      <c r="K1027">
        <v>15</v>
      </c>
      <c r="L1027">
        <v>27</v>
      </c>
      <c r="M1027">
        <v>90</v>
      </c>
      <c r="N1027">
        <v>0</v>
      </c>
      <c r="O1027">
        <v>0</v>
      </c>
      <c r="P1027">
        <v>0</v>
      </c>
      <c r="Q1027">
        <v>0</v>
      </c>
      <c r="R1027">
        <v>0</v>
      </c>
      <c r="S1027" s="2">
        <f t="shared" ref="S1027:S1090" si="32">J1027/G1027</f>
        <v>9</v>
      </c>
      <c r="T1027" s="2">
        <f t="shared" ref="T1027:T1090" si="33">J1027/H1027</f>
        <v>13.5</v>
      </c>
    </row>
    <row r="1028" spans="1:20" x14ac:dyDescent="0.3">
      <c r="A1028">
        <v>26</v>
      </c>
      <c r="B1028" t="s">
        <v>1051</v>
      </c>
      <c r="C1028" t="s">
        <v>2066</v>
      </c>
      <c r="E1028">
        <v>2019</v>
      </c>
      <c r="F1028">
        <v>2019</v>
      </c>
      <c r="G1028">
        <v>4</v>
      </c>
      <c r="H1028">
        <v>4</v>
      </c>
      <c r="I1028">
        <v>0</v>
      </c>
      <c r="J1028">
        <v>27</v>
      </c>
      <c r="K1028">
        <v>18</v>
      </c>
      <c r="L1028">
        <v>6.75</v>
      </c>
      <c r="M1028">
        <v>81.81</v>
      </c>
      <c r="N1028">
        <v>0</v>
      </c>
      <c r="O1028">
        <v>0</v>
      </c>
      <c r="P1028">
        <v>0</v>
      </c>
      <c r="Q1028">
        <v>1</v>
      </c>
      <c r="R1028">
        <v>0</v>
      </c>
      <c r="S1028" s="2">
        <f t="shared" si="32"/>
        <v>6.75</v>
      </c>
      <c r="T1028" s="2">
        <f t="shared" si="33"/>
        <v>6.75</v>
      </c>
    </row>
    <row r="1029" spans="1:20" x14ac:dyDescent="0.3">
      <c r="A1029">
        <v>27</v>
      </c>
      <c r="B1029" t="s">
        <v>1052</v>
      </c>
      <c r="C1029" t="s">
        <v>15</v>
      </c>
      <c r="E1029">
        <v>2011</v>
      </c>
      <c r="F1029">
        <v>2012</v>
      </c>
      <c r="G1029">
        <v>2</v>
      </c>
      <c r="H1029">
        <v>2</v>
      </c>
      <c r="I1029">
        <v>0</v>
      </c>
      <c r="J1029">
        <v>27</v>
      </c>
      <c r="K1029">
        <v>24</v>
      </c>
      <c r="L1029">
        <v>13.5</v>
      </c>
      <c r="M1029">
        <v>71.05</v>
      </c>
      <c r="N1029">
        <v>0</v>
      </c>
      <c r="O1029">
        <v>0</v>
      </c>
      <c r="P1029">
        <v>0</v>
      </c>
      <c r="Q1029">
        <v>2</v>
      </c>
      <c r="R1029">
        <v>0</v>
      </c>
      <c r="S1029" s="2">
        <f t="shared" si="32"/>
        <v>13.5</v>
      </c>
      <c r="T1029" s="2">
        <f t="shared" si="33"/>
        <v>13.5</v>
      </c>
    </row>
    <row r="1030" spans="1:20" x14ac:dyDescent="0.3">
      <c r="A1030">
        <v>28</v>
      </c>
      <c r="B1030" t="s">
        <v>1053</v>
      </c>
      <c r="C1030" t="s">
        <v>12</v>
      </c>
      <c r="E1030">
        <v>2010</v>
      </c>
      <c r="F1030">
        <v>2017</v>
      </c>
      <c r="G1030">
        <v>16</v>
      </c>
      <c r="H1030">
        <v>7</v>
      </c>
      <c r="I1030">
        <v>3</v>
      </c>
      <c r="J1030">
        <v>27</v>
      </c>
      <c r="K1030">
        <v>9</v>
      </c>
      <c r="L1030">
        <v>6.75</v>
      </c>
      <c r="M1030">
        <v>96.42</v>
      </c>
      <c r="N1030">
        <v>0</v>
      </c>
      <c r="O1030">
        <v>0</v>
      </c>
      <c r="P1030">
        <v>1</v>
      </c>
      <c r="Q1030">
        <v>2</v>
      </c>
      <c r="R1030">
        <v>0</v>
      </c>
      <c r="S1030" s="2">
        <f t="shared" si="32"/>
        <v>1.6875</v>
      </c>
      <c r="T1030" s="2">
        <f t="shared" si="33"/>
        <v>3.8571428571428572</v>
      </c>
    </row>
    <row r="1031" spans="1:20" x14ac:dyDescent="0.3">
      <c r="A1031">
        <v>29</v>
      </c>
      <c r="B1031" t="s">
        <v>1054</v>
      </c>
      <c r="C1031" t="s">
        <v>2079</v>
      </c>
      <c r="E1031">
        <v>2019</v>
      </c>
      <c r="F1031">
        <v>2019</v>
      </c>
      <c r="G1031">
        <v>1</v>
      </c>
      <c r="H1031">
        <v>1</v>
      </c>
      <c r="I1031">
        <v>0</v>
      </c>
      <c r="J1031">
        <v>27</v>
      </c>
      <c r="K1031">
        <v>27</v>
      </c>
      <c r="L1031">
        <v>27</v>
      </c>
      <c r="M1031">
        <v>117.39</v>
      </c>
      <c r="N1031">
        <v>0</v>
      </c>
      <c r="O1031">
        <v>0</v>
      </c>
      <c r="P1031">
        <v>0</v>
      </c>
      <c r="Q1031">
        <v>0</v>
      </c>
      <c r="R1031">
        <v>4</v>
      </c>
      <c r="S1031" s="2">
        <f t="shared" si="32"/>
        <v>27</v>
      </c>
      <c r="T1031" s="2">
        <f t="shared" si="33"/>
        <v>27</v>
      </c>
    </row>
    <row r="1032" spans="1:20" x14ac:dyDescent="0.3">
      <c r="A1032">
        <v>30</v>
      </c>
      <c r="B1032" t="s">
        <v>1055</v>
      </c>
      <c r="C1032" t="s">
        <v>2072</v>
      </c>
      <c r="E1032">
        <v>2019</v>
      </c>
      <c r="F1032">
        <v>2019</v>
      </c>
      <c r="G1032">
        <v>5</v>
      </c>
      <c r="H1032">
        <v>5</v>
      </c>
      <c r="I1032">
        <v>2</v>
      </c>
      <c r="J1032">
        <v>27</v>
      </c>
      <c r="K1032">
        <v>25</v>
      </c>
      <c r="L1032">
        <v>9</v>
      </c>
      <c r="M1032">
        <v>117.39</v>
      </c>
      <c r="N1032">
        <v>0</v>
      </c>
      <c r="O1032">
        <v>0</v>
      </c>
      <c r="P1032">
        <v>3</v>
      </c>
      <c r="Q1032">
        <v>4</v>
      </c>
      <c r="R1032">
        <v>1</v>
      </c>
      <c r="S1032" s="2">
        <f t="shared" si="32"/>
        <v>5.4</v>
      </c>
      <c r="T1032" s="2">
        <f t="shared" si="33"/>
        <v>5.4</v>
      </c>
    </row>
    <row r="1033" spans="1:20" x14ac:dyDescent="0.3">
      <c r="A1033">
        <v>31</v>
      </c>
      <c r="B1033" t="s">
        <v>1056</v>
      </c>
      <c r="C1033" t="s">
        <v>2061</v>
      </c>
      <c r="E1033">
        <v>2019</v>
      </c>
      <c r="F1033">
        <v>2019</v>
      </c>
      <c r="G1033">
        <v>3</v>
      </c>
      <c r="H1033">
        <v>3</v>
      </c>
      <c r="I1033">
        <v>3</v>
      </c>
      <c r="J1033">
        <v>27</v>
      </c>
      <c r="K1033">
        <v>11</v>
      </c>
      <c r="L1033" t="s">
        <v>8</v>
      </c>
      <c r="M1033">
        <v>168.75</v>
      </c>
      <c r="N1033">
        <v>0</v>
      </c>
      <c r="O1033">
        <v>0</v>
      </c>
      <c r="P1033">
        <v>0</v>
      </c>
      <c r="Q1033">
        <v>3</v>
      </c>
      <c r="R1033">
        <v>1</v>
      </c>
      <c r="S1033" s="2">
        <f t="shared" si="32"/>
        <v>9</v>
      </c>
      <c r="T1033" s="2">
        <f t="shared" si="33"/>
        <v>9</v>
      </c>
    </row>
    <row r="1034" spans="1:20" x14ac:dyDescent="0.3">
      <c r="A1034">
        <v>32</v>
      </c>
      <c r="B1034" t="s">
        <v>1057</v>
      </c>
      <c r="C1034" t="s">
        <v>2030</v>
      </c>
      <c r="E1034">
        <v>2008</v>
      </c>
      <c r="F1034">
        <v>2008</v>
      </c>
      <c r="G1034">
        <v>3</v>
      </c>
      <c r="H1034">
        <v>3</v>
      </c>
      <c r="I1034">
        <v>0</v>
      </c>
      <c r="J1034">
        <v>27</v>
      </c>
      <c r="K1034">
        <v>22</v>
      </c>
      <c r="L1034">
        <v>9</v>
      </c>
      <c r="M1034">
        <v>69.23</v>
      </c>
      <c r="N1034">
        <v>0</v>
      </c>
      <c r="O1034">
        <v>0</v>
      </c>
      <c r="P1034">
        <v>0</v>
      </c>
      <c r="Q1034">
        <v>1</v>
      </c>
      <c r="R1034">
        <v>0</v>
      </c>
      <c r="S1034" s="2">
        <f t="shared" si="32"/>
        <v>9</v>
      </c>
      <c r="T1034" s="2">
        <f t="shared" si="33"/>
        <v>9</v>
      </c>
    </row>
    <row r="1035" spans="1:20" x14ac:dyDescent="0.3">
      <c r="A1035">
        <v>33</v>
      </c>
      <c r="B1035" t="s">
        <v>1058</v>
      </c>
      <c r="C1035" t="s">
        <v>20</v>
      </c>
      <c r="E1035">
        <v>2006</v>
      </c>
      <c r="F1035">
        <v>2007</v>
      </c>
      <c r="G1035">
        <v>3</v>
      </c>
      <c r="H1035">
        <v>3</v>
      </c>
      <c r="I1035">
        <v>0</v>
      </c>
      <c r="J1035">
        <v>27</v>
      </c>
      <c r="K1035">
        <v>12</v>
      </c>
      <c r="L1035">
        <v>9</v>
      </c>
      <c r="M1035">
        <v>117.39</v>
      </c>
      <c r="N1035">
        <v>0</v>
      </c>
      <c r="O1035">
        <v>0</v>
      </c>
      <c r="P1035">
        <v>0</v>
      </c>
      <c r="Q1035">
        <v>2</v>
      </c>
      <c r="R1035">
        <v>0</v>
      </c>
      <c r="S1035" s="2">
        <f t="shared" si="32"/>
        <v>9</v>
      </c>
      <c r="T1035" s="2">
        <f t="shared" si="33"/>
        <v>9</v>
      </c>
    </row>
    <row r="1036" spans="1:20" x14ac:dyDescent="0.3">
      <c r="A1036">
        <v>34</v>
      </c>
      <c r="B1036" t="s">
        <v>1059</v>
      </c>
      <c r="C1036" t="s">
        <v>14</v>
      </c>
      <c r="E1036">
        <v>2016</v>
      </c>
      <c r="F1036">
        <v>2017</v>
      </c>
      <c r="G1036">
        <v>5</v>
      </c>
      <c r="H1036">
        <v>5</v>
      </c>
      <c r="I1036">
        <v>0</v>
      </c>
      <c r="J1036">
        <v>27</v>
      </c>
      <c r="K1036">
        <v>14</v>
      </c>
      <c r="L1036">
        <v>5.4</v>
      </c>
      <c r="M1036">
        <v>112.5</v>
      </c>
      <c r="N1036">
        <v>0</v>
      </c>
      <c r="O1036">
        <v>0</v>
      </c>
      <c r="P1036">
        <v>0</v>
      </c>
      <c r="Q1036">
        <v>3</v>
      </c>
      <c r="R1036">
        <v>0</v>
      </c>
      <c r="S1036" s="2">
        <f t="shared" si="32"/>
        <v>5.4</v>
      </c>
      <c r="T1036" s="2">
        <f t="shared" si="33"/>
        <v>5.4</v>
      </c>
    </row>
    <row r="1037" spans="1:20" x14ac:dyDescent="0.3">
      <c r="A1037">
        <v>35</v>
      </c>
      <c r="B1037" t="s">
        <v>1060</v>
      </c>
      <c r="C1037" t="s">
        <v>21</v>
      </c>
      <c r="E1037">
        <v>2010</v>
      </c>
      <c r="F1037">
        <v>2018</v>
      </c>
      <c r="G1037">
        <v>34</v>
      </c>
      <c r="H1037">
        <v>13</v>
      </c>
      <c r="I1037">
        <v>6</v>
      </c>
      <c r="J1037">
        <v>27</v>
      </c>
      <c r="K1037">
        <v>13</v>
      </c>
      <c r="L1037">
        <v>3.85</v>
      </c>
      <c r="M1037">
        <v>41.53</v>
      </c>
      <c r="N1037">
        <v>0</v>
      </c>
      <c r="O1037">
        <v>0</v>
      </c>
      <c r="P1037">
        <v>3</v>
      </c>
      <c r="Q1037">
        <v>0</v>
      </c>
      <c r="R1037">
        <v>3</v>
      </c>
      <c r="S1037" s="2">
        <f t="shared" si="32"/>
        <v>0.79411764705882348</v>
      </c>
      <c r="T1037" s="2">
        <f t="shared" si="33"/>
        <v>2.0769230769230771</v>
      </c>
    </row>
    <row r="1038" spans="1:20" x14ac:dyDescent="0.3">
      <c r="A1038">
        <v>36</v>
      </c>
      <c r="B1038" t="s">
        <v>1061</v>
      </c>
      <c r="C1038" t="s">
        <v>2053</v>
      </c>
      <c r="E1038">
        <v>2019</v>
      </c>
      <c r="F1038">
        <v>2019</v>
      </c>
      <c r="G1038">
        <v>5</v>
      </c>
      <c r="H1038">
        <v>4</v>
      </c>
      <c r="I1038">
        <v>0</v>
      </c>
      <c r="J1038">
        <v>27</v>
      </c>
      <c r="K1038">
        <v>12</v>
      </c>
      <c r="L1038">
        <v>6.75</v>
      </c>
      <c r="M1038">
        <v>79.41</v>
      </c>
      <c r="N1038">
        <v>0</v>
      </c>
      <c r="O1038">
        <v>0</v>
      </c>
      <c r="P1038">
        <v>1</v>
      </c>
      <c r="Q1038">
        <v>2</v>
      </c>
      <c r="R1038">
        <v>0</v>
      </c>
      <c r="S1038" s="2">
        <f t="shared" si="32"/>
        <v>5.4</v>
      </c>
      <c r="T1038" s="2">
        <f t="shared" si="33"/>
        <v>6.75</v>
      </c>
    </row>
    <row r="1039" spans="1:20" x14ac:dyDescent="0.3">
      <c r="A1039">
        <v>37</v>
      </c>
      <c r="B1039" t="s">
        <v>1062</v>
      </c>
      <c r="C1039" t="s">
        <v>13</v>
      </c>
      <c r="E1039">
        <v>2005</v>
      </c>
      <c r="F1039">
        <v>2007</v>
      </c>
      <c r="G1039">
        <v>2</v>
      </c>
      <c r="H1039">
        <v>2</v>
      </c>
      <c r="I1039">
        <v>0</v>
      </c>
      <c r="J1039">
        <v>27</v>
      </c>
      <c r="K1039">
        <v>27</v>
      </c>
      <c r="L1039">
        <v>13.5</v>
      </c>
      <c r="M1039">
        <v>122.72</v>
      </c>
      <c r="N1039">
        <v>0</v>
      </c>
      <c r="O1039">
        <v>0</v>
      </c>
      <c r="P1039">
        <v>1</v>
      </c>
      <c r="Q1039">
        <v>4</v>
      </c>
      <c r="R1039">
        <v>0</v>
      </c>
      <c r="S1039" s="2">
        <f t="shared" si="32"/>
        <v>13.5</v>
      </c>
      <c r="T1039" s="2">
        <f t="shared" si="33"/>
        <v>13.5</v>
      </c>
    </row>
    <row r="1040" spans="1:20" x14ac:dyDescent="0.3">
      <c r="A1040">
        <v>38</v>
      </c>
      <c r="B1040" t="s">
        <v>1063</v>
      </c>
      <c r="C1040" t="s">
        <v>2077</v>
      </c>
      <c r="E1040">
        <v>2019</v>
      </c>
      <c r="F1040">
        <v>2019</v>
      </c>
      <c r="G1040">
        <v>2</v>
      </c>
      <c r="H1040">
        <v>2</v>
      </c>
      <c r="I1040">
        <v>0</v>
      </c>
      <c r="J1040">
        <v>27</v>
      </c>
      <c r="K1040">
        <v>14</v>
      </c>
      <c r="L1040">
        <v>13.5</v>
      </c>
      <c r="M1040">
        <v>87.09</v>
      </c>
      <c r="N1040">
        <v>0</v>
      </c>
      <c r="O1040">
        <v>0</v>
      </c>
      <c r="P1040">
        <v>0</v>
      </c>
      <c r="Q1040">
        <v>0</v>
      </c>
      <c r="R1040">
        <v>2</v>
      </c>
      <c r="S1040" s="2">
        <f t="shared" si="32"/>
        <v>13.5</v>
      </c>
      <c r="T1040" s="2">
        <f t="shared" si="33"/>
        <v>13.5</v>
      </c>
    </row>
    <row r="1041" spans="1:20" x14ac:dyDescent="0.3">
      <c r="A1041">
        <v>39</v>
      </c>
      <c r="B1041" t="s">
        <v>1064</v>
      </c>
      <c r="C1041" t="s">
        <v>16</v>
      </c>
      <c r="E1041">
        <v>2013</v>
      </c>
      <c r="F1041">
        <v>2014</v>
      </c>
      <c r="G1041">
        <v>7</v>
      </c>
      <c r="H1041">
        <v>3</v>
      </c>
      <c r="I1041">
        <v>3</v>
      </c>
      <c r="J1041">
        <v>27</v>
      </c>
      <c r="K1041">
        <v>13</v>
      </c>
      <c r="L1041" t="s">
        <v>8</v>
      </c>
      <c r="M1041">
        <v>100</v>
      </c>
      <c r="N1041">
        <v>0</v>
      </c>
      <c r="O1041">
        <v>0</v>
      </c>
      <c r="P1041">
        <v>0</v>
      </c>
      <c r="Q1041">
        <v>2</v>
      </c>
      <c r="R1041">
        <v>1</v>
      </c>
      <c r="S1041" s="2">
        <f t="shared" si="32"/>
        <v>3.8571428571428572</v>
      </c>
      <c r="T1041" s="2">
        <f t="shared" si="33"/>
        <v>9</v>
      </c>
    </row>
    <row r="1042" spans="1:20" x14ac:dyDescent="0.3">
      <c r="A1042">
        <v>40</v>
      </c>
      <c r="B1042" t="s">
        <v>1065</v>
      </c>
      <c r="C1042" t="s">
        <v>2045</v>
      </c>
      <c r="E1042">
        <v>2019</v>
      </c>
      <c r="F1042">
        <v>2019</v>
      </c>
      <c r="G1042">
        <v>2</v>
      </c>
      <c r="H1042">
        <v>1</v>
      </c>
      <c r="I1042">
        <v>1</v>
      </c>
      <c r="J1042">
        <v>26</v>
      </c>
      <c r="K1042">
        <v>26</v>
      </c>
      <c r="L1042" t="s">
        <v>8</v>
      </c>
      <c r="M1042">
        <v>236.36</v>
      </c>
      <c r="N1042">
        <v>0</v>
      </c>
      <c r="O1042">
        <v>0</v>
      </c>
      <c r="P1042">
        <v>0</v>
      </c>
      <c r="Q1042">
        <v>5</v>
      </c>
      <c r="R1042">
        <v>0</v>
      </c>
      <c r="S1042" s="2">
        <f t="shared" si="32"/>
        <v>13</v>
      </c>
      <c r="T1042" s="2">
        <f t="shared" si="33"/>
        <v>26</v>
      </c>
    </row>
    <row r="1043" spans="1:20" x14ac:dyDescent="0.3">
      <c r="A1043">
        <v>41</v>
      </c>
      <c r="B1043" t="s">
        <v>1066</v>
      </c>
      <c r="C1043" t="s">
        <v>17</v>
      </c>
      <c r="E1043">
        <v>2017</v>
      </c>
      <c r="F1043">
        <v>2017</v>
      </c>
      <c r="G1043">
        <v>2</v>
      </c>
      <c r="H1043">
        <v>2</v>
      </c>
      <c r="I1043">
        <v>0</v>
      </c>
      <c r="J1043">
        <v>26</v>
      </c>
      <c r="K1043">
        <v>19</v>
      </c>
      <c r="L1043">
        <v>13</v>
      </c>
      <c r="M1043">
        <v>162.5</v>
      </c>
      <c r="N1043">
        <v>0</v>
      </c>
      <c r="O1043">
        <v>0</v>
      </c>
      <c r="P1043">
        <v>0</v>
      </c>
      <c r="Q1043">
        <v>3</v>
      </c>
      <c r="R1043">
        <v>1</v>
      </c>
      <c r="S1043" s="2">
        <f t="shared" si="32"/>
        <v>13</v>
      </c>
      <c r="T1043" s="2">
        <f t="shared" si="33"/>
        <v>13</v>
      </c>
    </row>
    <row r="1044" spans="1:20" x14ac:dyDescent="0.3">
      <c r="A1044">
        <v>42</v>
      </c>
      <c r="B1044" t="s">
        <v>1067</v>
      </c>
      <c r="C1044" t="s">
        <v>15</v>
      </c>
      <c r="E1044">
        <v>2006</v>
      </c>
      <c r="F1044">
        <v>2006</v>
      </c>
      <c r="G1044">
        <v>1</v>
      </c>
      <c r="H1044">
        <v>1</v>
      </c>
      <c r="I1044">
        <v>0</v>
      </c>
      <c r="J1044">
        <v>26</v>
      </c>
      <c r="K1044">
        <v>26</v>
      </c>
      <c r="L1044">
        <v>26</v>
      </c>
      <c r="M1044">
        <v>83.87</v>
      </c>
      <c r="N1044">
        <v>0</v>
      </c>
      <c r="O1044">
        <v>0</v>
      </c>
      <c r="P1044">
        <v>0</v>
      </c>
      <c r="Q1044">
        <v>3</v>
      </c>
      <c r="R1044">
        <v>1</v>
      </c>
      <c r="S1044" s="2">
        <f t="shared" si="32"/>
        <v>26</v>
      </c>
      <c r="T1044" s="2">
        <f t="shared" si="33"/>
        <v>26</v>
      </c>
    </row>
    <row r="1045" spans="1:20" x14ac:dyDescent="0.3">
      <c r="A1045">
        <v>43</v>
      </c>
      <c r="B1045" t="s">
        <v>1068</v>
      </c>
      <c r="C1045" t="s">
        <v>2078</v>
      </c>
      <c r="E1045">
        <v>2019</v>
      </c>
      <c r="F1045">
        <v>2019</v>
      </c>
      <c r="G1045">
        <v>4</v>
      </c>
      <c r="H1045">
        <v>4</v>
      </c>
      <c r="I1045">
        <v>1</v>
      </c>
      <c r="J1045">
        <v>26</v>
      </c>
      <c r="K1045">
        <v>16</v>
      </c>
      <c r="L1045">
        <v>8.66</v>
      </c>
      <c r="M1045">
        <v>72.22</v>
      </c>
      <c r="N1045">
        <v>0</v>
      </c>
      <c r="O1045">
        <v>0</v>
      </c>
      <c r="P1045">
        <v>1</v>
      </c>
      <c r="Q1045">
        <v>1</v>
      </c>
      <c r="R1045">
        <v>0</v>
      </c>
      <c r="S1045" s="2">
        <f t="shared" si="32"/>
        <v>6.5</v>
      </c>
      <c r="T1045" s="2">
        <f t="shared" si="33"/>
        <v>6.5</v>
      </c>
    </row>
    <row r="1046" spans="1:20" x14ac:dyDescent="0.3">
      <c r="A1046">
        <v>44</v>
      </c>
      <c r="B1046" t="s">
        <v>1069</v>
      </c>
      <c r="C1046" t="s">
        <v>2082</v>
      </c>
      <c r="E1046">
        <v>2012</v>
      </c>
      <c r="F1046">
        <v>2019</v>
      </c>
      <c r="G1046">
        <v>14</v>
      </c>
      <c r="H1046">
        <v>3</v>
      </c>
      <c r="I1046">
        <v>2</v>
      </c>
      <c r="J1046">
        <v>26</v>
      </c>
      <c r="K1046">
        <v>24</v>
      </c>
      <c r="L1046">
        <v>26</v>
      </c>
      <c r="M1046">
        <v>162.5</v>
      </c>
      <c r="N1046">
        <v>0</v>
      </c>
      <c r="O1046">
        <v>0</v>
      </c>
      <c r="P1046">
        <v>0</v>
      </c>
      <c r="Q1046">
        <v>2</v>
      </c>
      <c r="R1046">
        <v>2</v>
      </c>
      <c r="S1046" s="2">
        <f t="shared" si="32"/>
        <v>1.8571428571428572</v>
      </c>
      <c r="T1046" s="2">
        <f t="shared" si="33"/>
        <v>8.6666666666666661</v>
      </c>
    </row>
    <row r="1047" spans="1:20" x14ac:dyDescent="0.3">
      <c r="A1047">
        <v>45</v>
      </c>
      <c r="B1047" t="s">
        <v>1070</v>
      </c>
      <c r="C1047" t="s">
        <v>2058</v>
      </c>
      <c r="E1047">
        <v>2019</v>
      </c>
      <c r="F1047">
        <v>2019</v>
      </c>
      <c r="G1047">
        <v>6</v>
      </c>
      <c r="H1047">
        <v>3</v>
      </c>
      <c r="I1047">
        <v>1</v>
      </c>
      <c r="J1047">
        <v>26</v>
      </c>
      <c r="K1047">
        <v>22</v>
      </c>
      <c r="L1047">
        <v>13</v>
      </c>
      <c r="M1047">
        <v>123.8</v>
      </c>
      <c r="N1047">
        <v>0</v>
      </c>
      <c r="O1047">
        <v>0</v>
      </c>
      <c r="P1047">
        <v>1</v>
      </c>
      <c r="Q1047">
        <v>4</v>
      </c>
      <c r="R1047">
        <v>0</v>
      </c>
      <c r="S1047" s="2">
        <f t="shared" si="32"/>
        <v>4.333333333333333</v>
      </c>
      <c r="T1047" s="2">
        <f t="shared" si="33"/>
        <v>8.6666666666666661</v>
      </c>
    </row>
    <row r="1048" spans="1:20" x14ac:dyDescent="0.3">
      <c r="A1048">
        <v>46</v>
      </c>
      <c r="B1048" t="s">
        <v>1071</v>
      </c>
      <c r="C1048" t="s">
        <v>22</v>
      </c>
      <c r="E1048">
        <v>2012</v>
      </c>
      <c r="F1048">
        <v>2016</v>
      </c>
      <c r="G1048">
        <v>14</v>
      </c>
      <c r="H1048">
        <v>5</v>
      </c>
      <c r="I1048">
        <v>3</v>
      </c>
      <c r="J1048">
        <v>26</v>
      </c>
      <c r="K1048">
        <v>12</v>
      </c>
      <c r="L1048">
        <v>13</v>
      </c>
      <c r="M1048">
        <v>104</v>
      </c>
      <c r="N1048">
        <v>0</v>
      </c>
      <c r="O1048">
        <v>0</v>
      </c>
      <c r="P1048">
        <v>0</v>
      </c>
      <c r="Q1048">
        <v>0</v>
      </c>
      <c r="R1048">
        <v>1</v>
      </c>
      <c r="S1048" s="2">
        <f t="shared" si="32"/>
        <v>1.8571428571428572</v>
      </c>
      <c r="T1048" s="2">
        <f t="shared" si="33"/>
        <v>5.2</v>
      </c>
    </row>
    <row r="1049" spans="1:20" x14ac:dyDescent="0.3">
      <c r="A1049">
        <v>47</v>
      </c>
      <c r="B1049" t="s">
        <v>1072</v>
      </c>
      <c r="C1049" t="s">
        <v>2024</v>
      </c>
      <c r="E1049">
        <v>2013</v>
      </c>
      <c r="F1049">
        <v>2019</v>
      </c>
      <c r="G1049">
        <v>10</v>
      </c>
      <c r="H1049">
        <v>6</v>
      </c>
      <c r="I1049">
        <v>3</v>
      </c>
      <c r="J1049">
        <v>26</v>
      </c>
      <c r="K1049">
        <v>7</v>
      </c>
      <c r="L1049">
        <v>8.66</v>
      </c>
      <c r="M1049">
        <v>78.78</v>
      </c>
      <c r="N1049">
        <v>0</v>
      </c>
      <c r="O1049">
        <v>0</v>
      </c>
      <c r="P1049">
        <v>0</v>
      </c>
      <c r="Q1049">
        <v>2</v>
      </c>
      <c r="R1049">
        <v>0</v>
      </c>
      <c r="S1049" s="2">
        <f t="shared" si="32"/>
        <v>2.6</v>
      </c>
      <c r="T1049" s="2">
        <f t="shared" si="33"/>
        <v>4.333333333333333</v>
      </c>
    </row>
    <row r="1050" spans="1:20" x14ac:dyDescent="0.3">
      <c r="A1050">
        <v>48</v>
      </c>
      <c r="B1050" t="s">
        <v>1073</v>
      </c>
      <c r="C1050" t="s">
        <v>2024</v>
      </c>
      <c r="E1050">
        <v>2012</v>
      </c>
      <c r="F1050">
        <v>2019</v>
      </c>
      <c r="G1050">
        <v>18</v>
      </c>
      <c r="H1050">
        <v>8</v>
      </c>
      <c r="I1050">
        <v>3</v>
      </c>
      <c r="J1050">
        <v>26</v>
      </c>
      <c r="K1050">
        <v>8</v>
      </c>
      <c r="L1050">
        <v>5.2</v>
      </c>
      <c r="M1050">
        <v>54.16</v>
      </c>
      <c r="N1050">
        <v>0</v>
      </c>
      <c r="O1050">
        <v>0</v>
      </c>
      <c r="P1050">
        <v>1</v>
      </c>
      <c r="Q1050">
        <v>0</v>
      </c>
      <c r="R1050">
        <v>1</v>
      </c>
      <c r="S1050" s="2">
        <f t="shared" si="32"/>
        <v>1.4444444444444444</v>
      </c>
      <c r="T1050" s="2">
        <f t="shared" si="33"/>
        <v>3.25</v>
      </c>
    </row>
    <row r="1051" spans="1:20" x14ac:dyDescent="0.3">
      <c r="A1051">
        <v>49</v>
      </c>
      <c r="B1051" t="s">
        <v>1074</v>
      </c>
      <c r="C1051" t="s">
        <v>2053</v>
      </c>
      <c r="E1051">
        <v>2019</v>
      </c>
      <c r="F1051">
        <v>2019</v>
      </c>
      <c r="G1051">
        <v>4</v>
      </c>
      <c r="H1051">
        <v>4</v>
      </c>
      <c r="I1051">
        <v>3</v>
      </c>
      <c r="J1051">
        <v>26</v>
      </c>
      <c r="K1051">
        <v>18</v>
      </c>
      <c r="L1051">
        <v>26</v>
      </c>
      <c r="M1051">
        <v>113.04</v>
      </c>
      <c r="N1051">
        <v>0</v>
      </c>
      <c r="O1051">
        <v>0</v>
      </c>
      <c r="P1051">
        <v>0</v>
      </c>
      <c r="Q1051">
        <v>1</v>
      </c>
      <c r="R1051">
        <v>0</v>
      </c>
      <c r="S1051" s="2">
        <f t="shared" si="32"/>
        <v>6.5</v>
      </c>
      <c r="T1051" s="2">
        <f t="shared" si="33"/>
        <v>6.5</v>
      </c>
    </row>
    <row r="1052" spans="1:20" x14ac:dyDescent="0.3">
      <c r="A1052">
        <v>0</v>
      </c>
      <c r="B1052" t="s">
        <v>1075</v>
      </c>
      <c r="C1052" t="s">
        <v>11</v>
      </c>
      <c r="E1052">
        <v>2017</v>
      </c>
      <c r="F1052">
        <v>2019</v>
      </c>
      <c r="G1052">
        <v>18</v>
      </c>
      <c r="H1052">
        <v>5</v>
      </c>
      <c r="I1052">
        <v>3</v>
      </c>
      <c r="J1052">
        <v>26</v>
      </c>
      <c r="K1052">
        <v>14</v>
      </c>
      <c r="L1052">
        <v>13</v>
      </c>
      <c r="M1052">
        <v>216.66</v>
      </c>
      <c r="N1052">
        <v>0</v>
      </c>
      <c r="O1052">
        <v>0</v>
      </c>
      <c r="P1052">
        <v>1</v>
      </c>
      <c r="Q1052">
        <v>1</v>
      </c>
      <c r="R1052">
        <v>3</v>
      </c>
      <c r="S1052" s="2">
        <f t="shared" si="32"/>
        <v>1.4444444444444444</v>
      </c>
      <c r="T1052" s="2">
        <f t="shared" si="33"/>
        <v>5.2</v>
      </c>
    </row>
    <row r="1053" spans="1:20" x14ac:dyDescent="0.3">
      <c r="A1053">
        <v>1</v>
      </c>
      <c r="B1053" t="s">
        <v>1076</v>
      </c>
      <c r="C1053" t="s">
        <v>2069</v>
      </c>
      <c r="E1053">
        <v>2019</v>
      </c>
      <c r="F1053">
        <v>2019</v>
      </c>
      <c r="G1053">
        <v>6</v>
      </c>
      <c r="H1053">
        <v>5</v>
      </c>
      <c r="I1053">
        <v>2</v>
      </c>
      <c r="J1053">
        <v>26</v>
      </c>
      <c r="K1053">
        <v>16</v>
      </c>
      <c r="L1053">
        <v>8.66</v>
      </c>
      <c r="M1053">
        <v>83.87</v>
      </c>
      <c r="N1053">
        <v>0</v>
      </c>
      <c r="O1053">
        <v>0</v>
      </c>
      <c r="P1053">
        <v>1</v>
      </c>
      <c r="Q1053">
        <v>2</v>
      </c>
      <c r="R1053">
        <v>0</v>
      </c>
      <c r="S1053" s="2">
        <f t="shared" si="32"/>
        <v>4.333333333333333</v>
      </c>
      <c r="T1053" s="2">
        <f t="shared" si="33"/>
        <v>5.2</v>
      </c>
    </row>
    <row r="1054" spans="1:20" x14ac:dyDescent="0.3">
      <c r="A1054">
        <v>2</v>
      </c>
      <c r="B1054" t="s">
        <v>1077</v>
      </c>
      <c r="C1054" t="s">
        <v>2071</v>
      </c>
      <c r="E1054">
        <v>2019</v>
      </c>
      <c r="F1054">
        <v>2019</v>
      </c>
      <c r="G1054">
        <v>2</v>
      </c>
      <c r="H1054">
        <v>2</v>
      </c>
      <c r="I1054">
        <v>0</v>
      </c>
      <c r="J1054">
        <v>25</v>
      </c>
      <c r="K1054">
        <v>19</v>
      </c>
      <c r="L1054">
        <v>12.5</v>
      </c>
      <c r="M1054">
        <v>69.44</v>
      </c>
      <c r="N1054">
        <v>0</v>
      </c>
      <c r="O1054">
        <v>0</v>
      </c>
      <c r="P1054">
        <v>0</v>
      </c>
      <c r="Q1054">
        <v>2</v>
      </c>
      <c r="R1054">
        <v>0</v>
      </c>
      <c r="S1054" s="2">
        <f t="shared" si="32"/>
        <v>12.5</v>
      </c>
      <c r="T1054" s="2">
        <f t="shared" si="33"/>
        <v>12.5</v>
      </c>
    </row>
    <row r="1055" spans="1:20" x14ac:dyDescent="0.3">
      <c r="A1055">
        <v>3</v>
      </c>
      <c r="B1055" t="s">
        <v>1078</v>
      </c>
      <c r="E1055">
        <v>2019</v>
      </c>
      <c r="F1055">
        <v>2019</v>
      </c>
      <c r="G1055">
        <v>3</v>
      </c>
      <c r="H1055">
        <v>1</v>
      </c>
      <c r="I1055">
        <v>0</v>
      </c>
      <c r="J1055">
        <v>25</v>
      </c>
      <c r="K1055">
        <v>25</v>
      </c>
      <c r="L1055">
        <v>25</v>
      </c>
      <c r="M1055">
        <v>92.59</v>
      </c>
      <c r="N1055">
        <v>0</v>
      </c>
      <c r="O1055">
        <v>0</v>
      </c>
      <c r="P1055">
        <v>0</v>
      </c>
      <c r="Q1055">
        <v>2</v>
      </c>
      <c r="R1055">
        <v>0</v>
      </c>
      <c r="S1055" s="2">
        <f t="shared" si="32"/>
        <v>8.3333333333333339</v>
      </c>
      <c r="T1055" s="2">
        <f t="shared" si="33"/>
        <v>25</v>
      </c>
    </row>
    <row r="1056" spans="1:20" x14ac:dyDescent="0.3">
      <c r="A1056">
        <v>4</v>
      </c>
      <c r="B1056" t="s">
        <v>1079</v>
      </c>
      <c r="C1056" t="s">
        <v>2030</v>
      </c>
      <c r="E1056">
        <v>2012</v>
      </c>
      <c r="F1056">
        <v>2012</v>
      </c>
      <c r="G1056">
        <v>4</v>
      </c>
      <c r="H1056">
        <v>4</v>
      </c>
      <c r="I1056">
        <v>1</v>
      </c>
      <c r="J1056">
        <v>25</v>
      </c>
      <c r="K1056">
        <v>11</v>
      </c>
      <c r="L1056">
        <v>8.33</v>
      </c>
      <c r="M1056">
        <v>67.56</v>
      </c>
      <c r="N1056">
        <v>0</v>
      </c>
      <c r="O1056">
        <v>0</v>
      </c>
      <c r="P1056">
        <v>1</v>
      </c>
      <c r="Q1056">
        <v>1</v>
      </c>
      <c r="R1056">
        <v>0</v>
      </c>
      <c r="S1056" s="2">
        <f t="shared" si="32"/>
        <v>6.25</v>
      </c>
      <c r="T1056" s="2">
        <f t="shared" si="33"/>
        <v>6.25</v>
      </c>
    </row>
    <row r="1057" spans="1:20" x14ac:dyDescent="0.3">
      <c r="A1057">
        <v>5</v>
      </c>
      <c r="B1057" t="s">
        <v>1080</v>
      </c>
      <c r="C1057" t="s">
        <v>18</v>
      </c>
      <c r="E1057">
        <v>2012</v>
      </c>
      <c r="F1057">
        <v>2013</v>
      </c>
      <c r="G1057">
        <v>5</v>
      </c>
      <c r="H1057">
        <v>5</v>
      </c>
      <c r="I1057">
        <v>2</v>
      </c>
      <c r="J1057">
        <v>25</v>
      </c>
      <c r="K1057">
        <v>16</v>
      </c>
      <c r="L1057">
        <v>8.33</v>
      </c>
      <c r="M1057">
        <v>119.04</v>
      </c>
      <c r="N1057">
        <v>0</v>
      </c>
      <c r="O1057">
        <v>0</v>
      </c>
      <c r="P1057">
        <v>0</v>
      </c>
      <c r="Q1057">
        <v>1</v>
      </c>
      <c r="R1057">
        <v>1</v>
      </c>
      <c r="S1057" s="2">
        <f t="shared" si="32"/>
        <v>5</v>
      </c>
      <c r="T1057" s="2">
        <f t="shared" si="33"/>
        <v>5</v>
      </c>
    </row>
    <row r="1058" spans="1:20" x14ac:dyDescent="0.3">
      <c r="A1058">
        <v>6</v>
      </c>
      <c r="B1058" t="s">
        <v>1081</v>
      </c>
      <c r="C1058" t="s">
        <v>14</v>
      </c>
      <c r="E1058">
        <v>2006</v>
      </c>
      <c r="F1058">
        <v>2016</v>
      </c>
      <c r="G1058">
        <v>18</v>
      </c>
      <c r="H1058">
        <v>7</v>
      </c>
      <c r="I1058">
        <v>2</v>
      </c>
      <c r="J1058">
        <v>25</v>
      </c>
      <c r="K1058">
        <v>21</v>
      </c>
      <c r="L1058">
        <v>5</v>
      </c>
      <c r="M1058">
        <v>92.59</v>
      </c>
      <c r="N1058">
        <v>0</v>
      </c>
      <c r="O1058">
        <v>0</v>
      </c>
      <c r="P1058">
        <v>2</v>
      </c>
      <c r="Q1058">
        <v>4</v>
      </c>
      <c r="R1058">
        <v>0</v>
      </c>
      <c r="S1058" s="2">
        <f t="shared" si="32"/>
        <v>1.3888888888888888</v>
      </c>
      <c r="T1058" s="2">
        <f t="shared" si="33"/>
        <v>3.5714285714285716</v>
      </c>
    </row>
    <row r="1059" spans="1:20" x14ac:dyDescent="0.3">
      <c r="A1059">
        <v>7</v>
      </c>
      <c r="B1059" t="s">
        <v>1082</v>
      </c>
      <c r="C1059" t="s">
        <v>2020</v>
      </c>
      <c r="E1059">
        <v>2010</v>
      </c>
      <c r="F1059">
        <v>2013</v>
      </c>
      <c r="G1059">
        <v>9</v>
      </c>
      <c r="H1059">
        <v>6</v>
      </c>
      <c r="I1059">
        <v>2</v>
      </c>
      <c r="J1059">
        <v>25</v>
      </c>
      <c r="K1059">
        <v>9</v>
      </c>
      <c r="L1059">
        <v>6.25</v>
      </c>
      <c r="M1059">
        <v>125</v>
      </c>
      <c r="N1059">
        <v>0</v>
      </c>
      <c r="O1059">
        <v>0</v>
      </c>
      <c r="P1059">
        <v>0</v>
      </c>
      <c r="Q1059">
        <v>2</v>
      </c>
      <c r="R1059">
        <v>1</v>
      </c>
      <c r="S1059" s="2">
        <f t="shared" si="32"/>
        <v>2.7777777777777777</v>
      </c>
      <c r="T1059" s="2">
        <f t="shared" si="33"/>
        <v>4.166666666666667</v>
      </c>
    </row>
    <row r="1060" spans="1:20" x14ac:dyDescent="0.3">
      <c r="A1060">
        <v>8</v>
      </c>
      <c r="B1060" t="s">
        <v>1083</v>
      </c>
      <c r="C1060" t="s">
        <v>2079</v>
      </c>
      <c r="E1060">
        <v>2019</v>
      </c>
      <c r="F1060">
        <v>2019</v>
      </c>
      <c r="G1060">
        <v>2</v>
      </c>
      <c r="H1060">
        <v>2</v>
      </c>
      <c r="I1060">
        <v>1</v>
      </c>
      <c r="J1060">
        <v>25</v>
      </c>
      <c r="K1060">
        <v>19</v>
      </c>
      <c r="L1060">
        <v>25</v>
      </c>
      <c r="M1060">
        <v>92.59</v>
      </c>
      <c r="N1060">
        <v>0</v>
      </c>
      <c r="O1060">
        <v>0</v>
      </c>
      <c r="P1060">
        <v>0</v>
      </c>
      <c r="Q1060">
        <v>1</v>
      </c>
      <c r="R1060">
        <v>1</v>
      </c>
      <c r="S1060" s="2">
        <f t="shared" si="32"/>
        <v>12.5</v>
      </c>
      <c r="T1060" s="2">
        <f t="shared" si="33"/>
        <v>12.5</v>
      </c>
    </row>
    <row r="1061" spans="1:20" x14ac:dyDescent="0.3">
      <c r="A1061">
        <v>9</v>
      </c>
      <c r="B1061" t="s">
        <v>1084</v>
      </c>
      <c r="C1061" t="s">
        <v>2078</v>
      </c>
      <c r="E1061">
        <v>2019</v>
      </c>
      <c r="F1061">
        <v>2019</v>
      </c>
      <c r="G1061">
        <v>4</v>
      </c>
      <c r="H1061">
        <v>3</v>
      </c>
      <c r="I1061">
        <v>1</v>
      </c>
      <c r="J1061">
        <v>25</v>
      </c>
      <c r="K1061">
        <v>13</v>
      </c>
      <c r="L1061">
        <v>12.5</v>
      </c>
      <c r="M1061">
        <v>69.44</v>
      </c>
      <c r="N1061">
        <v>0</v>
      </c>
      <c r="O1061">
        <v>0</v>
      </c>
      <c r="P1061">
        <v>0</v>
      </c>
      <c r="Q1061">
        <v>2</v>
      </c>
      <c r="R1061">
        <v>0</v>
      </c>
      <c r="S1061" s="2">
        <f t="shared" si="32"/>
        <v>6.25</v>
      </c>
      <c r="T1061" s="2">
        <f t="shared" si="33"/>
        <v>8.3333333333333339</v>
      </c>
    </row>
    <row r="1062" spans="1:20" x14ac:dyDescent="0.3">
      <c r="A1062">
        <v>10</v>
      </c>
      <c r="B1062" t="s">
        <v>1085</v>
      </c>
      <c r="C1062" t="s">
        <v>17</v>
      </c>
      <c r="E1062">
        <v>2008</v>
      </c>
      <c r="F1062">
        <v>2013</v>
      </c>
      <c r="G1062">
        <v>6</v>
      </c>
      <c r="H1062">
        <v>3</v>
      </c>
      <c r="I1062">
        <v>2</v>
      </c>
      <c r="J1062">
        <v>25</v>
      </c>
      <c r="K1062">
        <v>22</v>
      </c>
      <c r="L1062">
        <v>25</v>
      </c>
      <c r="M1062">
        <v>250</v>
      </c>
      <c r="N1062">
        <v>0</v>
      </c>
      <c r="O1062">
        <v>0</v>
      </c>
      <c r="P1062">
        <v>0</v>
      </c>
      <c r="Q1062">
        <v>1</v>
      </c>
      <c r="R1062">
        <v>3</v>
      </c>
      <c r="S1062" s="2">
        <f t="shared" si="32"/>
        <v>4.166666666666667</v>
      </c>
      <c r="T1062" s="2">
        <f t="shared" si="33"/>
        <v>8.3333333333333339</v>
      </c>
    </row>
    <row r="1063" spans="1:20" x14ac:dyDescent="0.3">
      <c r="A1063">
        <v>11</v>
      </c>
      <c r="B1063" t="s">
        <v>1086</v>
      </c>
      <c r="C1063" t="s">
        <v>19</v>
      </c>
      <c r="E1063">
        <v>2015</v>
      </c>
      <c r="F1063">
        <v>2019</v>
      </c>
      <c r="G1063">
        <v>12</v>
      </c>
      <c r="H1063">
        <v>6</v>
      </c>
      <c r="I1063">
        <v>3</v>
      </c>
      <c r="J1063">
        <v>25</v>
      </c>
      <c r="K1063">
        <v>6</v>
      </c>
      <c r="L1063">
        <v>8.33</v>
      </c>
      <c r="M1063">
        <v>83.33</v>
      </c>
      <c r="N1063">
        <v>0</v>
      </c>
      <c r="O1063">
        <v>0</v>
      </c>
      <c r="P1063">
        <v>0</v>
      </c>
      <c r="Q1063">
        <v>2</v>
      </c>
      <c r="R1063">
        <v>0</v>
      </c>
      <c r="S1063" s="2">
        <f t="shared" si="32"/>
        <v>2.0833333333333335</v>
      </c>
      <c r="T1063" s="2">
        <f t="shared" si="33"/>
        <v>4.166666666666667</v>
      </c>
    </row>
    <row r="1064" spans="1:20" x14ac:dyDescent="0.3">
      <c r="A1064">
        <v>12</v>
      </c>
      <c r="B1064" t="s">
        <v>1087</v>
      </c>
      <c r="C1064" t="s">
        <v>2070</v>
      </c>
      <c r="E1064">
        <v>2019</v>
      </c>
      <c r="F1064">
        <v>2019</v>
      </c>
      <c r="G1064">
        <v>3</v>
      </c>
      <c r="H1064">
        <v>3</v>
      </c>
      <c r="I1064">
        <v>0</v>
      </c>
      <c r="J1064">
        <v>25</v>
      </c>
      <c r="K1064">
        <v>14</v>
      </c>
      <c r="L1064">
        <v>8.33</v>
      </c>
      <c r="M1064">
        <v>56.81</v>
      </c>
      <c r="N1064">
        <v>0</v>
      </c>
      <c r="O1064">
        <v>0</v>
      </c>
      <c r="P1064">
        <v>0</v>
      </c>
      <c r="Q1064">
        <v>1</v>
      </c>
      <c r="R1064">
        <v>0</v>
      </c>
      <c r="S1064" s="2">
        <f t="shared" si="32"/>
        <v>8.3333333333333339</v>
      </c>
      <c r="T1064" s="2">
        <f t="shared" si="33"/>
        <v>8.3333333333333339</v>
      </c>
    </row>
    <row r="1065" spans="1:20" x14ac:dyDescent="0.3">
      <c r="A1065">
        <v>13</v>
      </c>
      <c r="B1065" t="s">
        <v>1088</v>
      </c>
      <c r="C1065" t="s">
        <v>12</v>
      </c>
      <c r="E1065">
        <v>2016</v>
      </c>
      <c r="F1065">
        <v>2016</v>
      </c>
      <c r="G1065">
        <v>9</v>
      </c>
      <c r="H1065">
        <v>5</v>
      </c>
      <c r="I1065">
        <v>4</v>
      </c>
      <c r="J1065">
        <v>25</v>
      </c>
      <c r="K1065">
        <v>10</v>
      </c>
      <c r="L1065">
        <v>25</v>
      </c>
      <c r="M1065">
        <v>227.27</v>
      </c>
      <c r="N1065">
        <v>0</v>
      </c>
      <c r="O1065">
        <v>0</v>
      </c>
      <c r="P1065">
        <v>0</v>
      </c>
      <c r="Q1065">
        <v>1</v>
      </c>
      <c r="R1065">
        <v>2</v>
      </c>
      <c r="S1065" s="2">
        <f t="shared" si="32"/>
        <v>2.7777777777777777</v>
      </c>
      <c r="T1065" s="2">
        <f t="shared" si="33"/>
        <v>5</v>
      </c>
    </row>
    <row r="1066" spans="1:20" x14ac:dyDescent="0.3">
      <c r="A1066">
        <v>14</v>
      </c>
      <c r="B1066" t="s">
        <v>1089</v>
      </c>
      <c r="C1066" t="s">
        <v>2064</v>
      </c>
      <c r="E1066">
        <v>2019</v>
      </c>
      <c r="F1066">
        <v>2019</v>
      </c>
      <c r="G1066">
        <v>8</v>
      </c>
      <c r="H1066">
        <v>6</v>
      </c>
      <c r="I1066">
        <v>1</v>
      </c>
      <c r="J1066">
        <v>25</v>
      </c>
      <c r="K1066">
        <v>12</v>
      </c>
      <c r="L1066">
        <v>5</v>
      </c>
      <c r="M1066">
        <v>54.34</v>
      </c>
      <c r="N1066">
        <v>0</v>
      </c>
      <c r="O1066">
        <v>0</v>
      </c>
      <c r="P1066">
        <v>0</v>
      </c>
      <c r="Q1066">
        <v>1</v>
      </c>
      <c r="R1066">
        <v>0</v>
      </c>
      <c r="S1066" s="2">
        <f t="shared" si="32"/>
        <v>3.125</v>
      </c>
      <c r="T1066" s="2">
        <f t="shared" si="33"/>
        <v>4.166666666666667</v>
      </c>
    </row>
    <row r="1067" spans="1:20" x14ac:dyDescent="0.3">
      <c r="A1067">
        <v>15</v>
      </c>
      <c r="B1067" t="s">
        <v>1090</v>
      </c>
      <c r="C1067" t="s">
        <v>2061</v>
      </c>
      <c r="E1067">
        <v>2019</v>
      </c>
      <c r="F1067">
        <v>2019</v>
      </c>
      <c r="G1067">
        <v>4</v>
      </c>
      <c r="H1067">
        <v>3</v>
      </c>
      <c r="I1067">
        <v>2</v>
      </c>
      <c r="J1067">
        <v>25</v>
      </c>
      <c r="K1067">
        <v>18</v>
      </c>
      <c r="L1067">
        <v>25</v>
      </c>
      <c r="M1067">
        <v>80.64</v>
      </c>
      <c r="N1067">
        <v>0</v>
      </c>
      <c r="O1067">
        <v>0</v>
      </c>
      <c r="P1067">
        <v>0</v>
      </c>
      <c r="Q1067">
        <v>2</v>
      </c>
      <c r="R1067">
        <v>0</v>
      </c>
      <c r="S1067" s="2">
        <f t="shared" si="32"/>
        <v>6.25</v>
      </c>
      <c r="T1067" s="2">
        <f t="shared" si="33"/>
        <v>8.3333333333333339</v>
      </c>
    </row>
    <row r="1068" spans="1:20" x14ac:dyDescent="0.3">
      <c r="A1068">
        <v>16</v>
      </c>
      <c r="B1068" t="s">
        <v>1091</v>
      </c>
      <c r="C1068" t="s">
        <v>2030</v>
      </c>
      <c r="E1068">
        <v>2012</v>
      </c>
      <c r="F1068">
        <v>2013</v>
      </c>
      <c r="G1068">
        <v>5</v>
      </c>
      <c r="H1068">
        <v>4</v>
      </c>
      <c r="I1068">
        <v>0</v>
      </c>
      <c r="J1068">
        <v>25</v>
      </c>
      <c r="K1068">
        <v>10</v>
      </c>
      <c r="L1068">
        <v>6.25</v>
      </c>
      <c r="M1068">
        <v>86.2</v>
      </c>
      <c r="N1068">
        <v>0</v>
      </c>
      <c r="O1068">
        <v>0</v>
      </c>
      <c r="P1068">
        <v>0</v>
      </c>
      <c r="Q1068">
        <v>3</v>
      </c>
      <c r="R1068">
        <v>0</v>
      </c>
      <c r="S1068" s="2">
        <f t="shared" si="32"/>
        <v>5</v>
      </c>
      <c r="T1068" s="2">
        <f t="shared" si="33"/>
        <v>6.25</v>
      </c>
    </row>
    <row r="1069" spans="1:20" x14ac:dyDescent="0.3">
      <c r="A1069">
        <v>17</v>
      </c>
      <c r="B1069" t="s">
        <v>1092</v>
      </c>
      <c r="C1069" t="s">
        <v>2055</v>
      </c>
      <c r="E1069">
        <v>2019</v>
      </c>
      <c r="F1069">
        <v>2019</v>
      </c>
      <c r="G1069">
        <v>3</v>
      </c>
      <c r="H1069">
        <v>3</v>
      </c>
      <c r="I1069">
        <v>0</v>
      </c>
      <c r="J1069">
        <v>25</v>
      </c>
      <c r="K1069">
        <v>16</v>
      </c>
      <c r="L1069">
        <v>8.33</v>
      </c>
      <c r="M1069">
        <v>78.12</v>
      </c>
      <c r="N1069">
        <v>0</v>
      </c>
      <c r="O1069">
        <v>0</v>
      </c>
      <c r="P1069">
        <v>1</v>
      </c>
      <c r="Q1069">
        <v>3</v>
      </c>
      <c r="R1069">
        <v>0</v>
      </c>
      <c r="S1069" s="2">
        <f t="shared" si="32"/>
        <v>8.3333333333333339</v>
      </c>
      <c r="T1069" s="2">
        <f t="shared" si="33"/>
        <v>8.3333333333333339</v>
      </c>
    </row>
    <row r="1070" spans="1:20" x14ac:dyDescent="0.3">
      <c r="A1070">
        <v>18</v>
      </c>
      <c r="B1070" t="s">
        <v>1093</v>
      </c>
      <c r="C1070" t="s">
        <v>20</v>
      </c>
      <c r="E1070">
        <v>2006</v>
      </c>
      <c r="F1070">
        <v>2006</v>
      </c>
      <c r="G1070">
        <v>1</v>
      </c>
      <c r="H1070">
        <v>1</v>
      </c>
      <c r="I1070">
        <v>0</v>
      </c>
      <c r="J1070">
        <v>25</v>
      </c>
      <c r="K1070">
        <v>25</v>
      </c>
      <c r="L1070">
        <v>25</v>
      </c>
      <c r="M1070">
        <v>147.05000000000001</v>
      </c>
      <c r="N1070">
        <v>0</v>
      </c>
      <c r="O1070">
        <v>0</v>
      </c>
      <c r="P1070">
        <v>0</v>
      </c>
      <c r="Q1070">
        <v>3</v>
      </c>
      <c r="R1070">
        <v>1</v>
      </c>
      <c r="S1070" s="2">
        <f t="shared" si="32"/>
        <v>25</v>
      </c>
      <c r="T1070" s="2">
        <f t="shared" si="33"/>
        <v>25</v>
      </c>
    </row>
    <row r="1071" spans="1:20" x14ac:dyDescent="0.3">
      <c r="A1071">
        <v>19</v>
      </c>
      <c r="B1071" t="s">
        <v>1094</v>
      </c>
      <c r="C1071" t="s">
        <v>2033</v>
      </c>
      <c r="E1071">
        <v>2019</v>
      </c>
      <c r="F1071">
        <v>2019</v>
      </c>
      <c r="G1071">
        <v>8</v>
      </c>
      <c r="H1071">
        <v>6</v>
      </c>
      <c r="I1071">
        <v>2</v>
      </c>
      <c r="J1071">
        <v>25</v>
      </c>
      <c r="K1071">
        <v>12</v>
      </c>
      <c r="L1071">
        <v>6.25</v>
      </c>
      <c r="M1071">
        <v>96.15</v>
      </c>
      <c r="N1071">
        <v>0</v>
      </c>
      <c r="O1071">
        <v>0</v>
      </c>
      <c r="P1071">
        <v>1</v>
      </c>
      <c r="Q1071">
        <v>1</v>
      </c>
      <c r="R1071">
        <v>1</v>
      </c>
      <c r="S1071" s="2">
        <f t="shared" si="32"/>
        <v>3.125</v>
      </c>
      <c r="T1071" s="2">
        <f t="shared" si="33"/>
        <v>4.166666666666667</v>
      </c>
    </row>
    <row r="1072" spans="1:20" x14ac:dyDescent="0.3">
      <c r="A1072">
        <v>20</v>
      </c>
      <c r="B1072" t="s">
        <v>1095</v>
      </c>
      <c r="C1072" t="s">
        <v>2076</v>
      </c>
      <c r="E1072">
        <v>2019</v>
      </c>
      <c r="F1072">
        <v>2019</v>
      </c>
      <c r="G1072">
        <v>4</v>
      </c>
      <c r="H1072">
        <v>4</v>
      </c>
      <c r="I1072">
        <v>0</v>
      </c>
      <c r="J1072">
        <v>25</v>
      </c>
      <c r="K1072">
        <v>21</v>
      </c>
      <c r="L1072">
        <v>6.25</v>
      </c>
      <c r="M1072">
        <v>67.56</v>
      </c>
      <c r="N1072">
        <v>0</v>
      </c>
      <c r="O1072">
        <v>0</v>
      </c>
      <c r="P1072">
        <v>2</v>
      </c>
      <c r="Q1072">
        <v>2</v>
      </c>
      <c r="R1072">
        <v>0</v>
      </c>
      <c r="S1072" s="2">
        <f t="shared" si="32"/>
        <v>6.25</v>
      </c>
      <c r="T1072" s="2">
        <f t="shared" si="33"/>
        <v>6.25</v>
      </c>
    </row>
    <row r="1073" spans="1:20" x14ac:dyDescent="0.3">
      <c r="A1073">
        <v>21</v>
      </c>
      <c r="B1073" t="s">
        <v>1096</v>
      </c>
      <c r="C1073" t="s">
        <v>2055</v>
      </c>
      <c r="E1073">
        <v>2019</v>
      </c>
      <c r="F1073">
        <v>2019</v>
      </c>
      <c r="G1073">
        <v>4</v>
      </c>
      <c r="H1073">
        <v>2</v>
      </c>
      <c r="I1073">
        <v>0</v>
      </c>
      <c r="J1073">
        <v>25</v>
      </c>
      <c r="K1073">
        <v>15</v>
      </c>
      <c r="L1073">
        <v>12.5</v>
      </c>
      <c r="M1073">
        <v>100</v>
      </c>
      <c r="N1073">
        <v>0</v>
      </c>
      <c r="O1073">
        <v>0</v>
      </c>
      <c r="P1073">
        <v>0</v>
      </c>
      <c r="Q1073">
        <v>1</v>
      </c>
      <c r="R1073">
        <v>2</v>
      </c>
      <c r="S1073" s="2">
        <f t="shared" si="32"/>
        <v>6.25</v>
      </c>
      <c r="T1073" s="2">
        <f t="shared" si="33"/>
        <v>12.5</v>
      </c>
    </row>
    <row r="1074" spans="1:20" x14ac:dyDescent="0.3">
      <c r="A1074">
        <v>22</v>
      </c>
      <c r="B1074" t="s">
        <v>1097</v>
      </c>
      <c r="C1074" t="s">
        <v>2048</v>
      </c>
      <c r="E1074">
        <v>2019</v>
      </c>
      <c r="F1074">
        <v>2019</v>
      </c>
      <c r="G1074">
        <v>3</v>
      </c>
      <c r="H1074">
        <v>3</v>
      </c>
      <c r="I1074">
        <v>1</v>
      </c>
      <c r="J1074">
        <v>25</v>
      </c>
      <c r="K1074">
        <v>17</v>
      </c>
      <c r="L1074">
        <v>12.5</v>
      </c>
      <c r="M1074">
        <v>83.33</v>
      </c>
      <c r="N1074">
        <v>0</v>
      </c>
      <c r="O1074">
        <v>0</v>
      </c>
      <c r="P1074">
        <v>0</v>
      </c>
      <c r="Q1074">
        <v>3</v>
      </c>
      <c r="R1074">
        <v>0</v>
      </c>
      <c r="S1074" s="2">
        <f t="shared" si="32"/>
        <v>8.3333333333333339</v>
      </c>
      <c r="T1074" s="2">
        <f t="shared" si="33"/>
        <v>8.3333333333333339</v>
      </c>
    </row>
    <row r="1075" spans="1:20" x14ac:dyDescent="0.3">
      <c r="A1075">
        <v>23</v>
      </c>
      <c r="B1075" t="s">
        <v>1098</v>
      </c>
      <c r="C1075" t="s">
        <v>2055</v>
      </c>
      <c r="E1075">
        <v>2019</v>
      </c>
      <c r="F1075">
        <v>2019</v>
      </c>
      <c r="G1075">
        <v>4</v>
      </c>
      <c r="H1075">
        <v>2</v>
      </c>
      <c r="I1075">
        <v>0</v>
      </c>
      <c r="J1075">
        <v>24</v>
      </c>
      <c r="K1075">
        <v>16</v>
      </c>
      <c r="L1075">
        <v>12</v>
      </c>
      <c r="M1075">
        <v>104.34</v>
      </c>
      <c r="N1075">
        <v>0</v>
      </c>
      <c r="O1075">
        <v>0</v>
      </c>
      <c r="P1075">
        <v>0</v>
      </c>
      <c r="Q1075">
        <v>3</v>
      </c>
      <c r="R1075">
        <v>0</v>
      </c>
      <c r="S1075" s="2">
        <f t="shared" si="32"/>
        <v>6</v>
      </c>
      <c r="T1075" s="2">
        <f t="shared" si="33"/>
        <v>12</v>
      </c>
    </row>
    <row r="1076" spans="1:20" x14ac:dyDescent="0.3">
      <c r="A1076">
        <v>24</v>
      </c>
      <c r="B1076" t="s">
        <v>1099</v>
      </c>
      <c r="C1076" t="s">
        <v>2042</v>
      </c>
      <c r="E1076">
        <v>2019</v>
      </c>
      <c r="F1076">
        <v>2019</v>
      </c>
      <c r="G1076">
        <v>2</v>
      </c>
      <c r="H1076">
        <v>2</v>
      </c>
      <c r="I1076">
        <v>1</v>
      </c>
      <c r="J1076">
        <v>24</v>
      </c>
      <c r="K1076">
        <v>22</v>
      </c>
      <c r="L1076">
        <v>24</v>
      </c>
      <c r="M1076">
        <v>109.09</v>
      </c>
      <c r="N1076">
        <v>0</v>
      </c>
      <c r="O1076">
        <v>0</v>
      </c>
      <c r="P1076">
        <v>0</v>
      </c>
      <c r="Q1076">
        <v>2</v>
      </c>
      <c r="R1076">
        <v>0</v>
      </c>
      <c r="S1076" s="2">
        <f t="shared" si="32"/>
        <v>12</v>
      </c>
      <c r="T1076" s="2">
        <f t="shared" si="33"/>
        <v>12</v>
      </c>
    </row>
    <row r="1077" spans="1:20" x14ac:dyDescent="0.3">
      <c r="A1077">
        <v>25</v>
      </c>
      <c r="B1077" t="s">
        <v>1100</v>
      </c>
      <c r="C1077" t="s">
        <v>2063</v>
      </c>
      <c r="E1077">
        <v>2019</v>
      </c>
      <c r="F1077">
        <v>2019</v>
      </c>
      <c r="G1077">
        <v>3</v>
      </c>
      <c r="H1077">
        <v>2</v>
      </c>
      <c r="I1077">
        <v>0</v>
      </c>
      <c r="J1077">
        <v>24</v>
      </c>
      <c r="K1077">
        <v>13</v>
      </c>
      <c r="L1077">
        <v>12</v>
      </c>
      <c r="M1077">
        <v>64.86</v>
      </c>
      <c r="N1077">
        <v>0</v>
      </c>
      <c r="O1077">
        <v>0</v>
      </c>
      <c r="P1077">
        <v>0</v>
      </c>
      <c r="Q1077">
        <v>0</v>
      </c>
      <c r="R1077">
        <v>1</v>
      </c>
      <c r="S1077" s="2">
        <f t="shared" si="32"/>
        <v>8</v>
      </c>
      <c r="T1077" s="2">
        <f t="shared" si="33"/>
        <v>12</v>
      </c>
    </row>
    <row r="1078" spans="1:20" x14ac:dyDescent="0.3">
      <c r="A1078">
        <v>26</v>
      </c>
      <c r="B1078" t="s">
        <v>1101</v>
      </c>
      <c r="C1078" t="s">
        <v>2041</v>
      </c>
      <c r="E1078">
        <v>2008</v>
      </c>
      <c r="F1078">
        <v>2019</v>
      </c>
      <c r="G1078">
        <v>3</v>
      </c>
      <c r="H1078">
        <v>3</v>
      </c>
      <c r="I1078">
        <v>0</v>
      </c>
      <c r="J1078">
        <v>24</v>
      </c>
      <c r="K1078">
        <v>16</v>
      </c>
      <c r="L1078">
        <v>8</v>
      </c>
      <c r="M1078">
        <v>82.75</v>
      </c>
      <c r="N1078">
        <v>0</v>
      </c>
      <c r="O1078">
        <v>0</v>
      </c>
      <c r="P1078">
        <v>0</v>
      </c>
      <c r="Q1078">
        <v>3</v>
      </c>
      <c r="R1078">
        <v>0</v>
      </c>
      <c r="S1078" s="2">
        <f t="shared" si="32"/>
        <v>8</v>
      </c>
      <c r="T1078" s="2">
        <f t="shared" si="33"/>
        <v>8</v>
      </c>
    </row>
    <row r="1079" spans="1:20" x14ac:dyDescent="0.3">
      <c r="A1079">
        <v>27</v>
      </c>
      <c r="B1079" t="s">
        <v>1102</v>
      </c>
      <c r="C1079" t="s">
        <v>2038</v>
      </c>
      <c r="E1079">
        <v>2019</v>
      </c>
      <c r="F1079">
        <v>2019</v>
      </c>
      <c r="G1079">
        <v>4</v>
      </c>
      <c r="H1079">
        <v>4</v>
      </c>
      <c r="I1079">
        <v>0</v>
      </c>
      <c r="J1079">
        <v>24</v>
      </c>
      <c r="K1079">
        <v>13</v>
      </c>
      <c r="L1079">
        <v>6</v>
      </c>
      <c r="M1079">
        <v>114.28</v>
      </c>
      <c r="N1079">
        <v>0</v>
      </c>
      <c r="O1079">
        <v>0</v>
      </c>
      <c r="P1079">
        <v>1</v>
      </c>
      <c r="Q1079">
        <v>1</v>
      </c>
      <c r="R1079">
        <v>1</v>
      </c>
      <c r="S1079" s="2">
        <f t="shared" si="32"/>
        <v>6</v>
      </c>
      <c r="T1079" s="2">
        <f t="shared" si="33"/>
        <v>6</v>
      </c>
    </row>
    <row r="1080" spans="1:20" x14ac:dyDescent="0.3">
      <c r="A1080">
        <v>28</v>
      </c>
      <c r="B1080" t="s">
        <v>1103</v>
      </c>
      <c r="C1080" t="s">
        <v>13</v>
      </c>
      <c r="E1080">
        <v>2011</v>
      </c>
      <c r="F1080">
        <v>2014</v>
      </c>
      <c r="G1080">
        <v>34</v>
      </c>
      <c r="H1080">
        <v>7</v>
      </c>
      <c r="I1080">
        <v>2</v>
      </c>
      <c r="J1080">
        <v>24</v>
      </c>
      <c r="K1080">
        <v>12</v>
      </c>
      <c r="L1080">
        <v>4.8</v>
      </c>
      <c r="M1080">
        <v>114.28</v>
      </c>
      <c r="N1080">
        <v>0</v>
      </c>
      <c r="O1080">
        <v>0</v>
      </c>
      <c r="P1080">
        <v>1</v>
      </c>
      <c r="Q1080">
        <v>3</v>
      </c>
      <c r="R1080">
        <v>0</v>
      </c>
      <c r="S1080" s="2">
        <f t="shared" si="32"/>
        <v>0.70588235294117652</v>
      </c>
      <c r="T1080" s="2">
        <f t="shared" si="33"/>
        <v>3.4285714285714284</v>
      </c>
    </row>
    <row r="1081" spans="1:20" x14ac:dyDescent="0.3">
      <c r="A1081">
        <v>29</v>
      </c>
      <c r="B1081" t="s">
        <v>1104</v>
      </c>
      <c r="C1081" t="s">
        <v>21</v>
      </c>
      <c r="E1081">
        <v>2016</v>
      </c>
      <c r="F1081">
        <v>2019</v>
      </c>
      <c r="G1081">
        <v>14</v>
      </c>
      <c r="H1081">
        <v>1</v>
      </c>
      <c r="I1081">
        <v>1</v>
      </c>
      <c r="J1081">
        <v>24</v>
      </c>
      <c r="K1081">
        <v>24</v>
      </c>
      <c r="L1081" t="s">
        <v>8</v>
      </c>
      <c r="M1081">
        <v>160</v>
      </c>
      <c r="N1081">
        <v>0</v>
      </c>
      <c r="O1081">
        <v>0</v>
      </c>
      <c r="P1081">
        <v>0</v>
      </c>
      <c r="Q1081">
        <v>4</v>
      </c>
      <c r="R1081">
        <v>0</v>
      </c>
      <c r="S1081" s="2">
        <f t="shared" si="32"/>
        <v>1.7142857142857142</v>
      </c>
      <c r="T1081" s="2">
        <f t="shared" si="33"/>
        <v>24</v>
      </c>
    </row>
    <row r="1082" spans="1:20" x14ac:dyDescent="0.3">
      <c r="A1082">
        <v>30</v>
      </c>
      <c r="B1082" t="s">
        <v>1105</v>
      </c>
      <c r="C1082" t="s">
        <v>12</v>
      </c>
      <c r="E1082">
        <v>2005</v>
      </c>
      <c r="F1082">
        <v>2005</v>
      </c>
      <c r="G1082">
        <v>1</v>
      </c>
      <c r="H1082">
        <v>1</v>
      </c>
      <c r="I1082">
        <v>0</v>
      </c>
      <c r="J1082">
        <v>24</v>
      </c>
      <c r="K1082">
        <v>24</v>
      </c>
      <c r="L1082">
        <v>24</v>
      </c>
      <c r="M1082">
        <v>133.33000000000001</v>
      </c>
      <c r="N1082">
        <v>0</v>
      </c>
      <c r="O1082">
        <v>0</v>
      </c>
      <c r="P1082">
        <v>0</v>
      </c>
      <c r="Q1082">
        <v>4</v>
      </c>
      <c r="R1082">
        <v>0</v>
      </c>
      <c r="S1082" s="2">
        <f t="shared" si="32"/>
        <v>24</v>
      </c>
      <c r="T1082" s="2">
        <f t="shared" si="33"/>
        <v>24</v>
      </c>
    </row>
    <row r="1083" spans="1:20" x14ac:dyDescent="0.3">
      <c r="A1083">
        <v>31</v>
      </c>
      <c r="B1083" t="s">
        <v>1106</v>
      </c>
      <c r="E1083">
        <v>2019</v>
      </c>
      <c r="F1083">
        <v>2019</v>
      </c>
      <c r="G1083">
        <v>3</v>
      </c>
      <c r="H1083">
        <v>3</v>
      </c>
      <c r="I1083">
        <v>1</v>
      </c>
      <c r="J1083">
        <v>24</v>
      </c>
      <c r="K1083">
        <v>14</v>
      </c>
      <c r="L1083">
        <v>12</v>
      </c>
      <c r="M1083">
        <v>43.63</v>
      </c>
      <c r="N1083">
        <v>0</v>
      </c>
      <c r="O1083">
        <v>0</v>
      </c>
      <c r="P1083">
        <v>0</v>
      </c>
      <c r="Q1083">
        <v>1</v>
      </c>
      <c r="R1083">
        <v>0</v>
      </c>
      <c r="S1083" s="2">
        <f t="shared" si="32"/>
        <v>8</v>
      </c>
      <c r="T1083" s="2">
        <f t="shared" si="33"/>
        <v>8</v>
      </c>
    </row>
    <row r="1084" spans="1:20" x14ac:dyDescent="0.3">
      <c r="A1084">
        <v>32</v>
      </c>
      <c r="B1084" t="s">
        <v>1107</v>
      </c>
      <c r="C1084" t="s">
        <v>2075</v>
      </c>
      <c r="E1084">
        <v>2019</v>
      </c>
      <c r="F1084">
        <v>2019</v>
      </c>
      <c r="G1084">
        <v>4</v>
      </c>
      <c r="H1084">
        <v>4</v>
      </c>
      <c r="I1084">
        <v>0</v>
      </c>
      <c r="J1084">
        <v>24</v>
      </c>
      <c r="K1084">
        <v>12</v>
      </c>
      <c r="L1084">
        <v>6</v>
      </c>
      <c r="M1084">
        <v>80</v>
      </c>
      <c r="N1084">
        <v>0</v>
      </c>
      <c r="O1084">
        <v>0</v>
      </c>
      <c r="P1084">
        <v>0</v>
      </c>
      <c r="Q1084">
        <v>1</v>
      </c>
      <c r="R1084">
        <v>0</v>
      </c>
      <c r="S1084" s="2">
        <f t="shared" si="32"/>
        <v>6</v>
      </c>
      <c r="T1084" s="2">
        <f t="shared" si="33"/>
        <v>6</v>
      </c>
    </row>
    <row r="1085" spans="1:20" x14ac:dyDescent="0.3">
      <c r="A1085">
        <v>33</v>
      </c>
      <c r="B1085" t="s">
        <v>1108</v>
      </c>
      <c r="C1085" t="s">
        <v>18</v>
      </c>
      <c r="E1085">
        <v>2012</v>
      </c>
      <c r="F1085">
        <v>2018</v>
      </c>
      <c r="G1085">
        <v>29</v>
      </c>
      <c r="H1085">
        <v>8</v>
      </c>
      <c r="I1085">
        <v>4</v>
      </c>
      <c r="J1085">
        <v>24</v>
      </c>
      <c r="K1085">
        <v>10</v>
      </c>
      <c r="L1085">
        <v>6</v>
      </c>
      <c r="M1085">
        <v>104.34</v>
      </c>
      <c r="N1085">
        <v>0</v>
      </c>
      <c r="O1085">
        <v>0</v>
      </c>
      <c r="P1085">
        <v>2</v>
      </c>
      <c r="Q1085">
        <v>1</v>
      </c>
      <c r="R1085">
        <v>2</v>
      </c>
      <c r="S1085" s="2">
        <f t="shared" si="32"/>
        <v>0.82758620689655171</v>
      </c>
      <c r="T1085" s="2">
        <f t="shared" si="33"/>
        <v>3</v>
      </c>
    </row>
    <row r="1086" spans="1:20" x14ac:dyDescent="0.3">
      <c r="A1086">
        <v>34</v>
      </c>
      <c r="B1086" t="s">
        <v>1109</v>
      </c>
      <c r="C1086">
        <v>2</v>
      </c>
      <c r="E1086">
        <v>2011</v>
      </c>
      <c r="F1086">
        <v>2011</v>
      </c>
      <c r="G1086">
        <v>2</v>
      </c>
      <c r="H1086">
        <v>2</v>
      </c>
      <c r="I1086">
        <v>0</v>
      </c>
      <c r="J1086">
        <v>24</v>
      </c>
      <c r="K1086">
        <v>23</v>
      </c>
      <c r="L1086">
        <v>12</v>
      </c>
      <c r="M1086">
        <v>82.75</v>
      </c>
      <c r="N1086">
        <v>0</v>
      </c>
      <c r="O1086">
        <v>0</v>
      </c>
      <c r="P1086">
        <v>0</v>
      </c>
      <c r="Q1086">
        <v>2</v>
      </c>
      <c r="R1086">
        <v>0</v>
      </c>
      <c r="S1086" s="2">
        <f t="shared" si="32"/>
        <v>12</v>
      </c>
      <c r="T1086" s="2">
        <f t="shared" si="33"/>
        <v>12</v>
      </c>
    </row>
    <row r="1087" spans="1:20" x14ac:dyDescent="0.3">
      <c r="A1087">
        <v>35</v>
      </c>
      <c r="B1087" t="s">
        <v>1110</v>
      </c>
      <c r="C1087" t="s">
        <v>2023</v>
      </c>
      <c r="E1087">
        <v>2014</v>
      </c>
      <c r="F1087">
        <v>2019</v>
      </c>
      <c r="G1087">
        <v>18</v>
      </c>
      <c r="H1087">
        <v>11</v>
      </c>
      <c r="I1087">
        <v>4</v>
      </c>
      <c r="J1087">
        <v>24</v>
      </c>
      <c r="K1087">
        <v>11</v>
      </c>
      <c r="L1087">
        <v>3.42</v>
      </c>
      <c r="M1087">
        <v>42.85</v>
      </c>
      <c r="N1087">
        <v>0</v>
      </c>
      <c r="O1087">
        <v>0</v>
      </c>
      <c r="P1087">
        <v>1</v>
      </c>
      <c r="Q1087">
        <v>2</v>
      </c>
      <c r="R1087">
        <v>0</v>
      </c>
      <c r="S1087" s="2">
        <f t="shared" si="32"/>
        <v>1.3333333333333333</v>
      </c>
      <c r="T1087" s="2">
        <f t="shared" si="33"/>
        <v>2.1818181818181817</v>
      </c>
    </row>
    <row r="1088" spans="1:20" x14ac:dyDescent="0.3">
      <c r="A1088">
        <v>36</v>
      </c>
      <c r="B1088" t="s">
        <v>1111</v>
      </c>
      <c r="C1088" t="s">
        <v>13</v>
      </c>
      <c r="E1088">
        <v>2007</v>
      </c>
      <c r="F1088">
        <v>2007</v>
      </c>
      <c r="G1088">
        <v>4</v>
      </c>
      <c r="H1088">
        <v>4</v>
      </c>
      <c r="I1088">
        <v>3</v>
      </c>
      <c r="J1088">
        <v>24</v>
      </c>
      <c r="K1088">
        <v>9</v>
      </c>
      <c r="L1088">
        <v>24</v>
      </c>
      <c r="M1088">
        <v>120</v>
      </c>
      <c r="N1088">
        <v>0</v>
      </c>
      <c r="O1088">
        <v>0</v>
      </c>
      <c r="P1088">
        <v>0</v>
      </c>
      <c r="Q1088">
        <v>2</v>
      </c>
      <c r="R1088">
        <v>0</v>
      </c>
      <c r="S1088" s="2">
        <f t="shared" si="32"/>
        <v>6</v>
      </c>
      <c r="T1088" s="2">
        <f t="shared" si="33"/>
        <v>6</v>
      </c>
    </row>
    <row r="1089" spans="1:20" x14ac:dyDescent="0.3">
      <c r="A1089">
        <v>37</v>
      </c>
      <c r="B1089" t="s">
        <v>1112</v>
      </c>
      <c r="C1089" t="s">
        <v>17</v>
      </c>
      <c r="E1089">
        <v>2013</v>
      </c>
      <c r="F1089">
        <v>2016</v>
      </c>
      <c r="G1089">
        <v>21</v>
      </c>
      <c r="H1089">
        <v>6</v>
      </c>
      <c r="I1089">
        <v>4</v>
      </c>
      <c r="J1089">
        <v>23</v>
      </c>
      <c r="K1089">
        <v>9</v>
      </c>
      <c r="L1089">
        <v>11.5</v>
      </c>
      <c r="M1089">
        <v>115</v>
      </c>
      <c r="N1089">
        <v>0</v>
      </c>
      <c r="O1089">
        <v>0</v>
      </c>
      <c r="P1089">
        <v>0</v>
      </c>
      <c r="Q1089">
        <v>2</v>
      </c>
      <c r="R1089">
        <v>0</v>
      </c>
      <c r="S1089" s="2">
        <f t="shared" si="32"/>
        <v>1.0952380952380953</v>
      </c>
      <c r="T1089" s="2">
        <f t="shared" si="33"/>
        <v>3.8333333333333335</v>
      </c>
    </row>
    <row r="1090" spans="1:20" x14ac:dyDescent="0.3">
      <c r="A1090">
        <v>38</v>
      </c>
      <c r="B1090" t="s">
        <v>1113</v>
      </c>
      <c r="C1090" t="s">
        <v>15</v>
      </c>
      <c r="E1090">
        <v>2010</v>
      </c>
      <c r="F1090">
        <v>2011</v>
      </c>
      <c r="G1090">
        <v>2</v>
      </c>
      <c r="H1090">
        <v>2</v>
      </c>
      <c r="I1090">
        <v>0</v>
      </c>
      <c r="J1090">
        <v>23</v>
      </c>
      <c r="K1090">
        <v>15</v>
      </c>
      <c r="L1090">
        <v>11.5</v>
      </c>
      <c r="M1090">
        <v>58.97</v>
      </c>
      <c r="N1090">
        <v>0</v>
      </c>
      <c r="O1090">
        <v>0</v>
      </c>
      <c r="P1090">
        <v>0</v>
      </c>
      <c r="Q1090">
        <v>3</v>
      </c>
      <c r="R1090">
        <v>0</v>
      </c>
      <c r="S1090" s="2">
        <f t="shared" si="32"/>
        <v>11.5</v>
      </c>
      <c r="T1090" s="2">
        <f t="shared" si="33"/>
        <v>11.5</v>
      </c>
    </row>
    <row r="1091" spans="1:20" x14ac:dyDescent="0.3">
      <c r="A1091">
        <v>39</v>
      </c>
      <c r="B1091" t="s">
        <v>1114</v>
      </c>
      <c r="C1091" t="s">
        <v>16</v>
      </c>
      <c r="E1091">
        <v>2013</v>
      </c>
      <c r="F1091">
        <v>2015</v>
      </c>
      <c r="G1091">
        <v>9</v>
      </c>
      <c r="H1091">
        <v>4</v>
      </c>
      <c r="I1091">
        <v>2</v>
      </c>
      <c r="J1091">
        <v>23</v>
      </c>
      <c r="K1091">
        <v>13</v>
      </c>
      <c r="L1091">
        <v>11.5</v>
      </c>
      <c r="M1091">
        <v>164.28</v>
      </c>
      <c r="N1091">
        <v>0</v>
      </c>
      <c r="O1091">
        <v>0</v>
      </c>
      <c r="P1091">
        <v>1</v>
      </c>
      <c r="Q1091">
        <v>2</v>
      </c>
      <c r="R1091">
        <v>1</v>
      </c>
      <c r="S1091" s="2">
        <f t="shared" ref="S1091:S1154" si="34">J1091/G1091</f>
        <v>2.5555555555555554</v>
      </c>
      <c r="T1091" s="2">
        <f t="shared" ref="T1091:T1154" si="35">J1091/H1091</f>
        <v>5.75</v>
      </c>
    </row>
    <row r="1092" spans="1:20" x14ac:dyDescent="0.3">
      <c r="A1092">
        <v>40</v>
      </c>
      <c r="B1092" t="s">
        <v>1115</v>
      </c>
      <c r="C1092" t="s">
        <v>2041</v>
      </c>
      <c r="E1092">
        <v>2019</v>
      </c>
      <c r="F1092">
        <v>2019</v>
      </c>
      <c r="G1092">
        <v>5</v>
      </c>
      <c r="H1092">
        <v>4</v>
      </c>
      <c r="I1092">
        <v>2</v>
      </c>
      <c r="J1092">
        <v>23</v>
      </c>
      <c r="K1092">
        <v>23</v>
      </c>
      <c r="L1092">
        <v>11.5</v>
      </c>
      <c r="M1092">
        <v>92</v>
      </c>
      <c r="N1092">
        <v>0</v>
      </c>
      <c r="O1092">
        <v>0</v>
      </c>
      <c r="P1092">
        <v>2</v>
      </c>
      <c r="Q1092">
        <v>2</v>
      </c>
      <c r="R1092">
        <v>1</v>
      </c>
      <c r="S1092" s="2">
        <f t="shared" si="34"/>
        <v>4.5999999999999996</v>
      </c>
      <c r="T1092" s="2">
        <f t="shared" si="35"/>
        <v>5.75</v>
      </c>
    </row>
    <row r="1093" spans="1:20" x14ac:dyDescent="0.3">
      <c r="A1093">
        <v>41</v>
      </c>
      <c r="B1093" t="s">
        <v>1116</v>
      </c>
      <c r="C1093" t="s">
        <v>2021</v>
      </c>
      <c r="E1093">
        <v>2019</v>
      </c>
      <c r="F1093">
        <v>2019</v>
      </c>
      <c r="G1093">
        <v>2</v>
      </c>
      <c r="H1093">
        <v>2</v>
      </c>
      <c r="I1093">
        <v>1</v>
      </c>
      <c r="J1093">
        <v>23</v>
      </c>
      <c r="K1093">
        <v>21</v>
      </c>
      <c r="L1093">
        <v>23</v>
      </c>
      <c r="M1093">
        <v>100</v>
      </c>
      <c r="N1093">
        <v>0</v>
      </c>
      <c r="O1093">
        <v>0</v>
      </c>
      <c r="P1093">
        <v>0</v>
      </c>
      <c r="Q1093">
        <v>2</v>
      </c>
      <c r="R1093">
        <v>1</v>
      </c>
      <c r="S1093" s="2">
        <f t="shared" si="34"/>
        <v>11.5</v>
      </c>
      <c r="T1093" s="2">
        <f t="shared" si="35"/>
        <v>11.5</v>
      </c>
    </row>
    <row r="1094" spans="1:20" x14ac:dyDescent="0.3">
      <c r="A1094">
        <v>42</v>
      </c>
      <c r="B1094" t="s">
        <v>1117</v>
      </c>
      <c r="C1094" t="s">
        <v>2045</v>
      </c>
      <c r="E1094">
        <v>2019</v>
      </c>
      <c r="F1094">
        <v>2019</v>
      </c>
      <c r="G1094">
        <v>5</v>
      </c>
      <c r="H1094">
        <v>3</v>
      </c>
      <c r="I1094">
        <v>2</v>
      </c>
      <c r="J1094">
        <v>23</v>
      </c>
      <c r="K1094">
        <v>15</v>
      </c>
      <c r="L1094">
        <v>23</v>
      </c>
      <c r="M1094">
        <v>79.31</v>
      </c>
      <c r="N1094">
        <v>0</v>
      </c>
      <c r="O1094">
        <v>0</v>
      </c>
      <c r="P1094">
        <v>0</v>
      </c>
      <c r="Q1094">
        <v>2</v>
      </c>
      <c r="R1094">
        <v>1</v>
      </c>
      <c r="S1094" s="2">
        <f t="shared" si="34"/>
        <v>4.5999999999999996</v>
      </c>
      <c r="T1094" s="2">
        <f t="shared" si="35"/>
        <v>7.666666666666667</v>
      </c>
    </row>
    <row r="1095" spans="1:20" x14ac:dyDescent="0.3">
      <c r="A1095">
        <v>43</v>
      </c>
      <c r="B1095" t="s">
        <v>1118</v>
      </c>
      <c r="C1095" t="s">
        <v>2076</v>
      </c>
      <c r="E1095">
        <v>2019</v>
      </c>
      <c r="F1095">
        <v>2019</v>
      </c>
      <c r="G1095">
        <v>3</v>
      </c>
      <c r="H1095">
        <v>3</v>
      </c>
      <c r="I1095">
        <v>0</v>
      </c>
      <c r="J1095">
        <v>23</v>
      </c>
      <c r="K1095">
        <v>17</v>
      </c>
      <c r="L1095">
        <v>7.66</v>
      </c>
      <c r="M1095">
        <v>47.91</v>
      </c>
      <c r="N1095">
        <v>0</v>
      </c>
      <c r="O1095">
        <v>0</v>
      </c>
      <c r="P1095">
        <v>0</v>
      </c>
      <c r="Q1095">
        <v>1</v>
      </c>
      <c r="R1095">
        <v>0</v>
      </c>
      <c r="S1095" s="2">
        <f t="shared" si="34"/>
        <v>7.666666666666667</v>
      </c>
      <c r="T1095" s="2">
        <f t="shared" si="35"/>
        <v>7.666666666666667</v>
      </c>
    </row>
    <row r="1096" spans="1:20" x14ac:dyDescent="0.3">
      <c r="A1096">
        <v>44</v>
      </c>
      <c r="B1096" t="s">
        <v>1119</v>
      </c>
      <c r="C1096" t="s">
        <v>2055</v>
      </c>
      <c r="E1096">
        <v>2019</v>
      </c>
      <c r="F1096">
        <v>2019</v>
      </c>
      <c r="G1096">
        <v>4</v>
      </c>
      <c r="H1096">
        <v>2</v>
      </c>
      <c r="I1096">
        <v>1</v>
      </c>
      <c r="J1096">
        <v>23</v>
      </c>
      <c r="K1096">
        <v>16</v>
      </c>
      <c r="L1096">
        <v>23</v>
      </c>
      <c r="M1096">
        <v>104.54</v>
      </c>
      <c r="N1096">
        <v>0</v>
      </c>
      <c r="O1096">
        <v>0</v>
      </c>
      <c r="P1096">
        <v>0</v>
      </c>
      <c r="Q1096">
        <v>2</v>
      </c>
      <c r="R1096">
        <v>0</v>
      </c>
      <c r="S1096" s="2">
        <f t="shared" si="34"/>
        <v>5.75</v>
      </c>
      <c r="T1096" s="2">
        <f t="shared" si="35"/>
        <v>11.5</v>
      </c>
    </row>
    <row r="1097" spans="1:20" x14ac:dyDescent="0.3">
      <c r="A1097">
        <v>45</v>
      </c>
      <c r="B1097" t="s">
        <v>1120</v>
      </c>
      <c r="C1097" t="s">
        <v>2052</v>
      </c>
      <c r="E1097">
        <v>2019</v>
      </c>
      <c r="F1097">
        <v>2019</v>
      </c>
      <c r="G1097">
        <v>3</v>
      </c>
      <c r="H1097">
        <v>3</v>
      </c>
      <c r="I1097">
        <v>2</v>
      </c>
      <c r="J1097">
        <v>23</v>
      </c>
      <c r="K1097">
        <v>17</v>
      </c>
      <c r="L1097">
        <v>23</v>
      </c>
      <c r="M1097">
        <v>82.14</v>
      </c>
      <c r="N1097">
        <v>0</v>
      </c>
      <c r="O1097">
        <v>0</v>
      </c>
      <c r="P1097">
        <v>0</v>
      </c>
      <c r="Q1097">
        <v>0</v>
      </c>
      <c r="R1097">
        <v>1</v>
      </c>
      <c r="S1097" s="2">
        <f t="shared" si="34"/>
        <v>7.666666666666667</v>
      </c>
      <c r="T1097" s="2">
        <f t="shared" si="35"/>
        <v>7.666666666666667</v>
      </c>
    </row>
    <row r="1098" spans="1:20" x14ac:dyDescent="0.3">
      <c r="A1098">
        <v>46</v>
      </c>
      <c r="B1098" t="s">
        <v>1121</v>
      </c>
      <c r="C1098" t="s">
        <v>11</v>
      </c>
      <c r="E1098">
        <v>2012</v>
      </c>
      <c r="F1098">
        <v>2019</v>
      </c>
      <c r="G1098">
        <v>43</v>
      </c>
      <c r="H1098">
        <v>9</v>
      </c>
      <c r="I1098">
        <v>5</v>
      </c>
      <c r="J1098">
        <v>23</v>
      </c>
      <c r="K1098">
        <v>9</v>
      </c>
      <c r="L1098">
        <v>5.75</v>
      </c>
      <c r="M1098">
        <v>79.31</v>
      </c>
      <c r="N1098">
        <v>0</v>
      </c>
      <c r="O1098">
        <v>0</v>
      </c>
      <c r="P1098">
        <v>1</v>
      </c>
      <c r="Q1098">
        <v>0</v>
      </c>
      <c r="R1098">
        <v>0</v>
      </c>
      <c r="S1098" s="2">
        <f t="shared" si="34"/>
        <v>0.53488372093023251</v>
      </c>
      <c r="T1098" s="2">
        <f t="shared" si="35"/>
        <v>2.5555555555555554</v>
      </c>
    </row>
    <row r="1099" spans="1:20" x14ac:dyDescent="0.3">
      <c r="A1099">
        <v>47</v>
      </c>
      <c r="B1099" t="s">
        <v>1122</v>
      </c>
      <c r="C1099" t="s">
        <v>2023</v>
      </c>
      <c r="E1099">
        <v>2018</v>
      </c>
      <c r="F1099">
        <v>2019</v>
      </c>
      <c r="G1099">
        <v>18</v>
      </c>
      <c r="H1099">
        <v>8</v>
      </c>
      <c r="I1099">
        <v>4</v>
      </c>
      <c r="J1099">
        <v>23</v>
      </c>
      <c r="K1099">
        <v>9</v>
      </c>
      <c r="L1099">
        <v>5.75</v>
      </c>
      <c r="M1099">
        <v>79.31</v>
      </c>
      <c r="N1099">
        <v>0</v>
      </c>
      <c r="O1099">
        <v>0</v>
      </c>
      <c r="P1099">
        <v>1</v>
      </c>
      <c r="Q1099">
        <v>1</v>
      </c>
      <c r="R1099">
        <v>0</v>
      </c>
      <c r="S1099" s="2">
        <f t="shared" si="34"/>
        <v>1.2777777777777777</v>
      </c>
      <c r="T1099" s="2">
        <f t="shared" si="35"/>
        <v>2.875</v>
      </c>
    </row>
    <row r="1100" spans="1:20" x14ac:dyDescent="0.3">
      <c r="A1100">
        <v>48</v>
      </c>
      <c r="B1100" t="s">
        <v>1123</v>
      </c>
      <c r="C1100" t="s">
        <v>2065</v>
      </c>
      <c r="E1100">
        <v>2019</v>
      </c>
      <c r="F1100">
        <v>2019</v>
      </c>
      <c r="G1100">
        <v>2</v>
      </c>
      <c r="H1100">
        <v>2</v>
      </c>
      <c r="I1100">
        <v>0</v>
      </c>
      <c r="J1100">
        <v>23</v>
      </c>
      <c r="K1100">
        <v>21</v>
      </c>
      <c r="L1100">
        <v>11.5</v>
      </c>
      <c r="M1100">
        <v>127.77</v>
      </c>
      <c r="N1100">
        <v>0</v>
      </c>
      <c r="O1100">
        <v>0</v>
      </c>
      <c r="P1100">
        <v>0</v>
      </c>
      <c r="Q1100">
        <v>4</v>
      </c>
      <c r="R1100">
        <v>0</v>
      </c>
      <c r="S1100" s="2">
        <f t="shared" si="34"/>
        <v>11.5</v>
      </c>
      <c r="T1100" s="2">
        <f t="shared" si="35"/>
        <v>11.5</v>
      </c>
    </row>
    <row r="1101" spans="1:20" x14ac:dyDescent="0.3">
      <c r="A1101">
        <v>49</v>
      </c>
      <c r="B1101" t="s">
        <v>1124</v>
      </c>
      <c r="C1101" t="s">
        <v>19</v>
      </c>
      <c r="E1101">
        <v>2013</v>
      </c>
      <c r="F1101">
        <v>2016</v>
      </c>
      <c r="G1101">
        <v>14</v>
      </c>
      <c r="H1101">
        <v>5</v>
      </c>
      <c r="I1101">
        <v>4</v>
      </c>
      <c r="J1101">
        <v>23</v>
      </c>
      <c r="K1101">
        <v>17</v>
      </c>
      <c r="L1101">
        <v>23</v>
      </c>
      <c r="M1101">
        <v>135.29</v>
      </c>
      <c r="N1101">
        <v>0</v>
      </c>
      <c r="O1101">
        <v>0</v>
      </c>
      <c r="P1101">
        <v>0</v>
      </c>
      <c r="Q1101">
        <v>1</v>
      </c>
      <c r="R1101">
        <v>2</v>
      </c>
      <c r="S1101" s="2">
        <f t="shared" si="34"/>
        <v>1.6428571428571428</v>
      </c>
      <c r="T1101" s="2">
        <f t="shared" si="35"/>
        <v>4.5999999999999996</v>
      </c>
    </row>
    <row r="1102" spans="1:20" x14ac:dyDescent="0.3">
      <c r="A1102">
        <v>0</v>
      </c>
      <c r="B1102" t="s">
        <v>1125</v>
      </c>
      <c r="C1102" t="s">
        <v>2059</v>
      </c>
      <c r="E1102">
        <v>2019</v>
      </c>
      <c r="F1102">
        <v>2019</v>
      </c>
      <c r="G1102">
        <v>2</v>
      </c>
      <c r="H1102">
        <v>2</v>
      </c>
      <c r="I1102">
        <v>1</v>
      </c>
      <c r="J1102">
        <v>23</v>
      </c>
      <c r="K1102">
        <v>12</v>
      </c>
      <c r="L1102">
        <v>23</v>
      </c>
      <c r="M1102">
        <v>74.19</v>
      </c>
      <c r="N1102">
        <v>0</v>
      </c>
      <c r="O1102">
        <v>0</v>
      </c>
      <c r="P1102">
        <v>0</v>
      </c>
      <c r="Q1102">
        <v>2</v>
      </c>
      <c r="R1102">
        <v>0</v>
      </c>
      <c r="S1102" s="2">
        <f t="shared" si="34"/>
        <v>11.5</v>
      </c>
      <c r="T1102" s="2">
        <f t="shared" si="35"/>
        <v>11.5</v>
      </c>
    </row>
    <row r="1103" spans="1:20" x14ac:dyDescent="0.3">
      <c r="A1103">
        <v>1</v>
      </c>
      <c r="B1103" t="s">
        <v>1126</v>
      </c>
      <c r="C1103" t="s">
        <v>20</v>
      </c>
      <c r="E1103">
        <v>2010</v>
      </c>
      <c r="F1103">
        <v>2019</v>
      </c>
      <c r="G1103">
        <v>17</v>
      </c>
      <c r="H1103">
        <v>6</v>
      </c>
      <c r="I1103">
        <v>1</v>
      </c>
      <c r="J1103">
        <v>23</v>
      </c>
      <c r="K1103">
        <v>16</v>
      </c>
      <c r="L1103">
        <v>4.5999999999999996</v>
      </c>
      <c r="M1103">
        <v>69.69</v>
      </c>
      <c r="N1103">
        <v>0</v>
      </c>
      <c r="O1103">
        <v>0</v>
      </c>
      <c r="P1103">
        <v>1</v>
      </c>
      <c r="Q1103">
        <v>1</v>
      </c>
      <c r="R1103">
        <v>1</v>
      </c>
      <c r="S1103" s="2">
        <f t="shared" si="34"/>
        <v>1.3529411764705883</v>
      </c>
      <c r="T1103" s="2">
        <f t="shared" si="35"/>
        <v>3.8333333333333335</v>
      </c>
    </row>
    <row r="1104" spans="1:20" x14ac:dyDescent="0.3">
      <c r="A1104">
        <v>2</v>
      </c>
      <c r="B1104" t="s">
        <v>1127</v>
      </c>
      <c r="C1104" t="s">
        <v>2040</v>
      </c>
      <c r="E1104">
        <v>2019</v>
      </c>
      <c r="F1104">
        <v>2019</v>
      </c>
      <c r="G1104">
        <v>3</v>
      </c>
      <c r="H1104">
        <v>2</v>
      </c>
      <c r="I1104">
        <v>0</v>
      </c>
      <c r="J1104">
        <v>23</v>
      </c>
      <c r="K1104">
        <v>18</v>
      </c>
      <c r="L1104">
        <v>11.5</v>
      </c>
      <c r="M1104">
        <v>79.31</v>
      </c>
      <c r="N1104">
        <v>0</v>
      </c>
      <c r="O1104">
        <v>0</v>
      </c>
      <c r="P1104">
        <v>0</v>
      </c>
      <c r="Q1104">
        <v>1</v>
      </c>
      <c r="R1104">
        <v>1</v>
      </c>
      <c r="S1104" s="2">
        <f t="shared" si="34"/>
        <v>7.666666666666667</v>
      </c>
      <c r="T1104" s="2">
        <f t="shared" si="35"/>
        <v>11.5</v>
      </c>
    </row>
    <row r="1105" spans="1:20" x14ac:dyDescent="0.3">
      <c r="A1105">
        <v>3</v>
      </c>
      <c r="B1105" t="s">
        <v>1128</v>
      </c>
      <c r="C1105" t="s">
        <v>12</v>
      </c>
      <c r="E1105">
        <v>2016</v>
      </c>
      <c r="F1105">
        <v>2019</v>
      </c>
      <c r="G1105">
        <v>27</v>
      </c>
      <c r="H1105">
        <v>6</v>
      </c>
      <c r="I1105">
        <v>4</v>
      </c>
      <c r="J1105">
        <v>23</v>
      </c>
      <c r="K1105">
        <v>9</v>
      </c>
      <c r="L1105">
        <v>11.5</v>
      </c>
      <c r="M1105">
        <v>88.46</v>
      </c>
      <c r="N1105">
        <v>0</v>
      </c>
      <c r="O1105">
        <v>0</v>
      </c>
      <c r="P1105">
        <v>0</v>
      </c>
      <c r="Q1105">
        <v>2</v>
      </c>
      <c r="R1105">
        <v>0</v>
      </c>
      <c r="S1105" s="2">
        <f t="shared" si="34"/>
        <v>0.85185185185185186</v>
      </c>
      <c r="T1105" s="2">
        <f t="shared" si="35"/>
        <v>3.8333333333333335</v>
      </c>
    </row>
    <row r="1106" spans="1:20" x14ac:dyDescent="0.3">
      <c r="A1106">
        <v>4</v>
      </c>
      <c r="B1106" t="s">
        <v>1129</v>
      </c>
      <c r="C1106" t="s">
        <v>16</v>
      </c>
      <c r="E1106">
        <v>2007</v>
      </c>
      <c r="F1106">
        <v>2010</v>
      </c>
      <c r="G1106">
        <v>3</v>
      </c>
      <c r="H1106">
        <v>3</v>
      </c>
      <c r="I1106">
        <v>0</v>
      </c>
      <c r="J1106">
        <v>23</v>
      </c>
      <c r="K1106">
        <v>17</v>
      </c>
      <c r="L1106">
        <v>7.66</v>
      </c>
      <c r="M1106">
        <v>76.66</v>
      </c>
      <c r="N1106">
        <v>0</v>
      </c>
      <c r="O1106">
        <v>0</v>
      </c>
      <c r="P1106">
        <v>0</v>
      </c>
      <c r="Q1106">
        <v>1</v>
      </c>
      <c r="R1106">
        <v>0</v>
      </c>
      <c r="S1106" s="2">
        <f t="shared" si="34"/>
        <v>7.666666666666667</v>
      </c>
      <c r="T1106" s="2">
        <f t="shared" si="35"/>
        <v>7.666666666666667</v>
      </c>
    </row>
    <row r="1107" spans="1:20" x14ac:dyDescent="0.3">
      <c r="A1107">
        <v>5</v>
      </c>
      <c r="B1107" t="s">
        <v>1130</v>
      </c>
      <c r="C1107" t="s">
        <v>16</v>
      </c>
      <c r="E1107">
        <v>2007</v>
      </c>
      <c r="F1107">
        <v>2013</v>
      </c>
      <c r="G1107">
        <v>8</v>
      </c>
      <c r="H1107">
        <v>5</v>
      </c>
      <c r="I1107">
        <v>3</v>
      </c>
      <c r="J1107">
        <v>22</v>
      </c>
      <c r="K1107">
        <v>7</v>
      </c>
      <c r="L1107">
        <v>11</v>
      </c>
      <c r="M1107">
        <v>75.86</v>
      </c>
      <c r="N1107">
        <v>0</v>
      </c>
      <c r="O1107">
        <v>0</v>
      </c>
      <c r="P1107">
        <v>0</v>
      </c>
      <c r="Q1107">
        <v>0</v>
      </c>
      <c r="R1107">
        <v>0</v>
      </c>
      <c r="S1107" s="2">
        <f t="shared" si="34"/>
        <v>2.75</v>
      </c>
      <c r="T1107" s="2">
        <f t="shared" si="35"/>
        <v>4.4000000000000004</v>
      </c>
    </row>
    <row r="1108" spans="1:20" x14ac:dyDescent="0.3">
      <c r="A1108">
        <v>6</v>
      </c>
      <c r="B1108" t="s">
        <v>1131</v>
      </c>
      <c r="C1108" t="s">
        <v>2080</v>
      </c>
      <c r="E1108">
        <v>2019</v>
      </c>
      <c r="F1108">
        <v>2019</v>
      </c>
      <c r="G1108">
        <v>4</v>
      </c>
      <c r="H1108">
        <v>3</v>
      </c>
      <c r="I1108">
        <v>0</v>
      </c>
      <c r="J1108">
        <v>22</v>
      </c>
      <c r="K1108">
        <v>12</v>
      </c>
      <c r="L1108">
        <v>7.33</v>
      </c>
      <c r="M1108">
        <v>51.16</v>
      </c>
      <c r="N1108">
        <v>0</v>
      </c>
      <c r="O1108">
        <v>0</v>
      </c>
      <c r="P1108">
        <v>0</v>
      </c>
      <c r="Q1108">
        <v>2</v>
      </c>
      <c r="R1108">
        <v>0</v>
      </c>
      <c r="S1108" s="2">
        <f t="shared" si="34"/>
        <v>5.5</v>
      </c>
      <c r="T1108" s="2">
        <f t="shared" si="35"/>
        <v>7.333333333333333</v>
      </c>
    </row>
    <row r="1109" spans="1:20" x14ac:dyDescent="0.3">
      <c r="A1109">
        <v>7</v>
      </c>
      <c r="B1109" t="s">
        <v>1132</v>
      </c>
      <c r="C1109" t="s">
        <v>2074</v>
      </c>
      <c r="E1109">
        <v>2019</v>
      </c>
      <c r="F1109">
        <v>2019</v>
      </c>
      <c r="G1109">
        <v>4</v>
      </c>
      <c r="H1109">
        <v>4</v>
      </c>
      <c r="I1109">
        <v>0</v>
      </c>
      <c r="J1109">
        <v>22</v>
      </c>
      <c r="K1109">
        <v>14</v>
      </c>
      <c r="L1109">
        <v>5.5</v>
      </c>
      <c r="M1109">
        <v>73.33</v>
      </c>
      <c r="N1109">
        <v>0</v>
      </c>
      <c r="O1109">
        <v>0</v>
      </c>
      <c r="P1109">
        <v>0</v>
      </c>
      <c r="Q1109">
        <v>2</v>
      </c>
      <c r="R1109">
        <v>0</v>
      </c>
      <c r="S1109" s="2">
        <f t="shared" si="34"/>
        <v>5.5</v>
      </c>
      <c r="T1109" s="2">
        <f t="shared" si="35"/>
        <v>5.5</v>
      </c>
    </row>
    <row r="1110" spans="1:20" x14ac:dyDescent="0.3">
      <c r="A1110">
        <v>8</v>
      </c>
      <c r="B1110" t="s">
        <v>1133</v>
      </c>
      <c r="C1110" t="s">
        <v>2057</v>
      </c>
      <c r="E1110">
        <v>2019</v>
      </c>
      <c r="F1110">
        <v>2019</v>
      </c>
      <c r="G1110">
        <v>3</v>
      </c>
      <c r="H1110">
        <v>3</v>
      </c>
      <c r="I1110">
        <v>0</v>
      </c>
      <c r="J1110">
        <v>22</v>
      </c>
      <c r="K1110">
        <v>15</v>
      </c>
      <c r="L1110">
        <v>7.33</v>
      </c>
      <c r="M1110">
        <v>84.61</v>
      </c>
      <c r="N1110">
        <v>0</v>
      </c>
      <c r="O1110">
        <v>0</v>
      </c>
      <c r="P1110">
        <v>0</v>
      </c>
      <c r="Q1110">
        <v>3</v>
      </c>
      <c r="R1110">
        <v>1</v>
      </c>
      <c r="S1110" s="2">
        <f t="shared" si="34"/>
        <v>7.333333333333333</v>
      </c>
      <c r="T1110" s="2">
        <f t="shared" si="35"/>
        <v>7.333333333333333</v>
      </c>
    </row>
    <row r="1111" spans="1:20" x14ac:dyDescent="0.3">
      <c r="A1111">
        <v>9</v>
      </c>
      <c r="B1111" t="s">
        <v>1134</v>
      </c>
      <c r="C1111" t="s">
        <v>18</v>
      </c>
      <c r="E1111">
        <v>2013</v>
      </c>
      <c r="F1111">
        <v>2019</v>
      </c>
      <c r="G1111">
        <v>27</v>
      </c>
      <c r="H1111">
        <v>8</v>
      </c>
      <c r="I1111">
        <v>3</v>
      </c>
      <c r="J1111">
        <v>22</v>
      </c>
      <c r="K1111">
        <v>8</v>
      </c>
      <c r="L1111">
        <v>4.4000000000000004</v>
      </c>
      <c r="M1111">
        <v>68.75</v>
      </c>
      <c r="N1111">
        <v>0</v>
      </c>
      <c r="O1111">
        <v>0</v>
      </c>
      <c r="P1111">
        <v>1</v>
      </c>
      <c r="Q1111">
        <v>1</v>
      </c>
      <c r="R1111">
        <v>0</v>
      </c>
      <c r="S1111" s="2">
        <f t="shared" si="34"/>
        <v>0.81481481481481477</v>
      </c>
      <c r="T1111" s="2">
        <f t="shared" si="35"/>
        <v>2.75</v>
      </c>
    </row>
    <row r="1112" spans="1:20" x14ac:dyDescent="0.3">
      <c r="A1112">
        <v>10</v>
      </c>
      <c r="B1112" t="s">
        <v>1135</v>
      </c>
      <c r="C1112" t="s">
        <v>14</v>
      </c>
      <c r="E1112">
        <v>2017</v>
      </c>
      <c r="F1112">
        <v>2017</v>
      </c>
      <c r="G1112">
        <v>2</v>
      </c>
      <c r="H1112">
        <v>2</v>
      </c>
      <c r="I1112">
        <v>0</v>
      </c>
      <c r="J1112">
        <v>22</v>
      </c>
      <c r="K1112">
        <v>21</v>
      </c>
      <c r="L1112">
        <v>11</v>
      </c>
      <c r="M1112">
        <v>100</v>
      </c>
      <c r="N1112">
        <v>0</v>
      </c>
      <c r="O1112">
        <v>0</v>
      </c>
      <c r="P1112">
        <v>0</v>
      </c>
      <c r="Q1112">
        <v>1</v>
      </c>
      <c r="R1112">
        <v>0</v>
      </c>
      <c r="S1112" s="2">
        <f t="shared" si="34"/>
        <v>11</v>
      </c>
      <c r="T1112" s="2">
        <f t="shared" si="35"/>
        <v>11</v>
      </c>
    </row>
    <row r="1113" spans="1:20" x14ac:dyDescent="0.3">
      <c r="A1113">
        <v>11</v>
      </c>
      <c r="B1113" t="s">
        <v>1136</v>
      </c>
      <c r="C1113" t="s">
        <v>11</v>
      </c>
      <c r="E1113">
        <v>2009</v>
      </c>
      <c r="F1113">
        <v>2012</v>
      </c>
      <c r="G1113">
        <v>9</v>
      </c>
      <c r="H1113">
        <v>2</v>
      </c>
      <c r="I1113">
        <v>1</v>
      </c>
      <c r="J1113">
        <v>22</v>
      </c>
      <c r="K1113">
        <v>19</v>
      </c>
      <c r="L1113">
        <v>22</v>
      </c>
      <c r="M1113">
        <v>91.66</v>
      </c>
      <c r="N1113">
        <v>0</v>
      </c>
      <c r="O1113">
        <v>0</v>
      </c>
      <c r="P1113">
        <v>0</v>
      </c>
      <c r="Q1113">
        <v>1</v>
      </c>
      <c r="R1113">
        <v>0</v>
      </c>
      <c r="S1113" s="2">
        <f t="shared" si="34"/>
        <v>2.4444444444444446</v>
      </c>
      <c r="T1113" s="2">
        <f t="shared" si="35"/>
        <v>11</v>
      </c>
    </row>
    <row r="1114" spans="1:20" x14ac:dyDescent="0.3">
      <c r="A1114">
        <v>12</v>
      </c>
      <c r="B1114" t="s">
        <v>1137</v>
      </c>
      <c r="C1114" t="s">
        <v>18</v>
      </c>
      <c r="E1114">
        <v>2010</v>
      </c>
      <c r="F1114">
        <v>2010</v>
      </c>
      <c r="G1114">
        <v>3</v>
      </c>
      <c r="H1114">
        <v>3</v>
      </c>
      <c r="I1114">
        <v>1</v>
      </c>
      <c r="J1114">
        <v>22</v>
      </c>
      <c r="K1114">
        <v>20</v>
      </c>
      <c r="L1114">
        <v>11</v>
      </c>
      <c r="M1114">
        <v>62.85</v>
      </c>
      <c r="N1114">
        <v>0</v>
      </c>
      <c r="O1114">
        <v>0</v>
      </c>
      <c r="P1114">
        <v>1</v>
      </c>
      <c r="Q1114">
        <v>3</v>
      </c>
      <c r="R1114">
        <v>0</v>
      </c>
      <c r="S1114" s="2">
        <f t="shared" si="34"/>
        <v>7.333333333333333</v>
      </c>
      <c r="T1114" s="2">
        <f t="shared" si="35"/>
        <v>7.333333333333333</v>
      </c>
    </row>
    <row r="1115" spans="1:20" x14ac:dyDescent="0.3">
      <c r="A1115">
        <v>13</v>
      </c>
      <c r="B1115" t="s">
        <v>1138</v>
      </c>
      <c r="C1115" t="s">
        <v>17</v>
      </c>
      <c r="E1115">
        <v>2007</v>
      </c>
      <c r="F1115">
        <v>2017</v>
      </c>
      <c r="G1115">
        <v>44</v>
      </c>
      <c r="H1115">
        <v>8</v>
      </c>
      <c r="I1115">
        <v>5</v>
      </c>
      <c r="J1115">
        <v>22</v>
      </c>
      <c r="K1115">
        <v>8</v>
      </c>
      <c r="L1115">
        <v>7.33</v>
      </c>
      <c r="M1115">
        <v>122.22</v>
      </c>
      <c r="N1115">
        <v>0</v>
      </c>
      <c r="O1115">
        <v>0</v>
      </c>
      <c r="P1115">
        <v>0</v>
      </c>
      <c r="Q1115">
        <v>3</v>
      </c>
      <c r="R1115">
        <v>1</v>
      </c>
      <c r="S1115" s="2">
        <f t="shared" si="34"/>
        <v>0.5</v>
      </c>
      <c r="T1115" s="2">
        <f t="shared" si="35"/>
        <v>2.75</v>
      </c>
    </row>
    <row r="1116" spans="1:20" x14ac:dyDescent="0.3">
      <c r="A1116">
        <v>14</v>
      </c>
      <c r="B1116" t="s">
        <v>1139</v>
      </c>
      <c r="C1116" t="s">
        <v>2068</v>
      </c>
      <c r="E1116">
        <v>2019</v>
      </c>
      <c r="F1116">
        <v>2019</v>
      </c>
      <c r="G1116">
        <v>3</v>
      </c>
      <c r="H1116">
        <v>3</v>
      </c>
      <c r="I1116">
        <v>0</v>
      </c>
      <c r="J1116">
        <v>22</v>
      </c>
      <c r="K1116">
        <v>13</v>
      </c>
      <c r="L1116">
        <v>7.33</v>
      </c>
      <c r="M1116">
        <v>81.48</v>
      </c>
      <c r="N1116">
        <v>0</v>
      </c>
      <c r="O1116">
        <v>0</v>
      </c>
      <c r="P1116">
        <v>1</v>
      </c>
      <c r="Q1116">
        <v>1</v>
      </c>
      <c r="R1116">
        <v>2</v>
      </c>
      <c r="S1116" s="2">
        <f t="shared" si="34"/>
        <v>7.333333333333333</v>
      </c>
      <c r="T1116" s="2">
        <f t="shared" si="35"/>
        <v>7.333333333333333</v>
      </c>
    </row>
    <row r="1117" spans="1:20" x14ac:dyDescent="0.3">
      <c r="A1117">
        <v>15</v>
      </c>
      <c r="B1117" t="s">
        <v>1140</v>
      </c>
      <c r="C1117" t="s">
        <v>2083</v>
      </c>
      <c r="E1117">
        <v>2009</v>
      </c>
      <c r="F1117">
        <v>2010</v>
      </c>
      <c r="G1117">
        <v>17</v>
      </c>
      <c r="H1117">
        <v>5</v>
      </c>
      <c r="I1117">
        <v>3</v>
      </c>
      <c r="J1117">
        <v>22</v>
      </c>
      <c r="K1117">
        <v>12</v>
      </c>
      <c r="L1117">
        <v>11</v>
      </c>
      <c r="M1117">
        <v>122.22</v>
      </c>
      <c r="N1117">
        <v>0</v>
      </c>
      <c r="O1117">
        <v>0</v>
      </c>
      <c r="P1117">
        <v>0</v>
      </c>
      <c r="Q1117">
        <v>1</v>
      </c>
      <c r="R1117">
        <v>1</v>
      </c>
      <c r="S1117" s="2">
        <f t="shared" si="34"/>
        <v>1.2941176470588236</v>
      </c>
      <c r="T1117" s="2">
        <f t="shared" si="35"/>
        <v>4.4000000000000004</v>
      </c>
    </row>
    <row r="1118" spans="1:20" x14ac:dyDescent="0.3">
      <c r="A1118">
        <v>16</v>
      </c>
      <c r="B1118" t="s">
        <v>1141</v>
      </c>
      <c r="C1118" t="s">
        <v>15</v>
      </c>
      <c r="E1118">
        <v>2009</v>
      </c>
      <c r="F1118">
        <v>2009</v>
      </c>
      <c r="G1118">
        <v>1</v>
      </c>
      <c r="H1118">
        <v>1</v>
      </c>
      <c r="I1118">
        <v>0</v>
      </c>
      <c r="J1118">
        <v>22</v>
      </c>
      <c r="K1118">
        <v>22</v>
      </c>
      <c r="L1118">
        <v>22</v>
      </c>
      <c r="M1118">
        <v>110</v>
      </c>
      <c r="N1118">
        <v>0</v>
      </c>
      <c r="O1118">
        <v>0</v>
      </c>
      <c r="P1118">
        <v>0</v>
      </c>
      <c r="Q1118">
        <v>2</v>
      </c>
      <c r="R1118">
        <v>1</v>
      </c>
      <c r="S1118" s="2">
        <f t="shared" si="34"/>
        <v>22</v>
      </c>
      <c r="T1118" s="2">
        <f t="shared" si="35"/>
        <v>22</v>
      </c>
    </row>
    <row r="1119" spans="1:20" x14ac:dyDescent="0.3">
      <c r="A1119">
        <v>17</v>
      </c>
      <c r="B1119" t="s">
        <v>1142</v>
      </c>
      <c r="C1119" t="s">
        <v>2022</v>
      </c>
      <c r="E1119">
        <v>2015</v>
      </c>
      <c r="F1119">
        <v>2015</v>
      </c>
      <c r="G1119">
        <v>3</v>
      </c>
      <c r="H1119">
        <v>3</v>
      </c>
      <c r="I1119">
        <v>2</v>
      </c>
      <c r="J1119">
        <v>22</v>
      </c>
      <c r="K1119">
        <v>13</v>
      </c>
      <c r="L1119">
        <v>22</v>
      </c>
      <c r="M1119">
        <v>122.22</v>
      </c>
      <c r="N1119">
        <v>0</v>
      </c>
      <c r="O1119">
        <v>0</v>
      </c>
      <c r="P1119">
        <v>0</v>
      </c>
      <c r="Q1119">
        <v>2</v>
      </c>
      <c r="R1119">
        <v>1</v>
      </c>
      <c r="S1119" s="2">
        <f t="shared" si="34"/>
        <v>7.333333333333333</v>
      </c>
      <c r="T1119" s="2">
        <f t="shared" si="35"/>
        <v>7.333333333333333</v>
      </c>
    </row>
    <row r="1120" spans="1:20" x14ac:dyDescent="0.3">
      <c r="A1120">
        <v>18</v>
      </c>
      <c r="B1120" t="s">
        <v>1143</v>
      </c>
      <c r="C1120" t="s">
        <v>2045</v>
      </c>
      <c r="E1120">
        <v>2019</v>
      </c>
      <c r="F1120">
        <v>2019</v>
      </c>
      <c r="G1120">
        <v>5</v>
      </c>
      <c r="H1120">
        <v>1</v>
      </c>
      <c r="I1120">
        <v>0</v>
      </c>
      <c r="J1120">
        <v>21</v>
      </c>
      <c r="K1120">
        <v>21</v>
      </c>
      <c r="L1120">
        <v>21</v>
      </c>
      <c r="M1120">
        <v>123.52</v>
      </c>
      <c r="N1120">
        <v>0</v>
      </c>
      <c r="O1120">
        <v>0</v>
      </c>
      <c r="P1120">
        <v>0</v>
      </c>
      <c r="Q1120">
        <v>3</v>
      </c>
      <c r="R1120">
        <v>0</v>
      </c>
      <c r="S1120" s="2">
        <f t="shared" si="34"/>
        <v>4.2</v>
      </c>
      <c r="T1120" s="2">
        <f t="shared" si="35"/>
        <v>21</v>
      </c>
    </row>
    <row r="1121" spans="1:20" x14ac:dyDescent="0.3">
      <c r="A1121">
        <v>19</v>
      </c>
      <c r="B1121" t="s">
        <v>1144</v>
      </c>
      <c r="C1121" t="s">
        <v>2027</v>
      </c>
      <c r="E1121">
        <v>2014</v>
      </c>
      <c r="F1121">
        <v>2014</v>
      </c>
      <c r="G1121">
        <v>1</v>
      </c>
      <c r="H1121">
        <v>1</v>
      </c>
      <c r="I1121">
        <v>1</v>
      </c>
      <c r="J1121">
        <v>21</v>
      </c>
      <c r="K1121">
        <v>21</v>
      </c>
      <c r="L1121" t="s">
        <v>8</v>
      </c>
      <c r="M1121">
        <v>75</v>
      </c>
      <c r="N1121">
        <v>0</v>
      </c>
      <c r="O1121">
        <v>0</v>
      </c>
      <c r="P1121">
        <v>0</v>
      </c>
      <c r="Q1121">
        <v>2</v>
      </c>
      <c r="R1121">
        <v>0</v>
      </c>
      <c r="S1121" s="2">
        <f t="shared" si="34"/>
        <v>21</v>
      </c>
      <c r="T1121" s="2">
        <f t="shared" si="35"/>
        <v>21</v>
      </c>
    </row>
    <row r="1122" spans="1:20" x14ac:dyDescent="0.3">
      <c r="A1122">
        <v>20</v>
      </c>
      <c r="B1122" t="s">
        <v>1145</v>
      </c>
      <c r="C1122" t="s">
        <v>18</v>
      </c>
      <c r="E1122">
        <v>2005</v>
      </c>
      <c r="F1122">
        <v>2010</v>
      </c>
      <c r="G1122">
        <v>20</v>
      </c>
      <c r="H1122">
        <v>8</v>
      </c>
      <c r="I1122">
        <v>3</v>
      </c>
      <c r="J1122">
        <v>21</v>
      </c>
      <c r="K1122">
        <v>8</v>
      </c>
      <c r="L1122">
        <v>4.2</v>
      </c>
      <c r="M1122">
        <v>100</v>
      </c>
      <c r="N1122">
        <v>0</v>
      </c>
      <c r="O1122">
        <v>0</v>
      </c>
      <c r="P1122">
        <v>2</v>
      </c>
      <c r="Q1122">
        <v>2</v>
      </c>
      <c r="R1122">
        <v>0</v>
      </c>
      <c r="S1122" s="2">
        <f t="shared" si="34"/>
        <v>1.05</v>
      </c>
      <c r="T1122" s="2">
        <f t="shared" si="35"/>
        <v>2.625</v>
      </c>
    </row>
    <row r="1123" spans="1:20" x14ac:dyDescent="0.3">
      <c r="A1123">
        <v>21</v>
      </c>
      <c r="B1123" t="s">
        <v>1146</v>
      </c>
      <c r="C1123" t="s">
        <v>19</v>
      </c>
      <c r="E1123">
        <v>2019</v>
      </c>
      <c r="F1123">
        <v>2019</v>
      </c>
      <c r="G1123">
        <v>3</v>
      </c>
      <c r="H1123">
        <v>3</v>
      </c>
      <c r="I1123">
        <v>0</v>
      </c>
      <c r="J1123">
        <v>21</v>
      </c>
      <c r="K1123">
        <v>19</v>
      </c>
      <c r="L1123">
        <v>7</v>
      </c>
      <c r="M1123">
        <v>67.739999999999995</v>
      </c>
      <c r="N1123">
        <v>0</v>
      </c>
      <c r="O1123">
        <v>0</v>
      </c>
      <c r="P1123">
        <v>1</v>
      </c>
      <c r="Q1123">
        <v>4</v>
      </c>
      <c r="R1123">
        <v>0</v>
      </c>
      <c r="S1123" s="2">
        <f t="shared" si="34"/>
        <v>7</v>
      </c>
      <c r="T1123" s="2">
        <f t="shared" si="35"/>
        <v>7</v>
      </c>
    </row>
    <row r="1124" spans="1:20" x14ac:dyDescent="0.3">
      <c r="A1124">
        <v>22</v>
      </c>
      <c r="B1124" t="s">
        <v>1147</v>
      </c>
      <c r="C1124" t="s">
        <v>18</v>
      </c>
      <c r="E1124">
        <v>2006</v>
      </c>
      <c r="F1124">
        <v>2008</v>
      </c>
      <c r="G1124">
        <v>11</v>
      </c>
      <c r="H1124">
        <v>6</v>
      </c>
      <c r="I1124">
        <v>4</v>
      </c>
      <c r="J1124">
        <v>21</v>
      </c>
      <c r="K1124">
        <v>7</v>
      </c>
      <c r="L1124">
        <v>10.5</v>
      </c>
      <c r="M1124">
        <v>72.41</v>
      </c>
      <c r="N1124">
        <v>0</v>
      </c>
      <c r="O1124">
        <v>0</v>
      </c>
      <c r="P1124">
        <v>0</v>
      </c>
      <c r="Q1124">
        <v>0</v>
      </c>
      <c r="R1124">
        <v>0</v>
      </c>
      <c r="S1124" s="2">
        <f t="shared" si="34"/>
        <v>1.9090909090909092</v>
      </c>
      <c r="T1124" s="2">
        <f t="shared" si="35"/>
        <v>3.5</v>
      </c>
    </row>
    <row r="1125" spans="1:20" x14ac:dyDescent="0.3">
      <c r="A1125">
        <v>23</v>
      </c>
      <c r="B1125" t="s">
        <v>1148</v>
      </c>
      <c r="C1125" t="s">
        <v>13</v>
      </c>
      <c r="E1125">
        <v>2019</v>
      </c>
      <c r="F1125">
        <v>2019</v>
      </c>
      <c r="G1125">
        <v>5</v>
      </c>
      <c r="H1125">
        <v>3</v>
      </c>
      <c r="I1125">
        <v>0</v>
      </c>
      <c r="J1125">
        <v>21</v>
      </c>
      <c r="K1125">
        <v>15</v>
      </c>
      <c r="L1125">
        <v>7</v>
      </c>
      <c r="M1125">
        <v>110.52</v>
      </c>
      <c r="N1125">
        <v>0</v>
      </c>
      <c r="O1125">
        <v>0</v>
      </c>
      <c r="P1125">
        <v>1</v>
      </c>
      <c r="Q1125">
        <v>0</v>
      </c>
      <c r="R1125">
        <v>2</v>
      </c>
      <c r="S1125" s="2">
        <f t="shared" si="34"/>
        <v>4.2</v>
      </c>
      <c r="T1125" s="2">
        <f t="shared" si="35"/>
        <v>7</v>
      </c>
    </row>
    <row r="1126" spans="1:20" x14ac:dyDescent="0.3">
      <c r="A1126">
        <v>24</v>
      </c>
      <c r="B1126" t="s">
        <v>1149</v>
      </c>
      <c r="C1126" t="s">
        <v>16</v>
      </c>
      <c r="E1126">
        <v>2019</v>
      </c>
      <c r="F1126">
        <v>2019</v>
      </c>
      <c r="G1126">
        <v>2</v>
      </c>
      <c r="H1126">
        <v>2</v>
      </c>
      <c r="I1126">
        <v>0</v>
      </c>
      <c r="J1126">
        <v>21</v>
      </c>
      <c r="K1126">
        <v>14</v>
      </c>
      <c r="L1126">
        <v>10.5</v>
      </c>
      <c r="M1126">
        <v>84</v>
      </c>
      <c r="N1126">
        <v>0</v>
      </c>
      <c r="O1126">
        <v>0</v>
      </c>
      <c r="P1126">
        <v>0</v>
      </c>
      <c r="Q1126">
        <v>2</v>
      </c>
      <c r="R1126">
        <v>0</v>
      </c>
      <c r="S1126" s="2">
        <f t="shared" si="34"/>
        <v>10.5</v>
      </c>
      <c r="T1126" s="2">
        <f t="shared" si="35"/>
        <v>10.5</v>
      </c>
    </row>
    <row r="1127" spans="1:20" x14ac:dyDescent="0.3">
      <c r="A1127">
        <v>25</v>
      </c>
      <c r="B1127" t="s">
        <v>1150</v>
      </c>
      <c r="C1127" t="s">
        <v>2022</v>
      </c>
      <c r="E1127">
        <v>2014</v>
      </c>
      <c r="F1127">
        <v>2014</v>
      </c>
      <c r="G1127">
        <v>3</v>
      </c>
      <c r="H1127">
        <v>2</v>
      </c>
      <c r="I1127">
        <v>0</v>
      </c>
      <c r="J1127">
        <v>21</v>
      </c>
      <c r="K1127">
        <v>21</v>
      </c>
      <c r="L1127">
        <v>10.5</v>
      </c>
      <c r="M1127">
        <v>123.52</v>
      </c>
      <c r="N1127">
        <v>0</v>
      </c>
      <c r="O1127">
        <v>0</v>
      </c>
      <c r="P1127">
        <v>1</v>
      </c>
      <c r="Q1127">
        <v>1</v>
      </c>
      <c r="R1127">
        <v>2</v>
      </c>
      <c r="S1127" s="2">
        <f t="shared" si="34"/>
        <v>7</v>
      </c>
      <c r="T1127" s="2">
        <f t="shared" si="35"/>
        <v>10.5</v>
      </c>
    </row>
    <row r="1128" spans="1:20" x14ac:dyDescent="0.3">
      <c r="A1128">
        <v>26</v>
      </c>
      <c r="B1128" t="s">
        <v>1151</v>
      </c>
      <c r="C1128" t="s">
        <v>2078</v>
      </c>
      <c r="E1128">
        <v>2019</v>
      </c>
      <c r="F1128">
        <v>2019</v>
      </c>
      <c r="G1128">
        <v>4</v>
      </c>
      <c r="H1128">
        <v>3</v>
      </c>
      <c r="I1128">
        <v>0</v>
      </c>
      <c r="J1128">
        <v>21</v>
      </c>
      <c r="K1128">
        <v>14</v>
      </c>
      <c r="L1128">
        <v>7</v>
      </c>
      <c r="M1128">
        <v>70</v>
      </c>
      <c r="N1128">
        <v>0</v>
      </c>
      <c r="O1128">
        <v>0</v>
      </c>
      <c r="P1128">
        <v>0</v>
      </c>
      <c r="Q1128">
        <v>0</v>
      </c>
      <c r="R1128">
        <v>1</v>
      </c>
      <c r="S1128" s="2">
        <f t="shared" si="34"/>
        <v>5.25</v>
      </c>
      <c r="T1128" s="2">
        <f t="shared" si="35"/>
        <v>7</v>
      </c>
    </row>
    <row r="1129" spans="1:20" x14ac:dyDescent="0.3">
      <c r="A1129">
        <v>27</v>
      </c>
      <c r="B1129" t="s">
        <v>1152</v>
      </c>
      <c r="C1129" t="s">
        <v>14</v>
      </c>
      <c r="E1129">
        <v>2019</v>
      </c>
      <c r="F1129">
        <v>2019</v>
      </c>
      <c r="G1129">
        <v>2</v>
      </c>
      <c r="H1129">
        <v>2</v>
      </c>
      <c r="I1129">
        <v>0</v>
      </c>
      <c r="J1129">
        <v>21</v>
      </c>
      <c r="K1129">
        <v>20</v>
      </c>
      <c r="L1129">
        <v>10.5</v>
      </c>
      <c r="M1129">
        <v>80.760000000000005</v>
      </c>
      <c r="N1129">
        <v>0</v>
      </c>
      <c r="O1129">
        <v>0</v>
      </c>
      <c r="P1129">
        <v>0</v>
      </c>
      <c r="Q1129">
        <v>1</v>
      </c>
      <c r="R1129">
        <v>0</v>
      </c>
      <c r="S1129" s="2">
        <f t="shared" si="34"/>
        <v>10.5</v>
      </c>
      <c r="T1129" s="2">
        <f t="shared" si="35"/>
        <v>10.5</v>
      </c>
    </row>
    <row r="1130" spans="1:20" x14ac:dyDescent="0.3">
      <c r="A1130">
        <v>28</v>
      </c>
      <c r="B1130" t="s">
        <v>1153</v>
      </c>
      <c r="C1130" t="s">
        <v>2075</v>
      </c>
      <c r="E1130">
        <v>2019</v>
      </c>
      <c r="F1130">
        <v>2019</v>
      </c>
      <c r="G1130">
        <v>3</v>
      </c>
      <c r="H1130">
        <v>1</v>
      </c>
      <c r="I1130">
        <v>0</v>
      </c>
      <c r="J1130">
        <v>21</v>
      </c>
      <c r="K1130">
        <v>21</v>
      </c>
      <c r="L1130">
        <v>21</v>
      </c>
      <c r="M1130">
        <v>77.77</v>
      </c>
      <c r="N1130">
        <v>0</v>
      </c>
      <c r="O1130">
        <v>0</v>
      </c>
      <c r="P1130">
        <v>0</v>
      </c>
      <c r="Q1130">
        <v>1</v>
      </c>
      <c r="R1130">
        <v>0</v>
      </c>
      <c r="S1130" s="2">
        <f t="shared" si="34"/>
        <v>7</v>
      </c>
      <c r="T1130" s="2">
        <f t="shared" si="35"/>
        <v>21</v>
      </c>
    </row>
    <row r="1131" spans="1:20" x14ac:dyDescent="0.3">
      <c r="A1131">
        <v>29</v>
      </c>
      <c r="B1131" t="s">
        <v>1154</v>
      </c>
      <c r="C1131" t="s">
        <v>18</v>
      </c>
      <c r="E1131">
        <v>2010</v>
      </c>
      <c r="F1131">
        <v>2018</v>
      </c>
      <c r="G1131">
        <v>21</v>
      </c>
      <c r="H1131">
        <v>8</v>
      </c>
      <c r="I1131">
        <v>8</v>
      </c>
      <c r="J1131">
        <v>21</v>
      </c>
      <c r="K1131">
        <v>10</v>
      </c>
      <c r="L1131" t="s">
        <v>8</v>
      </c>
      <c r="M1131">
        <v>91.3</v>
      </c>
      <c r="N1131">
        <v>0</v>
      </c>
      <c r="O1131">
        <v>0</v>
      </c>
      <c r="P1131">
        <v>0</v>
      </c>
      <c r="Q1131">
        <v>1</v>
      </c>
      <c r="R1131">
        <v>0</v>
      </c>
      <c r="S1131" s="2">
        <f t="shared" si="34"/>
        <v>1</v>
      </c>
      <c r="T1131" s="2">
        <f t="shared" si="35"/>
        <v>2.625</v>
      </c>
    </row>
    <row r="1132" spans="1:20" x14ac:dyDescent="0.3">
      <c r="A1132">
        <v>30</v>
      </c>
      <c r="B1132" t="s">
        <v>1155</v>
      </c>
      <c r="C1132" t="s">
        <v>16</v>
      </c>
      <c r="E1132">
        <v>2010</v>
      </c>
      <c r="F1132">
        <v>2016</v>
      </c>
      <c r="G1132">
        <v>13</v>
      </c>
      <c r="H1132">
        <v>4</v>
      </c>
      <c r="I1132">
        <v>3</v>
      </c>
      <c r="J1132">
        <v>21</v>
      </c>
      <c r="K1132">
        <v>8</v>
      </c>
      <c r="L1132">
        <v>21</v>
      </c>
      <c r="M1132">
        <v>70</v>
      </c>
      <c r="N1132">
        <v>0</v>
      </c>
      <c r="O1132">
        <v>0</v>
      </c>
      <c r="P1132">
        <v>0</v>
      </c>
      <c r="Q1132">
        <v>2</v>
      </c>
      <c r="R1132">
        <v>0</v>
      </c>
      <c r="S1132" s="2">
        <f t="shared" si="34"/>
        <v>1.6153846153846154</v>
      </c>
      <c r="T1132" s="2">
        <f t="shared" si="35"/>
        <v>5.25</v>
      </c>
    </row>
    <row r="1133" spans="1:20" x14ac:dyDescent="0.3">
      <c r="A1133">
        <v>31</v>
      </c>
      <c r="B1133" t="s">
        <v>1156</v>
      </c>
      <c r="C1133" t="s">
        <v>2070</v>
      </c>
      <c r="E1133">
        <v>2019</v>
      </c>
      <c r="F1133">
        <v>2019</v>
      </c>
      <c r="G1133">
        <v>3</v>
      </c>
      <c r="H1133">
        <v>3</v>
      </c>
      <c r="I1133">
        <v>1</v>
      </c>
      <c r="J1133">
        <v>21</v>
      </c>
      <c r="K1133">
        <v>16</v>
      </c>
      <c r="L1133">
        <v>10.5</v>
      </c>
      <c r="M1133">
        <v>105</v>
      </c>
      <c r="N1133">
        <v>0</v>
      </c>
      <c r="O1133">
        <v>0</v>
      </c>
      <c r="P1133">
        <v>0</v>
      </c>
      <c r="Q1133">
        <v>2</v>
      </c>
      <c r="R1133">
        <v>0</v>
      </c>
      <c r="S1133" s="2">
        <f t="shared" si="34"/>
        <v>7</v>
      </c>
      <c r="T1133" s="2">
        <f t="shared" si="35"/>
        <v>7</v>
      </c>
    </row>
    <row r="1134" spans="1:20" x14ac:dyDescent="0.3">
      <c r="A1134">
        <v>32</v>
      </c>
      <c r="B1134" t="s">
        <v>1157</v>
      </c>
      <c r="C1134" t="s">
        <v>20</v>
      </c>
      <c r="E1134">
        <v>2015</v>
      </c>
      <c r="F1134">
        <v>2015</v>
      </c>
      <c r="G1134">
        <v>1</v>
      </c>
      <c r="H1134">
        <v>1</v>
      </c>
      <c r="I1134">
        <v>0</v>
      </c>
      <c r="J1134">
        <v>21</v>
      </c>
      <c r="K1134">
        <v>21</v>
      </c>
      <c r="L1134">
        <v>21</v>
      </c>
      <c r="M1134">
        <v>95.45</v>
      </c>
      <c r="N1134">
        <v>0</v>
      </c>
      <c r="O1134">
        <v>0</v>
      </c>
      <c r="P1134">
        <v>0</v>
      </c>
      <c r="Q1134">
        <v>0</v>
      </c>
      <c r="R1134">
        <v>1</v>
      </c>
      <c r="S1134" s="2">
        <f t="shared" si="34"/>
        <v>21</v>
      </c>
      <c r="T1134" s="2">
        <f t="shared" si="35"/>
        <v>21</v>
      </c>
    </row>
    <row r="1135" spans="1:20" x14ac:dyDescent="0.3">
      <c r="A1135">
        <v>33</v>
      </c>
      <c r="B1135" t="s">
        <v>1158</v>
      </c>
      <c r="C1135" t="s">
        <v>16</v>
      </c>
      <c r="E1135">
        <v>2006</v>
      </c>
      <c r="F1135">
        <v>2010</v>
      </c>
      <c r="G1135">
        <v>15</v>
      </c>
      <c r="H1135">
        <v>6</v>
      </c>
      <c r="I1135">
        <v>3</v>
      </c>
      <c r="J1135">
        <v>21</v>
      </c>
      <c r="K1135">
        <v>8</v>
      </c>
      <c r="L1135">
        <v>7</v>
      </c>
      <c r="M1135">
        <v>131.25</v>
      </c>
      <c r="N1135">
        <v>0</v>
      </c>
      <c r="O1135">
        <v>0</v>
      </c>
      <c r="P1135">
        <v>1</v>
      </c>
      <c r="Q1135">
        <v>2</v>
      </c>
      <c r="R1135">
        <v>1</v>
      </c>
      <c r="S1135" s="2">
        <f t="shared" si="34"/>
        <v>1.4</v>
      </c>
      <c r="T1135" s="2">
        <f t="shared" si="35"/>
        <v>3.5</v>
      </c>
    </row>
    <row r="1136" spans="1:20" x14ac:dyDescent="0.3">
      <c r="A1136">
        <v>34</v>
      </c>
      <c r="B1136" t="s">
        <v>1159</v>
      </c>
      <c r="C1136" t="s">
        <v>2020</v>
      </c>
      <c r="E1136">
        <v>2010</v>
      </c>
      <c r="F1136">
        <v>2012</v>
      </c>
      <c r="G1136">
        <v>5</v>
      </c>
      <c r="H1136">
        <v>4</v>
      </c>
      <c r="I1136">
        <v>1</v>
      </c>
      <c r="J1136">
        <v>21</v>
      </c>
      <c r="K1136">
        <v>9</v>
      </c>
      <c r="L1136">
        <v>7</v>
      </c>
      <c r="M1136">
        <v>52.5</v>
      </c>
      <c r="N1136">
        <v>0</v>
      </c>
      <c r="O1136">
        <v>0</v>
      </c>
      <c r="P1136">
        <v>1</v>
      </c>
      <c r="Q1136">
        <v>1</v>
      </c>
      <c r="R1136">
        <v>0</v>
      </c>
      <c r="S1136" s="2">
        <f t="shared" si="34"/>
        <v>4.2</v>
      </c>
      <c r="T1136" s="2">
        <f t="shared" si="35"/>
        <v>5.25</v>
      </c>
    </row>
    <row r="1137" spans="1:20" x14ac:dyDescent="0.3">
      <c r="A1137">
        <v>35</v>
      </c>
      <c r="B1137" t="s">
        <v>1160</v>
      </c>
      <c r="C1137" t="s">
        <v>2073</v>
      </c>
      <c r="E1137">
        <v>2019</v>
      </c>
      <c r="F1137">
        <v>2019</v>
      </c>
      <c r="G1137">
        <v>4</v>
      </c>
      <c r="H1137">
        <v>3</v>
      </c>
      <c r="I1137">
        <v>0</v>
      </c>
      <c r="J1137">
        <v>21</v>
      </c>
      <c r="K1137">
        <v>11</v>
      </c>
      <c r="L1137">
        <v>7</v>
      </c>
      <c r="M1137">
        <v>95.45</v>
      </c>
      <c r="N1137">
        <v>0</v>
      </c>
      <c r="O1137">
        <v>0</v>
      </c>
      <c r="P1137">
        <v>1</v>
      </c>
      <c r="Q1137">
        <v>2</v>
      </c>
      <c r="R1137">
        <v>0</v>
      </c>
      <c r="S1137" s="2">
        <f t="shared" si="34"/>
        <v>5.25</v>
      </c>
      <c r="T1137" s="2">
        <f t="shared" si="35"/>
        <v>7</v>
      </c>
    </row>
    <row r="1138" spans="1:20" x14ac:dyDescent="0.3">
      <c r="A1138">
        <v>36</v>
      </c>
      <c r="B1138" t="s">
        <v>1161</v>
      </c>
      <c r="C1138" t="s">
        <v>2071</v>
      </c>
      <c r="E1138">
        <v>2019</v>
      </c>
      <c r="F1138">
        <v>2019</v>
      </c>
      <c r="G1138">
        <v>5</v>
      </c>
      <c r="H1138">
        <v>5</v>
      </c>
      <c r="I1138">
        <v>0</v>
      </c>
      <c r="J1138">
        <v>21</v>
      </c>
      <c r="K1138">
        <v>10</v>
      </c>
      <c r="L1138">
        <v>4.2</v>
      </c>
      <c r="M1138">
        <v>58.33</v>
      </c>
      <c r="N1138">
        <v>0</v>
      </c>
      <c r="O1138">
        <v>0</v>
      </c>
      <c r="P1138">
        <v>0</v>
      </c>
      <c r="Q1138">
        <v>2</v>
      </c>
      <c r="R1138">
        <v>0</v>
      </c>
      <c r="S1138" s="2">
        <f t="shared" si="34"/>
        <v>4.2</v>
      </c>
      <c r="T1138" s="2">
        <f t="shared" si="35"/>
        <v>4.2</v>
      </c>
    </row>
    <row r="1139" spans="1:20" x14ac:dyDescent="0.3">
      <c r="A1139">
        <v>37</v>
      </c>
      <c r="B1139" t="s">
        <v>1162</v>
      </c>
      <c r="C1139" t="s">
        <v>2032</v>
      </c>
      <c r="E1139">
        <v>2019</v>
      </c>
      <c r="F1139">
        <v>2019</v>
      </c>
      <c r="G1139">
        <v>4</v>
      </c>
      <c r="H1139">
        <v>2</v>
      </c>
      <c r="I1139">
        <v>1</v>
      </c>
      <c r="J1139">
        <v>20</v>
      </c>
      <c r="K1139">
        <v>12</v>
      </c>
      <c r="L1139">
        <v>20</v>
      </c>
      <c r="M1139">
        <v>100</v>
      </c>
      <c r="N1139">
        <v>0</v>
      </c>
      <c r="O1139">
        <v>0</v>
      </c>
      <c r="P1139">
        <v>0</v>
      </c>
      <c r="Q1139">
        <v>1</v>
      </c>
      <c r="R1139">
        <v>0</v>
      </c>
      <c r="S1139" s="2">
        <f t="shared" si="34"/>
        <v>5</v>
      </c>
      <c r="T1139" s="2">
        <f t="shared" si="35"/>
        <v>10</v>
      </c>
    </row>
    <row r="1140" spans="1:20" x14ac:dyDescent="0.3">
      <c r="A1140">
        <v>38</v>
      </c>
      <c r="B1140" t="s">
        <v>1163</v>
      </c>
      <c r="C1140" t="s">
        <v>2024</v>
      </c>
      <c r="E1140">
        <v>2007</v>
      </c>
      <c r="F1140">
        <v>2007</v>
      </c>
      <c r="G1140">
        <v>3</v>
      </c>
      <c r="H1140">
        <v>3</v>
      </c>
      <c r="I1140">
        <v>1</v>
      </c>
      <c r="J1140">
        <v>20</v>
      </c>
      <c r="K1140">
        <v>11</v>
      </c>
      <c r="L1140">
        <v>10</v>
      </c>
      <c r="M1140">
        <v>100</v>
      </c>
      <c r="N1140">
        <v>0</v>
      </c>
      <c r="O1140">
        <v>0</v>
      </c>
      <c r="P1140">
        <v>1</v>
      </c>
      <c r="Q1140">
        <v>0</v>
      </c>
      <c r="R1140">
        <v>2</v>
      </c>
      <c r="S1140" s="2">
        <f t="shared" si="34"/>
        <v>6.666666666666667</v>
      </c>
      <c r="T1140" s="2">
        <f t="shared" si="35"/>
        <v>6.666666666666667</v>
      </c>
    </row>
    <row r="1141" spans="1:20" x14ac:dyDescent="0.3">
      <c r="A1141">
        <v>39</v>
      </c>
      <c r="B1141" t="s">
        <v>1164</v>
      </c>
      <c r="C1141" t="s">
        <v>2068</v>
      </c>
      <c r="E1141">
        <v>2019</v>
      </c>
      <c r="F1141">
        <v>2019</v>
      </c>
      <c r="G1141">
        <v>3</v>
      </c>
      <c r="H1141">
        <v>3</v>
      </c>
      <c r="I1141">
        <v>1</v>
      </c>
      <c r="J1141">
        <v>20</v>
      </c>
      <c r="K1141">
        <v>17</v>
      </c>
      <c r="L1141">
        <v>10</v>
      </c>
      <c r="M1141">
        <v>60.6</v>
      </c>
      <c r="N1141">
        <v>0</v>
      </c>
      <c r="O1141">
        <v>0</v>
      </c>
      <c r="P1141">
        <v>1</v>
      </c>
      <c r="Q1141">
        <v>3</v>
      </c>
      <c r="R1141">
        <v>0</v>
      </c>
      <c r="S1141" s="2">
        <f t="shared" si="34"/>
        <v>6.666666666666667</v>
      </c>
      <c r="T1141" s="2">
        <f t="shared" si="35"/>
        <v>6.666666666666667</v>
      </c>
    </row>
    <row r="1142" spans="1:20" x14ac:dyDescent="0.3">
      <c r="A1142">
        <v>40</v>
      </c>
      <c r="B1142" t="s">
        <v>1165</v>
      </c>
      <c r="C1142" t="s">
        <v>2034</v>
      </c>
      <c r="E1142">
        <v>2019</v>
      </c>
      <c r="F1142">
        <v>2019</v>
      </c>
      <c r="G1142">
        <v>10</v>
      </c>
      <c r="H1142">
        <v>4</v>
      </c>
      <c r="I1142">
        <v>1</v>
      </c>
      <c r="J1142">
        <v>20</v>
      </c>
      <c r="K1142">
        <v>13</v>
      </c>
      <c r="L1142">
        <v>6.66</v>
      </c>
      <c r="M1142">
        <v>57.14</v>
      </c>
      <c r="N1142">
        <v>0</v>
      </c>
      <c r="O1142">
        <v>0</v>
      </c>
      <c r="P1142">
        <v>0</v>
      </c>
      <c r="Q1142">
        <v>0</v>
      </c>
      <c r="R1142">
        <v>0</v>
      </c>
      <c r="S1142" s="2">
        <f t="shared" si="34"/>
        <v>2</v>
      </c>
      <c r="T1142" s="2">
        <f t="shared" si="35"/>
        <v>5</v>
      </c>
    </row>
    <row r="1143" spans="1:20" x14ac:dyDescent="0.3">
      <c r="A1143">
        <v>41</v>
      </c>
      <c r="B1143" t="s">
        <v>1166</v>
      </c>
      <c r="C1143" t="s">
        <v>2041</v>
      </c>
      <c r="E1143">
        <v>2008</v>
      </c>
      <c r="F1143">
        <v>2008</v>
      </c>
      <c r="G1143">
        <v>2</v>
      </c>
      <c r="H1143">
        <v>2</v>
      </c>
      <c r="I1143">
        <v>0</v>
      </c>
      <c r="J1143">
        <v>20</v>
      </c>
      <c r="K1143">
        <v>20</v>
      </c>
      <c r="L1143">
        <v>10</v>
      </c>
      <c r="M1143">
        <v>62.5</v>
      </c>
      <c r="N1143">
        <v>0</v>
      </c>
      <c r="O1143">
        <v>0</v>
      </c>
      <c r="P1143">
        <v>1</v>
      </c>
      <c r="Q1143">
        <v>2</v>
      </c>
      <c r="R1143">
        <v>1</v>
      </c>
      <c r="S1143" s="2">
        <f t="shared" si="34"/>
        <v>10</v>
      </c>
      <c r="T1143" s="2">
        <f t="shared" si="35"/>
        <v>10</v>
      </c>
    </row>
    <row r="1144" spans="1:20" x14ac:dyDescent="0.3">
      <c r="A1144">
        <v>42</v>
      </c>
      <c r="B1144" t="s">
        <v>1167</v>
      </c>
      <c r="C1144" t="s">
        <v>11</v>
      </c>
      <c r="E1144">
        <v>2017</v>
      </c>
      <c r="F1144">
        <v>2019</v>
      </c>
      <c r="G1144">
        <v>19</v>
      </c>
      <c r="H1144">
        <v>2</v>
      </c>
      <c r="I1144">
        <v>1</v>
      </c>
      <c r="J1144">
        <v>20</v>
      </c>
      <c r="K1144">
        <v>16</v>
      </c>
      <c r="L1144">
        <v>20</v>
      </c>
      <c r="M1144">
        <v>100</v>
      </c>
      <c r="N1144">
        <v>0</v>
      </c>
      <c r="O1144">
        <v>0</v>
      </c>
      <c r="P1144">
        <v>0</v>
      </c>
      <c r="Q1144">
        <v>2</v>
      </c>
      <c r="R1144">
        <v>0</v>
      </c>
      <c r="S1144" s="2">
        <f t="shared" si="34"/>
        <v>1.0526315789473684</v>
      </c>
      <c r="T1144" s="2">
        <f t="shared" si="35"/>
        <v>10</v>
      </c>
    </row>
    <row r="1145" spans="1:20" x14ac:dyDescent="0.3">
      <c r="A1145">
        <v>43</v>
      </c>
      <c r="B1145" t="s">
        <v>1168</v>
      </c>
      <c r="C1145" t="s">
        <v>12</v>
      </c>
      <c r="E1145">
        <v>2009</v>
      </c>
      <c r="F1145">
        <v>2009</v>
      </c>
      <c r="G1145">
        <v>1</v>
      </c>
      <c r="H1145">
        <v>1</v>
      </c>
      <c r="I1145">
        <v>0</v>
      </c>
      <c r="J1145">
        <v>20</v>
      </c>
      <c r="K1145">
        <v>20</v>
      </c>
      <c r="L1145">
        <v>20</v>
      </c>
      <c r="M1145">
        <v>95.23</v>
      </c>
      <c r="N1145">
        <v>0</v>
      </c>
      <c r="O1145">
        <v>0</v>
      </c>
      <c r="P1145">
        <v>0</v>
      </c>
      <c r="Q1145">
        <v>1</v>
      </c>
      <c r="R1145">
        <v>0</v>
      </c>
      <c r="S1145" s="2">
        <f t="shared" si="34"/>
        <v>20</v>
      </c>
      <c r="T1145" s="2">
        <f t="shared" si="35"/>
        <v>20</v>
      </c>
    </row>
    <row r="1146" spans="1:20" x14ac:dyDescent="0.3">
      <c r="A1146">
        <v>44</v>
      </c>
      <c r="B1146" t="s">
        <v>1169</v>
      </c>
      <c r="C1146" t="s">
        <v>2025</v>
      </c>
      <c r="E1146">
        <v>2016</v>
      </c>
      <c r="F1146">
        <v>2019</v>
      </c>
      <c r="G1146">
        <v>19</v>
      </c>
      <c r="H1146">
        <v>7</v>
      </c>
      <c r="I1146">
        <v>5</v>
      </c>
      <c r="J1146">
        <v>20</v>
      </c>
      <c r="K1146">
        <v>8</v>
      </c>
      <c r="L1146">
        <v>10</v>
      </c>
      <c r="M1146">
        <v>71.42</v>
      </c>
      <c r="N1146">
        <v>0</v>
      </c>
      <c r="O1146">
        <v>0</v>
      </c>
      <c r="P1146">
        <v>0</v>
      </c>
      <c r="Q1146">
        <v>0</v>
      </c>
      <c r="R1146">
        <v>0</v>
      </c>
      <c r="S1146" s="2">
        <f t="shared" si="34"/>
        <v>1.0526315789473684</v>
      </c>
      <c r="T1146" s="2">
        <f t="shared" si="35"/>
        <v>2.8571428571428572</v>
      </c>
    </row>
    <row r="1147" spans="1:20" x14ac:dyDescent="0.3">
      <c r="A1147">
        <v>45</v>
      </c>
      <c r="B1147" t="s">
        <v>1170</v>
      </c>
      <c r="C1147" t="s">
        <v>14</v>
      </c>
      <c r="E1147">
        <v>2017</v>
      </c>
      <c r="F1147">
        <v>2017</v>
      </c>
      <c r="G1147">
        <v>8</v>
      </c>
      <c r="H1147">
        <v>5</v>
      </c>
      <c r="I1147">
        <v>2</v>
      </c>
      <c r="J1147">
        <v>20</v>
      </c>
      <c r="K1147">
        <v>6</v>
      </c>
      <c r="L1147">
        <v>6.66</v>
      </c>
      <c r="M1147">
        <v>111.11</v>
      </c>
      <c r="N1147">
        <v>0</v>
      </c>
      <c r="O1147">
        <v>0</v>
      </c>
      <c r="P1147">
        <v>0</v>
      </c>
      <c r="Q1147">
        <v>3</v>
      </c>
      <c r="R1147">
        <v>0</v>
      </c>
      <c r="S1147" s="2">
        <f t="shared" si="34"/>
        <v>2.5</v>
      </c>
      <c r="T1147" s="2">
        <f t="shared" si="35"/>
        <v>4</v>
      </c>
    </row>
    <row r="1148" spans="1:20" x14ac:dyDescent="0.3">
      <c r="A1148">
        <v>46</v>
      </c>
      <c r="B1148" t="s">
        <v>1171</v>
      </c>
      <c r="C1148" t="s">
        <v>2053</v>
      </c>
      <c r="E1148">
        <v>2019</v>
      </c>
      <c r="F1148">
        <v>2019</v>
      </c>
      <c r="G1148">
        <v>2</v>
      </c>
      <c r="H1148">
        <v>2</v>
      </c>
      <c r="I1148">
        <v>1</v>
      </c>
      <c r="J1148">
        <v>20</v>
      </c>
      <c r="K1148">
        <v>12</v>
      </c>
      <c r="L1148">
        <v>20</v>
      </c>
      <c r="M1148">
        <v>105.26</v>
      </c>
      <c r="N1148">
        <v>0</v>
      </c>
      <c r="O1148">
        <v>0</v>
      </c>
      <c r="P1148">
        <v>0</v>
      </c>
      <c r="Q1148">
        <v>1</v>
      </c>
      <c r="R1148">
        <v>0</v>
      </c>
      <c r="S1148" s="2">
        <f t="shared" si="34"/>
        <v>10</v>
      </c>
      <c r="T1148" s="2">
        <f t="shared" si="35"/>
        <v>10</v>
      </c>
    </row>
    <row r="1149" spans="1:20" x14ac:dyDescent="0.3">
      <c r="A1149">
        <v>47</v>
      </c>
      <c r="B1149" t="s">
        <v>1172</v>
      </c>
      <c r="C1149" t="s">
        <v>11</v>
      </c>
      <c r="E1149">
        <v>2006</v>
      </c>
      <c r="F1149">
        <v>2008</v>
      </c>
      <c r="G1149">
        <v>10</v>
      </c>
      <c r="H1149">
        <v>3</v>
      </c>
      <c r="I1149">
        <v>2</v>
      </c>
      <c r="J1149">
        <v>20</v>
      </c>
      <c r="K1149">
        <v>19</v>
      </c>
      <c r="L1149">
        <v>20</v>
      </c>
      <c r="M1149">
        <v>142.85</v>
      </c>
      <c r="N1149">
        <v>0</v>
      </c>
      <c r="O1149">
        <v>0</v>
      </c>
      <c r="P1149">
        <v>1</v>
      </c>
      <c r="Q1149">
        <v>4</v>
      </c>
      <c r="R1149">
        <v>0</v>
      </c>
      <c r="S1149" s="2">
        <f t="shared" si="34"/>
        <v>2</v>
      </c>
      <c r="T1149" s="2">
        <f t="shared" si="35"/>
        <v>6.666666666666667</v>
      </c>
    </row>
    <row r="1150" spans="1:20" x14ac:dyDescent="0.3">
      <c r="A1150">
        <v>48</v>
      </c>
      <c r="B1150" t="s">
        <v>1173</v>
      </c>
      <c r="C1150" t="s">
        <v>2076</v>
      </c>
      <c r="E1150">
        <v>2019</v>
      </c>
      <c r="F1150">
        <v>2019</v>
      </c>
      <c r="G1150">
        <v>3</v>
      </c>
      <c r="H1150">
        <v>3</v>
      </c>
      <c r="I1150">
        <v>1</v>
      </c>
      <c r="J1150">
        <v>20</v>
      </c>
      <c r="K1150">
        <v>16</v>
      </c>
      <c r="L1150">
        <v>10</v>
      </c>
      <c r="M1150">
        <v>83.33</v>
      </c>
      <c r="N1150">
        <v>0</v>
      </c>
      <c r="O1150">
        <v>0</v>
      </c>
      <c r="P1150">
        <v>0</v>
      </c>
      <c r="Q1150">
        <v>2</v>
      </c>
      <c r="R1150">
        <v>0</v>
      </c>
      <c r="S1150" s="2">
        <f t="shared" si="34"/>
        <v>6.666666666666667</v>
      </c>
      <c r="T1150" s="2">
        <f t="shared" si="35"/>
        <v>6.666666666666667</v>
      </c>
    </row>
    <row r="1151" spans="1:20" x14ac:dyDescent="0.3">
      <c r="A1151">
        <v>49</v>
      </c>
      <c r="B1151" t="s">
        <v>1174</v>
      </c>
      <c r="C1151" t="s">
        <v>2057</v>
      </c>
      <c r="E1151">
        <v>2019</v>
      </c>
      <c r="F1151">
        <v>2019</v>
      </c>
      <c r="G1151">
        <v>4</v>
      </c>
      <c r="H1151">
        <v>2</v>
      </c>
      <c r="I1151">
        <v>1</v>
      </c>
      <c r="J1151">
        <v>20</v>
      </c>
      <c r="K1151">
        <v>14</v>
      </c>
      <c r="L1151">
        <v>20</v>
      </c>
      <c r="M1151">
        <v>142.85</v>
      </c>
      <c r="N1151">
        <v>0</v>
      </c>
      <c r="O1151">
        <v>0</v>
      </c>
      <c r="P1151">
        <v>0</v>
      </c>
      <c r="Q1151">
        <v>1</v>
      </c>
      <c r="R1151">
        <v>1</v>
      </c>
      <c r="S1151" s="2">
        <f t="shared" si="34"/>
        <v>5</v>
      </c>
      <c r="T1151" s="2">
        <f t="shared" si="35"/>
        <v>10</v>
      </c>
    </row>
    <row r="1152" spans="1:20" x14ac:dyDescent="0.3">
      <c r="A1152">
        <v>0</v>
      </c>
      <c r="B1152" t="s">
        <v>1175</v>
      </c>
      <c r="C1152" t="s">
        <v>2077</v>
      </c>
      <c r="E1152">
        <v>2019</v>
      </c>
      <c r="F1152">
        <v>2019</v>
      </c>
      <c r="G1152">
        <v>3</v>
      </c>
      <c r="H1152">
        <v>3</v>
      </c>
      <c r="I1152">
        <v>1</v>
      </c>
      <c r="J1152">
        <v>19</v>
      </c>
      <c r="K1152">
        <v>19</v>
      </c>
      <c r="L1152">
        <v>9.5</v>
      </c>
      <c r="M1152">
        <v>76</v>
      </c>
      <c r="N1152">
        <v>0</v>
      </c>
      <c r="O1152">
        <v>0</v>
      </c>
      <c r="P1152">
        <v>1</v>
      </c>
      <c r="Q1152">
        <v>0</v>
      </c>
      <c r="R1152">
        <v>2</v>
      </c>
      <c r="S1152" s="2">
        <f t="shared" si="34"/>
        <v>6.333333333333333</v>
      </c>
      <c r="T1152" s="2">
        <f t="shared" si="35"/>
        <v>6.333333333333333</v>
      </c>
    </row>
    <row r="1153" spans="1:20" x14ac:dyDescent="0.3">
      <c r="A1153">
        <v>1</v>
      </c>
      <c r="B1153" t="s">
        <v>1176</v>
      </c>
      <c r="C1153" t="s">
        <v>2067</v>
      </c>
      <c r="E1153">
        <v>2019</v>
      </c>
      <c r="F1153">
        <v>2019</v>
      </c>
      <c r="G1153">
        <v>1</v>
      </c>
      <c r="H1153">
        <v>1</v>
      </c>
      <c r="I1153">
        <v>0</v>
      </c>
      <c r="J1153">
        <v>19</v>
      </c>
      <c r="K1153">
        <v>19</v>
      </c>
      <c r="L1153">
        <v>19</v>
      </c>
      <c r="M1153">
        <v>67.849999999999994</v>
      </c>
      <c r="N1153">
        <v>0</v>
      </c>
      <c r="O1153">
        <v>0</v>
      </c>
      <c r="P1153">
        <v>0</v>
      </c>
      <c r="Q1153">
        <v>1</v>
      </c>
      <c r="R1153">
        <v>1</v>
      </c>
      <c r="S1153" s="2">
        <f t="shared" si="34"/>
        <v>19</v>
      </c>
      <c r="T1153" s="2">
        <f t="shared" si="35"/>
        <v>19</v>
      </c>
    </row>
    <row r="1154" spans="1:20" x14ac:dyDescent="0.3">
      <c r="A1154">
        <v>2</v>
      </c>
      <c r="B1154" t="s">
        <v>1177</v>
      </c>
      <c r="C1154" t="s">
        <v>17</v>
      </c>
      <c r="E1154">
        <v>2018</v>
      </c>
      <c r="F1154">
        <v>2019</v>
      </c>
      <c r="G1154">
        <v>9</v>
      </c>
      <c r="H1154">
        <v>4</v>
      </c>
      <c r="I1154">
        <v>3</v>
      </c>
      <c r="J1154">
        <v>19</v>
      </c>
      <c r="K1154">
        <v>12</v>
      </c>
      <c r="L1154">
        <v>19</v>
      </c>
      <c r="M1154">
        <v>67.849999999999994</v>
      </c>
      <c r="N1154">
        <v>0</v>
      </c>
      <c r="O1154">
        <v>0</v>
      </c>
      <c r="P1154">
        <v>0</v>
      </c>
      <c r="Q1154">
        <v>1</v>
      </c>
      <c r="R1154">
        <v>0</v>
      </c>
      <c r="S1154" s="2">
        <f t="shared" si="34"/>
        <v>2.1111111111111112</v>
      </c>
      <c r="T1154" s="2">
        <f t="shared" si="35"/>
        <v>4.75</v>
      </c>
    </row>
    <row r="1155" spans="1:20" x14ac:dyDescent="0.3">
      <c r="A1155">
        <v>3</v>
      </c>
      <c r="B1155" t="s">
        <v>1178</v>
      </c>
      <c r="C1155" t="s">
        <v>2022</v>
      </c>
      <c r="E1155">
        <v>2016</v>
      </c>
      <c r="F1155">
        <v>2016</v>
      </c>
      <c r="G1155">
        <v>6</v>
      </c>
      <c r="H1155">
        <v>5</v>
      </c>
      <c r="I1155">
        <v>1</v>
      </c>
      <c r="J1155">
        <v>19</v>
      </c>
      <c r="K1155">
        <v>16</v>
      </c>
      <c r="L1155">
        <v>4.75</v>
      </c>
      <c r="M1155">
        <v>79.16</v>
      </c>
      <c r="N1155">
        <v>0</v>
      </c>
      <c r="O1155">
        <v>0</v>
      </c>
      <c r="P1155">
        <v>2</v>
      </c>
      <c r="Q1155">
        <v>1</v>
      </c>
      <c r="R1155">
        <v>1</v>
      </c>
      <c r="S1155" s="2">
        <f t="shared" ref="S1155:S1218" si="36">J1155/G1155</f>
        <v>3.1666666666666665</v>
      </c>
      <c r="T1155" s="2">
        <f t="shared" ref="T1155:T1218" si="37">J1155/H1155</f>
        <v>3.8</v>
      </c>
    </row>
    <row r="1156" spans="1:20" x14ac:dyDescent="0.3">
      <c r="A1156">
        <v>4</v>
      </c>
      <c r="B1156" t="s">
        <v>1179</v>
      </c>
      <c r="C1156" t="s">
        <v>2042</v>
      </c>
      <c r="E1156">
        <v>2019</v>
      </c>
      <c r="F1156">
        <v>2019</v>
      </c>
      <c r="G1156">
        <v>11</v>
      </c>
      <c r="H1156">
        <v>7</v>
      </c>
      <c r="I1156">
        <v>2</v>
      </c>
      <c r="J1156">
        <v>19</v>
      </c>
      <c r="K1156">
        <v>12</v>
      </c>
      <c r="L1156">
        <v>3.8</v>
      </c>
      <c r="M1156">
        <v>46.34</v>
      </c>
      <c r="N1156">
        <v>0</v>
      </c>
      <c r="O1156">
        <v>0</v>
      </c>
      <c r="P1156">
        <v>3</v>
      </c>
      <c r="Q1156">
        <v>0</v>
      </c>
      <c r="R1156">
        <v>0</v>
      </c>
      <c r="S1156" s="2">
        <f t="shared" si="36"/>
        <v>1.7272727272727273</v>
      </c>
      <c r="T1156" s="2">
        <f t="shared" si="37"/>
        <v>2.7142857142857144</v>
      </c>
    </row>
    <row r="1157" spans="1:20" x14ac:dyDescent="0.3">
      <c r="A1157">
        <v>5</v>
      </c>
      <c r="B1157" t="s">
        <v>1180</v>
      </c>
      <c r="C1157" t="s">
        <v>2056</v>
      </c>
      <c r="E1157">
        <v>2019</v>
      </c>
      <c r="F1157">
        <v>2019</v>
      </c>
      <c r="G1157">
        <v>2</v>
      </c>
      <c r="H1157">
        <v>2</v>
      </c>
      <c r="I1157">
        <v>0</v>
      </c>
      <c r="J1157">
        <v>19</v>
      </c>
      <c r="K1157">
        <v>15</v>
      </c>
      <c r="L1157">
        <v>9.5</v>
      </c>
      <c r="M1157">
        <v>73.069999999999993</v>
      </c>
      <c r="N1157">
        <v>0</v>
      </c>
      <c r="O1157">
        <v>0</v>
      </c>
      <c r="P1157">
        <v>0</v>
      </c>
      <c r="Q1157">
        <v>2</v>
      </c>
      <c r="R1157">
        <v>1</v>
      </c>
      <c r="S1157" s="2">
        <f t="shared" si="36"/>
        <v>9.5</v>
      </c>
      <c r="T1157" s="2">
        <f t="shared" si="37"/>
        <v>9.5</v>
      </c>
    </row>
    <row r="1158" spans="1:20" x14ac:dyDescent="0.3">
      <c r="A1158">
        <v>6</v>
      </c>
      <c r="B1158" t="s">
        <v>1181</v>
      </c>
      <c r="C1158" t="s">
        <v>17</v>
      </c>
      <c r="E1158">
        <v>2013</v>
      </c>
      <c r="F1158">
        <v>2019</v>
      </c>
      <c r="G1158">
        <v>38</v>
      </c>
      <c r="H1158">
        <v>4</v>
      </c>
      <c r="I1158">
        <v>3</v>
      </c>
      <c r="J1158">
        <v>19</v>
      </c>
      <c r="K1158">
        <v>9</v>
      </c>
      <c r="L1158">
        <v>19</v>
      </c>
      <c r="M1158">
        <v>105.55</v>
      </c>
      <c r="N1158">
        <v>0</v>
      </c>
      <c r="O1158">
        <v>0</v>
      </c>
      <c r="P1158">
        <v>0</v>
      </c>
      <c r="Q1158">
        <v>1</v>
      </c>
      <c r="R1158">
        <v>1</v>
      </c>
      <c r="S1158" s="2">
        <f t="shared" si="36"/>
        <v>0.5</v>
      </c>
      <c r="T1158" s="2">
        <f t="shared" si="37"/>
        <v>4.75</v>
      </c>
    </row>
    <row r="1159" spans="1:20" x14ac:dyDescent="0.3">
      <c r="A1159">
        <v>7</v>
      </c>
      <c r="B1159" t="s">
        <v>1182</v>
      </c>
      <c r="C1159" t="s">
        <v>2076</v>
      </c>
      <c r="E1159">
        <v>2019</v>
      </c>
      <c r="F1159">
        <v>2019</v>
      </c>
      <c r="G1159">
        <v>4</v>
      </c>
      <c r="H1159">
        <v>3</v>
      </c>
      <c r="I1159">
        <v>2</v>
      </c>
      <c r="J1159">
        <v>19</v>
      </c>
      <c r="K1159">
        <v>18</v>
      </c>
      <c r="L1159">
        <v>19</v>
      </c>
      <c r="M1159">
        <v>271.42</v>
      </c>
      <c r="N1159">
        <v>0</v>
      </c>
      <c r="O1159">
        <v>0</v>
      </c>
      <c r="P1159">
        <v>1</v>
      </c>
      <c r="Q1159">
        <v>0</v>
      </c>
      <c r="R1159">
        <v>2</v>
      </c>
      <c r="S1159" s="2">
        <f t="shared" si="36"/>
        <v>4.75</v>
      </c>
      <c r="T1159" s="2">
        <f t="shared" si="37"/>
        <v>6.333333333333333</v>
      </c>
    </row>
    <row r="1160" spans="1:20" x14ac:dyDescent="0.3">
      <c r="A1160">
        <v>8</v>
      </c>
      <c r="B1160" t="s">
        <v>1183</v>
      </c>
      <c r="C1160" t="s">
        <v>2046</v>
      </c>
      <c r="E1160">
        <v>2019</v>
      </c>
      <c r="F1160">
        <v>2019</v>
      </c>
      <c r="G1160">
        <v>5</v>
      </c>
      <c r="H1160">
        <v>2</v>
      </c>
      <c r="I1160">
        <v>0</v>
      </c>
      <c r="J1160">
        <v>19</v>
      </c>
      <c r="K1160">
        <v>11</v>
      </c>
      <c r="L1160">
        <v>9.5</v>
      </c>
      <c r="M1160">
        <v>82.6</v>
      </c>
      <c r="N1160">
        <v>0</v>
      </c>
      <c r="O1160">
        <v>0</v>
      </c>
      <c r="P1160">
        <v>0</v>
      </c>
      <c r="Q1160">
        <v>1</v>
      </c>
      <c r="R1160">
        <v>0</v>
      </c>
      <c r="S1160" s="2">
        <f t="shared" si="36"/>
        <v>3.8</v>
      </c>
      <c r="T1160" s="2">
        <f t="shared" si="37"/>
        <v>9.5</v>
      </c>
    </row>
    <row r="1161" spans="1:20" x14ac:dyDescent="0.3">
      <c r="A1161">
        <v>9</v>
      </c>
      <c r="B1161" t="s">
        <v>1184</v>
      </c>
      <c r="C1161" t="s">
        <v>2071</v>
      </c>
      <c r="E1161">
        <v>2019</v>
      </c>
      <c r="F1161">
        <v>2019</v>
      </c>
      <c r="G1161">
        <v>5</v>
      </c>
      <c r="H1161">
        <v>3</v>
      </c>
      <c r="I1161">
        <v>0</v>
      </c>
      <c r="J1161">
        <v>19</v>
      </c>
      <c r="K1161">
        <v>9</v>
      </c>
      <c r="L1161">
        <v>6.33</v>
      </c>
      <c r="M1161">
        <v>95</v>
      </c>
      <c r="N1161">
        <v>0</v>
      </c>
      <c r="O1161">
        <v>0</v>
      </c>
      <c r="P1161">
        <v>0</v>
      </c>
      <c r="Q1161">
        <v>1</v>
      </c>
      <c r="R1161">
        <v>1</v>
      </c>
      <c r="S1161" s="2">
        <f t="shared" si="36"/>
        <v>3.8</v>
      </c>
      <c r="T1161" s="2">
        <f t="shared" si="37"/>
        <v>6.333333333333333</v>
      </c>
    </row>
    <row r="1162" spans="1:20" x14ac:dyDescent="0.3">
      <c r="A1162">
        <v>10</v>
      </c>
      <c r="B1162" t="s">
        <v>1185</v>
      </c>
      <c r="C1162" t="s">
        <v>14</v>
      </c>
      <c r="E1162">
        <v>2008</v>
      </c>
      <c r="F1162">
        <v>2008</v>
      </c>
      <c r="G1162">
        <v>2</v>
      </c>
      <c r="H1162">
        <v>2</v>
      </c>
      <c r="I1162">
        <v>0</v>
      </c>
      <c r="J1162">
        <v>19</v>
      </c>
      <c r="K1162">
        <v>11</v>
      </c>
      <c r="L1162">
        <v>9.5</v>
      </c>
      <c r="M1162">
        <v>50</v>
      </c>
      <c r="N1162">
        <v>0</v>
      </c>
      <c r="O1162">
        <v>0</v>
      </c>
      <c r="P1162">
        <v>0</v>
      </c>
      <c r="Q1162">
        <v>0</v>
      </c>
      <c r="R1162">
        <v>0</v>
      </c>
      <c r="S1162" s="2">
        <f t="shared" si="36"/>
        <v>9.5</v>
      </c>
      <c r="T1162" s="2">
        <f t="shared" si="37"/>
        <v>9.5</v>
      </c>
    </row>
    <row r="1163" spans="1:20" x14ac:dyDescent="0.3">
      <c r="A1163">
        <v>11</v>
      </c>
      <c r="B1163" t="s">
        <v>1186</v>
      </c>
      <c r="C1163" t="s">
        <v>12</v>
      </c>
      <c r="E1163">
        <v>2010</v>
      </c>
      <c r="F1163">
        <v>2013</v>
      </c>
      <c r="G1163">
        <v>6</v>
      </c>
      <c r="H1163">
        <v>4</v>
      </c>
      <c r="I1163">
        <v>2</v>
      </c>
      <c r="J1163">
        <v>19</v>
      </c>
      <c r="K1163">
        <v>7</v>
      </c>
      <c r="L1163">
        <v>9.5</v>
      </c>
      <c r="M1163">
        <v>86.36</v>
      </c>
      <c r="N1163">
        <v>0</v>
      </c>
      <c r="O1163">
        <v>0</v>
      </c>
      <c r="P1163">
        <v>1</v>
      </c>
      <c r="Q1163">
        <v>1</v>
      </c>
      <c r="R1163">
        <v>1</v>
      </c>
      <c r="S1163" s="2">
        <f t="shared" si="36"/>
        <v>3.1666666666666665</v>
      </c>
      <c r="T1163" s="2">
        <f t="shared" si="37"/>
        <v>4.75</v>
      </c>
    </row>
    <row r="1164" spans="1:20" x14ac:dyDescent="0.3">
      <c r="A1164">
        <v>12</v>
      </c>
      <c r="B1164" t="s">
        <v>1187</v>
      </c>
      <c r="C1164" t="s">
        <v>2038</v>
      </c>
      <c r="E1164">
        <v>2019</v>
      </c>
      <c r="F1164">
        <v>2019</v>
      </c>
      <c r="G1164">
        <v>6</v>
      </c>
      <c r="H1164">
        <v>3</v>
      </c>
      <c r="I1164">
        <v>0</v>
      </c>
      <c r="J1164">
        <v>19</v>
      </c>
      <c r="K1164">
        <v>8</v>
      </c>
      <c r="L1164">
        <v>6.33</v>
      </c>
      <c r="M1164">
        <v>95</v>
      </c>
      <c r="N1164">
        <v>0</v>
      </c>
      <c r="O1164">
        <v>0</v>
      </c>
      <c r="P1164">
        <v>0</v>
      </c>
      <c r="Q1164">
        <v>0</v>
      </c>
      <c r="R1164">
        <v>1</v>
      </c>
      <c r="S1164" s="2">
        <f t="shared" si="36"/>
        <v>3.1666666666666665</v>
      </c>
      <c r="T1164" s="2">
        <f t="shared" si="37"/>
        <v>6.333333333333333</v>
      </c>
    </row>
    <row r="1165" spans="1:20" x14ac:dyDescent="0.3">
      <c r="A1165">
        <v>13</v>
      </c>
      <c r="B1165" t="s">
        <v>1188</v>
      </c>
      <c r="C1165" t="s">
        <v>20</v>
      </c>
      <c r="E1165">
        <v>2016</v>
      </c>
      <c r="F1165">
        <v>2016</v>
      </c>
      <c r="G1165">
        <v>1</v>
      </c>
      <c r="H1165">
        <v>1</v>
      </c>
      <c r="I1165">
        <v>1</v>
      </c>
      <c r="J1165">
        <v>19</v>
      </c>
      <c r="K1165">
        <v>19</v>
      </c>
      <c r="L1165" t="s">
        <v>8</v>
      </c>
      <c r="M1165">
        <v>126.66</v>
      </c>
      <c r="N1165">
        <v>0</v>
      </c>
      <c r="O1165">
        <v>0</v>
      </c>
      <c r="P1165">
        <v>0</v>
      </c>
      <c r="Q1165">
        <v>1</v>
      </c>
      <c r="R1165">
        <v>1</v>
      </c>
      <c r="S1165" s="2">
        <f t="shared" si="36"/>
        <v>19</v>
      </c>
      <c r="T1165" s="2">
        <f t="shared" si="37"/>
        <v>19</v>
      </c>
    </row>
    <row r="1166" spans="1:20" x14ac:dyDescent="0.3">
      <c r="A1166">
        <v>14</v>
      </c>
      <c r="B1166" t="s">
        <v>1189</v>
      </c>
      <c r="C1166" t="s">
        <v>2040</v>
      </c>
      <c r="E1166">
        <v>2019</v>
      </c>
      <c r="F1166">
        <v>2019</v>
      </c>
      <c r="G1166">
        <v>8</v>
      </c>
      <c r="H1166">
        <v>2</v>
      </c>
      <c r="I1166">
        <v>1</v>
      </c>
      <c r="J1166">
        <v>19</v>
      </c>
      <c r="K1166">
        <v>12</v>
      </c>
      <c r="L1166">
        <v>19</v>
      </c>
      <c r="M1166">
        <v>126.66</v>
      </c>
      <c r="N1166">
        <v>0</v>
      </c>
      <c r="O1166">
        <v>0</v>
      </c>
      <c r="P1166">
        <v>0</v>
      </c>
      <c r="Q1166">
        <v>1</v>
      </c>
      <c r="R1166">
        <v>1</v>
      </c>
      <c r="S1166" s="2">
        <f t="shared" si="36"/>
        <v>2.375</v>
      </c>
      <c r="T1166" s="2">
        <f t="shared" si="37"/>
        <v>9.5</v>
      </c>
    </row>
    <row r="1167" spans="1:20" x14ac:dyDescent="0.3">
      <c r="A1167">
        <v>15</v>
      </c>
      <c r="B1167" t="s">
        <v>1190</v>
      </c>
      <c r="C1167" t="s">
        <v>18</v>
      </c>
      <c r="E1167">
        <v>2016</v>
      </c>
      <c r="F1167">
        <v>2019</v>
      </c>
      <c r="G1167">
        <v>5</v>
      </c>
      <c r="H1167">
        <v>4</v>
      </c>
      <c r="I1167">
        <v>0</v>
      </c>
      <c r="J1167">
        <v>19</v>
      </c>
      <c r="K1167">
        <v>7</v>
      </c>
      <c r="L1167">
        <v>4.75</v>
      </c>
      <c r="M1167">
        <v>67.849999999999994</v>
      </c>
      <c r="N1167">
        <v>0</v>
      </c>
      <c r="O1167">
        <v>0</v>
      </c>
      <c r="P1167">
        <v>0</v>
      </c>
      <c r="Q1167">
        <v>2</v>
      </c>
      <c r="R1167">
        <v>0</v>
      </c>
      <c r="S1167" s="2">
        <f t="shared" si="36"/>
        <v>3.8</v>
      </c>
      <c r="T1167" s="2">
        <f t="shared" si="37"/>
        <v>4.75</v>
      </c>
    </row>
    <row r="1168" spans="1:20" x14ac:dyDescent="0.3">
      <c r="A1168">
        <v>16</v>
      </c>
      <c r="B1168" t="s">
        <v>1191</v>
      </c>
      <c r="C1168" t="s">
        <v>2033</v>
      </c>
      <c r="E1168">
        <v>2019</v>
      </c>
      <c r="F1168">
        <v>2019</v>
      </c>
      <c r="G1168">
        <v>3</v>
      </c>
      <c r="H1168">
        <v>2</v>
      </c>
      <c r="I1168">
        <v>1</v>
      </c>
      <c r="J1168">
        <v>19</v>
      </c>
      <c r="K1168">
        <v>10</v>
      </c>
      <c r="L1168">
        <v>19</v>
      </c>
      <c r="M1168">
        <v>190</v>
      </c>
      <c r="N1168">
        <v>0</v>
      </c>
      <c r="O1168">
        <v>0</v>
      </c>
      <c r="P1168">
        <v>0</v>
      </c>
      <c r="Q1168">
        <v>2</v>
      </c>
      <c r="R1168">
        <v>1</v>
      </c>
      <c r="S1168" s="2">
        <f t="shared" si="36"/>
        <v>6.333333333333333</v>
      </c>
      <c r="T1168" s="2">
        <f t="shared" si="37"/>
        <v>9.5</v>
      </c>
    </row>
    <row r="1169" spans="1:20" x14ac:dyDescent="0.3">
      <c r="A1169">
        <v>17</v>
      </c>
      <c r="B1169" t="s">
        <v>1192</v>
      </c>
      <c r="C1169" t="s">
        <v>17</v>
      </c>
      <c r="E1169">
        <v>2012</v>
      </c>
      <c r="F1169">
        <v>2018</v>
      </c>
      <c r="G1169">
        <v>16</v>
      </c>
      <c r="H1169">
        <v>3</v>
      </c>
      <c r="I1169">
        <v>0</v>
      </c>
      <c r="J1169">
        <v>19</v>
      </c>
      <c r="K1169">
        <v>13</v>
      </c>
      <c r="L1169">
        <v>6.33</v>
      </c>
      <c r="M1169">
        <v>65.510000000000005</v>
      </c>
      <c r="N1169">
        <v>0</v>
      </c>
      <c r="O1169">
        <v>0</v>
      </c>
      <c r="P1169">
        <v>0</v>
      </c>
      <c r="Q1169">
        <v>1</v>
      </c>
      <c r="R1169">
        <v>0</v>
      </c>
      <c r="S1169" s="2">
        <f t="shared" si="36"/>
        <v>1.1875</v>
      </c>
      <c r="T1169" s="2">
        <f t="shared" si="37"/>
        <v>6.333333333333333</v>
      </c>
    </row>
    <row r="1170" spans="1:20" x14ac:dyDescent="0.3">
      <c r="A1170">
        <v>18</v>
      </c>
      <c r="B1170" t="s">
        <v>1193</v>
      </c>
      <c r="C1170" t="s">
        <v>14</v>
      </c>
      <c r="E1170">
        <v>2013</v>
      </c>
      <c r="F1170">
        <v>2016</v>
      </c>
      <c r="G1170">
        <v>2</v>
      </c>
      <c r="H1170">
        <v>1</v>
      </c>
      <c r="I1170">
        <v>0</v>
      </c>
      <c r="J1170">
        <v>19</v>
      </c>
      <c r="K1170">
        <v>19</v>
      </c>
      <c r="L1170">
        <v>19</v>
      </c>
      <c r="M1170">
        <v>118.75</v>
      </c>
      <c r="N1170">
        <v>0</v>
      </c>
      <c r="O1170">
        <v>0</v>
      </c>
      <c r="P1170">
        <v>0</v>
      </c>
      <c r="Q1170">
        <v>1</v>
      </c>
      <c r="R1170">
        <v>1</v>
      </c>
      <c r="S1170" s="2">
        <f t="shared" si="36"/>
        <v>9.5</v>
      </c>
      <c r="T1170" s="2">
        <f t="shared" si="37"/>
        <v>19</v>
      </c>
    </row>
    <row r="1171" spans="1:20" x14ac:dyDescent="0.3">
      <c r="A1171">
        <v>19</v>
      </c>
      <c r="B1171" t="s">
        <v>1194</v>
      </c>
      <c r="C1171" t="s">
        <v>11</v>
      </c>
      <c r="E1171">
        <v>2015</v>
      </c>
      <c r="F1171">
        <v>2015</v>
      </c>
      <c r="G1171">
        <v>1</v>
      </c>
      <c r="H1171">
        <v>1</v>
      </c>
      <c r="I1171">
        <v>0</v>
      </c>
      <c r="J1171">
        <v>19</v>
      </c>
      <c r="K1171">
        <v>19</v>
      </c>
      <c r="L1171">
        <v>19</v>
      </c>
      <c r="M1171">
        <v>79.16</v>
      </c>
      <c r="N1171">
        <v>0</v>
      </c>
      <c r="O1171">
        <v>0</v>
      </c>
      <c r="P1171">
        <v>0</v>
      </c>
      <c r="Q1171">
        <v>1</v>
      </c>
      <c r="R1171">
        <v>0</v>
      </c>
      <c r="S1171" s="2">
        <f t="shared" si="36"/>
        <v>19</v>
      </c>
      <c r="T1171" s="2">
        <f t="shared" si="37"/>
        <v>19</v>
      </c>
    </row>
    <row r="1172" spans="1:20" x14ac:dyDescent="0.3">
      <c r="A1172">
        <v>20</v>
      </c>
      <c r="B1172" t="s">
        <v>1195</v>
      </c>
      <c r="C1172" t="s">
        <v>2042</v>
      </c>
      <c r="E1172">
        <v>2019</v>
      </c>
      <c r="F1172">
        <v>2019</v>
      </c>
      <c r="G1172">
        <v>3</v>
      </c>
      <c r="H1172">
        <v>1</v>
      </c>
      <c r="I1172">
        <v>1</v>
      </c>
      <c r="J1172">
        <v>19</v>
      </c>
      <c r="K1172">
        <v>19</v>
      </c>
      <c r="L1172" t="s">
        <v>8</v>
      </c>
      <c r="M1172">
        <v>172.72</v>
      </c>
      <c r="N1172">
        <v>0</v>
      </c>
      <c r="O1172">
        <v>0</v>
      </c>
      <c r="P1172">
        <v>0</v>
      </c>
      <c r="Q1172">
        <v>2</v>
      </c>
      <c r="R1172">
        <v>1</v>
      </c>
      <c r="S1172" s="2">
        <f t="shared" si="36"/>
        <v>6.333333333333333</v>
      </c>
      <c r="T1172" s="2">
        <f t="shared" si="37"/>
        <v>19</v>
      </c>
    </row>
    <row r="1173" spans="1:20" x14ac:dyDescent="0.3">
      <c r="A1173">
        <v>21</v>
      </c>
      <c r="B1173" t="s">
        <v>1196</v>
      </c>
      <c r="C1173" t="s">
        <v>2026</v>
      </c>
      <c r="E1173">
        <v>2015</v>
      </c>
      <c r="F1173">
        <v>2019</v>
      </c>
      <c r="G1173">
        <v>3</v>
      </c>
      <c r="H1173">
        <v>2</v>
      </c>
      <c r="I1173">
        <v>1</v>
      </c>
      <c r="J1173">
        <v>19</v>
      </c>
      <c r="K1173">
        <v>13</v>
      </c>
      <c r="L1173">
        <v>19</v>
      </c>
      <c r="M1173">
        <v>46.34</v>
      </c>
      <c r="N1173">
        <v>0</v>
      </c>
      <c r="O1173">
        <v>0</v>
      </c>
      <c r="P1173">
        <v>0</v>
      </c>
      <c r="Q1173">
        <v>2</v>
      </c>
      <c r="R1173">
        <v>0</v>
      </c>
      <c r="S1173" s="2">
        <f t="shared" si="36"/>
        <v>6.333333333333333</v>
      </c>
      <c r="T1173" s="2">
        <f t="shared" si="37"/>
        <v>9.5</v>
      </c>
    </row>
    <row r="1174" spans="1:20" x14ac:dyDescent="0.3">
      <c r="A1174">
        <v>22</v>
      </c>
      <c r="B1174" t="s">
        <v>1197</v>
      </c>
      <c r="C1174" t="s">
        <v>15</v>
      </c>
      <c r="E1174">
        <v>2016</v>
      </c>
      <c r="F1174">
        <v>2019</v>
      </c>
      <c r="G1174">
        <v>24</v>
      </c>
      <c r="H1174">
        <v>7</v>
      </c>
      <c r="I1174">
        <v>4</v>
      </c>
      <c r="J1174">
        <v>19</v>
      </c>
      <c r="K1174">
        <v>13</v>
      </c>
      <c r="L1174">
        <v>6.33</v>
      </c>
      <c r="M1174">
        <v>111.76</v>
      </c>
      <c r="N1174">
        <v>0</v>
      </c>
      <c r="O1174">
        <v>0</v>
      </c>
      <c r="P1174">
        <v>1</v>
      </c>
      <c r="Q1174">
        <v>1</v>
      </c>
      <c r="R1174">
        <v>1</v>
      </c>
      <c r="S1174" s="2">
        <f t="shared" si="36"/>
        <v>0.79166666666666663</v>
      </c>
      <c r="T1174" s="2">
        <f t="shared" si="37"/>
        <v>2.7142857142857144</v>
      </c>
    </row>
    <row r="1175" spans="1:20" x14ac:dyDescent="0.3">
      <c r="A1175">
        <v>23</v>
      </c>
      <c r="B1175" t="s">
        <v>1198</v>
      </c>
      <c r="E1175">
        <v>2019</v>
      </c>
      <c r="F1175">
        <v>2019</v>
      </c>
      <c r="G1175">
        <v>2</v>
      </c>
      <c r="H1175">
        <v>2</v>
      </c>
      <c r="I1175">
        <v>1</v>
      </c>
      <c r="J1175">
        <v>19</v>
      </c>
      <c r="K1175">
        <v>19</v>
      </c>
      <c r="L1175">
        <v>19</v>
      </c>
      <c r="M1175">
        <v>172.72</v>
      </c>
      <c r="N1175">
        <v>0</v>
      </c>
      <c r="O1175">
        <v>0</v>
      </c>
      <c r="P1175">
        <v>1</v>
      </c>
      <c r="Q1175">
        <v>0</v>
      </c>
      <c r="R1175">
        <v>2</v>
      </c>
      <c r="S1175" s="2">
        <f t="shared" si="36"/>
        <v>9.5</v>
      </c>
      <c r="T1175" s="2">
        <f t="shared" si="37"/>
        <v>9.5</v>
      </c>
    </row>
    <row r="1176" spans="1:20" x14ac:dyDescent="0.3">
      <c r="A1176">
        <v>24</v>
      </c>
      <c r="B1176" t="s">
        <v>1199</v>
      </c>
      <c r="C1176" t="s">
        <v>2073</v>
      </c>
      <c r="E1176">
        <v>2019</v>
      </c>
      <c r="F1176">
        <v>2019</v>
      </c>
      <c r="G1176">
        <v>4</v>
      </c>
      <c r="H1176">
        <v>3</v>
      </c>
      <c r="I1176">
        <v>3</v>
      </c>
      <c r="J1176">
        <v>18</v>
      </c>
      <c r="K1176">
        <v>11</v>
      </c>
      <c r="L1176" t="s">
        <v>8</v>
      </c>
      <c r="M1176">
        <v>128.57</v>
      </c>
      <c r="N1176">
        <v>0</v>
      </c>
      <c r="O1176">
        <v>0</v>
      </c>
      <c r="P1176">
        <v>0</v>
      </c>
      <c r="Q1176">
        <v>3</v>
      </c>
      <c r="R1176">
        <v>0</v>
      </c>
      <c r="S1176" s="2">
        <f t="shared" si="36"/>
        <v>4.5</v>
      </c>
      <c r="T1176" s="2">
        <f t="shared" si="37"/>
        <v>6</v>
      </c>
    </row>
    <row r="1177" spans="1:20" x14ac:dyDescent="0.3">
      <c r="A1177">
        <v>25</v>
      </c>
      <c r="B1177" t="s">
        <v>1200</v>
      </c>
      <c r="C1177" t="s">
        <v>2033</v>
      </c>
      <c r="E1177">
        <v>2019</v>
      </c>
      <c r="F1177">
        <v>2019</v>
      </c>
      <c r="G1177">
        <v>12</v>
      </c>
      <c r="H1177">
        <v>5</v>
      </c>
      <c r="I1177">
        <v>3</v>
      </c>
      <c r="J1177">
        <v>18</v>
      </c>
      <c r="K1177">
        <v>14</v>
      </c>
      <c r="L1177">
        <v>9</v>
      </c>
      <c r="M1177">
        <v>78.260000000000005</v>
      </c>
      <c r="N1177">
        <v>0</v>
      </c>
      <c r="O1177">
        <v>0</v>
      </c>
      <c r="P1177">
        <v>1</v>
      </c>
      <c r="Q1177">
        <v>0</v>
      </c>
      <c r="R1177">
        <v>0</v>
      </c>
      <c r="S1177" s="2">
        <f t="shared" si="36"/>
        <v>1.5</v>
      </c>
      <c r="T1177" s="2">
        <f t="shared" si="37"/>
        <v>3.6</v>
      </c>
    </row>
    <row r="1178" spans="1:20" x14ac:dyDescent="0.3">
      <c r="A1178">
        <v>26</v>
      </c>
      <c r="B1178" t="s">
        <v>1201</v>
      </c>
      <c r="C1178" t="s">
        <v>2026</v>
      </c>
      <c r="E1178">
        <v>2015</v>
      </c>
      <c r="F1178">
        <v>2019</v>
      </c>
      <c r="G1178">
        <v>32</v>
      </c>
      <c r="H1178">
        <v>10</v>
      </c>
      <c r="I1178">
        <v>7</v>
      </c>
      <c r="J1178">
        <v>18</v>
      </c>
      <c r="K1178">
        <v>6</v>
      </c>
      <c r="L1178">
        <v>6</v>
      </c>
      <c r="M1178">
        <v>64.28</v>
      </c>
      <c r="N1178">
        <v>0</v>
      </c>
      <c r="O1178">
        <v>0</v>
      </c>
      <c r="P1178">
        <v>2</v>
      </c>
      <c r="Q1178">
        <v>1</v>
      </c>
      <c r="R1178">
        <v>0</v>
      </c>
      <c r="S1178" s="2">
        <f t="shared" si="36"/>
        <v>0.5625</v>
      </c>
      <c r="T1178" s="2">
        <f t="shared" si="37"/>
        <v>1.8</v>
      </c>
    </row>
    <row r="1179" spans="1:20" x14ac:dyDescent="0.3">
      <c r="A1179">
        <v>27</v>
      </c>
      <c r="B1179" t="s">
        <v>1202</v>
      </c>
      <c r="C1179" t="s">
        <v>2063</v>
      </c>
      <c r="E1179">
        <v>2019</v>
      </c>
      <c r="F1179">
        <v>2019</v>
      </c>
      <c r="G1179">
        <v>4</v>
      </c>
      <c r="H1179">
        <v>3</v>
      </c>
      <c r="I1179">
        <v>2</v>
      </c>
      <c r="J1179">
        <v>18</v>
      </c>
      <c r="K1179">
        <v>8</v>
      </c>
      <c r="L1179">
        <v>18</v>
      </c>
      <c r="M1179">
        <v>52.94</v>
      </c>
      <c r="N1179">
        <v>0</v>
      </c>
      <c r="O1179">
        <v>0</v>
      </c>
      <c r="P1179">
        <v>0</v>
      </c>
      <c r="Q1179">
        <v>0</v>
      </c>
      <c r="R1179">
        <v>0</v>
      </c>
      <c r="S1179" s="2">
        <f t="shared" si="36"/>
        <v>4.5</v>
      </c>
      <c r="T1179" s="2">
        <f t="shared" si="37"/>
        <v>6</v>
      </c>
    </row>
    <row r="1180" spans="1:20" x14ac:dyDescent="0.3">
      <c r="A1180">
        <v>28</v>
      </c>
      <c r="B1180" t="s">
        <v>1203</v>
      </c>
      <c r="C1180" t="s">
        <v>14</v>
      </c>
      <c r="E1180">
        <v>2008</v>
      </c>
      <c r="F1180">
        <v>2008</v>
      </c>
      <c r="G1180">
        <v>2</v>
      </c>
      <c r="H1180">
        <v>1</v>
      </c>
      <c r="I1180">
        <v>1</v>
      </c>
      <c r="J1180">
        <v>18</v>
      </c>
      <c r="K1180">
        <v>18</v>
      </c>
      <c r="L1180" t="s">
        <v>8</v>
      </c>
      <c r="M1180">
        <v>200</v>
      </c>
      <c r="N1180">
        <v>0</v>
      </c>
      <c r="O1180">
        <v>0</v>
      </c>
      <c r="P1180">
        <v>0</v>
      </c>
      <c r="Q1180">
        <v>0</v>
      </c>
      <c r="R1180">
        <v>1</v>
      </c>
      <c r="S1180" s="2">
        <f t="shared" si="36"/>
        <v>9</v>
      </c>
      <c r="T1180" s="2">
        <f t="shared" si="37"/>
        <v>18</v>
      </c>
    </row>
    <row r="1181" spans="1:20" x14ac:dyDescent="0.3">
      <c r="A1181">
        <v>29</v>
      </c>
      <c r="B1181" t="s">
        <v>1204</v>
      </c>
      <c r="C1181" t="s">
        <v>12</v>
      </c>
      <c r="E1181">
        <v>2012</v>
      </c>
      <c r="F1181">
        <v>2013</v>
      </c>
      <c r="G1181">
        <v>11</v>
      </c>
      <c r="H1181">
        <v>4</v>
      </c>
      <c r="I1181">
        <v>3</v>
      </c>
      <c r="J1181">
        <v>18</v>
      </c>
      <c r="K1181">
        <v>9</v>
      </c>
      <c r="L1181">
        <v>18</v>
      </c>
      <c r="M1181">
        <v>105.88</v>
      </c>
      <c r="N1181">
        <v>0</v>
      </c>
      <c r="O1181">
        <v>0</v>
      </c>
      <c r="P1181">
        <v>0</v>
      </c>
      <c r="Q1181">
        <v>1</v>
      </c>
      <c r="R1181">
        <v>0</v>
      </c>
      <c r="S1181" s="2">
        <f t="shared" si="36"/>
        <v>1.6363636363636365</v>
      </c>
      <c r="T1181" s="2">
        <f t="shared" si="37"/>
        <v>4.5</v>
      </c>
    </row>
    <row r="1182" spans="1:20" x14ac:dyDescent="0.3">
      <c r="A1182">
        <v>30</v>
      </c>
      <c r="B1182" t="s">
        <v>1205</v>
      </c>
      <c r="C1182" t="s">
        <v>17</v>
      </c>
      <c r="E1182">
        <v>2014</v>
      </c>
      <c r="F1182">
        <v>2019</v>
      </c>
      <c r="G1182">
        <v>11</v>
      </c>
      <c r="H1182">
        <v>3</v>
      </c>
      <c r="I1182">
        <v>1</v>
      </c>
      <c r="J1182">
        <v>18</v>
      </c>
      <c r="K1182">
        <v>12</v>
      </c>
      <c r="L1182">
        <v>9</v>
      </c>
      <c r="M1182">
        <v>85.71</v>
      </c>
      <c r="N1182">
        <v>0</v>
      </c>
      <c r="O1182">
        <v>0</v>
      </c>
      <c r="P1182">
        <v>0</v>
      </c>
      <c r="Q1182">
        <v>0</v>
      </c>
      <c r="R1182">
        <v>1</v>
      </c>
      <c r="S1182" s="2">
        <f t="shared" si="36"/>
        <v>1.6363636363636365</v>
      </c>
      <c r="T1182" s="2">
        <f t="shared" si="37"/>
        <v>6</v>
      </c>
    </row>
    <row r="1183" spans="1:20" x14ac:dyDescent="0.3">
      <c r="A1183">
        <v>31</v>
      </c>
      <c r="B1183" t="s">
        <v>1206</v>
      </c>
      <c r="C1183" t="s">
        <v>2030</v>
      </c>
      <c r="E1183">
        <v>2010</v>
      </c>
      <c r="F1183">
        <v>2010</v>
      </c>
      <c r="G1183">
        <v>4</v>
      </c>
      <c r="H1183">
        <v>4</v>
      </c>
      <c r="I1183">
        <v>2</v>
      </c>
      <c r="J1183">
        <v>18</v>
      </c>
      <c r="K1183">
        <v>8</v>
      </c>
      <c r="L1183">
        <v>9</v>
      </c>
      <c r="M1183">
        <v>128.57</v>
      </c>
      <c r="N1183">
        <v>0</v>
      </c>
      <c r="O1183">
        <v>0</v>
      </c>
      <c r="P1183">
        <v>0</v>
      </c>
      <c r="Q1183">
        <v>1</v>
      </c>
      <c r="R1183">
        <v>1</v>
      </c>
      <c r="S1183" s="2">
        <f t="shared" si="36"/>
        <v>4.5</v>
      </c>
      <c r="T1183" s="2">
        <f t="shared" si="37"/>
        <v>4.5</v>
      </c>
    </row>
    <row r="1184" spans="1:20" x14ac:dyDescent="0.3">
      <c r="A1184">
        <v>32</v>
      </c>
      <c r="B1184" t="s">
        <v>1207</v>
      </c>
      <c r="C1184" t="s">
        <v>22</v>
      </c>
      <c r="E1184">
        <v>2016</v>
      </c>
      <c r="F1184">
        <v>2019</v>
      </c>
      <c r="G1184">
        <v>11</v>
      </c>
      <c r="H1184">
        <v>6</v>
      </c>
      <c r="I1184">
        <v>2</v>
      </c>
      <c r="J1184">
        <v>18</v>
      </c>
      <c r="K1184">
        <v>7</v>
      </c>
      <c r="L1184">
        <v>4.5</v>
      </c>
      <c r="M1184">
        <v>112.5</v>
      </c>
      <c r="N1184">
        <v>0</v>
      </c>
      <c r="O1184">
        <v>0</v>
      </c>
      <c r="P1184">
        <v>2</v>
      </c>
      <c r="Q1184">
        <v>3</v>
      </c>
      <c r="R1184">
        <v>0</v>
      </c>
      <c r="S1184" s="2">
        <f t="shared" si="36"/>
        <v>1.6363636363636365</v>
      </c>
      <c r="T1184" s="2">
        <f t="shared" si="37"/>
        <v>3</v>
      </c>
    </row>
    <row r="1185" spans="1:20" x14ac:dyDescent="0.3">
      <c r="A1185">
        <v>33</v>
      </c>
      <c r="B1185" t="s">
        <v>1208</v>
      </c>
      <c r="C1185" t="s">
        <v>17</v>
      </c>
      <c r="E1185">
        <v>2019</v>
      </c>
      <c r="F1185">
        <v>2019</v>
      </c>
      <c r="G1185">
        <v>2</v>
      </c>
      <c r="H1185">
        <v>2</v>
      </c>
      <c r="I1185">
        <v>0</v>
      </c>
      <c r="J1185">
        <v>18</v>
      </c>
      <c r="K1185">
        <v>15</v>
      </c>
      <c r="L1185">
        <v>9</v>
      </c>
      <c r="M1185">
        <v>105.88</v>
      </c>
      <c r="N1185">
        <v>0</v>
      </c>
      <c r="O1185">
        <v>0</v>
      </c>
      <c r="P1185">
        <v>0</v>
      </c>
      <c r="Q1185">
        <v>1</v>
      </c>
      <c r="R1185">
        <v>1</v>
      </c>
      <c r="S1185" s="2">
        <f t="shared" si="36"/>
        <v>9</v>
      </c>
      <c r="T1185" s="2">
        <f t="shared" si="37"/>
        <v>9</v>
      </c>
    </row>
    <row r="1186" spans="1:20" x14ac:dyDescent="0.3">
      <c r="A1186">
        <v>34</v>
      </c>
      <c r="B1186" t="s">
        <v>1209</v>
      </c>
      <c r="C1186" t="s">
        <v>19</v>
      </c>
      <c r="E1186">
        <v>2010</v>
      </c>
      <c r="F1186">
        <v>2013</v>
      </c>
      <c r="G1186">
        <v>7</v>
      </c>
      <c r="H1186">
        <v>5</v>
      </c>
      <c r="I1186">
        <v>1</v>
      </c>
      <c r="J1186">
        <v>18</v>
      </c>
      <c r="K1186">
        <v>9</v>
      </c>
      <c r="L1186">
        <v>4.5</v>
      </c>
      <c r="M1186">
        <v>75</v>
      </c>
      <c r="N1186">
        <v>0</v>
      </c>
      <c r="O1186">
        <v>0</v>
      </c>
      <c r="P1186">
        <v>1</v>
      </c>
      <c r="Q1186">
        <v>1</v>
      </c>
      <c r="R1186">
        <v>0</v>
      </c>
      <c r="S1186" s="2">
        <f t="shared" si="36"/>
        <v>2.5714285714285716</v>
      </c>
      <c r="T1186" s="2">
        <f t="shared" si="37"/>
        <v>3.6</v>
      </c>
    </row>
    <row r="1187" spans="1:20" x14ac:dyDescent="0.3">
      <c r="A1187">
        <v>35</v>
      </c>
      <c r="B1187" t="s">
        <v>1210</v>
      </c>
      <c r="C1187" t="s">
        <v>16</v>
      </c>
      <c r="E1187">
        <v>2015</v>
      </c>
      <c r="F1187">
        <v>2015</v>
      </c>
      <c r="G1187">
        <v>1</v>
      </c>
      <c r="H1187">
        <v>1</v>
      </c>
      <c r="I1187">
        <v>0</v>
      </c>
      <c r="J1187">
        <v>18</v>
      </c>
      <c r="K1187">
        <v>18</v>
      </c>
      <c r="L1187">
        <v>18</v>
      </c>
      <c r="M1187">
        <v>180</v>
      </c>
      <c r="N1187">
        <v>0</v>
      </c>
      <c r="O1187">
        <v>0</v>
      </c>
      <c r="P1187">
        <v>0</v>
      </c>
      <c r="Q1187">
        <v>2</v>
      </c>
      <c r="R1187">
        <v>1</v>
      </c>
      <c r="S1187" s="2">
        <f t="shared" si="36"/>
        <v>18</v>
      </c>
      <c r="T1187" s="2">
        <f t="shared" si="37"/>
        <v>18</v>
      </c>
    </row>
    <row r="1188" spans="1:20" x14ac:dyDescent="0.3">
      <c r="A1188">
        <v>36</v>
      </c>
      <c r="B1188" t="s">
        <v>1211</v>
      </c>
      <c r="C1188" t="s">
        <v>16</v>
      </c>
      <c r="E1188">
        <v>2006</v>
      </c>
      <c r="F1188">
        <v>2010</v>
      </c>
      <c r="G1188">
        <v>4</v>
      </c>
      <c r="H1188">
        <v>2</v>
      </c>
      <c r="I1188">
        <v>1</v>
      </c>
      <c r="J1188">
        <v>18</v>
      </c>
      <c r="K1188">
        <v>17</v>
      </c>
      <c r="L1188">
        <v>18</v>
      </c>
      <c r="M1188">
        <v>112.5</v>
      </c>
      <c r="N1188">
        <v>0</v>
      </c>
      <c r="O1188">
        <v>0</v>
      </c>
      <c r="P1188">
        <v>0</v>
      </c>
      <c r="Q1188">
        <v>0</v>
      </c>
      <c r="R1188">
        <v>2</v>
      </c>
      <c r="S1188" s="2">
        <f t="shared" si="36"/>
        <v>4.5</v>
      </c>
      <c r="T1188" s="2">
        <f t="shared" si="37"/>
        <v>9</v>
      </c>
    </row>
    <row r="1189" spans="1:20" x14ac:dyDescent="0.3">
      <c r="A1189">
        <v>37</v>
      </c>
      <c r="B1189" t="s">
        <v>1212</v>
      </c>
      <c r="C1189" t="s">
        <v>20</v>
      </c>
      <c r="E1189">
        <v>2018</v>
      </c>
      <c r="F1189">
        <v>2018</v>
      </c>
      <c r="G1189">
        <v>13</v>
      </c>
      <c r="H1189">
        <v>4</v>
      </c>
      <c r="I1189">
        <v>3</v>
      </c>
      <c r="J1189">
        <v>18</v>
      </c>
      <c r="K1189">
        <v>7</v>
      </c>
      <c r="L1189">
        <v>18</v>
      </c>
      <c r="M1189">
        <v>105.88</v>
      </c>
      <c r="N1189">
        <v>0</v>
      </c>
      <c r="O1189">
        <v>0</v>
      </c>
      <c r="P1189">
        <v>0</v>
      </c>
      <c r="Q1189">
        <v>2</v>
      </c>
      <c r="R1189">
        <v>0</v>
      </c>
      <c r="S1189" s="2">
        <f t="shared" si="36"/>
        <v>1.3846153846153846</v>
      </c>
      <c r="T1189" s="2">
        <f t="shared" si="37"/>
        <v>4.5</v>
      </c>
    </row>
    <row r="1190" spans="1:20" x14ac:dyDescent="0.3">
      <c r="A1190">
        <v>38</v>
      </c>
      <c r="B1190" t="s">
        <v>1213</v>
      </c>
      <c r="E1190">
        <v>2019</v>
      </c>
      <c r="F1190">
        <v>2019</v>
      </c>
      <c r="G1190">
        <v>3</v>
      </c>
      <c r="H1190">
        <v>2</v>
      </c>
      <c r="I1190">
        <v>0</v>
      </c>
      <c r="J1190">
        <v>18</v>
      </c>
      <c r="K1190">
        <v>13</v>
      </c>
      <c r="L1190">
        <v>9</v>
      </c>
      <c r="M1190">
        <v>54.54</v>
      </c>
      <c r="N1190">
        <v>0</v>
      </c>
      <c r="O1190">
        <v>0</v>
      </c>
      <c r="P1190">
        <v>0</v>
      </c>
      <c r="Q1190">
        <v>2</v>
      </c>
      <c r="R1190">
        <v>0</v>
      </c>
      <c r="S1190" s="2">
        <f t="shared" si="36"/>
        <v>6</v>
      </c>
      <c r="T1190" s="2">
        <f t="shared" si="37"/>
        <v>9</v>
      </c>
    </row>
    <row r="1191" spans="1:20" x14ac:dyDescent="0.3">
      <c r="A1191">
        <v>39</v>
      </c>
      <c r="B1191" t="s">
        <v>1214</v>
      </c>
      <c r="C1191" t="s">
        <v>16</v>
      </c>
      <c r="E1191">
        <v>2012</v>
      </c>
      <c r="F1191">
        <v>2014</v>
      </c>
      <c r="G1191">
        <v>10</v>
      </c>
      <c r="H1191">
        <v>4</v>
      </c>
      <c r="I1191">
        <v>4</v>
      </c>
      <c r="J1191">
        <v>18</v>
      </c>
      <c r="K1191">
        <v>13</v>
      </c>
      <c r="L1191" t="s">
        <v>8</v>
      </c>
      <c r="M1191">
        <v>72</v>
      </c>
      <c r="N1191">
        <v>0</v>
      </c>
      <c r="O1191">
        <v>0</v>
      </c>
      <c r="P1191">
        <v>0</v>
      </c>
      <c r="Q1191">
        <v>2</v>
      </c>
      <c r="R1191">
        <v>0</v>
      </c>
      <c r="S1191" s="2">
        <f t="shared" si="36"/>
        <v>1.8</v>
      </c>
      <c r="T1191" s="2">
        <f t="shared" si="37"/>
        <v>4.5</v>
      </c>
    </row>
    <row r="1192" spans="1:20" x14ac:dyDescent="0.3">
      <c r="A1192">
        <v>40</v>
      </c>
      <c r="B1192" t="s">
        <v>1215</v>
      </c>
      <c r="C1192" t="s">
        <v>14</v>
      </c>
      <c r="E1192">
        <v>2017</v>
      </c>
      <c r="F1192">
        <v>2019</v>
      </c>
      <c r="G1192">
        <v>14</v>
      </c>
      <c r="H1192">
        <v>4</v>
      </c>
      <c r="I1192">
        <v>2</v>
      </c>
      <c r="J1192">
        <v>18</v>
      </c>
      <c r="K1192">
        <v>10</v>
      </c>
      <c r="L1192">
        <v>9</v>
      </c>
      <c r="M1192">
        <v>75</v>
      </c>
      <c r="N1192">
        <v>0</v>
      </c>
      <c r="O1192">
        <v>0</v>
      </c>
      <c r="P1192">
        <v>0</v>
      </c>
      <c r="Q1192">
        <v>2</v>
      </c>
      <c r="R1192">
        <v>0</v>
      </c>
      <c r="S1192" s="2">
        <f t="shared" si="36"/>
        <v>1.2857142857142858</v>
      </c>
      <c r="T1192" s="2">
        <f t="shared" si="37"/>
        <v>4.5</v>
      </c>
    </row>
    <row r="1193" spans="1:20" x14ac:dyDescent="0.3">
      <c r="A1193">
        <v>41</v>
      </c>
      <c r="B1193" t="s">
        <v>1216</v>
      </c>
      <c r="C1193" t="s">
        <v>2021</v>
      </c>
      <c r="E1193">
        <v>2018</v>
      </c>
      <c r="F1193">
        <v>2019</v>
      </c>
      <c r="G1193">
        <v>13</v>
      </c>
      <c r="H1193">
        <v>6</v>
      </c>
      <c r="I1193">
        <v>1</v>
      </c>
      <c r="J1193">
        <v>18</v>
      </c>
      <c r="K1193">
        <v>10</v>
      </c>
      <c r="L1193">
        <v>3.6</v>
      </c>
      <c r="M1193">
        <v>112.5</v>
      </c>
      <c r="N1193">
        <v>0</v>
      </c>
      <c r="O1193">
        <v>0</v>
      </c>
      <c r="P1193">
        <v>2</v>
      </c>
      <c r="Q1193">
        <v>0</v>
      </c>
      <c r="R1193">
        <v>1</v>
      </c>
      <c r="S1193" s="2">
        <f t="shared" si="36"/>
        <v>1.3846153846153846</v>
      </c>
      <c r="T1193" s="2">
        <f t="shared" si="37"/>
        <v>3</v>
      </c>
    </row>
    <row r="1194" spans="1:20" x14ac:dyDescent="0.3">
      <c r="A1194">
        <v>42</v>
      </c>
      <c r="B1194" t="s">
        <v>1217</v>
      </c>
      <c r="C1194" t="s">
        <v>2030</v>
      </c>
      <c r="E1194">
        <v>2008</v>
      </c>
      <c r="F1194">
        <v>2008</v>
      </c>
      <c r="G1194">
        <v>3</v>
      </c>
      <c r="H1194">
        <v>2</v>
      </c>
      <c r="I1194">
        <v>1</v>
      </c>
      <c r="J1194">
        <v>18</v>
      </c>
      <c r="K1194">
        <v>15</v>
      </c>
      <c r="L1194">
        <v>18</v>
      </c>
      <c r="M1194">
        <v>75</v>
      </c>
      <c r="N1194">
        <v>0</v>
      </c>
      <c r="O1194">
        <v>0</v>
      </c>
      <c r="P1194">
        <v>0</v>
      </c>
      <c r="Q1194">
        <v>1</v>
      </c>
      <c r="R1194">
        <v>0</v>
      </c>
      <c r="S1194" s="2">
        <f t="shared" si="36"/>
        <v>6</v>
      </c>
      <c r="T1194" s="2">
        <f t="shared" si="37"/>
        <v>9</v>
      </c>
    </row>
    <row r="1195" spans="1:20" x14ac:dyDescent="0.3">
      <c r="A1195">
        <v>43</v>
      </c>
      <c r="B1195" t="s">
        <v>1218</v>
      </c>
      <c r="C1195" t="s">
        <v>18</v>
      </c>
      <c r="E1195">
        <v>2005</v>
      </c>
      <c r="F1195">
        <v>2005</v>
      </c>
      <c r="G1195">
        <v>1</v>
      </c>
      <c r="H1195">
        <v>1</v>
      </c>
      <c r="I1195">
        <v>0</v>
      </c>
      <c r="J1195">
        <v>18</v>
      </c>
      <c r="K1195">
        <v>18</v>
      </c>
      <c r="L1195">
        <v>18</v>
      </c>
      <c r="M1195">
        <v>128.57</v>
      </c>
      <c r="N1195">
        <v>0</v>
      </c>
      <c r="O1195">
        <v>0</v>
      </c>
      <c r="P1195">
        <v>0</v>
      </c>
      <c r="Q1195">
        <v>2</v>
      </c>
      <c r="R1195">
        <v>0</v>
      </c>
      <c r="S1195" s="2">
        <f t="shared" si="36"/>
        <v>18</v>
      </c>
      <c r="T1195" s="2">
        <f t="shared" si="37"/>
        <v>18</v>
      </c>
    </row>
    <row r="1196" spans="1:20" x14ac:dyDescent="0.3">
      <c r="A1196">
        <v>44</v>
      </c>
      <c r="B1196" t="s">
        <v>1219</v>
      </c>
      <c r="C1196" t="s">
        <v>2034</v>
      </c>
      <c r="E1196">
        <v>2019</v>
      </c>
      <c r="F1196">
        <v>2019</v>
      </c>
      <c r="G1196">
        <v>6</v>
      </c>
      <c r="H1196">
        <v>3</v>
      </c>
      <c r="I1196">
        <v>0</v>
      </c>
      <c r="J1196">
        <v>18</v>
      </c>
      <c r="K1196">
        <v>13</v>
      </c>
      <c r="L1196">
        <v>6</v>
      </c>
      <c r="M1196">
        <v>90</v>
      </c>
      <c r="N1196">
        <v>0</v>
      </c>
      <c r="O1196">
        <v>0</v>
      </c>
      <c r="P1196">
        <v>1</v>
      </c>
      <c r="Q1196">
        <v>1</v>
      </c>
      <c r="R1196">
        <v>1</v>
      </c>
      <c r="S1196" s="2">
        <f t="shared" si="36"/>
        <v>3</v>
      </c>
      <c r="T1196" s="2">
        <f t="shared" si="37"/>
        <v>6</v>
      </c>
    </row>
    <row r="1197" spans="1:20" x14ac:dyDescent="0.3">
      <c r="A1197">
        <v>45</v>
      </c>
      <c r="B1197" t="s">
        <v>1220</v>
      </c>
      <c r="C1197" t="s">
        <v>15</v>
      </c>
      <c r="E1197">
        <v>2013</v>
      </c>
      <c r="F1197">
        <v>2014</v>
      </c>
      <c r="G1197">
        <v>6</v>
      </c>
      <c r="H1197">
        <v>1</v>
      </c>
      <c r="I1197">
        <v>1</v>
      </c>
      <c r="J1197">
        <v>17</v>
      </c>
      <c r="K1197">
        <v>17</v>
      </c>
      <c r="L1197" t="s">
        <v>8</v>
      </c>
      <c r="M1197">
        <v>188.88</v>
      </c>
      <c r="N1197">
        <v>0</v>
      </c>
      <c r="O1197">
        <v>0</v>
      </c>
      <c r="P1197">
        <v>0</v>
      </c>
      <c r="Q1197">
        <v>0</v>
      </c>
      <c r="R1197">
        <v>2</v>
      </c>
      <c r="S1197" s="2">
        <f t="shared" si="36"/>
        <v>2.8333333333333335</v>
      </c>
      <c r="T1197" s="2">
        <f t="shared" si="37"/>
        <v>17</v>
      </c>
    </row>
    <row r="1198" spans="1:20" x14ac:dyDescent="0.3">
      <c r="A1198">
        <v>46</v>
      </c>
      <c r="B1198" t="s">
        <v>1221</v>
      </c>
      <c r="C1198" t="s">
        <v>15</v>
      </c>
      <c r="E1198">
        <v>2011</v>
      </c>
      <c r="F1198">
        <v>2019</v>
      </c>
      <c r="G1198">
        <v>7</v>
      </c>
      <c r="H1198">
        <v>4</v>
      </c>
      <c r="I1198">
        <v>2</v>
      </c>
      <c r="J1198">
        <v>17</v>
      </c>
      <c r="K1198">
        <v>8</v>
      </c>
      <c r="L1198">
        <v>8.5</v>
      </c>
      <c r="M1198">
        <v>58.62</v>
      </c>
      <c r="N1198">
        <v>0</v>
      </c>
      <c r="O1198">
        <v>0</v>
      </c>
      <c r="P1198">
        <v>1</v>
      </c>
      <c r="Q1198">
        <v>2</v>
      </c>
      <c r="R1198">
        <v>0</v>
      </c>
      <c r="S1198" s="2">
        <f t="shared" si="36"/>
        <v>2.4285714285714284</v>
      </c>
      <c r="T1198" s="2">
        <f t="shared" si="37"/>
        <v>4.25</v>
      </c>
    </row>
    <row r="1199" spans="1:20" x14ac:dyDescent="0.3">
      <c r="A1199">
        <v>47</v>
      </c>
      <c r="B1199" t="s">
        <v>1222</v>
      </c>
      <c r="C1199" t="s">
        <v>18</v>
      </c>
      <c r="E1199">
        <v>2017</v>
      </c>
      <c r="F1199">
        <v>2018</v>
      </c>
      <c r="G1199">
        <v>3</v>
      </c>
      <c r="H1199">
        <v>2</v>
      </c>
      <c r="I1199">
        <v>1</v>
      </c>
      <c r="J1199">
        <v>17</v>
      </c>
      <c r="K1199">
        <v>14</v>
      </c>
      <c r="L1199">
        <v>17</v>
      </c>
      <c r="M1199">
        <v>80.95</v>
      </c>
      <c r="N1199">
        <v>0</v>
      </c>
      <c r="O1199">
        <v>0</v>
      </c>
      <c r="P1199">
        <v>0</v>
      </c>
      <c r="Q1199">
        <v>0</v>
      </c>
      <c r="R1199">
        <v>0</v>
      </c>
      <c r="S1199" s="2">
        <f t="shared" si="36"/>
        <v>5.666666666666667</v>
      </c>
      <c r="T1199" s="2">
        <f t="shared" si="37"/>
        <v>8.5</v>
      </c>
    </row>
    <row r="1200" spans="1:20" x14ac:dyDescent="0.3">
      <c r="A1200">
        <v>48</v>
      </c>
      <c r="B1200" t="s">
        <v>1223</v>
      </c>
      <c r="C1200" t="s">
        <v>13</v>
      </c>
      <c r="E1200">
        <v>2016</v>
      </c>
      <c r="F1200">
        <v>2018</v>
      </c>
      <c r="G1200">
        <v>6</v>
      </c>
      <c r="H1200">
        <v>2</v>
      </c>
      <c r="I1200">
        <v>1</v>
      </c>
      <c r="J1200">
        <v>17</v>
      </c>
      <c r="K1200">
        <v>10</v>
      </c>
      <c r="L1200">
        <v>17</v>
      </c>
      <c r="M1200">
        <v>212.5</v>
      </c>
      <c r="N1200">
        <v>0</v>
      </c>
      <c r="O1200">
        <v>0</v>
      </c>
      <c r="P1200">
        <v>0</v>
      </c>
      <c r="Q1200">
        <v>2</v>
      </c>
      <c r="R1200">
        <v>1</v>
      </c>
      <c r="S1200" s="2">
        <f t="shared" si="36"/>
        <v>2.8333333333333335</v>
      </c>
      <c r="T1200" s="2">
        <f t="shared" si="37"/>
        <v>8.5</v>
      </c>
    </row>
    <row r="1201" spans="1:20" x14ac:dyDescent="0.3">
      <c r="A1201">
        <v>49</v>
      </c>
      <c r="B1201" t="s">
        <v>1224</v>
      </c>
      <c r="C1201" t="s">
        <v>15</v>
      </c>
      <c r="E1201">
        <v>2018</v>
      </c>
      <c r="F1201">
        <v>2018</v>
      </c>
      <c r="G1201">
        <v>4</v>
      </c>
      <c r="H1201">
        <v>3</v>
      </c>
      <c r="I1201">
        <v>0</v>
      </c>
      <c r="J1201">
        <v>17</v>
      </c>
      <c r="K1201">
        <v>11</v>
      </c>
      <c r="L1201">
        <v>5.66</v>
      </c>
      <c r="M1201">
        <v>62.96</v>
      </c>
      <c r="N1201">
        <v>0</v>
      </c>
      <c r="O1201">
        <v>0</v>
      </c>
      <c r="P1201">
        <v>0</v>
      </c>
      <c r="Q1201">
        <v>0</v>
      </c>
      <c r="R1201">
        <v>1</v>
      </c>
      <c r="S1201" s="2">
        <f t="shared" si="36"/>
        <v>4.25</v>
      </c>
      <c r="T1201" s="2">
        <f t="shared" si="37"/>
        <v>5.666666666666667</v>
      </c>
    </row>
    <row r="1202" spans="1:20" x14ac:dyDescent="0.3">
      <c r="A1202">
        <v>0</v>
      </c>
      <c r="B1202" t="s">
        <v>1225</v>
      </c>
      <c r="C1202" t="s">
        <v>2064</v>
      </c>
      <c r="E1202">
        <v>2019</v>
      </c>
      <c r="F1202">
        <v>2019</v>
      </c>
      <c r="G1202">
        <v>6</v>
      </c>
      <c r="H1202">
        <v>4</v>
      </c>
      <c r="I1202">
        <v>2</v>
      </c>
      <c r="J1202">
        <v>17</v>
      </c>
      <c r="K1202">
        <v>9</v>
      </c>
      <c r="L1202">
        <v>8.5</v>
      </c>
      <c r="M1202">
        <v>53.12</v>
      </c>
      <c r="N1202">
        <v>0</v>
      </c>
      <c r="O1202">
        <v>0</v>
      </c>
      <c r="P1202">
        <v>1</v>
      </c>
      <c r="Q1202">
        <v>0</v>
      </c>
      <c r="R1202">
        <v>0</v>
      </c>
      <c r="S1202" s="2">
        <f t="shared" si="36"/>
        <v>2.8333333333333335</v>
      </c>
      <c r="T1202" s="2">
        <f t="shared" si="37"/>
        <v>4.25</v>
      </c>
    </row>
    <row r="1203" spans="1:20" x14ac:dyDescent="0.3">
      <c r="A1203">
        <v>1</v>
      </c>
      <c r="B1203" t="s">
        <v>1226</v>
      </c>
      <c r="C1203" t="s">
        <v>2081</v>
      </c>
      <c r="E1203">
        <v>2019</v>
      </c>
      <c r="F1203">
        <v>2019</v>
      </c>
      <c r="G1203">
        <v>4</v>
      </c>
      <c r="H1203">
        <v>4</v>
      </c>
      <c r="I1203">
        <v>0</v>
      </c>
      <c r="J1203">
        <v>17</v>
      </c>
      <c r="K1203">
        <v>8</v>
      </c>
      <c r="L1203">
        <v>4.25</v>
      </c>
      <c r="M1203">
        <v>60.71</v>
      </c>
      <c r="N1203">
        <v>0</v>
      </c>
      <c r="O1203">
        <v>0</v>
      </c>
      <c r="P1203">
        <v>1</v>
      </c>
      <c r="Q1203">
        <v>3</v>
      </c>
      <c r="R1203">
        <v>0</v>
      </c>
      <c r="S1203" s="2">
        <f t="shared" si="36"/>
        <v>4.25</v>
      </c>
      <c r="T1203" s="2">
        <f t="shared" si="37"/>
        <v>4.25</v>
      </c>
    </row>
    <row r="1204" spans="1:20" x14ac:dyDescent="0.3">
      <c r="A1204">
        <v>2</v>
      </c>
      <c r="B1204" t="s">
        <v>1227</v>
      </c>
      <c r="C1204" t="s">
        <v>2034</v>
      </c>
      <c r="E1204">
        <v>2019</v>
      </c>
      <c r="F1204">
        <v>2019</v>
      </c>
      <c r="G1204">
        <v>1</v>
      </c>
      <c r="H1204">
        <v>1</v>
      </c>
      <c r="I1204">
        <v>1</v>
      </c>
      <c r="J1204">
        <v>17</v>
      </c>
      <c r="K1204">
        <v>17</v>
      </c>
      <c r="L1204" t="s">
        <v>8</v>
      </c>
      <c r="M1204">
        <v>113.33</v>
      </c>
      <c r="N1204">
        <v>0</v>
      </c>
      <c r="O1204">
        <v>0</v>
      </c>
      <c r="P1204">
        <v>0</v>
      </c>
      <c r="Q1204">
        <v>1</v>
      </c>
      <c r="R1204">
        <v>1</v>
      </c>
      <c r="S1204" s="2">
        <f t="shared" si="36"/>
        <v>17</v>
      </c>
      <c r="T1204" s="2">
        <f t="shared" si="37"/>
        <v>17</v>
      </c>
    </row>
    <row r="1205" spans="1:20" x14ac:dyDescent="0.3">
      <c r="A1205">
        <v>3</v>
      </c>
      <c r="B1205" t="s">
        <v>1228</v>
      </c>
      <c r="C1205" t="s">
        <v>2080</v>
      </c>
      <c r="E1205">
        <v>2019</v>
      </c>
      <c r="F1205">
        <v>2019</v>
      </c>
      <c r="G1205">
        <v>2</v>
      </c>
      <c r="H1205">
        <v>2</v>
      </c>
      <c r="I1205">
        <v>0</v>
      </c>
      <c r="J1205">
        <v>17</v>
      </c>
      <c r="K1205">
        <v>16</v>
      </c>
      <c r="L1205">
        <v>8.5</v>
      </c>
      <c r="M1205">
        <v>170</v>
      </c>
      <c r="N1205">
        <v>0</v>
      </c>
      <c r="O1205">
        <v>0</v>
      </c>
      <c r="P1205">
        <v>0</v>
      </c>
      <c r="Q1205">
        <v>1</v>
      </c>
      <c r="R1205">
        <v>1</v>
      </c>
      <c r="S1205" s="2">
        <f t="shared" si="36"/>
        <v>8.5</v>
      </c>
      <c r="T1205" s="2">
        <f t="shared" si="37"/>
        <v>8.5</v>
      </c>
    </row>
    <row r="1206" spans="1:20" x14ac:dyDescent="0.3">
      <c r="A1206">
        <v>4</v>
      </c>
      <c r="B1206" t="s">
        <v>1229</v>
      </c>
      <c r="C1206" t="s">
        <v>2024</v>
      </c>
      <c r="E1206">
        <v>2007</v>
      </c>
      <c r="F1206">
        <v>2010</v>
      </c>
      <c r="G1206">
        <v>5</v>
      </c>
      <c r="H1206">
        <v>4</v>
      </c>
      <c r="I1206">
        <v>2</v>
      </c>
      <c r="J1206">
        <v>17</v>
      </c>
      <c r="K1206">
        <v>5</v>
      </c>
      <c r="L1206">
        <v>8.5</v>
      </c>
      <c r="M1206">
        <v>80.95</v>
      </c>
      <c r="N1206">
        <v>0</v>
      </c>
      <c r="O1206">
        <v>0</v>
      </c>
      <c r="P1206">
        <v>0</v>
      </c>
      <c r="Q1206">
        <v>0</v>
      </c>
      <c r="R1206">
        <v>0</v>
      </c>
      <c r="S1206" s="2">
        <f t="shared" si="36"/>
        <v>3.4</v>
      </c>
      <c r="T1206" s="2">
        <f t="shared" si="37"/>
        <v>4.25</v>
      </c>
    </row>
    <row r="1207" spans="1:20" x14ac:dyDescent="0.3">
      <c r="A1207">
        <v>5</v>
      </c>
      <c r="B1207" t="s">
        <v>1230</v>
      </c>
      <c r="C1207" t="s">
        <v>2040</v>
      </c>
      <c r="E1207">
        <v>2019</v>
      </c>
      <c r="F1207">
        <v>2019</v>
      </c>
      <c r="G1207">
        <v>7</v>
      </c>
      <c r="H1207">
        <v>3</v>
      </c>
      <c r="I1207">
        <v>3</v>
      </c>
      <c r="J1207">
        <v>17</v>
      </c>
      <c r="K1207">
        <v>14</v>
      </c>
      <c r="L1207" t="s">
        <v>8</v>
      </c>
      <c r="M1207">
        <v>94.44</v>
      </c>
      <c r="N1207">
        <v>0</v>
      </c>
      <c r="O1207">
        <v>0</v>
      </c>
      <c r="P1207">
        <v>0</v>
      </c>
      <c r="Q1207">
        <v>1</v>
      </c>
      <c r="R1207">
        <v>0</v>
      </c>
      <c r="S1207" s="2">
        <f t="shared" si="36"/>
        <v>2.4285714285714284</v>
      </c>
      <c r="T1207" s="2">
        <f t="shared" si="37"/>
        <v>5.666666666666667</v>
      </c>
    </row>
    <row r="1208" spans="1:20" x14ac:dyDescent="0.3">
      <c r="A1208">
        <v>6</v>
      </c>
      <c r="B1208" t="s">
        <v>1231</v>
      </c>
      <c r="C1208" t="s">
        <v>15</v>
      </c>
      <c r="E1208">
        <v>2018</v>
      </c>
      <c r="F1208">
        <v>2019</v>
      </c>
      <c r="G1208">
        <v>8</v>
      </c>
      <c r="H1208">
        <v>4</v>
      </c>
      <c r="I1208">
        <v>2</v>
      </c>
      <c r="J1208">
        <v>17</v>
      </c>
      <c r="K1208">
        <v>9</v>
      </c>
      <c r="L1208">
        <v>8.5</v>
      </c>
      <c r="M1208">
        <v>73.91</v>
      </c>
      <c r="N1208">
        <v>0</v>
      </c>
      <c r="O1208">
        <v>0</v>
      </c>
      <c r="P1208">
        <v>0</v>
      </c>
      <c r="Q1208">
        <v>2</v>
      </c>
      <c r="R1208">
        <v>0</v>
      </c>
      <c r="S1208" s="2">
        <f t="shared" si="36"/>
        <v>2.125</v>
      </c>
      <c r="T1208" s="2">
        <f t="shared" si="37"/>
        <v>4.25</v>
      </c>
    </row>
    <row r="1209" spans="1:20" x14ac:dyDescent="0.3">
      <c r="A1209">
        <v>7</v>
      </c>
      <c r="B1209" t="s">
        <v>1232</v>
      </c>
      <c r="C1209" t="s">
        <v>20</v>
      </c>
      <c r="E1209">
        <v>2009</v>
      </c>
      <c r="F1209">
        <v>2018</v>
      </c>
      <c r="G1209">
        <v>27</v>
      </c>
      <c r="H1209">
        <v>14</v>
      </c>
      <c r="I1209">
        <v>9</v>
      </c>
      <c r="J1209">
        <v>17</v>
      </c>
      <c r="K1209">
        <v>8</v>
      </c>
      <c r="L1209">
        <v>3.4</v>
      </c>
      <c r="M1209">
        <v>56.66</v>
      </c>
      <c r="N1209">
        <v>0</v>
      </c>
      <c r="O1209">
        <v>0</v>
      </c>
      <c r="P1209">
        <v>4</v>
      </c>
      <c r="Q1209">
        <v>1</v>
      </c>
      <c r="R1209">
        <v>0</v>
      </c>
      <c r="S1209" s="2">
        <f t="shared" si="36"/>
        <v>0.62962962962962965</v>
      </c>
      <c r="T1209" s="2">
        <f t="shared" si="37"/>
        <v>1.2142857142857142</v>
      </c>
    </row>
    <row r="1210" spans="1:20" x14ac:dyDescent="0.3">
      <c r="A1210">
        <v>8</v>
      </c>
      <c r="B1210" t="s">
        <v>1233</v>
      </c>
      <c r="C1210" t="s">
        <v>2078</v>
      </c>
      <c r="E1210">
        <v>2019</v>
      </c>
      <c r="F1210">
        <v>2019</v>
      </c>
      <c r="G1210">
        <v>3</v>
      </c>
      <c r="H1210">
        <v>2</v>
      </c>
      <c r="I1210">
        <v>1</v>
      </c>
      <c r="J1210">
        <v>17</v>
      </c>
      <c r="K1210">
        <v>10</v>
      </c>
      <c r="L1210">
        <v>17</v>
      </c>
      <c r="M1210">
        <v>58.62</v>
      </c>
      <c r="N1210">
        <v>0</v>
      </c>
      <c r="O1210">
        <v>0</v>
      </c>
      <c r="P1210">
        <v>0</v>
      </c>
      <c r="Q1210">
        <v>0</v>
      </c>
      <c r="R1210">
        <v>0</v>
      </c>
      <c r="S1210" s="2">
        <f t="shared" si="36"/>
        <v>5.666666666666667</v>
      </c>
      <c r="T1210" s="2">
        <f t="shared" si="37"/>
        <v>8.5</v>
      </c>
    </row>
    <row r="1211" spans="1:20" x14ac:dyDescent="0.3">
      <c r="A1211">
        <v>9</v>
      </c>
      <c r="B1211" t="s">
        <v>1234</v>
      </c>
      <c r="C1211" t="s">
        <v>15</v>
      </c>
      <c r="E1211">
        <v>2018</v>
      </c>
      <c r="F1211">
        <v>2019</v>
      </c>
      <c r="G1211">
        <v>3</v>
      </c>
      <c r="H1211">
        <v>3</v>
      </c>
      <c r="I1211">
        <v>0</v>
      </c>
      <c r="J1211">
        <v>17</v>
      </c>
      <c r="K1211">
        <v>9</v>
      </c>
      <c r="L1211">
        <v>5.66</v>
      </c>
      <c r="M1211">
        <v>73.91</v>
      </c>
      <c r="N1211">
        <v>0</v>
      </c>
      <c r="O1211">
        <v>0</v>
      </c>
      <c r="P1211">
        <v>0</v>
      </c>
      <c r="Q1211">
        <v>1</v>
      </c>
      <c r="R1211">
        <v>0</v>
      </c>
      <c r="S1211" s="2">
        <f t="shared" si="36"/>
        <v>5.666666666666667</v>
      </c>
      <c r="T1211" s="2">
        <f t="shared" si="37"/>
        <v>5.666666666666667</v>
      </c>
    </row>
    <row r="1212" spans="1:20" x14ac:dyDescent="0.3">
      <c r="A1212">
        <v>10</v>
      </c>
      <c r="B1212" t="s">
        <v>1235</v>
      </c>
      <c r="C1212" t="s">
        <v>2042</v>
      </c>
      <c r="E1212">
        <v>2019</v>
      </c>
      <c r="F1212">
        <v>2019</v>
      </c>
      <c r="G1212">
        <v>4</v>
      </c>
      <c r="H1212">
        <v>3</v>
      </c>
      <c r="I1212">
        <v>0</v>
      </c>
      <c r="J1212">
        <v>17</v>
      </c>
      <c r="K1212">
        <v>17</v>
      </c>
      <c r="L1212">
        <v>5.66</v>
      </c>
      <c r="M1212">
        <v>121.42</v>
      </c>
      <c r="N1212">
        <v>0</v>
      </c>
      <c r="O1212">
        <v>0</v>
      </c>
      <c r="P1212">
        <v>2</v>
      </c>
      <c r="Q1212">
        <v>1</v>
      </c>
      <c r="R1212">
        <v>1</v>
      </c>
      <c r="S1212" s="2">
        <f t="shared" si="36"/>
        <v>4.25</v>
      </c>
      <c r="T1212" s="2">
        <f t="shared" si="37"/>
        <v>5.666666666666667</v>
      </c>
    </row>
    <row r="1213" spans="1:20" x14ac:dyDescent="0.3">
      <c r="A1213">
        <v>11</v>
      </c>
      <c r="B1213" t="s">
        <v>1236</v>
      </c>
      <c r="E1213">
        <v>2019</v>
      </c>
      <c r="F1213">
        <v>2019</v>
      </c>
      <c r="G1213">
        <v>3</v>
      </c>
      <c r="H1213">
        <v>3</v>
      </c>
      <c r="I1213">
        <v>0</v>
      </c>
      <c r="J1213">
        <v>17</v>
      </c>
      <c r="K1213">
        <v>7</v>
      </c>
      <c r="L1213">
        <v>5.66</v>
      </c>
      <c r="M1213">
        <v>65.38</v>
      </c>
      <c r="N1213">
        <v>0</v>
      </c>
      <c r="O1213">
        <v>0</v>
      </c>
      <c r="P1213">
        <v>0</v>
      </c>
      <c r="Q1213">
        <v>3</v>
      </c>
      <c r="R1213">
        <v>0</v>
      </c>
      <c r="S1213" s="2">
        <f t="shared" si="36"/>
        <v>5.666666666666667</v>
      </c>
      <c r="T1213" s="2">
        <f t="shared" si="37"/>
        <v>5.666666666666667</v>
      </c>
    </row>
    <row r="1214" spans="1:20" x14ac:dyDescent="0.3">
      <c r="A1214">
        <v>12</v>
      </c>
      <c r="B1214" t="s">
        <v>1237</v>
      </c>
      <c r="C1214" t="s">
        <v>2079</v>
      </c>
      <c r="E1214">
        <v>2019</v>
      </c>
      <c r="F1214">
        <v>2019</v>
      </c>
      <c r="G1214">
        <v>2</v>
      </c>
      <c r="H1214">
        <v>2</v>
      </c>
      <c r="I1214">
        <v>0</v>
      </c>
      <c r="J1214">
        <v>17</v>
      </c>
      <c r="K1214">
        <v>11</v>
      </c>
      <c r="L1214">
        <v>8.5</v>
      </c>
      <c r="M1214">
        <v>68</v>
      </c>
      <c r="N1214">
        <v>0</v>
      </c>
      <c r="O1214">
        <v>0</v>
      </c>
      <c r="P1214">
        <v>0</v>
      </c>
      <c r="Q1214">
        <v>2</v>
      </c>
      <c r="R1214">
        <v>0</v>
      </c>
      <c r="S1214" s="2">
        <f t="shared" si="36"/>
        <v>8.5</v>
      </c>
      <c r="T1214" s="2">
        <f t="shared" si="37"/>
        <v>8.5</v>
      </c>
    </row>
    <row r="1215" spans="1:20" x14ac:dyDescent="0.3">
      <c r="A1215">
        <v>13</v>
      </c>
      <c r="B1215" t="s">
        <v>1238</v>
      </c>
      <c r="C1215" t="s">
        <v>2069</v>
      </c>
      <c r="E1215">
        <v>2019</v>
      </c>
      <c r="F1215">
        <v>2019</v>
      </c>
      <c r="G1215">
        <v>3</v>
      </c>
      <c r="H1215">
        <v>3</v>
      </c>
      <c r="I1215">
        <v>0</v>
      </c>
      <c r="J1215">
        <v>17</v>
      </c>
      <c r="K1215">
        <v>15</v>
      </c>
      <c r="L1215">
        <v>5.66</v>
      </c>
      <c r="M1215">
        <v>53.12</v>
      </c>
      <c r="N1215">
        <v>0</v>
      </c>
      <c r="O1215">
        <v>0</v>
      </c>
      <c r="P1215">
        <v>0</v>
      </c>
      <c r="Q1215">
        <v>0</v>
      </c>
      <c r="R1215">
        <v>1</v>
      </c>
      <c r="S1215" s="2">
        <f t="shared" si="36"/>
        <v>5.666666666666667</v>
      </c>
      <c r="T1215" s="2">
        <f t="shared" si="37"/>
        <v>5.666666666666667</v>
      </c>
    </row>
    <row r="1216" spans="1:20" x14ac:dyDescent="0.3">
      <c r="A1216">
        <v>14</v>
      </c>
      <c r="B1216" t="s">
        <v>1239</v>
      </c>
      <c r="C1216" t="s">
        <v>2070</v>
      </c>
      <c r="E1216">
        <v>2019</v>
      </c>
      <c r="F1216">
        <v>2019</v>
      </c>
      <c r="G1216">
        <v>3</v>
      </c>
      <c r="H1216">
        <v>2</v>
      </c>
      <c r="I1216">
        <v>1</v>
      </c>
      <c r="J1216">
        <v>17</v>
      </c>
      <c r="K1216">
        <v>11</v>
      </c>
      <c r="L1216">
        <v>17</v>
      </c>
      <c r="M1216">
        <v>65.38</v>
      </c>
      <c r="N1216">
        <v>0</v>
      </c>
      <c r="O1216">
        <v>0</v>
      </c>
      <c r="P1216">
        <v>0</v>
      </c>
      <c r="Q1216">
        <v>1</v>
      </c>
      <c r="R1216">
        <v>0</v>
      </c>
      <c r="S1216" s="2">
        <f t="shared" si="36"/>
        <v>5.666666666666667</v>
      </c>
      <c r="T1216" s="2">
        <f t="shared" si="37"/>
        <v>8.5</v>
      </c>
    </row>
    <row r="1217" spans="1:20" x14ac:dyDescent="0.3">
      <c r="A1217">
        <v>15</v>
      </c>
      <c r="B1217" t="s">
        <v>1240</v>
      </c>
      <c r="C1217" t="s">
        <v>2080</v>
      </c>
      <c r="E1217">
        <v>2019</v>
      </c>
      <c r="F1217">
        <v>2019</v>
      </c>
      <c r="G1217">
        <v>4</v>
      </c>
      <c r="H1217">
        <v>4</v>
      </c>
      <c r="I1217">
        <v>0</v>
      </c>
      <c r="J1217">
        <v>16</v>
      </c>
      <c r="K1217">
        <v>7</v>
      </c>
      <c r="L1217">
        <v>4</v>
      </c>
      <c r="M1217">
        <v>43.24</v>
      </c>
      <c r="N1217">
        <v>0</v>
      </c>
      <c r="O1217">
        <v>0</v>
      </c>
      <c r="P1217">
        <v>1</v>
      </c>
      <c r="Q1217">
        <v>0</v>
      </c>
      <c r="R1217">
        <v>0</v>
      </c>
      <c r="S1217" s="2">
        <f t="shared" si="36"/>
        <v>4</v>
      </c>
      <c r="T1217" s="2">
        <f t="shared" si="37"/>
        <v>4</v>
      </c>
    </row>
    <row r="1218" spans="1:20" x14ac:dyDescent="0.3">
      <c r="A1218">
        <v>16</v>
      </c>
      <c r="B1218" t="s">
        <v>1241</v>
      </c>
      <c r="E1218">
        <v>2019</v>
      </c>
      <c r="F1218">
        <v>2019</v>
      </c>
      <c r="G1218">
        <v>3</v>
      </c>
      <c r="H1218">
        <v>2</v>
      </c>
      <c r="I1218">
        <v>0</v>
      </c>
      <c r="J1218">
        <v>16</v>
      </c>
      <c r="K1218">
        <v>15</v>
      </c>
      <c r="L1218">
        <v>8</v>
      </c>
      <c r="M1218">
        <v>100</v>
      </c>
      <c r="N1218">
        <v>0</v>
      </c>
      <c r="O1218">
        <v>0</v>
      </c>
      <c r="P1218">
        <v>0</v>
      </c>
      <c r="Q1218">
        <v>2</v>
      </c>
      <c r="R1218">
        <v>0</v>
      </c>
      <c r="S1218" s="2">
        <f t="shared" si="36"/>
        <v>5.333333333333333</v>
      </c>
      <c r="T1218" s="2">
        <f t="shared" si="37"/>
        <v>8</v>
      </c>
    </row>
    <row r="1219" spans="1:20" x14ac:dyDescent="0.3">
      <c r="A1219">
        <v>17</v>
      </c>
      <c r="B1219" t="s">
        <v>1242</v>
      </c>
      <c r="C1219" t="s">
        <v>2072</v>
      </c>
      <c r="E1219">
        <v>2019</v>
      </c>
      <c r="F1219">
        <v>2019</v>
      </c>
      <c r="G1219">
        <v>5</v>
      </c>
      <c r="H1219">
        <v>4</v>
      </c>
      <c r="I1219">
        <v>0</v>
      </c>
      <c r="J1219">
        <v>16</v>
      </c>
      <c r="K1219">
        <v>11</v>
      </c>
      <c r="L1219">
        <v>4</v>
      </c>
      <c r="M1219">
        <v>34.78</v>
      </c>
      <c r="N1219">
        <v>0</v>
      </c>
      <c r="O1219">
        <v>0</v>
      </c>
      <c r="P1219">
        <v>1</v>
      </c>
      <c r="Q1219">
        <v>0</v>
      </c>
      <c r="R1219">
        <v>0</v>
      </c>
      <c r="S1219" s="2">
        <f t="shared" ref="S1219:S1282" si="38">J1219/G1219</f>
        <v>3.2</v>
      </c>
      <c r="T1219" s="2">
        <f t="shared" ref="T1219:T1282" si="39">J1219/H1219</f>
        <v>4</v>
      </c>
    </row>
    <row r="1220" spans="1:20" x14ac:dyDescent="0.3">
      <c r="A1220">
        <v>18</v>
      </c>
      <c r="B1220" t="s">
        <v>1243</v>
      </c>
      <c r="C1220" t="s">
        <v>2066</v>
      </c>
      <c r="E1220">
        <v>2019</v>
      </c>
      <c r="F1220">
        <v>2019</v>
      </c>
      <c r="G1220">
        <v>4</v>
      </c>
      <c r="H1220">
        <v>2</v>
      </c>
      <c r="I1220">
        <v>0</v>
      </c>
      <c r="J1220">
        <v>16</v>
      </c>
      <c r="K1220">
        <v>16</v>
      </c>
      <c r="L1220">
        <v>8</v>
      </c>
      <c r="M1220">
        <v>100</v>
      </c>
      <c r="N1220">
        <v>0</v>
      </c>
      <c r="O1220">
        <v>0</v>
      </c>
      <c r="P1220">
        <v>1</v>
      </c>
      <c r="Q1220">
        <v>3</v>
      </c>
      <c r="R1220">
        <v>0</v>
      </c>
      <c r="S1220" s="2">
        <f t="shared" si="38"/>
        <v>4</v>
      </c>
      <c r="T1220" s="2">
        <f t="shared" si="39"/>
        <v>8</v>
      </c>
    </row>
    <row r="1221" spans="1:20" x14ac:dyDescent="0.3">
      <c r="A1221">
        <v>19</v>
      </c>
      <c r="B1221" t="s">
        <v>1244</v>
      </c>
      <c r="E1221">
        <v>2019</v>
      </c>
      <c r="F1221">
        <v>2019</v>
      </c>
      <c r="G1221">
        <v>3</v>
      </c>
      <c r="H1221">
        <v>2</v>
      </c>
      <c r="I1221">
        <v>1</v>
      </c>
      <c r="J1221">
        <v>16</v>
      </c>
      <c r="K1221">
        <v>14</v>
      </c>
      <c r="L1221">
        <v>16</v>
      </c>
      <c r="M1221">
        <v>88.88</v>
      </c>
      <c r="N1221">
        <v>0</v>
      </c>
      <c r="O1221">
        <v>0</v>
      </c>
      <c r="P1221">
        <v>0</v>
      </c>
      <c r="Q1221">
        <v>1</v>
      </c>
      <c r="R1221">
        <v>0</v>
      </c>
      <c r="S1221" s="2">
        <f t="shared" si="38"/>
        <v>5.333333333333333</v>
      </c>
      <c r="T1221" s="2">
        <f t="shared" si="39"/>
        <v>8</v>
      </c>
    </row>
    <row r="1222" spans="1:20" x14ac:dyDescent="0.3">
      <c r="A1222">
        <v>20</v>
      </c>
      <c r="B1222" t="s">
        <v>1245</v>
      </c>
      <c r="C1222" t="s">
        <v>2053</v>
      </c>
      <c r="E1222">
        <v>2019</v>
      </c>
      <c r="F1222">
        <v>2019</v>
      </c>
      <c r="G1222">
        <v>2</v>
      </c>
      <c r="H1222">
        <v>2</v>
      </c>
      <c r="I1222">
        <v>0</v>
      </c>
      <c r="J1222">
        <v>16</v>
      </c>
      <c r="K1222">
        <v>15</v>
      </c>
      <c r="L1222">
        <v>8</v>
      </c>
      <c r="M1222">
        <v>200</v>
      </c>
      <c r="N1222">
        <v>0</v>
      </c>
      <c r="O1222">
        <v>0</v>
      </c>
      <c r="P1222">
        <v>0</v>
      </c>
      <c r="Q1222">
        <v>0</v>
      </c>
      <c r="R1222">
        <v>2</v>
      </c>
      <c r="S1222" s="2">
        <f t="shared" si="38"/>
        <v>8</v>
      </c>
      <c r="T1222" s="2">
        <f t="shared" si="39"/>
        <v>8</v>
      </c>
    </row>
    <row r="1223" spans="1:20" x14ac:dyDescent="0.3">
      <c r="A1223">
        <v>21</v>
      </c>
      <c r="B1223" t="s">
        <v>1246</v>
      </c>
      <c r="C1223" t="s">
        <v>2079</v>
      </c>
      <c r="E1223">
        <v>2019</v>
      </c>
      <c r="F1223">
        <v>2019</v>
      </c>
      <c r="G1223">
        <v>2</v>
      </c>
      <c r="H1223">
        <v>2</v>
      </c>
      <c r="I1223">
        <v>0</v>
      </c>
      <c r="J1223">
        <v>16</v>
      </c>
      <c r="K1223">
        <v>8</v>
      </c>
      <c r="L1223">
        <v>8</v>
      </c>
      <c r="M1223">
        <v>94.11</v>
      </c>
      <c r="N1223">
        <v>0</v>
      </c>
      <c r="O1223">
        <v>0</v>
      </c>
      <c r="P1223">
        <v>0</v>
      </c>
      <c r="Q1223">
        <v>2</v>
      </c>
      <c r="R1223">
        <v>0</v>
      </c>
      <c r="S1223" s="2">
        <f t="shared" si="38"/>
        <v>8</v>
      </c>
      <c r="T1223" s="2">
        <f t="shared" si="39"/>
        <v>8</v>
      </c>
    </row>
    <row r="1224" spans="1:20" x14ac:dyDescent="0.3">
      <c r="A1224">
        <v>22</v>
      </c>
      <c r="B1224" t="s">
        <v>1247</v>
      </c>
      <c r="C1224" t="s">
        <v>12</v>
      </c>
      <c r="E1224">
        <v>2009</v>
      </c>
      <c r="F1224">
        <v>2009</v>
      </c>
      <c r="G1224">
        <v>3</v>
      </c>
      <c r="H1224">
        <v>3</v>
      </c>
      <c r="I1224">
        <v>0</v>
      </c>
      <c r="J1224">
        <v>16</v>
      </c>
      <c r="K1224">
        <v>8</v>
      </c>
      <c r="L1224">
        <v>5.33</v>
      </c>
      <c r="M1224">
        <v>84.21</v>
      </c>
      <c r="N1224">
        <v>0</v>
      </c>
      <c r="O1224">
        <v>0</v>
      </c>
      <c r="P1224">
        <v>1</v>
      </c>
      <c r="Q1224">
        <v>1</v>
      </c>
      <c r="R1224">
        <v>0</v>
      </c>
      <c r="S1224" s="2">
        <f t="shared" si="38"/>
        <v>5.333333333333333</v>
      </c>
      <c r="T1224" s="2">
        <f t="shared" si="39"/>
        <v>5.333333333333333</v>
      </c>
    </row>
    <row r="1225" spans="1:20" x14ac:dyDescent="0.3">
      <c r="A1225">
        <v>23</v>
      </c>
      <c r="B1225" t="s">
        <v>1248</v>
      </c>
      <c r="E1225">
        <v>2019</v>
      </c>
      <c r="F1225">
        <v>2019</v>
      </c>
      <c r="G1225">
        <v>3</v>
      </c>
      <c r="H1225">
        <v>2</v>
      </c>
      <c r="I1225">
        <v>0</v>
      </c>
      <c r="J1225">
        <v>16</v>
      </c>
      <c r="K1225">
        <v>13</v>
      </c>
      <c r="L1225">
        <v>8</v>
      </c>
      <c r="M1225">
        <v>76.19</v>
      </c>
      <c r="N1225">
        <v>0</v>
      </c>
      <c r="O1225">
        <v>0</v>
      </c>
      <c r="P1225">
        <v>0</v>
      </c>
      <c r="Q1225">
        <v>1</v>
      </c>
      <c r="R1225">
        <v>0</v>
      </c>
      <c r="S1225" s="2">
        <f t="shared" si="38"/>
        <v>5.333333333333333</v>
      </c>
      <c r="T1225" s="2">
        <f t="shared" si="39"/>
        <v>8</v>
      </c>
    </row>
    <row r="1226" spans="1:20" x14ac:dyDescent="0.3">
      <c r="A1226">
        <v>24</v>
      </c>
      <c r="B1226" t="s">
        <v>1249</v>
      </c>
      <c r="C1226" t="s">
        <v>2040</v>
      </c>
      <c r="E1226">
        <v>2019</v>
      </c>
      <c r="F1226">
        <v>2019</v>
      </c>
      <c r="G1226">
        <v>2</v>
      </c>
      <c r="H1226">
        <v>1</v>
      </c>
      <c r="I1226">
        <v>0</v>
      </c>
      <c r="J1226">
        <v>16</v>
      </c>
      <c r="K1226">
        <v>16</v>
      </c>
      <c r="L1226">
        <v>16</v>
      </c>
      <c r="M1226">
        <v>200</v>
      </c>
      <c r="N1226">
        <v>0</v>
      </c>
      <c r="O1226">
        <v>0</v>
      </c>
      <c r="P1226">
        <v>0</v>
      </c>
      <c r="Q1226">
        <v>3</v>
      </c>
      <c r="R1226">
        <v>0</v>
      </c>
      <c r="S1226" s="2">
        <f t="shared" si="38"/>
        <v>8</v>
      </c>
      <c r="T1226" s="2">
        <f t="shared" si="39"/>
        <v>16</v>
      </c>
    </row>
    <row r="1227" spans="1:20" x14ac:dyDescent="0.3">
      <c r="A1227">
        <v>25</v>
      </c>
      <c r="B1227" t="s">
        <v>1250</v>
      </c>
      <c r="C1227" t="s">
        <v>13</v>
      </c>
      <c r="E1227">
        <v>2017</v>
      </c>
      <c r="F1227">
        <v>2017</v>
      </c>
      <c r="G1227">
        <v>2</v>
      </c>
      <c r="H1227">
        <v>2</v>
      </c>
      <c r="I1227">
        <v>0</v>
      </c>
      <c r="J1227">
        <v>16</v>
      </c>
      <c r="K1227">
        <v>16</v>
      </c>
      <c r="L1227">
        <v>8</v>
      </c>
      <c r="M1227">
        <v>84.21</v>
      </c>
      <c r="N1227">
        <v>0</v>
      </c>
      <c r="O1227">
        <v>0</v>
      </c>
      <c r="P1227">
        <v>1</v>
      </c>
      <c r="Q1227">
        <v>1</v>
      </c>
      <c r="R1227">
        <v>0</v>
      </c>
      <c r="S1227" s="2">
        <f t="shared" si="38"/>
        <v>8</v>
      </c>
      <c r="T1227" s="2">
        <f t="shared" si="39"/>
        <v>8</v>
      </c>
    </row>
    <row r="1228" spans="1:20" x14ac:dyDescent="0.3">
      <c r="A1228">
        <v>26</v>
      </c>
      <c r="B1228" t="s">
        <v>1251</v>
      </c>
      <c r="C1228" t="s">
        <v>20</v>
      </c>
      <c r="E1228">
        <v>2008</v>
      </c>
      <c r="F1228">
        <v>2009</v>
      </c>
      <c r="G1228">
        <v>2</v>
      </c>
      <c r="H1228">
        <v>2</v>
      </c>
      <c r="I1228">
        <v>1</v>
      </c>
      <c r="J1228">
        <v>16</v>
      </c>
      <c r="K1228">
        <v>10</v>
      </c>
      <c r="L1228">
        <v>16</v>
      </c>
      <c r="M1228">
        <v>64</v>
      </c>
      <c r="N1228">
        <v>0</v>
      </c>
      <c r="O1228">
        <v>0</v>
      </c>
      <c r="P1228">
        <v>0</v>
      </c>
      <c r="Q1228">
        <v>1</v>
      </c>
      <c r="R1228">
        <v>0</v>
      </c>
      <c r="S1228" s="2">
        <f t="shared" si="38"/>
        <v>8</v>
      </c>
      <c r="T1228" s="2">
        <f t="shared" si="39"/>
        <v>8</v>
      </c>
    </row>
    <row r="1229" spans="1:20" x14ac:dyDescent="0.3">
      <c r="A1229">
        <v>27</v>
      </c>
      <c r="B1229" t="s">
        <v>1252</v>
      </c>
      <c r="C1229" t="s">
        <v>2065</v>
      </c>
      <c r="E1229">
        <v>2019</v>
      </c>
      <c r="F1229">
        <v>2019</v>
      </c>
      <c r="G1229">
        <v>3</v>
      </c>
      <c r="H1229">
        <v>3</v>
      </c>
      <c r="I1229">
        <v>0</v>
      </c>
      <c r="J1229">
        <v>16</v>
      </c>
      <c r="K1229">
        <v>10</v>
      </c>
      <c r="L1229">
        <v>5.33</v>
      </c>
      <c r="M1229">
        <v>100</v>
      </c>
      <c r="N1229">
        <v>0</v>
      </c>
      <c r="O1229">
        <v>0</v>
      </c>
      <c r="P1229">
        <v>1</v>
      </c>
      <c r="Q1229">
        <v>2</v>
      </c>
      <c r="R1229">
        <v>1</v>
      </c>
      <c r="S1229" s="2">
        <f t="shared" si="38"/>
        <v>5.333333333333333</v>
      </c>
      <c r="T1229" s="2">
        <f t="shared" si="39"/>
        <v>5.333333333333333</v>
      </c>
    </row>
    <row r="1230" spans="1:20" x14ac:dyDescent="0.3">
      <c r="A1230">
        <v>28</v>
      </c>
      <c r="B1230" t="s">
        <v>1253</v>
      </c>
      <c r="C1230" t="s">
        <v>20</v>
      </c>
      <c r="E1230">
        <v>2019</v>
      </c>
      <c r="F1230">
        <v>2019</v>
      </c>
      <c r="G1230">
        <v>2</v>
      </c>
      <c r="H1230">
        <v>2</v>
      </c>
      <c r="I1230">
        <v>0</v>
      </c>
      <c r="J1230">
        <v>16</v>
      </c>
      <c r="K1230">
        <v>11</v>
      </c>
      <c r="L1230">
        <v>8</v>
      </c>
      <c r="M1230">
        <v>94.11</v>
      </c>
      <c r="N1230">
        <v>0</v>
      </c>
      <c r="O1230">
        <v>0</v>
      </c>
      <c r="P1230">
        <v>0</v>
      </c>
      <c r="Q1230">
        <v>1</v>
      </c>
      <c r="R1230">
        <v>0</v>
      </c>
      <c r="S1230" s="2">
        <f t="shared" si="38"/>
        <v>8</v>
      </c>
      <c r="T1230" s="2">
        <f t="shared" si="39"/>
        <v>8</v>
      </c>
    </row>
    <row r="1231" spans="1:20" x14ac:dyDescent="0.3">
      <c r="A1231">
        <v>29</v>
      </c>
      <c r="B1231" t="s">
        <v>1254</v>
      </c>
      <c r="C1231" t="s">
        <v>2057</v>
      </c>
      <c r="E1231">
        <v>2019</v>
      </c>
      <c r="F1231">
        <v>2019</v>
      </c>
      <c r="G1231">
        <v>3</v>
      </c>
      <c r="H1231">
        <v>3</v>
      </c>
      <c r="I1231">
        <v>1</v>
      </c>
      <c r="J1231">
        <v>16</v>
      </c>
      <c r="K1231">
        <v>9</v>
      </c>
      <c r="L1231">
        <v>8</v>
      </c>
      <c r="M1231">
        <v>106.66</v>
      </c>
      <c r="N1231">
        <v>0</v>
      </c>
      <c r="O1231">
        <v>0</v>
      </c>
      <c r="P1231">
        <v>0</v>
      </c>
      <c r="Q1231">
        <v>0</v>
      </c>
      <c r="R1231">
        <v>2</v>
      </c>
      <c r="S1231" s="2">
        <f t="shared" si="38"/>
        <v>5.333333333333333</v>
      </c>
      <c r="T1231" s="2">
        <f t="shared" si="39"/>
        <v>5.333333333333333</v>
      </c>
    </row>
    <row r="1232" spans="1:20" x14ac:dyDescent="0.3">
      <c r="A1232">
        <v>30</v>
      </c>
      <c r="B1232" t="s">
        <v>1255</v>
      </c>
      <c r="C1232" t="s">
        <v>2025</v>
      </c>
      <c r="E1232">
        <v>2015</v>
      </c>
      <c r="F1232">
        <v>2019</v>
      </c>
      <c r="G1232">
        <v>9</v>
      </c>
      <c r="H1232">
        <v>4</v>
      </c>
      <c r="I1232">
        <v>0</v>
      </c>
      <c r="J1232">
        <v>16</v>
      </c>
      <c r="K1232">
        <v>7</v>
      </c>
      <c r="L1232">
        <v>4</v>
      </c>
      <c r="M1232">
        <v>72.72</v>
      </c>
      <c r="N1232">
        <v>0</v>
      </c>
      <c r="O1232">
        <v>0</v>
      </c>
      <c r="P1232">
        <v>0</v>
      </c>
      <c r="Q1232">
        <v>1</v>
      </c>
      <c r="R1232">
        <v>1</v>
      </c>
      <c r="S1232" s="2">
        <f t="shared" si="38"/>
        <v>1.7777777777777777</v>
      </c>
      <c r="T1232" s="2">
        <f t="shared" si="39"/>
        <v>4</v>
      </c>
    </row>
    <row r="1233" spans="1:20" x14ac:dyDescent="0.3">
      <c r="A1233">
        <v>31</v>
      </c>
      <c r="B1233" t="s">
        <v>1256</v>
      </c>
      <c r="C1233" t="s">
        <v>12</v>
      </c>
      <c r="E1233">
        <v>2013</v>
      </c>
      <c r="F1233">
        <v>2013</v>
      </c>
      <c r="G1233">
        <v>1</v>
      </c>
      <c r="H1233">
        <v>1</v>
      </c>
      <c r="I1233">
        <v>0</v>
      </c>
      <c r="J1233">
        <v>16</v>
      </c>
      <c r="K1233">
        <v>16</v>
      </c>
      <c r="L1233">
        <v>16</v>
      </c>
      <c r="M1233">
        <v>114.28</v>
      </c>
      <c r="N1233">
        <v>0</v>
      </c>
      <c r="O1233">
        <v>0</v>
      </c>
      <c r="P1233">
        <v>0</v>
      </c>
      <c r="Q1233">
        <v>0</v>
      </c>
      <c r="R1233">
        <v>1</v>
      </c>
      <c r="S1233" s="2">
        <f t="shared" si="38"/>
        <v>16</v>
      </c>
      <c r="T1233" s="2">
        <f t="shared" si="39"/>
        <v>16</v>
      </c>
    </row>
    <row r="1234" spans="1:20" x14ac:dyDescent="0.3">
      <c r="A1234">
        <v>32</v>
      </c>
      <c r="B1234" t="s">
        <v>1257</v>
      </c>
      <c r="C1234" t="s">
        <v>2022</v>
      </c>
      <c r="E1234">
        <v>2014</v>
      </c>
      <c r="F1234">
        <v>2014</v>
      </c>
      <c r="G1234">
        <v>2</v>
      </c>
      <c r="H1234">
        <v>2</v>
      </c>
      <c r="I1234">
        <v>1</v>
      </c>
      <c r="J1234">
        <v>16</v>
      </c>
      <c r="K1234">
        <v>13</v>
      </c>
      <c r="L1234">
        <v>16</v>
      </c>
      <c r="M1234">
        <v>72.72</v>
      </c>
      <c r="N1234">
        <v>0</v>
      </c>
      <c r="O1234">
        <v>0</v>
      </c>
      <c r="P1234">
        <v>0</v>
      </c>
      <c r="Q1234">
        <v>1</v>
      </c>
      <c r="R1234">
        <v>0</v>
      </c>
      <c r="S1234" s="2">
        <f t="shared" si="38"/>
        <v>8</v>
      </c>
      <c r="T1234" s="2">
        <f t="shared" si="39"/>
        <v>8</v>
      </c>
    </row>
    <row r="1235" spans="1:20" x14ac:dyDescent="0.3">
      <c r="A1235">
        <v>33</v>
      </c>
      <c r="B1235" t="s">
        <v>1258</v>
      </c>
      <c r="C1235" t="s">
        <v>17</v>
      </c>
      <c r="E1235">
        <v>2007</v>
      </c>
      <c r="F1235">
        <v>2019</v>
      </c>
      <c r="G1235">
        <v>44</v>
      </c>
      <c r="H1235">
        <v>10</v>
      </c>
      <c r="I1235">
        <v>5</v>
      </c>
      <c r="J1235">
        <v>16</v>
      </c>
      <c r="K1235">
        <v>5</v>
      </c>
      <c r="L1235">
        <v>3.2</v>
      </c>
      <c r="M1235">
        <v>69.56</v>
      </c>
      <c r="N1235">
        <v>0</v>
      </c>
      <c r="O1235">
        <v>0</v>
      </c>
      <c r="P1235">
        <v>1</v>
      </c>
      <c r="Q1235">
        <v>1</v>
      </c>
      <c r="R1235">
        <v>0</v>
      </c>
      <c r="S1235" s="2">
        <f t="shared" si="38"/>
        <v>0.36363636363636365</v>
      </c>
      <c r="T1235" s="2">
        <f t="shared" si="39"/>
        <v>1.6</v>
      </c>
    </row>
    <row r="1236" spans="1:20" x14ac:dyDescent="0.3">
      <c r="A1236">
        <v>34</v>
      </c>
      <c r="B1236" t="s">
        <v>1259</v>
      </c>
      <c r="C1236" t="s">
        <v>16</v>
      </c>
      <c r="E1236">
        <v>2015</v>
      </c>
      <c r="F1236">
        <v>2018</v>
      </c>
      <c r="G1236">
        <v>2</v>
      </c>
      <c r="H1236">
        <v>1</v>
      </c>
      <c r="I1236">
        <v>1</v>
      </c>
      <c r="J1236">
        <v>15</v>
      </c>
      <c r="K1236">
        <v>15</v>
      </c>
      <c r="L1236" t="s">
        <v>8</v>
      </c>
      <c r="M1236">
        <v>250</v>
      </c>
      <c r="N1236">
        <v>0</v>
      </c>
      <c r="O1236">
        <v>0</v>
      </c>
      <c r="P1236">
        <v>0</v>
      </c>
      <c r="Q1236">
        <v>1</v>
      </c>
      <c r="R1236">
        <v>1</v>
      </c>
      <c r="S1236" s="2">
        <f t="shared" si="38"/>
        <v>7.5</v>
      </c>
      <c r="T1236" s="2">
        <f t="shared" si="39"/>
        <v>15</v>
      </c>
    </row>
    <row r="1237" spans="1:20" x14ac:dyDescent="0.3">
      <c r="A1237">
        <v>35</v>
      </c>
      <c r="B1237" t="s">
        <v>1260</v>
      </c>
      <c r="C1237" t="s">
        <v>11</v>
      </c>
      <c r="E1237">
        <v>2006</v>
      </c>
      <c r="F1237">
        <v>2007</v>
      </c>
      <c r="G1237">
        <v>4</v>
      </c>
      <c r="H1237">
        <v>2</v>
      </c>
      <c r="I1237">
        <v>0</v>
      </c>
      <c r="J1237">
        <v>15</v>
      </c>
      <c r="K1237">
        <v>14</v>
      </c>
      <c r="L1237">
        <v>7.5</v>
      </c>
      <c r="M1237">
        <v>136.36000000000001</v>
      </c>
      <c r="N1237">
        <v>0</v>
      </c>
      <c r="O1237">
        <v>0</v>
      </c>
      <c r="P1237">
        <v>0</v>
      </c>
      <c r="Q1237">
        <v>2</v>
      </c>
      <c r="R1237">
        <v>0</v>
      </c>
      <c r="S1237" s="2">
        <f t="shared" si="38"/>
        <v>3.75</v>
      </c>
      <c r="T1237" s="2">
        <f t="shared" si="39"/>
        <v>7.5</v>
      </c>
    </row>
    <row r="1238" spans="1:20" x14ac:dyDescent="0.3">
      <c r="A1238">
        <v>36</v>
      </c>
      <c r="B1238" t="s">
        <v>1261</v>
      </c>
      <c r="C1238" t="s">
        <v>2061</v>
      </c>
      <c r="E1238">
        <v>2019</v>
      </c>
      <c r="F1238">
        <v>2019</v>
      </c>
      <c r="G1238">
        <v>4</v>
      </c>
      <c r="H1238">
        <v>4</v>
      </c>
      <c r="I1238">
        <v>0</v>
      </c>
      <c r="J1238">
        <v>15</v>
      </c>
      <c r="K1238">
        <v>9</v>
      </c>
      <c r="L1238">
        <v>3.75</v>
      </c>
      <c r="M1238">
        <v>75</v>
      </c>
      <c r="N1238">
        <v>0</v>
      </c>
      <c r="O1238">
        <v>0</v>
      </c>
      <c r="P1238">
        <v>1</v>
      </c>
      <c r="Q1238">
        <v>1</v>
      </c>
      <c r="R1238">
        <v>1</v>
      </c>
      <c r="S1238" s="2">
        <f t="shared" si="38"/>
        <v>3.75</v>
      </c>
      <c r="T1238" s="2">
        <f t="shared" si="39"/>
        <v>3.75</v>
      </c>
    </row>
    <row r="1239" spans="1:20" x14ac:dyDescent="0.3">
      <c r="A1239">
        <v>37</v>
      </c>
      <c r="B1239" t="s">
        <v>1262</v>
      </c>
      <c r="C1239" t="s">
        <v>12</v>
      </c>
      <c r="E1239">
        <v>2006</v>
      </c>
      <c r="F1239">
        <v>2009</v>
      </c>
      <c r="G1239">
        <v>19</v>
      </c>
      <c r="H1239">
        <v>6</v>
      </c>
      <c r="I1239">
        <v>3</v>
      </c>
      <c r="J1239">
        <v>15</v>
      </c>
      <c r="K1239">
        <v>4</v>
      </c>
      <c r="L1239">
        <v>5</v>
      </c>
      <c r="M1239">
        <v>68.180000000000007</v>
      </c>
      <c r="N1239">
        <v>0</v>
      </c>
      <c r="O1239">
        <v>0</v>
      </c>
      <c r="P1239">
        <v>1</v>
      </c>
      <c r="Q1239">
        <v>1</v>
      </c>
      <c r="R1239">
        <v>0</v>
      </c>
      <c r="S1239" s="2">
        <f t="shared" si="38"/>
        <v>0.78947368421052633</v>
      </c>
      <c r="T1239" s="2">
        <f t="shared" si="39"/>
        <v>2.5</v>
      </c>
    </row>
    <row r="1240" spans="1:20" x14ac:dyDescent="0.3">
      <c r="A1240">
        <v>38</v>
      </c>
      <c r="B1240" t="s">
        <v>1263</v>
      </c>
      <c r="C1240" t="s">
        <v>19</v>
      </c>
      <c r="E1240">
        <v>2010</v>
      </c>
      <c r="F1240">
        <v>2019</v>
      </c>
      <c r="G1240">
        <v>21</v>
      </c>
      <c r="H1240">
        <v>3</v>
      </c>
      <c r="I1240">
        <v>0</v>
      </c>
      <c r="J1240">
        <v>15</v>
      </c>
      <c r="K1240">
        <v>8</v>
      </c>
      <c r="L1240">
        <v>5</v>
      </c>
      <c r="M1240">
        <v>83.33</v>
      </c>
      <c r="N1240">
        <v>0</v>
      </c>
      <c r="O1240">
        <v>0</v>
      </c>
      <c r="P1240">
        <v>1</v>
      </c>
      <c r="Q1240">
        <v>1</v>
      </c>
      <c r="R1240">
        <v>0</v>
      </c>
      <c r="S1240" s="2">
        <f t="shared" si="38"/>
        <v>0.7142857142857143</v>
      </c>
      <c r="T1240" s="2">
        <f t="shared" si="39"/>
        <v>5</v>
      </c>
    </row>
    <row r="1241" spans="1:20" x14ac:dyDescent="0.3">
      <c r="A1241">
        <v>39</v>
      </c>
      <c r="B1241" t="s">
        <v>1264</v>
      </c>
      <c r="C1241" t="s">
        <v>2027</v>
      </c>
      <c r="E1241">
        <v>2019</v>
      </c>
      <c r="F1241">
        <v>2019</v>
      </c>
      <c r="G1241">
        <v>11</v>
      </c>
      <c r="H1241">
        <v>4</v>
      </c>
      <c r="I1241">
        <v>2</v>
      </c>
      <c r="J1241">
        <v>15</v>
      </c>
      <c r="K1241">
        <v>11</v>
      </c>
      <c r="L1241">
        <v>7.5</v>
      </c>
      <c r="M1241">
        <v>75</v>
      </c>
      <c r="N1241">
        <v>0</v>
      </c>
      <c r="O1241">
        <v>0</v>
      </c>
      <c r="P1241">
        <v>0</v>
      </c>
      <c r="Q1241">
        <v>0</v>
      </c>
      <c r="R1241">
        <v>0</v>
      </c>
      <c r="S1241" s="2">
        <f t="shared" si="38"/>
        <v>1.3636363636363635</v>
      </c>
      <c r="T1241" s="2">
        <f t="shared" si="39"/>
        <v>3.75</v>
      </c>
    </row>
    <row r="1242" spans="1:20" x14ac:dyDescent="0.3">
      <c r="A1242">
        <v>40</v>
      </c>
      <c r="B1242" t="s">
        <v>1265</v>
      </c>
      <c r="C1242" t="s">
        <v>17</v>
      </c>
      <c r="E1242">
        <v>2018</v>
      </c>
      <c r="F1242">
        <v>2019</v>
      </c>
      <c r="G1242">
        <v>2</v>
      </c>
      <c r="H1242">
        <v>2</v>
      </c>
      <c r="I1242">
        <v>0</v>
      </c>
      <c r="J1242">
        <v>15</v>
      </c>
      <c r="K1242">
        <v>13</v>
      </c>
      <c r="L1242">
        <v>7.5</v>
      </c>
      <c r="M1242">
        <v>100</v>
      </c>
      <c r="N1242">
        <v>0</v>
      </c>
      <c r="O1242">
        <v>0</v>
      </c>
      <c r="P1242">
        <v>0</v>
      </c>
      <c r="Q1242">
        <v>2</v>
      </c>
      <c r="R1242">
        <v>0</v>
      </c>
      <c r="S1242" s="2">
        <f t="shared" si="38"/>
        <v>7.5</v>
      </c>
      <c r="T1242" s="2">
        <f t="shared" si="39"/>
        <v>7.5</v>
      </c>
    </row>
    <row r="1243" spans="1:20" x14ac:dyDescent="0.3">
      <c r="A1243">
        <v>41</v>
      </c>
      <c r="B1243" t="s">
        <v>1266</v>
      </c>
      <c r="C1243" t="s">
        <v>15</v>
      </c>
      <c r="E1243">
        <v>2014</v>
      </c>
      <c r="F1243">
        <v>2019</v>
      </c>
      <c r="G1243">
        <v>22</v>
      </c>
      <c r="H1243">
        <v>7</v>
      </c>
      <c r="I1243">
        <v>4</v>
      </c>
      <c r="J1243">
        <v>15</v>
      </c>
      <c r="K1243">
        <v>4</v>
      </c>
      <c r="L1243">
        <v>5</v>
      </c>
      <c r="M1243">
        <v>68.180000000000007</v>
      </c>
      <c r="N1243">
        <v>0</v>
      </c>
      <c r="O1243">
        <v>0</v>
      </c>
      <c r="P1243">
        <v>1</v>
      </c>
      <c r="Q1243">
        <v>2</v>
      </c>
      <c r="R1243">
        <v>0</v>
      </c>
      <c r="S1243" s="2">
        <f t="shared" si="38"/>
        <v>0.68181818181818177</v>
      </c>
      <c r="T1243" s="2">
        <f t="shared" si="39"/>
        <v>2.1428571428571428</v>
      </c>
    </row>
    <row r="1244" spans="1:20" x14ac:dyDescent="0.3">
      <c r="A1244">
        <v>42</v>
      </c>
      <c r="B1244" t="s">
        <v>1267</v>
      </c>
      <c r="C1244" t="s">
        <v>2030</v>
      </c>
      <c r="E1244">
        <v>2019</v>
      </c>
      <c r="F1244">
        <v>2019</v>
      </c>
      <c r="G1244">
        <v>11</v>
      </c>
      <c r="H1244">
        <v>3</v>
      </c>
      <c r="I1244">
        <v>2</v>
      </c>
      <c r="J1244">
        <v>15</v>
      </c>
      <c r="K1244">
        <v>12</v>
      </c>
      <c r="L1244">
        <v>15</v>
      </c>
      <c r="M1244">
        <v>115.38</v>
      </c>
      <c r="N1244">
        <v>0</v>
      </c>
      <c r="O1244">
        <v>0</v>
      </c>
      <c r="P1244">
        <v>0</v>
      </c>
      <c r="Q1244">
        <v>1</v>
      </c>
      <c r="R1244">
        <v>0</v>
      </c>
      <c r="S1244" s="2">
        <f t="shared" si="38"/>
        <v>1.3636363636363635</v>
      </c>
      <c r="T1244" s="2">
        <f t="shared" si="39"/>
        <v>5</v>
      </c>
    </row>
    <row r="1245" spans="1:20" x14ac:dyDescent="0.3">
      <c r="A1245">
        <v>43</v>
      </c>
      <c r="B1245" t="s">
        <v>1268</v>
      </c>
      <c r="C1245" t="s">
        <v>2069</v>
      </c>
      <c r="E1245">
        <v>2019</v>
      </c>
      <c r="F1245">
        <v>2019</v>
      </c>
      <c r="G1245">
        <v>5</v>
      </c>
      <c r="H1245">
        <v>4</v>
      </c>
      <c r="I1245">
        <v>0</v>
      </c>
      <c r="J1245">
        <v>15</v>
      </c>
      <c r="K1245">
        <v>8</v>
      </c>
      <c r="L1245">
        <v>3.75</v>
      </c>
      <c r="M1245">
        <v>55.55</v>
      </c>
      <c r="N1245">
        <v>0</v>
      </c>
      <c r="O1245">
        <v>0</v>
      </c>
      <c r="P1245">
        <v>1</v>
      </c>
      <c r="Q1245">
        <v>1</v>
      </c>
      <c r="R1245">
        <v>0</v>
      </c>
      <c r="S1245" s="2">
        <f t="shared" si="38"/>
        <v>3</v>
      </c>
      <c r="T1245" s="2">
        <f t="shared" si="39"/>
        <v>3.75</v>
      </c>
    </row>
    <row r="1246" spans="1:20" x14ac:dyDescent="0.3">
      <c r="A1246">
        <v>44</v>
      </c>
      <c r="B1246" t="s">
        <v>1269</v>
      </c>
      <c r="C1246" t="s">
        <v>2078</v>
      </c>
      <c r="E1246">
        <v>2019</v>
      </c>
      <c r="F1246">
        <v>2019</v>
      </c>
      <c r="G1246">
        <v>4</v>
      </c>
      <c r="H1246">
        <v>3</v>
      </c>
      <c r="I1246">
        <v>0</v>
      </c>
      <c r="J1246">
        <v>15</v>
      </c>
      <c r="K1246">
        <v>6</v>
      </c>
      <c r="L1246">
        <v>5</v>
      </c>
      <c r="M1246">
        <v>75</v>
      </c>
      <c r="N1246">
        <v>0</v>
      </c>
      <c r="O1246">
        <v>0</v>
      </c>
      <c r="P1246">
        <v>0</v>
      </c>
      <c r="Q1246">
        <v>3</v>
      </c>
      <c r="R1246">
        <v>0</v>
      </c>
      <c r="S1246" s="2">
        <f t="shared" si="38"/>
        <v>3.75</v>
      </c>
      <c r="T1246" s="2">
        <f t="shared" si="39"/>
        <v>5</v>
      </c>
    </row>
    <row r="1247" spans="1:20" x14ac:dyDescent="0.3">
      <c r="A1247">
        <v>45</v>
      </c>
      <c r="B1247" t="s">
        <v>1270</v>
      </c>
      <c r="C1247" t="s">
        <v>2030</v>
      </c>
      <c r="E1247">
        <v>2008</v>
      </c>
      <c r="F1247">
        <v>2008</v>
      </c>
      <c r="G1247">
        <v>4</v>
      </c>
      <c r="H1247">
        <v>3</v>
      </c>
      <c r="I1247">
        <v>2</v>
      </c>
      <c r="J1247">
        <v>15</v>
      </c>
      <c r="K1247">
        <v>8</v>
      </c>
      <c r="L1247">
        <v>15</v>
      </c>
      <c r="M1247">
        <v>60</v>
      </c>
      <c r="N1247">
        <v>0</v>
      </c>
      <c r="O1247">
        <v>0</v>
      </c>
      <c r="P1247">
        <v>1</v>
      </c>
      <c r="Q1247">
        <v>0</v>
      </c>
      <c r="R1247">
        <v>0</v>
      </c>
      <c r="S1247" s="2">
        <f t="shared" si="38"/>
        <v>3.75</v>
      </c>
      <c r="T1247" s="2">
        <f t="shared" si="39"/>
        <v>5</v>
      </c>
    </row>
    <row r="1248" spans="1:20" x14ac:dyDescent="0.3">
      <c r="A1248">
        <v>46</v>
      </c>
      <c r="B1248" t="s">
        <v>1271</v>
      </c>
      <c r="C1248" t="s">
        <v>2081</v>
      </c>
      <c r="E1248">
        <v>2019</v>
      </c>
      <c r="F1248">
        <v>2019</v>
      </c>
      <c r="G1248">
        <v>4</v>
      </c>
      <c r="H1248">
        <v>4</v>
      </c>
      <c r="I1248">
        <v>0</v>
      </c>
      <c r="J1248">
        <v>15</v>
      </c>
      <c r="K1248">
        <v>15</v>
      </c>
      <c r="L1248">
        <v>3.75</v>
      </c>
      <c r="M1248">
        <v>45.45</v>
      </c>
      <c r="N1248">
        <v>0</v>
      </c>
      <c r="O1248">
        <v>0</v>
      </c>
      <c r="P1248">
        <v>3</v>
      </c>
      <c r="Q1248">
        <v>3</v>
      </c>
      <c r="R1248">
        <v>0</v>
      </c>
      <c r="S1248" s="2">
        <f t="shared" si="38"/>
        <v>3.75</v>
      </c>
      <c r="T1248" s="2">
        <f t="shared" si="39"/>
        <v>3.75</v>
      </c>
    </row>
    <row r="1249" spans="1:20" x14ac:dyDescent="0.3">
      <c r="A1249">
        <v>47</v>
      </c>
      <c r="B1249" t="s">
        <v>1272</v>
      </c>
      <c r="C1249" t="s">
        <v>2027</v>
      </c>
      <c r="E1249">
        <v>2019</v>
      </c>
      <c r="F1249">
        <v>2019</v>
      </c>
      <c r="G1249">
        <v>8</v>
      </c>
      <c r="H1249">
        <v>4</v>
      </c>
      <c r="I1249">
        <v>2</v>
      </c>
      <c r="J1249">
        <v>15</v>
      </c>
      <c r="K1249">
        <v>7</v>
      </c>
      <c r="L1249">
        <v>7.5</v>
      </c>
      <c r="M1249">
        <v>62.5</v>
      </c>
      <c r="N1249">
        <v>0</v>
      </c>
      <c r="O1249">
        <v>0</v>
      </c>
      <c r="P1249">
        <v>1</v>
      </c>
      <c r="Q1249">
        <v>0</v>
      </c>
      <c r="R1249">
        <v>0</v>
      </c>
      <c r="S1249" s="2">
        <f t="shared" si="38"/>
        <v>1.875</v>
      </c>
      <c r="T1249" s="2">
        <f t="shared" si="39"/>
        <v>3.75</v>
      </c>
    </row>
    <row r="1250" spans="1:20" x14ac:dyDescent="0.3">
      <c r="A1250">
        <v>48</v>
      </c>
      <c r="B1250" t="s">
        <v>1273</v>
      </c>
      <c r="C1250" t="s">
        <v>2024</v>
      </c>
      <c r="E1250">
        <v>2019</v>
      </c>
      <c r="F1250">
        <v>2019</v>
      </c>
      <c r="G1250">
        <v>2</v>
      </c>
      <c r="H1250">
        <v>2</v>
      </c>
      <c r="I1250">
        <v>1</v>
      </c>
      <c r="J1250">
        <v>15</v>
      </c>
      <c r="K1250">
        <v>15</v>
      </c>
      <c r="L1250">
        <v>15</v>
      </c>
      <c r="M1250">
        <v>60</v>
      </c>
      <c r="N1250">
        <v>0</v>
      </c>
      <c r="O1250">
        <v>0</v>
      </c>
      <c r="P1250">
        <v>1</v>
      </c>
      <c r="Q1250">
        <v>1</v>
      </c>
      <c r="R1250">
        <v>0</v>
      </c>
      <c r="S1250" s="2">
        <f t="shared" si="38"/>
        <v>7.5</v>
      </c>
      <c r="T1250" s="2">
        <f t="shared" si="39"/>
        <v>7.5</v>
      </c>
    </row>
    <row r="1251" spans="1:20" x14ac:dyDescent="0.3">
      <c r="A1251">
        <v>49</v>
      </c>
      <c r="B1251" t="s">
        <v>1274</v>
      </c>
      <c r="C1251" t="s">
        <v>12</v>
      </c>
      <c r="E1251">
        <v>2007</v>
      </c>
      <c r="F1251">
        <v>2007</v>
      </c>
      <c r="G1251">
        <v>1</v>
      </c>
      <c r="H1251">
        <v>1</v>
      </c>
      <c r="I1251">
        <v>0</v>
      </c>
      <c r="J1251">
        <v>15</v>
      </c>
      <c r="K1251">
        <v>15</v>
      </c>
      <c r="L1251">
        <v>15</v>
      </c>
      <c r="M1251">
        <v>214.28</v>
      </c>
      <c r="N1251">
        <v>0</v>
      </c>
      <c r="O1251">
        <v>0</v>
      </c>
      <c r="P1251">
        <v>0</v>
      </c>
      <c r="Q1251">
        <v>1</v>
      </c>
      <c r="R1251">
        <v>1</v>
      </c>
      <c r="S1251" s="2">
        <f t="shared" si="38"/>
        <v>15</v>
      </c>
      <c r="T1251" s="2">
        <f t="shared" si="39"/>
        <v>15</v>
      </c>
    </row>
    <row r="1252" spans="1:20" x14ac:dyDescent="0.3">
      <c r="A1252">
        <v>0</v>
      </c>
      <c r="B1252" t="s">
        <v>1275</v>
      </c>
      <c r="C1252" t="s">
        <v>19</v>
      </c>
      <c r="E1252">
        <v>2008</v>
      </c>
      <c r="F1252">
        <v>2012</v>
      </c>
      <c r="G1252">
        <v>16</v>
      </c>
      <c r="H1252">
        <v>9</v>
      </c>
      <c r="I1252">
        <v>4</v>
      </c>
      <c r="J1252">
        <v>15</v>
      </c>
      <c r="K1252">
        <v>7</v>
      </c>
      <c r="L1252">
        <v>3</v>
      </c>
      <c r="M1252">
        <v>53.57</v>
      </c>
      <c r="N1252">
        <v>0</v>
      </c>
      <c r="O1252">
        <v>0</v>
      </c>
      <c r="P1252">
        <v>1</v>
      </c>
      <c r="Q1252">
        <v>1</v>
      </c>
      <c r="R1252">
        <v>0</v>
      </c>
      <c r="S1252" s="2">
        <f t="shared" si="38"/>
        <v>0.9375</v>
      </c>
      <c r="T1252" s="2">
        <f t="shared" si="39"/>
        <v>1.6666666666666667</v>
      </c>
    </row>
    <row r="1253" spans="1:20" x14ac:dyDescent="0.3">
      <c r="A1253">
        <v>1</v>
      </c>
      <c r="B1253" t="s">
        <v>1276</v>
      </c>
      <c r="C1253" t="s">
        <v>21</v>
      </c>
      <c r="E1253">
        <v>2012</v>
      </c>
      <c r="F1253">
        <v>2012</v>
      </c>
      <c r="G1253">
        <v>1</v>
      </c>
      <c r="H1253">
        <v>1</v>
      </c>
      <c r="I1253">
        <v>0</v>
      </c>
      <c r="J1253">
        <v>15</v>
      </c>
      <c r="K1253">
        <v>15</v>
      </c>
      <c r="L1253">
        <v>15</v>
      </c>
      <c r="M1253">
        <v>83.33</v>
      </c>
      <c r="N1253">
        <v>0</v>
      </c>
      <c r="O1253">
        <v>0</v>
      </c>
      <c r="P1253">
        <v>0</v>
      </c>
      <c r="Q1253">
        <v>1</v>
      </c>
      <c r="R1253">
        <v>0</v>
      </c>
      <c r="S1253" s="2">
        <f t="shared" si="38"/>
        <v>15</v>
      </c>
      <c r="T1253" s="2">
        <f t="shared" si="39"/>
        <v>15</v>
      </c>
    </row>
    <row r="1254" spans="1:20" x14ac:dyDescent="0.3">
      <c r="A1254">
        <v>2</v>
      </c>
      <c r="B1254" t="s">
        <v>1277</v>
      </c>
      <c r="C1254" t="s">
        <v>2021</v>
      </c>
      <c r="E1254">
        <v>2008</v>
      </c>
      <c r="F1254">
        <v>2009</v>
      </c>
      <c r="G1254">
        <v>6</v>
      </c>
      <c r="H1254">
        <v>2</v>
      </c>
      <c r="I1254">
        <v>1</v>
      </c>
      <c r="J1254">
        <v>15</v>
      </c>
      <c r="K1254">
        <v>11</v>
      </c>
      <c r="L1254">
        <v>15</v>
      </c>
      <c r="M1254">
        <v>55.55</v>
      </c>
      <c r="N1254">
        <v>0</v>
      </c>
      <c r="O1254">
        <v>0</v>
      </c>
      <c r="P1254">
        <v>0</v>
      </c>
      <c r="Q1254">
        <v>0</v>
      </c>
      <c r="R1254">
        <v>0</v>
      </c>
      <c r="S1254" s="2">
        <f t="shared" si="38"/>
        <v>2.5</v>
      </c>
      <c r="T1254" s="2">
        <f t="shared" si="39"/>
        <v>7.5</v>
      </c>
    </row>
    <row r="1255" spans="1:20" x14ac:dyDescent="0.3">
      <c r="A1255">
        <v>3</v>
      </c>
      <c r="B1255" t="s">
        <v>1278</v>
      </c>
      <c r="C1255" t="s">
        <v>2024</v>
      </c>
      <c r="E1255">
        <v>2007</v>
      </c>
      <c r="F1255">
        <v>2010</v>
      </c>
      <c r="G1255">
        <v>8</v>
      </c>
      <c r="H1255">
        <v>5</v>
      </c>
      <c r="I1255">
        <v>2</v>
      </c>
      <c r="J1255">
        <v>15</v>
      </c>
      <c r="K1255">
        <v>7</v>
      </c>
      <c r="L1255">
        <v>5</v>
      </c>
      <c r="M1255">
        <v>51.72</v>
      </c>
      <c r="N1255">
        <v>0</v>
      </c>
      <c r="O1255">
        <v>0</v>
      </c>
      <c r="P1255">
        <v>0</v>
      </c>
      <c r="Q1255">
        <v>0</v>
      </c>
      <c r="R1255">
        <v>0</v>
      </c>
      <c r="S1255" s="2">
        <f t="shared" si="38"/>
        <v>1.875</v>
      </c>
      <c r="T1255" s="2">
        <f t="shared" si="39"/>
        <v>3</v>
      </c>
    </row>
    <row r="1256" spans="1:20" x14ac:dyDescent="0.3">
      <c r="A1256">
        <v>4</v>
      </c>
      <c r="B1256" t="s">
        <v>1279</v>
      </c>
      <c r="C1256" t="s">
        <v>11</v>
      </c>
      <c r="E1256">
        <v>2011</v>
      </c>
      <c r="F1256">
        <v>2012</v>
      </c>
      <c r="G1256">
        <v>3</v>
      </c>
      <c r="H1256">
        <v>1</v>
      </c>
      <c r="I1256">
        <v>0</v>
      </c>
      <c r="J1256">
        <v>15</v>
      </c>
      <c r="K1256">
        <v>15</v>
      </c>
      <c r="L1256">
        <v>15</v>
      </c>
      <c r="M1256">
        <v>88.23</v>
      </c>
      <c r="N1256">
        <v>0</v>
      </c>
      <c r="O1256">
        <v>0</v>
      </c>
      <c r="P1256">
        <v>0</v>
      </c>
      <c r="Q1256">
        <v>0</v>
      </c>
      <c r="R1256">
        <v>0</v>
      </c>
      <c r="S1256" s="2">
        <f t="shared" si="38"/>
        <v>5</v>
      </c>
      <c r="T1256" s="2">
        <f t="shared" si="39"/>
        <v>15</v>
      </c>
    </row>
    <row r="1257" spans="1:20" x14ac:dyDescent="0.3">
      <c r="A1257">
        <v>5</v>
      </c>
      <c r="B1257" t="s">
        <v>1280</v>
      </c>
      <c r="C1257" t="s">
        <v>2058</v>
      </c>
      <c r="E1257">
        <v>2019</v>
      </c>
      <c r="F1257">
        <v>2019</v>
      </c>
      <c r="G1257">
        <v>6</v>
      </c>
      <c r="H1257">
        <v>2</v>
      </c>
      <c r="I1257">
        <v>0</v>
      </c>
      <c r="J1257">
        <v>15</v>
      </c>
      <c r="K1257">
        <v>15</v>
      </c>
      <c r="L1257">
        <v>7.5</v>
      </c>
      <c r="M1257">
        <v>115.38</v>
      </c>
      <c r="N1257">
        <v>0</v>
      </c>
      <c r="O1257">
        <v>0</v>
      </c>
      <c r="P1257">
        <v>1</v>
      </c>
      <c r="Q1257">
        <v>1</v>
      </c>
      <c r="R1257">
        <v>0</v>
      </c>
      <c r="S1257" s="2">
        <f t="shared" si="38"/>
        <v>2.5</v>
      </c>
      <c r="T1257" s="2">
        <f t="shared" si="39"/>
        <v>7.5</v>
      </c>
    </row>
    <row r="1258" spans="1:20" x14ac:dyDescent="0.3">
      <c r="A1258">
        <v>6</v>
      </c>
      <c r="B1258" t="s">
        <v>1281</v>
      </c>
      <c r="C1258" t="s">
        <v>14</v>
      </c>
      <c r="E1258">
        <v>2015</v>
      </c>
      <c r="F1258">
        <v>2019</v>
      </c>
      <c r="G1258">
        <v>10</v>
      </c>
      <c r="H1258">
        <v>7</v>
      </c>
      <c r="I1258">
        <v>6</v>
      </c>
      <c r="J1258">
        <v>15</v>
      </c>
      <c r="K1258">
        <v>8</v>
      </c>
      <c r="L1258">
        <v>15</v>
      </c>
      <c r="M1258">
        <v>88.23</v>
      </c>
      <c r="N1258">
        <v>0</v>
      </c>
      <c r="O1258">
        <v>0</v>
      </c>
      <c r="P1258">
        <v>0</v>
      </c>
      <c r="Q1258">
        <v>2</v>
      </c>
      <c r="R1258">
        <v>0</v>
      </c>
      <c r="S1258" s="2">
        <f t="shared" si="38"/>
        <v>1.5</v>
      </c>
      <c r="T1258" s="2">
        <f t="shared" si="39"/>
        <v>2.1428571428571428</v>
      </c>
    </row>
    <row r="1259" spans="1:20" x14ac:dyDescent="0.3">
      <c r="A1259">
        <v>7</v>
      </c>
      <c r="B1259" t="s">
        <v>1282</v>
      </c>
      <c r="C1259" t="s">
        <v>17</v>
      </c>
      <c r="E1259">
        <v>2009</v>
      </c>
      <c r="F1259">
        <v>2009</v>
      </c>
      <c r="G1259">
        <v>3</v>
      </c>
      <c r="H1259">
        <v>3</v>
      </c>
      <c r="I1259">
        <v>0</v>
      </c>
      <c r="J1259">
        <v>15</v>
      </c>
      <c r="K1259">
        <v>12</v>
      </c>
      <c r="L1259">
        <v>5</v>
      </c>
      <c r="M1259">
        <v>65.209999999999994</v>
      </c>
      <c r="N1259">
        <v>0</v>
      </c>
      <c r="O1259">
        <v>0</v>
      </c>
      <c r="P1259">
        <v>1</v>
      </c>
      <c r="Q1259">
        <v>0</v>
      </c>
      <c r="R1259">
        <v>0</v>
      </c>
      <c r="S1259" s="2">
        <f t="shared" si="38"/>
        <v>5</v>
      </c>
      <c r="T1259" s="2">
        <f t="shared" si="39"/>
        <v>5</v>
      </c>
    </row>
    <row r="1260" spans="1:20" x14ac:dyDescent="0.3">
      <c r="A1260">
        <v>8</v>
      </c>
      <c r="B1260" t="s">
        <v>1283</v>
      </c>
      <c r="C1260" t="s">
        <v>2021</v>
      </c>
      <c r="E1260">
        <v>2019</v>
      </c>
      <c r="F1260">
        <v>2019</v>
      </c>
      <c r="G1260">
        <v>1</v>
      </c>
      <c r="H1260">
        <v>1</v>
      </c>
      <c r="I1260">
        <v>0</v>
      </c>
      <c r="J1260">
        <v>15</v>
      </c>
      <c r="K1260">
        <v>15</v>
      </c>
      <c r="L1260">
        <v>15</v>
      </c>
      <c r="M1260">
        <v>115.38</v>
      </c>
      <c r="N1260">
        <v>0</v>
      </c>
      <c r="O1260">
        <v>0</v>
      </c>
      <c r="P1260">
        <v>0</v>
      </c>
      <c r="Q1260">
        <v>1</v>
      </c>
      <c r="R1260">
        <v>0</v>
      </c>
      <c r="S1260" s="2">
        <f t="shared" si="38"/>
        <v>15</v>
      </c>
      <c r="T1260" s="2">
        <f t="shared" si="39"/>
        <v>15</v>
      </c>
    </row>
    <row r="1261" spans="1:20" x14ac:dyDescent="0.3">
      <c r="A1261">
        <v>9</v>
      </c>
      <c r="B1261" t="s">
        <v>1284</v>
      </c>
      <c r="C1261" t="s">
        <v>20</v>
      </c>
      <c r="E1261">
        <v>2012</v>
      </c>
      <c r="F1261">
        <v>2018</v>
      </c>
      <c r="G1261">
        <v>5</v>
      </c>
      <c r="H1261">
        <v>2</v>
      </c>
      <c r="I1261">
        <v>0</v>
      </c>
      <c r="J1261">
        <v>14</v>
      </c>
      <c r="K1261">
        <v>9</v>
      </c>
      <c r="L1261">
        <v>7</v>
      </c>
      <c r="M1261">
        <v>127.27</v>
      </c>
      <c r="N1261">
        <v>0</v>
      </c>
      <c r="O1261">
        <v>0</v>
      </c>
      <c r="P1261">
        <v>0</v>
      </c>
      <c r="Q1261">
        <v>2</v>
      </c>
      <c r="R1261">
        <v>0</v>
      </c>
      <c r="S1261" s="2">
        <f t="shared" si="38"/>
        <v>2.8</v>
      </c>
      <c r="T1261" s="2">
        <f t="shared" si="39"/>
        <v>7</v>
      </c>
    </row>
    <row r="1262" spans="1:20" x14ac:dyDescent="0.3">
      <c r="A1262">
        <v>10</v>
      </c>
      <c r="B1262" t="s">
        <v>1285</v>
      </c>
      <c r="C1262" t="s">
        <v>2064</v>
      </c>
      <c r="E1262">
        <v>2019</v>
      </c>
      <c r="F1262">
        <v>2019</v>
      </c>
      <c r="G1262">
        <v>8</v>
      </c>
      <c r="H1262">
        <v>5</v>
      </c>
      <c r="I1262">
        <v>3</v>
      </c>
      <c r="J1262">
        <v>14</v>
      </c>
      <c r="K1262">
        <v>8</v>
      </c>
      <c r="L1262">
        <v>7</v>
      </c>
      <c r="M1262">
        <v>93.33</v>
      </c>
      <c r="N1262">
        <v>0</v>
      </c>
      <c r="O1262">
        <v>0</v>
      </c>
      <c r="P1262">
        <v>0</v>
      </c>
      <c r="Q1262">
        <v>0</v>
      </c>
      <c r="R1262">
        <v>1</v>
      </c>
      <c r="S1262" s="2">
        <f t="shared" si="38"/>
        <v>1.75</v>
      </c>
      <c r="T1262" s="2">
        <f t="shared" si="39"/>
        <v>2.8</v>
      </c>
    </row>
    <row r="1263" spans="1:20" x14ac:dyDescent="0.3">
      <c r="A1263">
        <v>11</v>
      </c>
      <c r="B1263" t="s">
        <v>1286</v>
      </c>
      <c r="C1263" t="s">
        <v>20</v>
      </c>
      <c r="E1263">
        <v>2019</v>
      </c>
      <c r="F1263">
        <v>2019</v>
      </c>
      <c r="G1263">
        <v>4</v>
      </c>
      <c r="H1263">
        <v>3</v>
      </c>
      <c r="I1263">
        <v>2</v>
      </c>
      <c r="J1263">
        <v>14</v>
      </c>
      <c r="K1263">
        <v>9</v>
      </c>
      <c r="L1263">
        <v>14</v>
      </c>
      <c r="M1263">
        <v>100</v>
      </c>
      <c r="N1263">
        <v>0</v>
      </c>
      <c r="O1263">
        <v>0</v>
      </c>
      <c r="P1263">
        <v>0</v>
      </c>
      <c r="Q1263">
        <v>2</v>
      </c>
      <c r="R1263">
        <v>0</v>
      </c>
      <c r="S1263" s="2">
        <f t="shared" si="38"/>
        <v>3.5</v>
      </c>
      <c r="T1263" s="2">
        <f t="shared" si="39"/>
        <v>4.666666666666667</v>
      </c>
    </row>
    <row r="1264" spans="1:20" x14ac:dyDescent="0.3">
      <c r="A1264">
        <v>12</v>
      </c>
      <c r="B1264" t="s">
        <v>1287</v>
      </c>
      <c r="C1264" t="s">
        <v>2045</v>
      </c>
      <c r="E1264">
        <v>2019</v>
      </c>
      <c r="F1264">
        <v>2019</v>
      </c>
      <c r="G1264">
        <v>5</v>
      </c>
      <c r="H1264">
        <v>1</v>
      </c>
      <c r="I1264">
        <v>0</v>
      </c>
      <c r="J1264">
        <v>14</v>
      </c>
      <c r="K1264">
        <v>14</v>
      </c>
      <c r="L1264">
        <v>14</v>
      </c>
      <c r="M1264">
        <v>233.33</v>
      </c>
      <c r="N1264">
        <v>0</v>
      </c>
      <c r="O1264">
        <v>0</v>
      </c>
      <c r="P1264">
        <v>0</v>
      </c>
      <c r="Q1264">
        <v>0</v>
      </c>
      <c r="R1264">
        <v>1</v>
      </c>
      <c r="S1264" s="2">
        <f t="shared" si="38"/>
        <v>2.8</v>
      </c>
      <c r="T1264" s="2">
        <f t="shared" si="39"/>
        <v>14</v>
      </c>
    </row>
    <row r="1265" spans="1:20" x14ac:dyDescent="0.3">
      <c r="A1265">
        <v>13</v>
      </c>
      <c r="B1265" t="s">
        <v>1288</v>
      </c>
      <c r="C1265" t="s">
        <v>13</v>
      </c>
      <c r="E1265">
        <v>2011</v>
      </c>
      <c r="F1265">
        <v>2011</v>
      </c>
      <c r="G1265">
        <v>1</v>
      </c>
      <c r="H1265">
        <v>1</v>
      </c>
      <c r="I1265">
        <v>0</v>
      </c>
      <c r="J1265">
        <v>14</v>
      </c>
      <c r="K1265">
        <v>14</v>
      </c>
      <c r="L1265">
        <v>14</v>
      </c>
      <c r="M1265">
        <v>87.5</v>
      </c>
      <c r="N1265">
        <v>0</v>
      </c>
      <c r="O1265">
        <v>0</v>
      </c>
      <c r="P1265">
        <v>0</v>
      </c>
      <c r="Q1265">
        <v>2</v>
      </c>
      <c r="R1265">
        <v>0</v>
      </c>
      <c r="S1265" s="2">
        <f t="shared" si="38"/>
        <v>14</v>
      </c>
      <c r="T1265" s="2">
        <f t="shared" si="39"/>
        <v>14</v>
      </c>
    </row>
    <row r="1266" spans="1:20" x14ac:dyDescent="0.3">
      <c r="A1266">
        <v>14</v>
      </c>
      <c r="B1266" t="s">
        <v>1289</v>
      </c>
      <c r="C1266" t="s">
        <v>2052</v>
      </c>
      <c r="E1266">
        <v>2019</v>
      </c>
      <c r="F1266">
        <v>2019</v>
      </c>
      <c r="G1266">
        <v>7</v>
      </c>
      <c r="H1266">
        <v>6</v>
      </c>
      <c r="I1266">
        <v>0</v>
      </c>
      <c r="J1266">
        <v>14</v>
      </c>
      <c r="K1266">
        <v>8</v>
      </c>
      <c r="L1266">
        <v>2.33</v>
      </c>
      <c r="M1266">
        <v>50</v>
      </c>
      <c r="N1266">
        <v>0</v>
      </c>
      <c r="O1266">
        <v>0</v>
      </c>
      <c r="P1266">
        <v>3</v>
      </c>
      <c r="Q1266">
        <v>1</v>
      </c>
      <c r="R1266">
        <v>0</v>
      </c>
      <c r="S1266" s="2">
        <f t="shared" si="38"/>
        <v>2</v>
      </c>
      <c r="T1266" s="2">
        <f t="shared" si="39"/>
        <v>2.3333333333333335</v>
      </c>
    </row>
    <row r="1267" spans="1:20" x14ac:dyDescent="0.3">
      <c r="A1267">
        <v>15</v>
      </c>
      <c r="B1267" t="s">
        <v>1290</v>
      </c>
      <c r="C1267" t="s">
        <v>13</v>
      </c>
      <c r="E1267">
        <v>2011</v>
      </c>
      <c r="F1267">
        <v>2015</v>
      </c>
      <c r="G1267">
        <v>21</v>
      </c>
      <c r="H1267">
        <v>3</v>
      </c>
      <c r="I1267">
        <v>3</v>
      </c>
      <c r="J1267">
        <v>14</v>
      </c>
      <c r="K1267">
        <v>8</v>
      </c>
      <c r="L1267" t="s">
        <v>8</v>
      </c>
      <c r="M1267">
        <v>73.680000000000007</v>
      </c>
      <c r="N1267">
        <v>0</v>
      </c>
      <c r="O1267">
        <v>0</v>
      </c>
      <c r="P1267">
        <v>0</v>
      </c>
      <c r="Q1267">
        <v>1</v>
      </c>
      <c r="R1267">
        <v>0</v>
      </c>
      <c r="S1267" s="2">
        <f t="shared" si="38"/>
        <v>0.66666666666666663</v>
      </c>
      <c r="T1267" s="2">
        <f t="shared" si="39"/>
        <v>4.666666666666667</v>
      </c>
    </row>
    <row r="1268" spans="1:20" x14ac:dyDescent="0.3">
      <c r="A1268">
        <v>16</v>
      </c>
      <c r="B1268" t="s">
        <v>1291</v>
      </c>
      <c r="C1268" t="s">
        <v>21</v>
      </c>
      <c r="E1268">
        <v>2019</v>
      </c>
      <c r="F1268">
        <v>2019</v>
      </c>
      <c r="G1268">
        <v>3</v>
      </c>
      <c r="H1268">
        <v>3</v>
      </c>
      <c r="I1268">
        <v>0</v>
      </c>
      <c r="J1268">
        <v>14</v>
      </c>
      <c r="K1268">
        <v>11</v>
      </c>
      <c r="L1268">
        <v>4.66</v>
      </c>
      <c r="M1268">
        <v>53.84</v>
      </c>
      <c r="N1268">
        <v>0</v>
      </c>
      <c r="O1268">
        <v>0</v>
      </c>
      <c r="P1268">
        <v>0</v>
      </c>
      <c r="Q1268">
        <v>0</v>
      </c>
      <c r="R1268">
        <v>1</v>
      </c>
      <c r="S1268" s="2">
        <f t="shared" si="38"/>
        <v>4.666666666666667</v>
      </c>
      <c r="T1268" s="2">
        <f t="shared" si="39"/>
        <v>4.666666666666667</v>
      </c>
    </row>
    <row r="1269" spans="1:20" x14ac:dyDescent="0.3">
      <c r="A1269">
        <v>17</v>
      </c>
      <c r="B1269" t="s">
        <v>1292</v>
      </c>
      <c r="C1269" t="s">
        <v>2059</v>
      </c>
      <c r="E1269">
        <v>2019</v>
      </c>
      <c r="F1269">
        <v>2019</v>
      </c>
      <c r="G1269">
        <v>2</v>
      </c>
      <c r="H1269">
        <v>2</v>
      </c>
      <c r="I1269">
        <v>1</v>
      </c>
      <c r="J1269">
        <v>14</v>
      </c>
      <c r="K1269">
        <v>8</v>
      </c>
      <c r="L1269">
        <v>14</v>
      </c>
      <c r="M1269">
        <v>127.27</v>
      </c>
      <c r="N1269">
        <v>0</v>
      </c>
      <c r="O1269">
        <v>0</v>
      </c>
      <c r="P1269">
        <v>0</v>
      </c>
      <c r="Q1269">
        <v>0</v>
      </c>
      <c r="R1269">
        <v>0</v>
      </c>
      <c r="S1269" s="2">
        <f t="shared" si="38"/>
        <v>7</v>
      </c>
      <c r="T1269" s="2">
        <f t="shared" si="39"/>
        <v>7</v>
      </c>
    </row>
    <row r="1270" spans="1:20" x14ac:dyDescent="0.3">
      <c r="A1270">
        <v>18</v>
      </c>
      <c r="B1270" t="s">
        <v>1293</v>
      </c>
      <c r="C1270" t="s">
        <v>2036</v>
      </c>
      <c r="E1270">
        <v>2019</v>
      </c>
      <c r="F1270">
        <v>2019</v>
      </c>
      <c r="G1270">
        <v>1</v>
      </c>
      <c r="H1270">
        <v>1</v>
      </c>
      <c r="I1270">
        <v>0</v>
      </c>
      <c r="J1270">
        <v>14</v>
      </c>
      <c r="K1270">
        <v>14</v>
      </c>
      <c r="L1270">
        <v>14</v>
      </c>
      <c r="M1270">
        <v>155.55000000000001</v>
      </c>
      <c r="N1270">
        <v>0</v>
      </c>
      <c r="O1270">
        <v>0</v>
      </c>
      <c r="P1270">
        <v>0</v>
      </c>
      <c r="Q1270">
        <v>2</v>
      </c>
      <c r="R1270">
        <v>0</v>
      </c>
      <c r="S1270" s="2">
        <f t="shared" si="38"/>
        <v>14</v>
      </c>
      <c r="T1270" s="2">
        <f t="shared" si="39"/>
        <v>14</v>
      </c>
    </row>
    <row r="1271" spans="1:20" x14ac:dyDescent="0.3">
      <c r="A1271">
        <v>19</v>
      </c>
      <c r="B1271" t="s">
        <v>1294</v>
      </c>
      <c r="C1271" t="s">
        <v>18</v>
      </c>
      <c r="E1271">
        <v>2005</v>
      </c>
      <c r="F1271">
        <v>2008</v>
      </c>
      <c r="G1271">
        <v>3</v>
      </c>
      <c r="H1271">
        <v>2</v>
      </c>
      <c r="I1271">
        <v>0</v>
      </c>
      <c r="J1271">
        <v>14</v>
      </c>
      <c r="K1271">
        <v>13</v>
      </c>
      <c r="L1271">
        <v>7</v>
      </c>
      <c r="M1271">
        <v>93.33</v>
      </c>
      <c r="N1271">
        <v>0</v>
      </c>
      <c r="O1271">
        <v>0</v>
      </c>
      <c r="P1271">
        <v>0</v>
      </c>
      <c r="Q1271">
        <v>2</v>
      </c>
      <c r="R1271">
        <v>0</v>
      </c>
      <c r="S1271" s="2">
        <f t="shared" si="38"/>
        <v>4.666666666666667</v>
      </c>
      <c r="T1271" s="2">
        <f t="shared" si="39"/>
        <v>7</v>
      </c>
    </row>
    <row r="1272" spans="1:20" x14ac:dyDescent="0.3">
      <c r="A1272">
        <v>20</v>
      </c>
      <c r="B1272" t="s">
        <v>1295</v>
      </c>
      <c r="C1272" t="s">
        <v>2065</v>
      </c>
      <c r="E1272">
        <v>2019</v>
      </c>
      <c r="F1272">
        <v>2019</v>
      </c>
      <c r="G1272">
        <v>3</v>
      </c>
      <c r="H1272">
        <v>3</v>
      </c>
      <c r="I1272">
        <v>0</v>
      </c>
      <c r="J1272">
        <v>14</v>
      </c>
      <c r="K1272">
        <v>9</v>
      </c>
      <c r="L1272">
        <v>4.66</v>
      </c>
      <c r="M1272">
        <v>70</v>
      </c>
      <c r="N1272">
        <v>0</v>
      </c>
      <c r="O1272">
        <v>0</v>
      </c>
      <c r="P1272">
        <v>0</v>
      </c>
      <c r="Q1272">
        <v>0</v>
      </c>
      <c r="R1272">
        <v>1</v>
      </c>
      <c r="S1272" s="2">
        <f t="shared" si="38"/>
        <v>4.666666666666667</v>
      </c>
      <c r="T1272" s="2">
        <f t="shared" si="39"/>
        <v>4.666666666666667</v>
      </c>
    </row>
    <row r="1273" spans="1:20" x14ac:dyDescent="0.3">
      <c r="A1273">
        <v>21</v>
      </c>
      <c r="B1273" t="s">
        <v>1296</v>
      </c>
      <c r="E1273">
        <v>2019</v>
      </c>
      <c r="F1273">
        <v>2019</v>
      </c>
      <c r="G1273">
        <v>3</v>
      </c>
      <c r="H1273">
        <v>2</v>
      </c>
      <c r="I1273">
        <v>1</v>
      </c>
      <c r="J1273">
        <v>14</v>
      </c>
      <c r="K1273">
        <v>14</v>
      </c>
      <c r="L1273">
        <v>14</v>
      </c>
      <c r="M1273">
        <v>70</v>
      </c>
      <c r="N1273">
        <v>0</v>
      </c>
      <c r="O1273">
        <v>0</v>
      </c>
      <c r="P1273">
        <v>0</v>
      </c>
      <c r="Q1273">
        <v>1</v>
      </c>
      <c r="R1273">
        <v>0</v>
      </c>
      <c r="S1273" s="2">
        <f t="shared" si="38"/>
        <v>4.666666666666667</v>
      </c>
      <c r="T1273" s="2">
        <f t="shared" si="39"/>
        <v>7</v>
      </c>
    </row>
    <row r="1274" spans="1:20" x14ac:dyDescent="0.3">
      <c r="A1274">
        <v>22</v>
      </c>
      <c r="B1274" t="s">
        <v>1297</v>
      </c>
      <c r="C1274" t="s">
        <v>17</v>
      </c>
      <c r="E1274">
        <v>2010</v>
      </c>
      <c r="F1274">
        <v>2010</v>
      </c>
      <c r="G1274">
        <v>2</v>
      </c>
      <c r="H1274">
        <v>2</v>
      </c>
      <c r="I1274">
        <v>0</v>
      </c>
      <c r="J1274">
        <v>14</v>
      </c>
      <c r="K1274">
        <v>8</v>
      </c>
      <c r="L1274">
        <v>7</v>
      </c>
      <c r="M1274">
        <v>73.680000000000007</v>
      </c>
      <c r="N1274">
        <v>0</v>
      </c>
      <c r="O1274">
        <v>0</v>
      </c>
      <c r="P1274">
        <v>0</v>
      </c>
      <c r="Q1274">
        <v>1</v>
      </c>
      <c r="R1274">
        <v>0</v>
      </c>
      <c r="S1274" s="2">
        <f t="shared" si="38"/>
        <v>7</v>
      </c>
      <c r="T1274" s="2">
        <f t="shared" si="39"/>
        <v>7</v>
      </c>
    </row>
    <row r="1275" spans="1:20" x14ac:dyDescent="0.3">
      <c r="A1275">
        <v>23</v>
      </c>
      <c r="B1275" t="s">
        <v>1298</v>
      </c>
      <c r="C1275" t="s">
        <v>17</v>
      </c>
      <c r="E1275">
        <v>2007</v>
      </c>
      <c r="F1275">
        <v>2007</v>
      </c>
      <c r="G1275">
        <v>7</v>
      </c>
      <c r="H1275">
        <v>4</v>
      </c>
      <c r="I1275">
        <v>0</v>
      </c>
      <c r="J1275">
        <v>14</v>
      </c>
      <c r="K1275">
        <v>6</v>
      </c>
      <c r="L1275">
        <v>3.5</v>
      </c>
      <c r="M1275">
        <v>50</v>
      </c>
      <c r="N1275">
        <v>0</v>
      </c>
      <c r="O1275">
        <v>0</v>
      </c>
      <c r="P1275">
        <v>0</v>
      </c>
      <c r="Q1275">
        <v>0</v>
      </c>
      <c r="R1275">
        <v>0</v>
      </c>
      <c r="S1275" s="2">
        <f t="shared" si="38"/>
        <v>2</v>
      </c>
      <c r="T1275" s="2">
        <f t="shared" si="39"/>
        <v>3.5</v>
      </c>
    </row>
    <row r="1276" spans="1:20" x14ac:dyDescent="0.3">
      <c r="A1276">
        <v>24</v>
      </c>
      <c r="B1276" t="s">
        <v>1299</v>
      </c>
      <c r="C1276" t="s">
        <v>2070</v>
      </c>
      <c r="E1276">
        <v>2019</v>
      </c>
      <c r="F1276">
        <v>2019</v>
      </c>
      <c r="G1276">
        <v>3</v>
      </c>
      <c r="H1276">
        <v>3</v>
      </c>
      <c r="I1276">
        <v>0</v>
      </c>
      <c r="J1276">
        <v>14</v>
      </c>
      <c r="K1276">
        <v>6</v>
      </c>
      <c r="L1276">
        <v>4.66</v>
      </c>
      <c r="M1276">
        <v>51.85</v>
      </c>
      <c r="N1276">
        <v>0</v>
      </c>
      <c r="O1276">
        <v>0</v>
      </c>
      <c r="P1276">
        <v>0</v>
      </c>
      <c r="Q1276">
        <v>1</v>
      </c>
      <c r="R1276">
        <v>0</v>
      </c>
      <c r="S1276" s="2">
        <f t="shared" si="38"/>
        <v>4.666666666666667</v>
      </c>
      <c r="T1276" s="2">
        <f t="shared" si="39"/>
        <v>4.666666666666667</v>
      </c>
    </row>
    <row r="1277" spans="1:20" x14ac:dyDescent="0.3">
      <c r="A1277">
        <v>25</v>
      </c>
      <c r="B1277" t="s">
        <v>1300</v>
      </c>
      <c r="C1277" t="s">
        <v>2070</v>
      </c>
      <c r="E1277">
        <v>2019</v>
      </c>
      <c r="F1277">
        <v>2019</v>
      </c>
      <c r="G1277">
        <v>3</v>
      </c>
      <c r="H1277">
        <v>3</v>
      </c>
      <c r="I1277">
        <v>1</v>
      </c>
      <c r="J1277">
        <v>14</v>
      </c>
      <c r="K1277">
        <v>11</v>
      </c>
      <c r="L1277">
        <v>7</v>
      </c>
      <c r="M1277">
        <v>48.27</v>
      </c>
      <c r="N1277">
        <v>0</v>
      </c>
      <c r="O1277">
        <v>0</v>
      </c>
      <c r="P1277">
        <v>1</v>
      </c>
      <c r="Q1277">
        <v>1</v>
      </c>
      <c r="R1277">
        <v>0</v>
      </c>
      <c r="S1277" s="2">
        <f t="shared" si="38"/>
        <v>4.666666666666667</v>
      </c>
      <c r="T1277" s="2">
        <f t="shared" si="39"/>
        <v>4.666666666666667</v>
      </c>
    </row>
    <row r="1278" spans="1:20" x14ac:dyDescent="0.3">
      <c r="A1278">
        <v>26</v>
      </c>
      <c r="B1278" t="s">
        <v>1301</v>
      </c>
      <c r="C1278" t="s">
        <v>2046</v>
      </c>
      <c r="E1278">
        <v>2019</v>
      </c>
      <c r="F1278">
        <v>2019</v>
      </c>
      <c r="G1278">
        <v>8</v>
      </c>
      <c r="H1278">
        <v>4</v>
      </c>
      <c r="I1278">
        <v>1</v>
      </c>
      <c r="J1278">
        <v>14</v>
      </c>
      <c r="K1278">
        <v>5</v>
      </c>
      <c r="L1278">
        <v>4.66</v>
      </c>
      <c r="M1278">
        <v>82.35</v>
      </c>
      <c r="N1278">
        <v>0</v>
      </c>
      <c r="O1278">
        <v>0</v>
      </c>
      <c r="P1278">
        <v>1</v>
      </c>
      <c r="Q1278">
        <v>1</v>
      </c>
      <c r="R1278">
        <v>0</v>
      </c>
      <c r="S1278" s="2">
        <f t="shared" si="38"/>
        <v>1.75</v>
      </c>
      <c r="T1278" s="2">
        <f t="shared" si="39"/>
        <v>3.5</v>
      </c>
    </row>
    <row r="1279" spans="1:20" x14ac:dyDescent="0.3">
      <c r="A1279">
        <v>27</v>
      </c>
      <c r="B1279" t="s">
        <v>1302</v>
      </c>
      <c r="C1279" t="s">
        <v>2074</v>
      </c>
      <c r="E1279">
        <v>2019</v>
      </c>
      <c r="F1279">
        <v>2019</v>
      </c>
      <c r="G1279">
        <v>2</v>
      </c>
      <c r="H1279">
        <v>2</v>
      </c>
      <c r="I1279">
        <v>0</v>
      </c>
      <c r="J1279">
        <v>14</v>
      </c>
      <c r="K1279">
        <v>8</v>
      </c>
      <c r="L1279">
        <v>7</v>
      </c>
      <c r="M1279">
        <v>107.69</v>
      </c>
      <c r="N1279">
        <v>0</v>
      </c>
      <c r="O1279">
        <v>0</v>
      </c>
      <c r="P1279">
        <v>0</v>
      </c>
      <c r="Q1279">
        <v>0</v>
      </c>
      <c r="R1279">
        <v>1</v>
      </c>
      <c r="S1279" s="2">
        <f t="shared" si="38"/>
        <v>7</v>
      </c>
      <c r="T1279" s="2">
        <f t="shared" si="39"/>
        <v>7</v>
      </c>
    </row>
    <row r="1280" spans="1:20" x14ac:dyDescent="0.3">
      <c r="A1280">
        <v>28</v>
      </c>
      <c r="B1280" t="s">
        <v>1303</v>
      </c>
      <c r="C1280" t="s">
        <v>2022</v>
      </c>
      <c r="E1280">
        <v>2016</v>
      </c>
      <c r="F1280">
        <v>2016</v>
      </c>
      <c r="G1280">
        <v>6</v>
      </c>
      <c r="H1280">
        <v>5</v>
      </c>
      <c r="I1280">
        <v>1</v>
      </c>
      <c r="J1280">
        <v>14</v>
      </c>
      <c r="K1280">
        <v>7</v>
      </c>
      <c r="L1280">
        <v>3.5</v>
      </c>
      <c r="M1280">
        <v>40</v>
      </c>
      <c r="N1280">
        <v>0</v>
      </c>
      <c r="O1280">
        <v>0</v>
      </c>
      <c r="P1280">
        <v>0</v>
      </c>
      <c r="Q1280">
        <v>0</v>
      </c>
      <c r="R1280">
        <v>0</v>
      </c>
      <c r="S1280" s="2">
        <f t="shared" si="38"/>
        <v>2.3333333333333335</v>
      </c>
      <c r="T1280" s="2">
        <f t="shared" si="39"/>
        <v>2.8</v>
      </c>
    </row>
    <row r="1281" spans="1:20" x14ac:dyDescent="0.3">
      <c r="A1281">
        <v>29</v>
      </c>
      <c r="B1281" t="s">
        <v>1304</v>
      </c>
      <c r="C1281" t="s">
        <v>2052</v>
      </c>
      <c r="E1281">
        <v>2019</v>
      </c>
      <c r="F1281">
        <v>2019</v>
      </c>
      <c r="G1281">
        <v>2</v>
      </c>
      <c r="H1281">
        <v>1</v>
      </c>
      <c r="I1281">
        <v>0</v>
      </c>
      <c r="J1281">
        <v>14</v>
      </c>
      <c r="K1281">
        <v>14</v>
      </c>
      <c r="L1281">
        <v>14</v>
      </c>
      <c r="M1281">
        <v>200</v>
      </c>
      <c r="N1281">
        <v>0</v>
      </c>
      <c r="O1281">
        <v>0</v>
      </c>
      <c r="P1281">
        <v>0</v>
      </c>
      <c r="Q1281">
        <v>1</v>
      </c>
      <c r="R1281">
        <v>1</v>
      </c>
      <c r="S1281" s="2">
        <f t="shared" si="38"/>
        <v>7</v>
      </c>
      <c r="T1281" s="2">
        <f t="shared" si="39"/>
        <v>14</v>
      </c>
    </row>
    <row r="1282" spans="1:20" x14ac:dyDescent="0.3">
      <c r="A1282">
        <v>30</v>
      </c>
      <c r="B1282" t="s">
        <v>1305</v>
      </c>
      <c r="C1282" t="s">
        <v>2041</v>
      </c>
      <c r="E1282">
        <v>2019</v>
      </c>
      <c r="F1282">
        <v>2019</v>
      </c>
      <c r="G1282">
        <v>5</v>
      </c>
      <c r="H1282">
        <v>3</v>
      </c>
      <c r="I1282">
        <v>3</v>
      </c>
      <c r="J1282">
        <v>14</v>
      </c>
      <c r="K1282">
        <v>7</v>
      </c>
      <c r="L1282" t="s">
        <v>8</v>
      </c>
      <c r="M1282">
        <v>51.85</v>
      </c>
      <c r="N1282">
        <v>0</v>
      </c>
      <c r="O1282">
        <v>0</v>
      </c>
      <c r="P1282">
        <v>0</v>
      </c>
      <c r="Q1282">
        <v>0</v>
      </c>
      <c r="R1282">
        <v>0</v>
      </c>
      <c r="S1282" s="2">
        <f t="shared" si="38"/>
        <v>2.8</v>
      </c>
      <c r="T1282" s="2">
        <f t="shared" si="39"/>
        <v>4.666666666666667</v>
      </c>
    </row>
    <row r="1283" spans="1:20" x14ac:dyDescent="0.3">
      <c r="A1283">
        <v>31</v>
      </c>
      <c r="B1283" t="s">
        <v>1306</v>
      </c>
      <c r="C1283" t="s">
        <v>2038</v>
      </c>
      <c r="E1283">
        <v>2019</v>
      </c>
      <c r="F1283">
        <v>2019</v>
      </c>
      <c r="G1283">
        <v>3</v>
      </c>
      <c r="H1283">
        <v>3</v>
      </c>
      <c r="I1283">
        <v>0</v>
      </c>
      <c r="J1283">
        <v>14</v>
      </c>
      <c r="K1283">
        <v>9</v>
      </c>
      <c r="L1283">
        <v>4.66</v>
      </c>
      <c r="M1283">
        <v>100</v>
      </c>
      <c r="N1283">
        <v>0</v>
      </c>
      <c r="O1283">
        <v>0</v>
      </c>
      <c r="P1283">
        <v>1</v>
      </c>
      <c r="Q1283">
        <v>3</v>
      </c>
      <c r="R1283">
        <v>0</v>
      </c>
      <c r="S1283" s="2">
        <f t="shared" ref="S1283:S1346" si="40">J1283/G1283</f>
        <v>4.666666666666667</v>
      </c>
      <c r="T1283" s="2">
        <f t="shared" ref="T1283:T1346" si="41">J1283/H1283</f>
        <v>4.666666666666667</v>
      </c>
    </row>
    <row r="1284" spans="1:20" x14ac:dyDescent="0.3">
      <c r="A1284">
        <v>32</v>
      </c>
      <c r="B1284" t="s">
        <v>1307</v>
      </c>
      <c r="C1284" t="s">
        <v>2026</v>
      </c>
      <c r="E1284">
        <v>2016</v>
      </c>
      <c r="F1284">
        <v>2016</v>
      </c>
      <c r="G1284">
        <v>2</v>
      </c>
      <c r="H1284">
        <v>1</v>
      </c>
      <c r="I1284">
        <v>0</v>
      </c>
      <c r="J1284">
        <v>14</v>
      </c>
      <c r="K1284">
        <v>14</v>
      </c>
      <c r="L1284">
        <v>14</v>
      </c>
      <c r="M1284">
        <v>100</v>
      </c>
      <c r="N1284">
        <v>0</v>
      </c>
      <c r="O1284">
        <v>0</v>
      </c>
      <c r="P1284">
        <v>0</v>
      </c>
      <c r="Q1284">
        <v>1</v>
      </c>
      <c r="R1284">
        <v>0</v>
      </c>
      <c r="S1284" s="2">
        <f t="shared" si="40"/>
        <v>7</v>
      </c>
      <c r="T1284" s="2">
        <f t="shared" si="41"/>
        <v>14</v>
      </c>
    </row>
    <row r="1285" spans="1:20" x14ac:dyDescent="0.3">
      <c r="A1285">
        <v>33</v>
      </c>
      <c r="B1285" t="s">
        <v>1308</v>
      </c>
      <c r="C1285" t="s">
        <v>2066</v>
      </c>
      <c r="E1285">
        <v>2019</v>
      </c>
      <c r="F1285">
        <v>2019</v>
      </c>
      <c r="G1285">
        <v>4</v>
      </c>
      <c r="H1285">
        <v>2</v>
      </c>
      <c r="I1285">
        <v>1</v>
      </c>
      <c r="J1285">
        <v>14</v>
      </c>
      <c r="K1285">
        <v>14</v>
      </c>
      <c r="L1285">
        <v>14</v>
      </c>
      <c r="M1285">
        <v>140</v>
      </c>
      <c r="N1285">
        <v>0</v>
      </c>
      <c r="O1285">
        <v>0</v>
      </c>
      <c r="P1285">
        <v>1</v>
      </c>
      <c r="Q1285">
        <v>0</v>
      </c>
      <c r="R1285">
        <v>1</v>
      </c>
      <c r="S1285" s="2">
        <f t="shared" si="40"/>
        <v>3.5</v>
      </c>
      <c r="T1285" s="2">
        <f t="shared" si="41"/>
        <v>7</v>
      </c>
    </row>
    <row r="1286" spans="1:20" x14ac:dyDescent="0.3">
      <c r="A1286">
        <v>34</v>
      </c>
      <c r="B1286" t="s">
        <v>1309</v>
      </c>
      <c r="C1286" t="s">
        <v>2020</v>
      </c>
      <c r="E1286">
        <v>2007</v>
      </c>
      <c r="F1286">
        <v>2009</v>
      </c>
      <c r="G1286">
        <v>3</v>
      </c>
      <c r="H1286">
        <v>1</v>
      </c>
      <c r="I1286">
        <v>0</v>
      </c>
      <c r="J1286">
        <v>14</v>
      </c>
      <c r="K1286">
        <v>14</v>
      </c>
      <c r="L1286">
        <v>14</v>
      </c>
      <c r="M1286">
        <v>77.77</v>
      </c>
      <c r="N1286">
        <v>0</v>
      </c>
      <c r="O1286">
        <v>0</v>
      </c>
      <c r="P1286">
        <v>0</v>
      </c>
      <c r="Q1286">
        <v>0</v>
      </c>
      <c r="R1286">
        <v>0</v>
      </c>
      <c r="S1286" s="2">
        <f t="shared" si="40"/>
        <v>4.666666666666667</v>
      </c>
      <c r="T1286" s="2">
        <f t="shared" si="41"/>
        <v>14</v>
      </c>
    </row>
    <row r="1287" spans="1:20" x14ac:dyDescent="0.3">
      <c r="A1287">
        <v>35</v>
      </c>
      <c r="B1287" t="s">
        <v>1310</v>
      </c>
      <c r="C1287" t="s">
        <v>2071</v>
      </c>
      <c r="E1287">
        <v>2019</v>
      </c>
      <c r="F1287">
        <v>2019</v>
      </c>
      <c r="G1287">
        <v>2</v>
      </c>
      <c r="H1287">
        <v>2</v>
      </c>
      <c r="I1287">
        <v>0</v>
      </c>
      <c r="J1287">
        <v>13</v>
      </c>
      <c r="K1287">
        <v>11</v>
      </c>
      <c r="L1287">
        <v>6.5</v>
      </c>
      <c r="M1287">
        <v>72.22</v>
      </c>
      <c r="N1287">
        <v>0</v>
      </c>
      <c r="O1287">
        <v>0</v>
      </c>
      <c r="P1287">
        <v>0</v>
      </c>
      <c r="Q1287">
        <v>1</v>
      </c>
      <c r="R1287">
        <v>0</v>
      </c>
      <c r="S1287" s="2">
        <f t="shared" si="40"/>
        <v>6.5</v>
      </c>
      <c r="T1287" s="2">
        <f t="shared" si="41"/>
        <v>6.5</v>
      </c>
    </row>
    <row r="1288" spans="1:20" x14ac:dyDescent="0.3">
      <c r="A1288">
        <v>36</v>
      </c>
      <c r="B1288" t="s">
        <v>1311</v>
      </c>
      <c r="C1288" t="s">
        <v>18</v>
      </c>
      <c r="E1288">
        <v>2005</v>
      </c>
      <c r="F1288">
        <v>2006</v>
      </c>
      <c r="G1288">
        <v>4</v>
      </c>
      <c r="H1288">
        <v>2</v>
      </c>
      <c r="I1288">
        <v>1</v>
      </c>
      <c r="J1288">
        <v>13</v>
      </c>
      <c r="K1288">
        <v>7</v>
      </c>
      <c r="L1288">
        <v>13</v>
      </c>
      <c r="M1288">
        <v>108.33</v>
      </c>
      <c r="N1288">
        <v>0</v>
      </c>
      <c r="O1288">
        <v>0</v>
      </c>
      <c r="P1288">
        <v>0</v>
      </c>
      <c r="Q1288">
        <v>1</v>
      </c>
      <c r="R1288">
        <v>0</v>
      </c>
      <c r="S1288" s="2">
        <f t="shared" si="40"/>
        <v>3.25</v>
      </c>
      <c r="T1288" s="2">
        <f t="shared" si="41"/>
        <v>6.5</v>
      </c>
    </row>
    <row r="1289" spans="1:20" x14ac:dyDescent="0.3">
      <c r="A1289">
        <v>37</v>
      </c>
      <c r="B1289" t="s">
        <v>1312</v>
      </c>
      <c r="C1289" t="s">
        <v>2066</v>
      </c>
      <c r="E1289">
        <v>2019</v>
      </c>
      <c r="F1289">
        <v>2019</v>
      </c>
      <c r="G1289">
        <v>2</v>
      </c>
      <c r="H1289">
        <v>2</v>
      </c>
      <c r="I1289">
        <v>1</v>
      </c>
      <c r="J1289">
        <v>13</v>
      </c>
      <c r="K1289">
        <v>13</v>
      </c>
      <c r="L1289">
        <v>13</v>
      </c>
      <c r="M1289">
        <v>86.66</v>
      </c>
      <c r="N1289">
        <v>0</v>
      </c>
      <c r="O1289">
        <v>0</v>
      </c>
      <c r="P1289">
        <v>0</v>
      </c>
      <c r="Q1289">
        <v>2</v>
      </c>
      <c r="R1289">
        <v>0</v>
      </c>
      <c r="S1289" s="2">
        <f t="shared" si="40"/>
        <v>6.5</v>
      </c>
      <c r="T1289" s="2">
        <f t="shared" si="41"/>
        <v>6.5</v>
      </c>
    </row>
    <row r="1290" spans="1:20" x14ac:dyDescent="0.3">
      <c r="A1290">
        <v>38</v>
      </c>
      <c r="B1290" t="s">
        <v>1313</v>
      </c>
      <c r="C1290" t="s">
        <v>2041</v>
      </c>
      <c r="E1290">
        <v>2008</v>
      </c>
      <c r="F1290">
        <v>2008</v>
      </c>
      <c r="G1290">
        <v>3</v>
      </c>
      <c r="H1290">
        <v>3</v>
      </c>
      <c r="I1290">
        <v>0</v>
      </c>
      <c r="J1290">
        <v>13</v>
      </c>
      <c r="K1290">
        <v>9</v>
      </c>
      <c r="L1290">
        <v>4.33</v>
      </c>
      <c r="M1290">
        <v>46.42</v>
      </c>
      <c r="N1290">
        <v>0</v>
      </c>
      <c r="O1290">
        <v>0</v>
      </c>
      <c r="P1290">
        <v>1</v>
      </c>
      <c r="Q1290">
        <v>0</v>
      </c>
      <c r="R1290">
        <v>0</v>
      </c>
      <c r="S1290" s="2">
        <f t="shared" si="40"/>
        <v>4.333333333333333</v>
      </c>
      <c r="T1290" s="2">
        <f t="shared" si="41"/>
        <v>4.333333333333333</v>
      </c>
    </row>
    <row r="1291" spans="1:20" x14ac:dyDescent="0.3">
      <c r="A1291">
        <v>39</v>
      </c>
      <c r="B1291" t="s">
        <v>1314</v>
      </c>
      <c r="C1291" t="s">
        <v>2063</v>
      </c>
      <c r="E1291">
        <v>2019</v>
      </c>
      <c r="F1291">
        <v>2019</v>
      </c>
      <c r="G1291">
        <v>4</v>
      </c>
      <c r="H1291">
        <v>2</v>
      </c>
      <c r="I1291">
        <v>2</v>
      </c>
      <c r="J1291">
        <v>13</v>
      </c>
      <c r="K1291">
        <v>11</v>
      </c>
      <c r="L1291" t="s">
        <v>8</v>
      </c>
      <c r="M1291">
        <v>130</v>
      </c>
      <c r="N1291">
        <v>0</v>
      </c>
      <c r="O1291">
        <v>0</v>
      </c>
      <c r="P1291">
        <v>0</v>
      </c>
      <c r="Q1291">
        <v>0</v>
      </c>
      <c r="R1291">
        <v>1</v>
      </c>
      <c r="S1291" s="2">
        <f t="shared" si="40"/>
        <v>3.25</v>
      </c>
      <c r="T1291" s="2">
        <f t="shared" si="41"/>
        <v>6.5</v>
      </c>
    </row>
    <row r="1292" spans="1:20" x14ac:dyDescent="0.3">
      <c r="A1292">
        <v>40</v>
      </c>
      <c r="B1292" t="s">
        <v>1315</v>
      </c>
      <c r="C1292" t="s">
        <v>2041</v>
      </c>
      <c r="E1292">
        <v>2008</v>
      </c>
      <c r="F1292">
        <v>2008</v>
      </c>
      <c r="G1292">
        <v>3</v>
      </c>
      <c r="H1292">
        <v>3</v>
      </c>
      <c r="I1292">
        <v>0</v>
      </c>
      <c r="J1292">
        <v>13</v>
      </c>
      <c r="K1292">
        <v>7</v>
      </c>
      <c r="L1292">
        <v>4.33</v>
      </c>
      <c r="M1292">
        <v>76.47</v>
      </c>
      <c r="N1292">
        <v>0</v>
      </c>
      <c r="O1292">
        <v>0</v>
      </c>
      <c r="P1292">
        <v>1</v>
      </c>
      <c r="Q1292">
        <v>2</v>
      </c>
      <c r="R1292">
        <v>0</v>
      </c>
      <c r="S1292" s="2">
        <f t="shared" si="40"/>
        <v>4.333333333333333</v>
      </c>
      <c r="T1292" s="2">
        <f t="shared" si="41"/>
        <v>4.333333333333333</v>
      </c>
    </row>
    <row r="1293" spans="1:20" x14ac:dyDescent="0.3">
      <c r="A1293">
        <v>41</v>
      </c>
      <c r="B1293" t="s">
        <v>1316</v>
      </c>
      <c r="C1293" t="s">
        <v>2023</v>
      </c>
      <c r="E1293">
        <v>2014</v>
      </c>
      <c r="F1293">
        <v>2015</v>
      </c>
      <c r="G1293">
        <v>9</v>
      </c>
      <c r="H1293">
        <v>5</v>
      </c>
      <c r="I1293">
        <v>2</v>
      </c>
      <c r="J1293">
        <v>13</v>
      </c>
      <c r="K1293">
        <v>6</v>
      </c>
      <c r="L1293">
        <v>4.33</v>
      </c>
      <c r="M1293">
        <v>30.23</v>
      </c>
      <c r="N1293">
        <v>0</v>
      </c>
      <c r="O1293">
        <v>0</v>
      </c>
      <c r="P1293">
        <v>2</v>
      </c>
      <c r="Q1293">
        <v>0</v>
      </c>
      <c r="R1293">
        <v>0</v>
      </c>
      <c r="S1293" s="2">
        <f t="shared" si="40"/>
        <v>1.4444444444444444</v>
      </c>
      <c r="T1293" s="2">
        <f t="shared" si="41"/>
        <v>2.6</v>
      </c>
    </row>
    <row r="1294" spans="1:20" x14ac:dyDescent="0.3">
      <c r="A1294">
        <v>42</v>
      </c>
      <c r="B1294" t="s">
        <v>1317</v>
      </c>
      <c r="C1294" t="s">
        <v>18</v>
      </c>
      <c r="E1294">
        <v>2008</v>
      </c>
      <c r="F1294">
        <v>2008</v>
      </c>
      <c r="G1294">
        <v>1</v>
      </c>
      <c r="H1294">
        <v>1</v>
      </c>
      <c r="I1294">
        <v>0</v>
      </c>
      <c r="J1294">
        <v>13</v>
      </c>
      <c r="K1294">
        <v>13</v>
      </c>
      <c r="L1294">
        <v>13</v>
      </c>
      <c r="M1294">
        <v>118.18</v>
      </c>
      <c r="N1294">
        <v>0</v>
      </c>
      <c r="O1294">
        <v>0</v>
      </c>
      <c r="P1294">
        <v>0</v>
      </c>
      <c r="Q1294">
        <v>1</v>
      </c>
      <c r="R1294">
        <v>1</v>
      </c>
      <c r="S1294" s="2">
        <f t="shared" si="40"/>
        <v>13</v>
      </c>
      <c r="T1294" s="2">
        <f t="shared" si="41"/>
        <v>13</v>
      </c>
    </row>
    <row r="1295" spans="1:20" x14ac:dyDescent="0.3">
      <c r="A1295">
        <v>43</v>
      </c>
      <c r="B1295" t="s">
        <v>1318</v>
      </c>
      <c r="C1295" t="s">
        <v>14</v>
      </c>
      <c r="E1295">
        <v>2008</v>
      </c>
      <c r="F1295">
        <v>2011</v>
      </c>
      <c r="G1295">
        <v>5</v>
      </c>
      <c r="H1295">
        <v>4</v>
      </c>
      <c r="I1295">
        <v>0</v>
      </c>
      <c r="J1295">
        <v>13</v>
      </c>
      <c r="K1295">
        <v>10</v>
      </c>
      <c r="L1295">
        <v>3.25</v>
      </c>
      <c r="M1295">
        <v>61.9</v>
      </c>
      <c r="N1295">
        <v>0</v>
      </c>
      <c r="O1295">
        <v>0</v>
      </c>
      <c r="P1295">
        <v>1</v>
      </c>
      <c r="Q1295">
        <v>0</v>
      </c>
      <c r="R1295">
        <v>0</v>
      </c>
      <c r="S1295" s="2">
        <f t="shared" si="40"/>
        <v>2.6</v>
      </c>
      <c r="T1295" s="2">
        <f t="shared" si="41"/>
        <v>3.25</v>
      </c>
    </row>
    <row r="1296" spans="1:20" x14ac:dyDescent="0.3">
      <c r="A1296">
        <v>44</v>
      </c>
      <c r="B1296" t="s">
        <v>1319</v>
      </c>
      <c r="C1296" t="s">
        <v>2041</v>
      </c>
      <c r="E1296">
        <v>2008</v>
      </c>
      <c r="F1296">
        <v>2008</v>
      </c>
      <c r="G1296">
        <v>3</v>
      </c>
      <c r="H1296">
        <v>2</v>
      </c>
      <c r="I1296">
        <v>2</v>
      </c>
      <c r="J1296">
        <v>13</v>
      </c>
      <c r="K1296">
        <v>11</v>
      </c>
      <c r="L1296" t="s">
        <v>8</v>
      </c>
      <c r="M1296">
        <v>54.16</v>
      </c>
      <c r="N1296">
        <v>0</v>
      </c>
      <c r="O1296">
        <v>0</v>
      </c>
      <c r="P1296">
        <v>0</v>
      </c>
      <c r="Q1296">
        <v>0</v>
      </c>
      <c r="R1296">
        <v>0</v>
      </c>
      <c r="S1296" s="2">
        <f t="shared" si="40"/>
        <v>4.333333333333333</v>
      </c>
      <c r="T1296" s="2">
        <f t="shared" si="41"/>
        <v>6.5</v>
      </c>
    </row>
    <row r="1297" spans="1:20" x14ac:dyDescent="0.3">
      <c r="A1297">
        <v>45</v>
      </c>
      <c r="B1297" t="s">
        <v>1320</v>
      </c>
      <c r="C1297" t="s">
        <v>11</v>
      </c>
      <c r="E1297">
        <v>2006</v>
      </c>
      <c r="F1297">
        <v>2012</v>
      </c>
      <c r="G1297">
        <v>17</v>
      </c>
      <c r="H1297">
        <v>4</v>
      </c>
      <c r="I1297">
        <v>2</v>
      </c>
      <c r="J1297">
        <v>13</v>
      </c>
      <c r="K1297">
        <v>9</v>
      </c>
      <c r="L1297">
        <v>6.5</v>
      </c>
      <c r="M1297">
        <v>130</v>
      </c>
      <c r="N1297">
        <v>0</v>
      </c>
      <c r="O1297">
        <v>0</v>
      </c>
      <c r="P1297">
        <v>0</v>
      </c>
      <c r="Q1297">
        <v>0</v>
      </c>
      <c r="R1297">
        <v>1</v>
      </c>
      <c r="S1297" s="2">
        <f t="shared" si="40"/>
        <v>0.76470588235294112</v>
      </c>
      <c r="T1297" s="2">
        <f t="shared" si="41"/>
        <v>3.25</v>
      </c>
    </row>
    <row r="1298" spans="1:20" x14ac:dyDescent="0.3">
      <c r="A1298">
        <v>46</v>
      </c>
      <c r="B1298" t="s">
        <v>1321</v>
      </c>
      <c r="C1298" t="s">
        <v>2051</v>
      </c>
      <c r="E1298">
        <v>2019</v>
      </c>
      <c r="F1298">
        <v>2019</v>
      </c>
      <c r="G1298">
        <v>2</v>
      </c>
      <c r="H1298">
        <v>2</v>
      </c>
      <c r="I1298">
        <v>0</v>
      </c>
      <c r="J1298">
        <v>13</v>
      </c>
      <c r="K1298">
        <v>7</v>
      </c>
      <c r="L1298">
        <v>6.5</v>
      </c>
      <c r="M1298">
        <v>72.22</v>
      </c>
      <c r="N1298">
        <v>0</v>
      </c>
      <c r="O1298">
        <v>0</v>
      </c>
      <c r="P1298">
        <v>0</v>
      </c>
      <c r="Q1298">
        <v>1</v>
      </c>
      <c r="R1298">
        <v>0</v>
      </c>
      <c r="S1298" s="2">
        <f t="shared" si="40"/>
        <v>6.5</v>
      </c>
      <c r="T1298" s="2">
        <f t="shared" si="41"/>
        <v>6.5</v>
      </c>
    </row>
    <row r="1299" spans="1:20" x14ac:dyDescent="0.3">
      <c r="A1299">
        <v>47</v>
      </c>
      <c r="B1299" t="s">
        <v>1322</v>
      </c>
      <c r="C1299" t="s">
        <v>2047</v>
      </c>
      <c r="E1299">
        <v>2019</v>
      </c>
      <c r="F1299">
        <v>2019</v>
      </c>
      <c r="G1299">
        <v>3</v>
      </c>
      <c r="H1299">
        <v>1</v>
      </c>
      <c r="I1299">
        <v>1</v>
      </c>
      <c r="J1299">
        <v>13</v>
      </c>
      <c r="K1299">
        <v>13</v>
      </c>
      <c r="L1299" t="s">
        <v>8</v>
      </c>
      <c r="M1299">
        <v>216.66</v>
      </c>
      <c r="N1299">
        <v>0</v>
      </c>
      <c r="O1299">
        <v>0</v>
      </c>
      <c r="P1299">
        <v>0</v>
      </c>
      <c r="Q1299">
        <v>1</v>
      </c>
      <c r="R1299">
        <v>1</v>
      </c>
      <c r="S1299" s="2">
        <f t="shared" si="40"/>
        <v>4.333333333333333</v>
      </c>
      <c r="T1299" s="2">
        <f t="shared" si="41"/>
        <v>13</v>
      </c>
    </row>
    <row r="1300" spans="1:20" x14ac:dyDescent="0.3">
      <c r="A1300">
        <v>48</v>
      </c>
      <c r="B1300" t="s">
        <v>1323</v>
      </c>
      <c r="C1300" t="s">
        <v>2066</v>
      </c>
      <c r="E1300">
        <v>2019</v>
      </c>
      <c r="F1300">
        <v>2019</v>
      </c>
      <c r="G1300">
        <v>3</v>
      </c>
      <c r="H1300">
        <v>3</v>
      </c>
      <c r="I1300">
        <v>2</v>
      </c>
      <c r="J1300">
        <v>13</v>
      </c>
      <c r="K1300">
        <v>7</v>
      </c>
      <c r="L1300">
        <v>13</v>
      </c>
      <c r="M1300">
        <v>65</v>
      </c>
      <c r="N1300">
        <v>0</v>
      </c>
      <c r="O1300">
        <v>0</v>
      </c>
      <c r="P1300">
        <v>0</v>
      </c>
      <c r="Q1300">
        <v>1</v>
      </c>
      <c r="R1300">
        <v>0</v>
      </c>
      <c r="S1300" s="2">
        <f t="shared" si="40"/>
        <v>4.333333333333333</v>
      </c>
      <c r="T1300" s="2">
        <f t="shared" si="41"/>
        <v>4.333333333333333</v>
      </c>
    </row>
    <row r="1301" spans="1:20" x14ac:dyDescent="0.3">
      <c r="A1301">
        <v>49</v>
      </c>
      <c r="B1301" t="s">
        <v>1324</v>
      </c>
      <c r="C1301">
        <v>3</v>
      </c>
      <c r="E1301">
        <v>2016</v>
      </c>
      <c r="F1301">
        <v>2018</v>
      </c>
      <c r="G1301">
        <v>16</v>
      </c>
      <c r="H1301">
        <v>2</v>
      </c>
      <c r="I1301">
        <v>0</v>
      </c>
      <c r="J1301">
        <v>13</v>
      </c>
      <c r="K1301">
        <v>7</v>
      </c>
      <c r="L1301">
        <v>6.5</v>
      </c>
      <c r="M1301">
        <v>65</v>
      </c>
      <c r="N1301">
        <v>0</v>
      </c>
      <c r="O1301">
        <v>0</v>
      </c>
      <c r="P1301">
        <v>0</v>
      </c>
      <c r="Q1301">
        <v>1</v>
      </c>
      <c r="R1301">
        <v>0</v>
      </c>
      <c r="S1301" s="2">
        <f t="shared" si="40"/>
        <v>0.8125</v>
      </c>
      <c r="T1301" s="2">
        <f t="shared" si="41"/>
        <v>6.5</v>
      </c>
    </row>
    <row r="1302" spans="1:20" x14ac:dyDescent="0.3">
      <c r="A1302">
        <v>0</v>
      </c>
      <c r="B1302" t="s">
        <v>1325</v>
      </c>
      <c r="C1302" t="s">
        <v>20</v>
      </c>
      <c r="E1302">
        <v>2006</v>
      </c>
      <c r="F1302">
        <v>2006</v>
      </c>
      <c r="G1302">
        <v>1</v>
      </c>
      <c r="H1302">
        <v>1</v>
      </c>
      <c r="I1302">
        <v>0</v>
      </c>
      <c r="J1302">
        <v>13</v>
      </c>
      <c r="K1302">
        <v>13</v>
      </c>
      <c r="L1302">
        <v>13</v>
      </c>
      <c r="M1302">
        <v>260</v>
      </c>
      <c r="N1302">
        <v>0</v>
      </c>
      <c r="O1302">
        <v>0</v>
      </c>
      <c r="P1302">
        <v>0</v>
      </c>
      <c r="Q1302">
        <v>3</v>
      </c>
      <c r="R1302">
        <v>0</v>
      </c>
      <c r="S1302" s="2">
        <f t="shared" si="40"/>
        <v>13</v>
      </c>
      <c r="T1302" s="2">
        <f t="shared" si="41"/>
        <v>13</v>
      </c>
    </row>
    <row r="1303" spans="1:20" x14ac:dyDescent="0.3">
      <c r="A1303">
        <v>1</v>
      </c>
      <c r="B1303" t="s">
        <v>1326</v>
      </c>
      <c r="C1303" t="s">
        <v>2060</v>
      </c>
      <c r="E1303">
        <v>2019</v>
      </c>
      <c r="F1303">
        <v>2019</v>
      </c>
      <c r="G1303">
        <v>4</v>
      </c>
      <c r="H1303">
        <v>2</v>
      </c>
      <c r="I1303">
        <v>0</v>
      </c>
      <c r="J1303">
        <v>13</v>
      </c>
      <c r="K1303">
        <v>8</v>
      </c>
      <c r="L1303">
        <v>6.5</v>
      </c>
      <c r="M1303">
        <v>130</v>
      </c>
      <c r="N1303">
        <v>0</v>
      </c>
      <c r="O1303">
        <v>0</v>
      </c>
      <c r="P1303">
        <v>0</v>
      </c>
      <c r="Q1303">
        <v>1</v>
      </c>
      <c r="R1303">
        <v>1</v>
      </c>
      <c r="S1303" s="2">
        <f t="shared" si="40"/>
        <v>3.25</v>
      </c>
      <c r="T1303" s="2">
        <f t="shared" si="41"/>
        <v>6.5</v>
      </c>
    </row>
    <row r="1304" spans="1:20" x14ac:dyDescent="0.3">
      <c r="A1304">
        <v>2</v>
      </c>
      <c r="B1304" t="s">
        <v>1327</v>
      </c>
      <c r="C1304" t="s">
        <v>2021</v>
      </c>
      <c r="E1304">
        <v>2018</v>
      </c>
      <c r="F1304">
        <v>2019</v>
      </c>
      <c r="G1304">
        <v>4</v>
      </c>
      <c r="H1304">
        <v>1</v>
      </c>
      <c r="I1304">
        <v>0</v>
      </c>
      <c r="J1304">
        <v>13</v>
      </c>
      <c r="K1304">
        <v>13</v>
      </c>
      <c r="L1304">
        <v>13</v>
      </c>
      <c r="M1304">
        <v>185.71</v>
      </c>
      <c r="N1304">
        <v>0</v>
      </c>
      <c r="O1304">
        <v>0</v>
      </c>
      <c r="P1304">
        <v>0</v>
      </c>
      <c r="Q1304">
        <v>2</v>
      </c>
      <c r="R1304">
        <v>0</v>
      </c>
      <c r="S1304" s="2">
        <f t="shared" si="40"/>
        <v>3.25</v>
      </c>
      <c r="T1304" s="2">
        <f t="shared" si="41"/>
        <v>13</v>
      </c>
    </row>
    <row r="1305" spans="1:20" x14ac:dyDescent="0.3">
      <c r="A1305">
        <v>3</v>
      </c>
      <c r="B1305" t="s">
        <v>1328</v>
      </c>
      <c r="C1305" t="s">
        <v>13</v>
      </c>
      <c r="E1305">
        <v>2006</v>
      </c>
      <c r="F1305">
        <v>2006</v>
      </c>
      <c r="G1305">
        <v>1</v>
      </c>
      <c r="H1305">
        <v>1</v>
      </c>
      <c r="I1305">
        <v>0</v>
      </c>
      <c r="J1305">
        <v>13</v>
      </c>
      <c r="K1305">
        <v>13</v>
      </c>
      <c r="L1305">
        <v>13</v>
      </c>
      <c r="M1305">
        <v>118.18</v>
      </c>
      <c r="N1305">
        <v>0</v>
      </c>
      <c r="O1305">
        <v>0</v>
      </c>
      <c r="P1305">
        <v>0</v>
      </c>
      <c r="Q1305">
        <v>2</v>
      </c>
      <c r="R1305">
        <v>0</v>
      </c>
      <c r="S1305" s="2">
        <f t="shared" si="40"/>
        <v>13</v>
      </c>
      <c r="T1305" s="2">
        <f t="shared" si="41"/>
        <v>13</v>
      </c>
    </row>
    <row r="1306" spans="1:20" x14ac:dyDescent="0.3">
      <c r="A1306">
        <v>4</v>
      </c>
      <c r="B1306" t="s">
        <v>1329</v>
      </c>
      <c r="C1306" t="s">
        <v>12</v>
      </c>
      <c r="E1306">
        <v>2017</v>
      </c>
      <c r="F1306">
        <v>2019</v>
      </c>
      <c r="G1306">
        <v>9</v>
      </c>
      <c r="H1306">
        <v>3</v>
      </c>
      <c r="I1306">
        <v>2</v>
      </c>
      <c r="J1306">
        <v>13</v>
      </c>
      <c r="K1306">
        <v>7</v>
      </c>
      <c r="L1306">
        <v>13</v>
      </c>
      <c r="M1306">
        <v>216.66</v>
      </c>
      <c r="N1306">
        <v>0</v>
      </c>
      <c r="O1306">
        <v>0</v>
      </c>
      <c r="P1306">
        <v>1</v>
      </c>
      <c r="Q1306">
        <v>2</v>
      </c>
      <c r="R1306">
        <v>0</v>
      </c>
      <c r="S1306" s="2">
        <f t="shared" si="40"/>
        <v>1.4444444444444444</v>
      </c>
      <c r="T1306" s="2">
        <f t="shared" si="41"/>
        <v>4.333333333333333</v>
      </c>
    </row>
    <row r="1307" spans="1:20" x14ac:dyDescent="0.3">
      <c r="A1307">
        <v>5</v>
      </c>
      <c r="B1307" t="s">
        <v>1330</v>
      </c>
      <c r="C1307" t="s">
        <v>2073</v>
      </c>
      <c r="E1307">
        <v>2019</v>
      </c>
      <c r="F1307">
        <v>2019</v>
      </c>
      <c r="G1307">
        <v>4</v>
      </c>
      <c r="H1307">
        <v>3</v>
      </c>
      <c r="I1307">
        <v>1</v>
      </c>
      <c r="J1307">
        <v>13</v>
      </c>
      <c r="K1307">
        <v>6</v>
      </c>
      <c r="L1307">
        <v>6.5</v>
      </c>
      <c r="M1307">
        <v>72.22</v>
      </c>
      <c r="N1307">
        <v>0</v>
      </c>
      <c r="O1307">
        <v>0</v>
      </c>
      <c r="P1307">
        <v>0</v>
      </c>
      <c r="Q1307">
        <v>0</v>
      </c>
      <c r="R1307">
        <v>0</v>
      </c>
      <c r="S1307" s="2">
        <f t="shared" si="40"/>
        <v>3.25</v>
      </c>
      <c r="T1307" s="2">
        <f t="shared" si="41"/>
        <v>4.333333333333333</v>
      </c>
    </row>
    <row r="1308" spans="1:20" x14ac:dyDescent="0.3">
      <c r="A1308">
        <v>6</v>
      </c>
      <c r="B1308" t="s">
        <v>1331</v>
      </c>
      <c r="C1308" t="s">
        <v>2022</v>
      </c>
      <c r="E1308">
        <v>2016</v>
      </c>
      <c r="F1308">
        <v>2016</v>
      </c>
      <c r="G1308">
        <v>3</v>
      </c>
      <c r="H1308">
        <v>2</v>
      </c>
      <c r="I1308">
        <v>1</v>
      </c>
      <c r="J1308">
        <v>13</v>
      </c>
      <c r="K1308">
        <v>9</v>
      </c>
      <c r="L1308">
        <v>13</v>
      </c>
      <c r="M1308">
        <v>54.16</v>
      </c>
      <c r="N1308">
        <v>0</v>
      </c>
      <c r="O1308">
        <v>0</v>
      </c>
      <c r="P1308">
        <v>0</v>
      </c>
      <c r="Q1308">
        <v>1</v>
      </c>
      <c r="R1308">
        <v>0</v>
      </c>
      <c r="S1308" s="2">
        <f t="shared" si="40"/>
        <v>4.333333333333333</v>
      </c>
      <c r="T1308" s="2">
        <f t="shared" si="41"/>
        <v>6.5</v>
      </c>
    </row>
    <row r="1309" spans="1:20" x14ac:dyDescent="0.3">
      <c r="A1309">
        <v>7</v>
      </c>
      <c r="B1309" t="s">
        <v>1332</v>
      </c>
      <c r="C1309" t="s">
        <v>2074</v>
      </c>
      <c r="E1309">
        <v>2019</v>
      </c>
      <c r="F1309">
        <v>2019</v>
      </c>
      <c r="G1309">
        <v>2</v>
      </c>
      <c r="H1309">
        <v>2</v>
      </c>
      <c r="I1309">
        <v>1</v>
      </c>
      <c r="J1309">
        <v>13</v>
      </c>
      <c r="K1309">
        <v>9</v>
      </c>
      <c r="L1309">
        <v>13</v>
      </c>
      <c r="M1309">
        <v>185.71</v>
      </c>
      <c r="N1309">
        <v>0</v>
      </c>
      <c r="O1309">
        <v>0</v>
      </c>
      <c r="P1309">
        <v>0</v>
      </c>
      <c r="Q1309">
        <v>0</v>
      </c>
      <c r="R1309">
        <v>1</v>
      </c>
      <c r="S1309" s="2">
        <f t="shared" si="40"/>
        <v>6.5</v>
      </c>
      <c r="T1309" s="2">
        <f t="shared" si="41"/>
        <v>6.5</v>
      </c>
    </row>
    <row r="1310" spans="1:20" x14ac:dyDescent="0.3">
      <c r="A1310">
        <v>8</v>
      </c>
      <c r="B1310" t="s">
        <v>1333</v>
      </c>
      <c r="C1310" t="s">
        <v>22</v>
      </c>
      <c r="E1310">
        <v>2015</v>
      </c>
      <c r="F1310">
        <v>2015</v>
      </c>
      <c r="G1310">
        <v>4</v>
      </c>
      <c r="H1310">
        <v>2</v>
      </c>
      <c r="I1310">
        <v>0</v>
      </c>
      <c r="J1310">
        <v>12</v>
      </c>
      <c r="K1310">
        <v>9</v>
      </c>
      <c r="L1310">
        <v>6</v>
      </c>
      <c r="M1310">
        <v>66.66</v>
      </c>
      <c r="N1310">
        <v>0</v>
      </c>
      <c r="O1310">
        <v>0</v>
      </c>
      <c r="P1310">
        <v>0</v>
      </c>
      <c r="Q1310">
        <v>1</v>
      </c>
      <c r="R1310">
        <v>0</v>
      </c>
      <c r="S1310" s="2">
        <f t="shared" si="40"/>
        <v>3</v>
      </c>
      <c r="T1310" s="2">
        <f t="shared" si="41"/>
        <v>6</v>
      </c>
    </row>
    <row r="1311" spans="1:20" x14ac:dyDescent="0.3">
      <c r="A1311">
        <v>9</v>
      </c>
      <c r="B1311" t="s">
        <v>1334</v>
      </c>
      <c r="C1311" t="s">
        <v>2062</v>
      </c>
      <c r="E1311">
        <v>2019</v>
      </c>
      <c r="F1311">
        <v>2019</v>
      </c>
      <c r="G1311">
        <v>3</v>
      </c>
      <c r="H1311">
        <v>3</v>
      </c>
      <c r="I1311">
        <v>0</v>
      </c>
      <c r="J1311">
        <v>12</v>
      </c>
      <c r="K1311">
        <v>11</v>
      </c>
      <c r="L1311">
        <v>4</v>
      </c>
      <c r="M1311">
        <v>37.5</v>
      </c>
      <c r="N1311">
        <v>0</v>
      </c>
      <c r="O1311">
        <v>0</v>
      </c>
      <c r="P1311">
        <v>1</v>
      </c>
      <c r="Q1311">
        <v>1</v>
      </c>
      <c r="R1311">
        <v>0</v>
      </c>
      <c r="S1311" s="2">
        <f t="shared" si="40"/>
        <v>4</v>
      </c>
      <c r="T1311" s="2">
        <f t="shared" si="41"/>
        <v>4</v>
      </c>
    </row>
    <row r="1312" spans="1:20" x14ac:dyDescent="0.3">
      <c r="A1312">
        <v>10</v>
      </c>
      <c r="B1312" t="s">
        <v>1335</v>
      </c>
      <c r="C1312" t="s">
        <v>2050</v>
      </c>
      <c r="E1312">
        <v>2019</v>
      </c>
      <c r="F1312">
        <v>2019</v>
      </c>
      <c r="G1312">
        <v>9</v>
      </c>
      <c r="H1312">
        <v>4</v>
      </c>
      <c r="I1312">
        <v>1</v>
      </c>
      <c r="J1312">
        <v>12</v>
      </c>
      <c r="K1312">
        <v>5</v>
      </c>
      <c r="L1312">
        <v>4</v>
      </c>
      <c r="M1312">
        <v>100</v>
      </c>
      <c r="N1312">
        <v>0</v>
      </c>
      <c r="O1312">
        <v>0</v>
      </c>
      <c r="P1312">
        <v>0</v>
      </c>
      <c r="Q1312">
        <v>2</v>
      </c>
      <c r="R1312">
        <v>0</v>
      </c>
      <c r="S1312" s="2">
        <f t="shared" si="40"/>
        <v>1.3333333333333333</v>
      </c>
      <c r="T1312" s="2">
        <f t="shared" si="41"/>
        <v>3</v>
      </c>
    </row>
    <row r="1313" spans="1:20" x14ac:dyDescent="0.3">
      <c r="A1313">
        <v>11</v>
      </c>
      <c r="B1313" t="s">
        <v>1336</v>
      </c>
      <c r="C1313" t="s">
        <v>2033</v>
      </c>
      <c r="E1313">
        <v>2019</v>
      </c>
      <c r="F1313">
        <v>2019</v>
      </c>
      <c r="G1313">
        <v>1</v>
      </c>
      <c r="H1313">
        <v>1</v>
      </c>
      <c r="I1313">
        <v>1</v>
      </c>
      <c r="J1313">
        <v>12</v>
      </c>
      <c r="K1313">
        <v>12</v>
      </c>
      <c r="L1313" t="s">
        <v>8</v>
      </c>
      <c r="M1313">
        <v>150</v>
      </c>
      <c r="N1313">
        <v>0</v>
      </c>
      <c r="O1313">
        <v>0</v>
      </c>
      <c r="P1313">
        <v>0</v>
      </c>
      <c r="Q1313">
        <v>0</v>
      </c>
      <c r="R1313">
        <v>1</v>
      </c>
      <c r="S1313" s="2">
        <f t="shared" si="40"/>
        <v>12</v>
      </c>
      <c r="T1313" s="2">
        <f t="shared" si="41"/>
        <v>12</v>
      </c>
    </row>
    <row r="1314" spans="1:20" x14ac:dyDescent="0.3">
      <c r="A1314">
        <v>12</v>
      </c>
      <c r="B1314" t="s">
        <v>1337</v>
      </c>
      <c r="C1314" t="s">
        <v>14</v>
      </c>
      <c r="E1314">
        <v>2006</v>
      </c>
      <c r="F1314">
        <v>2009</v>
      </c>
      <c r="G1314">
        <v>4</v>
      </c>
      <c r="H1314">
        <v>3</v>
      </c>
      <c r="I1314">
        <v>1</v>
      </c>
      <c r="J1314">
        <v>12</v>
      </c>
      <c r="K1314">
        <v>7</v>
      </c>
      <c r="L1314">
        <v>6</v>
      </c>
      <c r="M1314">
        <v>80</v>
      </c>
      <c r="N1314">
        <v>0</v>
      </c>
      <c r="O1314">
        <v>0</v>
      </c>
      <c r="P1314">
        <v>0</v>
      </c>
      <c r="Q1314">
        <v>0</v>
      </c>
      <c r="R1314">
        <v>0</v>
      </c>
      <c r="S1314" s="2">
        <f t="shared" si="40"/>
        <v>3</v>
      </c>
      <c r="T1314" s="2">
        <f t="shared" si="41"/>
        <v>4</v>
      </c>
    </row>
    <row r="1315" spans="1:20" x14ac:dyDescent="0.3">
      <c r="A1315">
        <v>13</v>
      </c>
      <c r="B1315" t="s">
        <v>1338</v>
      </c>
      <c r="C1315" t="s">
        <v>21</v>
      </c>
      <c r="E1315">
        <v>2019</v>
      </c>
      <c r="F1315">
        <v>2019</v>
      </c>
      <c r="G1315">
        <v>1</v>
      </c>
      <c r="H1315">
        <v>1</v>
      </c>
      <c r="I1315">
        <v>0</v>
      </c>
      <c r="J1315">
        <v>12</v>
      </c>
      <c r="K1315">
        <v>12</v>
      </c>
      <c r="L1315">
        <v>12</v>
      </c>
      <c r="M1315">
        <v>80</v>
      </c>
      <c r="N1315">
        <v>0</v>
      </c>
      <c r="O1315">
        <v>0</v>
      </c>
      <c r="P1315">
        <v>0</v>
      </c>
      <c r="Q1315">
        <v>1</v>
      </c>
      <c r="R1315">
        <v>0</v>
      </c>
      <c r="S1315" s="2">
        <f t="shared" si="40"/>
        <v>12</v>
      </c>
      <c r="T1315" s="2">
        <f t="shared" si="41"/>
        <v>12</v>
      </c>
    </row>
    <row r="1316" spans="1:20" x14ac:dyDescent="0.3">
      <c r="A1316">
        <v>14</v>
      </c>
      <c r="B1316" t="s">
        <v>1339</v>
      </c>
      <c r="C1316" t="s">
        <v>2040</v>
      </c>
      <c r="E1316">
        <v>2019</v>
      </c>
      <c r="F1316">
        <v>2019</v>
      </c>
      <c r="G1316">
        <v>4</v>
      </c>
      <c r="H1316">
        <v>3</v>
      </c>
      <c r="I1316">
        <v>2</v>
      </c>
      <c r="J1316">
        <v>12</v>
      </c>
      <c r="K1316">
        <v>7</v>
      </c>
      <c r="L1316">
        <v>12</v>
      </c>
      <c r="M1316">
        <v>133.33000000000001</v>
      </c>
      <c r="N1316">
        <v>0</v>
      </c>
      <c r="O1316">
        <v>0</v>
      </c>
      <c r="P1316">
        <v>0</v>
      </c>
      <c r="Q1316">
        <v>0</v>
      </c>
      <c r="R1316">
        <v>1</v>
      </c>
      <c r="S1316" s="2">
        <f t="shared" si="40"/>
        <v>3</v>
      </c>
      <c r="T1316" s="2">
        <f t="shared" si="41"/>
        <v>4</v>
      </c>
    </row>
    <row r="1317" spans="1:20" x14ac:dyDescent="0.3">
      <c r="A1317">
        <v>15</v>
      </c>
      <c r="B1317" t="s">
        <v>1340</v>
      </c>
      <c r="C1317" t="s">
        <v>2033</v>
      </c>
      <c r="E1317">
        <v>2019</v>
      </c>
      <c r="F1317">
        <v>2019</v>
      </c>
      <c r="G1317">
        <v>2</v>
      </c>
      <c r="H1317">
        <v>2</v>
      </c>
      <c r="I1317">
        <v>0</v>
      </c>
      <c r="J1317">
        <v>12</v>
      </c>
      <c r="K1317">
        <v>8</v>
      </c>
      <c r="L1317">
        <v>6</v>
      </c>
      <c r="M1317">
        <v>100</v>
      </c>
      <c r="N1317">
        <v>0</v>
      </c>
      <c r="O1317">
        <v>0</v>
      </c>
      <c r="P1317">
        <v>0</v>
      </c>
      <c r="Q1317">
        <v>2</v>
      </c>
      <c r="R1317">
        <v>0</v>
      </c>
      <c r="S1317" s="2">
        <f t="shared" si="40"/>
        <v>6</v>
      </c>
      <c r="T1317" s="2">
        <f t="shared" si="41"/>
        <v>6</v>
      </c>
    </row>
    <row r="1318" spans="1:20" x14ac:dyDescent="0.3">
      <c r="A1318">
        <v>16</v>
      </c>
      <c r="B1318" t="s">
        <v>1341</v>
      </c>
      <c r="C1318" t="s">
        <v>2081</v>
      </c>
      <c r="E1318">
        <v>2019</v>
      </c>
      <c r="F1318">
        <v>2019</v>
      </c>
      <c r="G1318">
        <v>4</v>
      </c>
      <c r="H1318">
        <v>4</v>
      </c>
      <c r="I1318">
        <v>0</v>
      </c>
      <c r="J1318">
        <v>12</v>
      </c>
      <c r="K1318">
        <v>7</v>
      </c>
      <c r="L1318">
        <v>3</v>
      </c>
      <c r="M1318">
        <v>48</v>
      </c>
      <c r="N1318">
        <v>0</v>
      </c>
      <c r="O1318">
        <v>0</v>
      </c>
      <c r="P1318">
        <v>2</v>
      </c>
      <c r="Q1318">
        <v>2</v>
      </c>
      <c r="R1318">
        <v>0</v>
      </c>
      <c r="S1318" s="2">
        <f t="shared" si="40"/>
        <v>3</v>
      </c>
      <c r="T1318" s="2">
        <f t="shared" si="41"/>
        <v>3</v>
      </c>
    </row>
    <row r="1319" spans="1:20" x14ac:dyDescent="0.3">
      <c r="A1319">
        <v>17</v>
      </c>
      <c r="B1319" t="s">
        <v>1342</v>
      </c>
      <c r="C1319" t="s">
        <v>18</v>
      </c>
      <c r="E1319">
        <v>2005</v>
      </c>
      <c r="F1319">
        <v>2006</v>
      </c>
      <c r="G1319">
        <v>3</v>
      </c>
      <c r="H1319">
        <v>3</v>
      </c>
      <c r="I1319">
        <v>0</v>
      </c>
      <c r="J1319">
        <v>12</v>
      </c>
      <c r="K1319">
        <v>8</v>
      </c>
      <c r="L1319">
        <v>4</v>
      </c>
      <c r="M1319">
        <v>85.71</v>
      </c>
      <c r="N1319">
        <v>0</v>
      </c>
      <c r="O1319">
        <v>0</v>
      </c>
      <c r="P1319">
        <v>0</v>
      </c>
      <c r="Q1319">
        <v>0</v>
      </c>
      <c r="R1319">
        <v>0</v>
      </c>
      <c r="S1319" s="2">
        <f t="shared" si="40"/>
        <v>4</v>
      </c>
      <c r="T1319" s="2">
        <f t="shared" si="41"/>
        <v>4</v>
      </c>
    </row>
    <row r="1320" spans="1:20" x14ac:dyDescent="0.3">
      <c r="A1320">
        <v>18</v>
      </c>
      <c r="B1320" t="s">
        <v>1343</v>
      </c>
      <c r="C1320" t="s">
        <v>2070</v>
      </c>
      <c r="E1320">
        <v>2019</v>
      </c>
      <c r="F1320">
        <v>2019</v>
      </c>
      <c r="G1320">
        <v>3</v>
      </c>
      <c r="H1320">
        <v>1</v>
      </c>
      <c r="I1320">
        <v>0</v>
      </c>
      <c r="J1320">
        <v>12</v>
      </c>
      <c r="K1320">
        <v>12</v>
      </c>
      <c r="L1320">
        <v>12</v>
      </c>
      <c r="M1320">
        <v>120</v>
      </c>
      <c r="N1320">
        <v>0</v>
      </c>
      <c r="O1320">
        <v>0</v>
      </c>
      <c r="P1320">
        <v>0</v>
      </c>
      <c r="Q1320">
        <v>2</v>
      </c>
      <c r="R1320">
        <v>0</v>
      </c>
      <c r="S1320" s="2">
        <f t="shared" si="40"/>
        <v>4</v>
      </c>
      <c r="T1320" s="2">
        <f t="shared" si="41"/>
        <v>12</v>
      </c>
    </row>
    <row r="1321" spans="1:20" x14ac:dyDescent="0.3">
      <c r="A1321">
        <v>19</v>
      </c>
      <c r="B1321" t="s">
        <v>1344</v>
      </c>
      <c r="C1321" t="s">
        <v>11</v>
      </c>
      <c r="E1321">
        <v>2010</v>
      </c>
      <c r="F1321">
        <v>2010</v>
      </c>
      <c r="G1321">
        <v>2</v>
      </c>
      <c r="H1321">
        <v>2</v>
      </c>
      <c r="I1321">
        <v>0</v>
      </c>
      <c r="J1321">
        <v>12</v>
      </c>
      <c r="K1321">
        <v>10</v>
      </c>
      <c r="L1321">
        <v>6</v>
      </c>
      <c r="M1321">
        <v>44.44</v>
      </c>
      <c r="N1321">
        <v>0</v>
      </c>
      <c r="O1321">
        <v>0</v>
      </c>
      <c r="P1321">
        <v>0</v>
      </c>
      <c r="Q1321">
        <v>2</v>
      </c>
      <c r="R1321">
        <v>0</v>
      </c>
      <c r="S1321" s="2">
        <f t="shared" si="40"/>
        <v>6</v>
      </c>
      <c r="T1321" s="2">
        <f t="shared" si="41"/>
        <v>6</v>
      </c>
    </row>
    <row r="1322" spans="1:20" x14ac:dyDescent="0.3">
      <c r="A1322">
        <v>20</v>
      </c>
      <c r="B1322" t="s">
        <v>1345</v>
      </c>
      <c r="C1322" t="s">
        <v>2058</v>
      </c>
      <c r="E1322">
        <v>2019</v>
      </c>
      <c r="F1322">
        <v>2019</v>
      </c>
      <c r="G1322">
        <v>2</v>
      </c>
      <c r="H1322">
        <v>2</v>
      </c>
      <c r="I1322">
        <v>1</v>
      </c>
      <c r="J1322">
        <v>12</v>
      </c>
      <c r="K1322">
        <v>6</v>
      </c>
      <c r="L1322">
        <v>12</v>
      </c>
      <c r="M1322">
        <v>52.17</v>
      </c>
      <c r="N1322">
        <v>0</v>
      </c>
      <c r="O1322">
        <v>0</v>
      </c>
      <c r="P1322">
        <v>0</v>
      </c>
      <c r="Q1322">
        <v>2</v>
      </c>
      <c r="R1322">
        <v>0</v>
      </c>
      <c r="S1322" s="2">
        <f t="shared" si="40"/>
        <v>6</v>
      </c>
      <c r="T1322" s="2">
        <f t="shared" si="41"/>
        <v>6</v>
      </c>
    </row>
    <row r="1323" spans="1:20" x14ac:dyDescent="0.3">
      <c r="A1323">
        <v>21</v>
      </c>
      <c r="B1323" t="s">
        <v>1346</v>
      </c>
      <c r="C1323" t="s">
        <v>2076</v>
      </c>
      <c r="E1323">
        <v>2019</v>
      </c>
      <c r="F1323">
        <v>2019</v>
      </c>
      <c r="G1323">
        <v>3</v>
      </c>
      <c r="H1323">
        <v>3</v>
      </c>
      <c r="I1323">
        <v>0</v>
      </c>
      <c r="J1323">
        <v>12</v>
      </c>
      <c r="K1323">
        <v>8</v>
      </c>
      <c r="L1323">
        <v>4</v>
      </c>
      <c r="M1323">
        <v>80</v>
      </c>
      <c r="N1323">
        <v>0</v>
      </c>
      <c r="O1323">
        <v>0</v>
      </c>
      <c r="P1323">
        <v>1</v>
      </c>
      <c r="Q1323">
        <v>1</v>
      </c>
      <c r="R1323">
        <v>1</v>
      </c>
      <c r="S1323" s="2">
        <f t="shared" si="40"/>
        <v>4</v>
      </c>
      <c r="T1323" s="2">
        <f t="shared" si="41"/>
        <v>4</v>
      </c>
    </row>
    <row r="1324" spans="1:20" x14ac:dyDescent="0.3">
      <c r="A1324">
        <v>22</v>
      </c>
      <c r="B1324" t="s">
        <v>1347</v>
      </c>
      <c r="C1324" t="s">
        <v>15</v>
      </c>
      <c r="E1324">
        <v>2014</v>
      </c>
      <c r="F1324">
        <v>2014</v>
      </c>
      <c r="G1324">
        <v>1</v>
      </c>
      <c r="H1324">
        <v>1</v>
      </c>
      <c r="I1324">
        <v>0</v>
      </c>
      <c r="J1324">
        <v>12</v>
      </c>
      <c r="K1324">
        <v>12</v>
      </c>
      <c r="L1324">
        <v>12</v>
      </c>
      <c r="M1324">
        <v>85.71</v>
      </c>
      <c r="N1324">
        <v>0</v>
      </c>
      <c r="O1324">
        <v>0</v>
      </c>
      <c r="P1324">
        <v>0</v>
      </c>
      <c r="Q1324">
        <v>1</v>
      </c>
      <c r="R1324">
        <v>0</v>
      </c>
      <c r="S1324" s="2">
        <f t="shared" si="40"/>
        <v>12</v>
      </c>
      <c r="T1324" s="2">
        <f t="shared" si="41"/>
        <v>12</v>
      </c>
    </row>
    <row r="1325" spans="1:20" x14ac:dyDescent="0.3">
      <c r="A1325">
        <v>23</v>
      </c>
      <c r="B1325" t="s">
        <v>1348</v>
      </c>
      <c r="C1325" t="s">
        <v>2027</v>
      </c>
      <c r="E1325">
        <v>2019</v>
      </c>
      <c r="F1325">
        <v>2019</v>
      </c>
      <c r="G1325">
        <v>4</v>
      </c>
      <c r="H1325">
        <v>3</v>
      </c>
      <c r="I1325">
        <v>1</v>
      </c>
      <c r="J1325">
        <v>12</v>
      </c>
      <c r="K1325">
        <v>6</v>
      </c>
      <c r="L1325">
        <v>6</v>
      </c>
      <c r="M1325">
        <v>75</v>
      </c>
      <c r="N1325">
        <v>0</v>
      </c>
      <c r="O1325">
        <v>0</v>
      </c>
      <c r="P1325">
        <v>0</v>
      </c>
      <c r="Q1325">
        <v>1</v>
      </c>
      <c r="R1325">
        <v>0</v>
      </c>
      <c r="S1325" s="2">
        <f t="shared" si="40"/>
        <v>3</v>
      </c>
      <c r="T1325" s="2">
        <f t="shared" si="41"/>
        <v>4</v>
      </c>
    </row>
    <row r="1326" spans="1:20" x14ac:dyDescent="0.3">
      <c r="A1326">
        <v>24</v>
      </c>
      <c r="B1326" t="s">
        <v>1349</v>
      </c>
      <c r="C1326" t="s">
        <v>15</v>
      </c>
      <c r="E1326">
        <v>2007</v>
      </c>
      <c r="F1326">
        <v>2015</v>
      </c>
      <c r="G1326">
        <v>23</v>
      </c>
      <c r="H1326">
        <v>6</v>
      </c>
      <c r="I1326">
        <v>5</v>
      </c>
      <c r="J1326">
        <v>12</v>
      </c>
      <c r="K1326">
        <v>8</v>
      </c>
      <c r="L1326">
        <v>12</v>
      </c>
      <c r="M1326">
        <v>57.14</v>
      </c>
      <c r="N1326">
        <v>0</v>
      </c>
      <c r="O1326">
        <v>0</v>
      </c>
      <c r="P1326">
        <v>0</v>
      </c>
      <c r="Q1326">
        <v>0</v>
      </c>
      <c r="R1326">
        <v>0</v>
      </c>
      <c r="S1326" s="2">
        <f t="shared" si="40"/>
        <v>0.52173913043478259</v>
      </c>
      <c r="T1326" s="2">
        <f t="shared" si="41"/>
        <v>2</v>
      </c>
    </row>
    <row r="1327" spans="1:20" x14ac:dyDescent="0.3">
      <c r="A1327">
        <v>25</v>
      </c>
      <c r="B1327" t="s">
        <v>1350</v>
      </c>
      <c r="C1327" t="s">
        <v>12</v>
      </c>
      <c r="E1327">
        <v>2012</v>
      </c>
      <c r="F1327">
        <v>2019</v>
      </c>
      <c r="G1327">
        <v>28</v>
      </c>
      <c r="H1327">
        <v>6</v>
      </c>
      <c r="I1327">
        <v>2</v>
      </c>
      <c r="J1327">
        <v>12</v>
      </c>
      <c r="K1327">
        <v>4</v>
      </c>
      <c r="L1327">
        <v>3</v>
      </c>
      <c r="M1327">
        <v>66.66</v>
      </c>
      <c r="N1327">
        <v>0</v>
      </c>
      <c r="O1327">
        <v>0</v>
      </c>
      <c r="P1327">
        <v>0</v>
      </c>
      <c r="Q1327">
        <v>0</v>
      </c>
      <c r="R1327">
        <v>0</v>
      </c>
      <c r="S1327" s="2">
        <f t="shared" si="40"/>
        <v>0.42857142857142855</v>
      </c>
      <c r="T1327" s="2">
        <f t="shared" si="41"/>
        <v>2</v>
      </c>
    </row>
    <row r="1328" spans="1:20" x14ac:dyDescent="0.3">
      <c r="A1328">
        <v>26</v>
      </c>
      <c r="B1328" t="s">
        <v>1351</v>
      </c>
      <c r="C1328" t="s">
        <v>2042</v>
      </c>
      <c r="E1328">
        <v>2019</v>
      </c>
      <c r="F1328">
        <v>2019</v>
      </c>
      <c r="G1328">
        <v>1</v>
      </c>
      <c r="H1328">
        <v>1</v>
      </c>
      <c r="I1328">
        <v>0</v>
      </c>
      <c r="J1328">
        <v>11</v>
      </c>
      <c r="K1328">
        <v>11</v>
      </c>
      <c r="L1328">
        <v>11</v>
      </c>
      <c r="M1328">
        <v>28.2</v>
      </c>
      <c r="N1328">
        <v>0</v>
      </c>
      <c r="O1328">
        <v>0</v>
      </c>
      <c r="P1328">
        <v>0</v>
      </c>
      <c r="Q1328">
        <v>0</v>
      </c>
      <c r="R1328">
        <v>0</v>
      </c>
      <c r="S1328" s="2">
        <f t="shared" si="40"/>
        <v>11</v>
      </c>
      <c r="T1328" s="2">
        <f t="shared" si="41"/>
        <v>11</v>
      </c>
    </row>
    <row r="1329" spans="1:20" x14ac:dyDescent="0.3">
      <c r="A1329">
        <v>27</v>
      </c>
      <c r="B1329" t="s">
        <v>1352</v>
      </c>
      <c r="C1329" t="s">
        <v>2067</v>
      </c>
      <c r="E1329">
        <v>2019</v>
      </c>
      <c r="F1329">
        <v>2019</v>
      </c>
      <c r="G1329">
        <v>2</v>
      </c>
      <c r="H1329">
        <v>2</v>
      </c>
      <c r="I1329">
        <v>0</v>
      </c>
      <c r="J1329">
        <v>11</v>
      </c>
      <c r="K1329">
        <v>11</v>
      </c>
      <c r="L1329">
        <v>5.5</v>
      </c>
      <c r="M1329">
        <v>39.28</v>
      </c>
      <c r="N1329">
        <v>0</v>
      </c>
      <c r="O1329">
        <v>0</v>
      </c>
      <c r="P1329">
        <v>1</v>
      </c>
      <c r="Q1329">
        <v>2</v>
      </c>
      <c r="R1329">
        <v>0</v>
      </c>
      <c r="S1329" s="2">
        <f t="shared" si="40"/>
        <v>5.5</v>
      </c>
      <c r="T1329" s="2">
        <f t="shared" si="41"/>
        <v>5.5</v>
      </c>
    </row>
    <row r="1330" spans="1:20" x14ac:dyDescent="0.3">
      <c r="A1330">
        <v>28</v>
      </c>
      <c r="B1330" t="s">
        <v>1353</v>
      </c>
      <c r="C1330" t="s">
        <v>2066</v>
      </c>
      <c r="E1330">
        <v>2019</v>
      </c>
      <c r="F1330">
        <v>2019</v>
      </c>
      <c r="G1330">
        <v>4</v>
      </c>
      <c r="H1330">
        <v>3</v>
      </c>
      <c r="I1330">
        <v>0</v>
      </c>
      <c r="J1330">
        <v>11</v>
      </c>
      <c r="K1330">
        <v>11</v>
      </c>
      <c r="L1330">
        <v>3.66</v>
      </c>
      <c r="M1330">
        <v>61.11</v>
      </c>
      <c r="N1330">
        <v>0</v>
      </c>
      <c r="O1330">
        <v>0</v>
      </c>
      <c r="P1330">
        <v>2</v>
      </c>
      <c r="Q1330">
        <v>1</v>
      </c>
      <c r="R1330">
        <v>0</v>
      </c>
      <c r="S1330" s="2">
        <f t="shared" si="40"/>
        <v>2.75</v>
      </c>
      <c r="T1330" s="2">
        <f t="shared" si="41"/>
        <v>3.6666666666666665</v>
      </c>
    </row>
    <row r="1331" spans="1:20" x14ac:dyDescent="0.3">
      <c r="A1331">
        <v>29</v>
      </c>
      <c r="B1331" t="s">
        <v>1354</v>
      </c>
      <c r="C1331" t="s">
        <v>2051</v>
      </c>
      <c r="E1331">
        <v>2019</v>
      </c>
      <c r="F1331">
        <v>2019</v>
      </c>
      <c r="G1331">
        <v>2</v>
      </c>
      <c r="H1331">
        <v>1</v>
      </c>
      <c r="I1331">
        <v>0</v>
      </c>
      <c r="J1331">
        <v>11</v>
      </c>
      <c r="K1331">
        <v>11</v>
      </c>
      <c r="L1331">
        <v>11</v>
      </c>
      <c r="M1331">
        <v>84.61</v>
      </c>
      <c r="N1331">
        <v>0</v>
      </c>
      <c r="O1331">
        <v>0</v>
      </c>
      <c r="P1331">
        <v>0</v>
      </c>
      <c r="Q1331">
        <v>0</v>
      </c>
      <c r="R1331">
        <v>1</v>
      </c>
      <c r="S1331" s="2">
        <f t="shared" si="40"/>
        <v>5.5</v>
      </c>
      <c r="T1331" s="2">
        <f t="shared" si="41"/>
        <v>11</v>
      </c>
    </row>
    <row r="1332" spans="1:20" x14ac:dyDescent="0.3">
      <c r="A1332">
        <v>30</v>
      </c>
      <c r="B1332" t="s">
        <v>1355</v>
      </c>
      <c r="C1332" t="s">
        <v>15</v>
      </c>
      <c r="E1332">
        <v>2019</v>
      </c>
      <c r="F1332">
        <v>2019</v>
      </c>
      <c r="G1332">
        <v>2</v>
      </c>
      <c r="H1332">
        <v>2</v>
      </c>
      <c r="I1332">
        <v>0</v>
      </c>
      <c r="J1332">
        <v>11</v>
      </c>
      <c r="K1332">
        <v>11</v>
      </c>
      <c r="L1332">
        <v>5.5</v>
      </c>
      <c r="M1332">
        <v>68.75</v>
      </c>
      <c r="N1332">
        <v>0</v>
      </c>
      <c r="O1332">
        <v>0</v>
      </c>
      <c r="P1332">
        <v>1</v>
      </c>
      <c r="Q1332">
        <v>2</v>
      </c>
      <c r="R1332">
        <v>0</v>
      </c>
      <c r="S1332" s="2">
        <f t="shared" si="40"/>
        <v>5.5</v>
      </c>
      <c r="T1332" s="2">
        <f t="shared" si="41"/>
        <v>5.5</v>
      </c>
    </row>
    <row r="1333" spans="1:20" x14ac:dyDescent="0.3">
      <c r="A1333">
        <v>31</v>
      </c>
      <c r="B1333" t="s">
        <v>1356</v>
      </c>
      <c r="C1333" t="s">
        <v>2067</v>
      </c>
      <c r="E1333">
        <v>2019</v>
      </c>
      <c r="F1333">
        <v>2019</v>
      </c>
      <c r="G1333">
        <v>2</v>
      </c>
      <c r="H1333">
        <v>2</v>
      </c>
      <c r="I1333">
        <v>0</v>
      </c>
      <c r="J1333">
        <v>11</v>
      </c>
      <c r="K1333">
        <v>9</v>
      </c>
      <c r="L1333">
        <v>5.5</v>
      </c>
      <c r="M1333">
        <v>42.3</v>
      </c>
      <c r="N1333">
        <v>0</v>
      </c>
      <c r="O1333">
        <v>0</v>
      </c>
      <c r="P1333">
        <v>0</v>
      </c>
      <c r="Q1333">
        <v>1</v>
      </c>
      <c r="R1333">
        <v>0</v>
      </c>
      <c r="S1333" s="2">
        <f t="shared" si="40"/>
        <v>5.5</v>
      </c>
      <c r="T1333" s="2">
        <f t="shared" si="41"/>
        <v>5.5</v>
      </c>
    </row>
    <row r="1334" spans="1:20" x14ac:dyDescent="0.3">
      <c r="A1334">
        <v>32</v>
      </c>
      <c r="B1334" t="s">
        <v>1357</v>
      </c>
      <c r="C1334" t="s">
        <v>2022</v>
      </c>
      <c r="E1334">
        <v>2015</v>
      </c>
      <c r="F1334">
        <v>2015</v>
      </c>
      <c r="G1334">
        <v>1</v>
      </c>
      <c r="H1334">
        <v>1</v>
      </c>
      <c r="I1334">
        <v>0</v>
      </c>
      <c r="J1334">
        <v>11</v>
      </c>
      <c r="K1334">
        <v>11</v>
      </c>
      <c r="L1334">
        <v>11</v>
      </c>
      <c r="M1334">
        <v>91.66</v>
      </c>
      <c r="N1334">
        <v>0</v>
      </c>
      <c r="O1334">
        <v>0</v>
      </c>
      <c r="P1334">
        <v>0</v>
      </c>
      <c r="Q1334">
        <v>2</v>
      </c>
      <c r="R1334">
        <v>0</v>
      </c>
      <c r="S1334" s="2">
        <f t="shared" si="40"/>
        <v>11</v>
      </c>
      <c r="T1334" s="2">
        <f t="shared" si="41"/>
        <v>11</v>
      </c>
    </row>
    <row r="1335" spans="1:20" x14ac:dyDescent="0.3">
      <c r="A1335">
        <v>33</v>
      </c>
      <c r="B1335" t="s">
        <v>1358</v>
      </c>
      <c r="E1335">
        <v>2019</v>
      </c>
      <c r="F1335">
        <v>2019</v>
      </c>
      <c r="G1335">
        <v>3</v>
      </c>
      <c r="H1335">
        <v>1</v>
      </c>
      <c r="I1335">
        <v>0</v>
      </c>
      <c r="J1335">
        <v>11</v>
      </c>
      <c r="K1335">
        <v>11</v>
      </c>
      <c r="L1335">
        <v>11</v>
      </c>
      <c r="M1335">
        <v>57.89</v>
      </c>
      <c r="N1335">
        <v>0</v>
      </c>
      <c r="O1335">
        <v>0</v>
      </c>
      <c r="P1335">
        <v>0</v>
      </c>
      <c r="Q1335">
        <v>0</v>
      </c>
      <c r="R1335">
        <v>0</v>
      </c>
      <c r="S1335" s="2">
        <f t="shared" si="40"/>
        <v>3.6666666666666665</v>
      </c>
      <c r="T1335" s="2">
        <f t="shared" si="41"/>
        <v>11</v>
      </c>
    </row>
    <row r="1336" spans="1:20" x14ac:dyDescent="0.3">
      <c r="A1336">
        <v>34</v>
      </c>
      <c r="B1336" t="s">
        <v>1359</v>
      </c>
      <c r="C1336" t="s">
        <v>17</v>
      </c>
      <c r="E1336">
        <v>2006</v>
      </c>
      <c r="F1336">
        <v>2006</v>
      </c>
      <c r="G1336">
        <v>2</v>
      </c>
      <c r="H1336">
        <v>1</v>
      </c>
      <c r="I1336">
        <v>0</v>
      </c>
      <c r="J1336">
        <v>11</v>
      </c>
      <c r="K1336">
        <v>11</v>
      </c>
      <c r="L1336">
        <v>11</v>
      </c>
      <c r="M1336">
        <v>110</v>
      </c>
      <c r="N1336">
        <v>0</v>
      </c>
      <c r="O1336">
        <v>0</v>
      </c>
      <c r="P1336">
        <v>0</v>
      </c>
      <c r="Q1336">
        <v>1</v>
      </c>
      <c r="R1336">
        <v>0</v>
      </c>
      <c r="S1336" s="2">
        <f t="shared" si="40"/>
        <v>5.5</v>
      </c>
      <c r="T1336" s="2">
        <f t="shared" si="41"/>
        <v>11</v>
      </c>
    </row>
    <row r="1337" spans="1:20" x14ac:dyDescent="0.3">
      <c r="A1337">
        <v>35</v>
      </c>
      <c r="B1337" t="s">
        <v>1360</v>
      </c>
      <c r="C1337" t="s">
        <v>16</v>
      </c>
      <c r="E1337">
        <v>2006</v>
      </c>
      <c r="F1337">
        <v>2006</v>
      </c>
      <c r="G1337">
        <v>1</v>
      </c>
      <c r="H1337">
        <v>1</v>
      </c>
      <c r="I1337">
        <v>1</v>
      </c>
      <c r="J1337">
        <v>11</v>
      </c>
      <c r="K1337">
        <v>11</v>
      </c>
      <c r="L1337" t="s">
        <v>8</v>
      </c>
      <c r="M1337">
        <v>73.33</v>
      </c>
      <c r="N1337">
        <v>0</v>
      </c>
      <c r="O1337">
        <v>0</v>
      </c>
      <c r="P1337">
        <v>0</v>
      </c>
      <c r="Q1337">
        <v>0</v>
      </c>
      <c r="R1337">
        <v>1</v>
      </c>
      <c r="S1337" s="2">
        <f t="shared" si="40"/>
        <v>11</v>
      </c>
      <c r="T1337" s="2">
        <f t="shared" si="41"/>
        <v>11</v>
      </c>
    </row>
    <row r="1338" spans="1:20" x14ac:dyDescent="0.3">
      <c r="A1338">
        <v>36</v>
      </c>
      <c r="B1338" t="s">
        <v>1361</v>
      </c>
      <c r="C1338" t="s">
        <v>16</v>
      </c>
      <c r="E1338">
        <v>2016</v>
      </c>
      <c r="F1338">
        <v>2016</v>
      </c>
      <c r="G1338">
        <v>3</v>
      </c>
      <c r="H1338">
        <v>3</v>
      </c>
      <c r="I1338">
        <v>0</v>
      </c>
      <c r="J1338">
        <v>11</v>
      </c>
      <c r="K1338">
        <v>10</v>
      </c>
      <c r="L1338">
        <v>3.66</v>
      </c>
      <c r="M1338">
        <v>40.74</v>
      </c>
      <c r="N1338">
        <v>0</v>
      </c>
      <c r="O1338">
        <v>0</v>
      </c>
      <c r="P1338">
        <v>1</v>
      </c>
      <c r="Q1338">
        <v>1</v>
      </c>
      <c r="R1338">
        <v>0</v>
      </c>
      <c r="S1338" s="2">
        <f t="shared" si="40"/>
        <v>3.6666666666666665</v>
      </c>
      <c r="T1338" s="2">
        <f t="shared" si="41"/>
        <v>3.6666666666666665</v>
      </c>
    </row>
    <row r="1339" spans="1:20" x14ac:dyDescent="0.3">
      <c r="A1339">
        <v>37</v>
      </c>
      <c r="B1339" t="s">
        <v>1362</v>
      </c>
      <c r="C1339" t="s">
        <v>14</v>
      </c>
      <c r="E1339">
        <v>2012</v>
      </c>
      <c r="F1339">
        <v>2012</v>
      </c>
      <c r="G1339">
        <v>2</v>
      </c>
      <c r="H1339">
        <v>2</v>
      </c>
      <c r="I1339">
        <v>0</v>
      </c>
      <c r="J1339">
        <v>11</v>
      </c>
      <c r="K1339">
        <v>11</v>
      </c>
      <c r="L1339">
        <v>5.5</v>
      </c>
      <c r="M1339">
        <v>84.61</v>
      </c>
      <c r="N1339">
        <v>0</v>
      </c>
      <c r="O1339">
        <v>0</v>
      </c>
      <c r="P1339">
        <v>1</v>
      </c>
      <c r="Q1339">
        <v>1</v>
      </c>
      <c r="R1339">
        <v>0</v>
      </c>
      <c r="S1339" s="2">
        <f t="shared" si="40"/>
        <v>5.5</v>
      </c>
      <c r="T1339" s="2">
        <f t="shared" si="41"/>
        <v>5.5</v>
      </c>
    </row>
    <row r="1340" spans="1:20" x14ac:dyDescent="0.3">
      <c r="A1340">
        <v>38</v>
      </c>
      <c r="B1340" t="s">
        <v>1363</v>
      </c>
      <c r="C1340" t="s">
        <v>22</v>
      </c>
      <c r="E1340">
        <v>2008</v>
      </c>
      <c r="F1340">
        <v>2009</v>
      </c>
      <c r="G1340">
        <v>9</v>
      </c>
      <c r="H1340">
        <v>3</v>
      </c>
      <c r="I1340">
        <v>2</v>
      </c>
      <c r="J1340">
        <v>11</v>
      </c>
      <c r="K1340">
        <v>9</v>
      </c>
      <c r="L1340">
        <v>11</v>
      </c>
      <c r="M1340">
        <v>73.33</v>
      </c>
      <c r="N1340">
        <v>0</v>
      </c>
      <c r="O1340">
        <v>0</v>
      </c>
      <c r="P1340">
        <v>1</v>
      </c>
      <c r="Q1340">
        <v>1</v>
      </c>
      <c r="R1340">
        <v>0</v>
      </c>
      <c r="S1340" s="2">
        <f t="shared" si="40"/>
        <v>1.2222222222222223</v>
      </c>
      <c r="T1340" s="2">
        <f t="shared" si="41"/>
        <v>3.6666666666666665</v>
      </c>
    </row>
    <row r="1341" spans="1:20" x14ac:dyDescent="0.3">
      <c r="A1341">
        <v>39</v>
      </c>
      <c r="B1341" t="s">
        <v>1364</v>
      </c>
      <c r="C1341" t="s">
        <v>15</v>
      </c>
      <c r="E1341">
        <v>2019</v>
      </c>
      <c r="F1341">
        <v>2019</v>
      </c>
      <c r="G1341">
        <v>2</v>
      </c>
      <c r="H1341">
        <v>2</v>
      </c>
      <c r="I1341">
        <v>1</v>
      </c>
      <c r="J1341">
        <v>11</v>
      </c>
      <c r="K1341">
        <v>10</v>
      </c>
      <c r="L1341">
        <v>11</v>
      </c>
      <c r="M1341">
        <v>110</v>
      </c>
      <c r="N1341">
        <v>0</v>
      </c>
      <c r="O1341">
        <v>0</v>
      </c>
      <c r="P1341">
        <v>0</v>
      </c>
      <c r="Q1341">
        <v>1</v>
      </c>
      <c r="R1341">
        <v>1</v>
      </c>
      <c r="S1341" s="2">
        <f t="shared" si="40"/>
        <v>5.5</v>
      </c>
      <c r="T1341" s="2">
        <f t="shared" si="41"/>
        <v>5.5</v>
      </c>
    </row>
    <row r="1342" spans="1:20" x14ac:dyDescent="0.3">
      <c r="A1342">
        <v>40</v>
      </c>
      <c r="B1342" t="s">
        <v>1365</v>
      </c>
      <c r="C1342" t="s">
        <v>20</v>
      </c>
      <c r="E1342">
        <v>2018</v>
      </c>
      <c r="F1342">
        <v>2018</v>
      </c>
      <c r="G1342">
        <v>1</v>
      </c>
      <c r="H1342">
        <v>1</v>
      </c>
      <c r="I1342">
        <v>0</v>
      </c>
      <c r="J1342">
        <v>11</v>
      </c>
      <c r="K1342">
        <v>11</v>
      </c>
      <c r="L1342">
        <v>11</v>
      </c>
      <c r="M1342">
        <v>100</v>
      </c>
      <c r="N1342">
        <v>0</v>
      </c>
      <c r="O1342">
        <v>0</v>
      </c>
      <c r="P1342">
        <v>0</v>
      </c>
      <c r="Q1342">
        <v>1</v>
      </c>
      <c r="R1342">
        <v>0</v>
      </c>
      <c r="S1342" s="2">
        <f t="shared" si="40"/>
        <v>11</v>
      </c>
      <c r="T1342" s="2">
        <f t="shared" si="41"/>
        <v>11</v>
      </c>
    </row>
    <row r="1343" spans="1:20" x14ac:dyDescent="0.3">
      <c r="A1343">
        <v>41</v>
      </c>
      <c r="B1343" t="s">
        <v>1366</v>
      </c>
      <c r="C1343" t="s">
        <v>2042</v>
      </c>
      <c r="E1343">
        <v>2019</v>
      </c>
      <c r="F1343">
        <v>2019</v>
      </c>
      <c r="G1343">
        <v>3</v>
      </c>
      <c r="H1343">
        <v>2</v>
      </c>
      <c r="I1343">
        <v>1</v>
      </c>
      <c r="J1343">
        <v>11</v>
      </c>
      <c r="K1343">
        <v>10</v>
      </c>
      <c r="L1343">
        <v>11</v>
      </c>
      <c r="M1343">
        <v>122.22</v>
      </c>
      <c r="N1343">
        <v>0</v>
      </c>
      <c r="O1343">
        <v>0</v>
      </c>
      <c r="P1343">
        <v>0</v>
      </c>
      <c r="Q1343">
        <v>0</v>
      </c>
      <c r="R1343">
        <v>1</v>
      </c>
      <c r="S1343" s="2">
        <f t="shared" si="40"/>
        <v>3.6666666666666665</v>
      </c>
      <c r="T1343" s="2">
        <f t="shared" si="41"/>
        <v>5.5</v>
      </c>
    </row>
    <row r="1344" spans="1:20" x14ac:dyDescent="0.3">
      <c r="A1344">
        <v>42</v>
      </c>
      <c r="B1344" t="s">
        <v>1367</v>
      </c>
      <c r="C1344" t="s">
        <v>2023</v>
      </c>
      <c r="E1344">
        <v>2015</v>
      </c>
      <c r="F1344">
        <v>2015</v>
      </c>
      <c r="G1344">
        <v>2</v>
      </c>
      <c r="H1344">
        <v>2</v>
      </c>
      <c r="I1344">
        <v>0</v>
      </c>
      <c r="J1344">
        <v>11</v>
      </c>
      <c r="K1344">
        <v>9</v>
      </c>
      <c r="L1344">
        <v>5.5</v>
      </c>
      <c r="M1344">
        <v>44</v>
      </c>
      <c r="N1344">
        <v>0</v>
      </c>
      <c r="O1344">
        <v>0</v>
      </c>
      <c r="P1344">
        <v>0</v>
      </c>
      <c r="Q1344">
        <v>0</v>
      </c>
      <c r="R1344">
        <v>0</v>
      </c>
      <c r="S1344" s="2">
        <f t="shared" si="40"/>
        <v>5.5</v>
      </c>
      <c r="T1344" s="2">
        <f t="shared" si="41"/>
        <v>5.5</v>
      </c>
    </row>
    <row r="1345" spans="1:20" x14ac:dyDescent="0.3">
      <c r="A1345">
        <v>43</v>
      </c>
      <c r="B1345" t="s">
        <v>1368</v>
      </c>
      <c r="C1345" t="s">
        <v>2074</v>
      </c>
      <c r="E1345">
        <v>2019</v>
      </c>
      <c r="F1345">
        <v>2019</v>
      </c>
      <c r="G1345">
        <v>2</v>
      </c>
      <c r="H1345">
        <v>2</v>
      </c>
      <c r="I1345">
        <v>2</v>
      </c>
      <c r="J1345">
        <v>11</v>
      </c>
      <c r="K1345">
        <v>6</v>
      </c>
      <c r="L1345" t="s">
        <v>8</v>
      </c>
      <c r="M1345">
        <v>91.66</v>
      </c>
      <c r="N1345">
        <v>0</v>
      </c>
      <c r="O1345">
        <v>0</v>
      </c>
      <c r="P1345">
        <v>0</v>
      </c>
      <c r="Q1345">
        <v>0</v>
      </c>
      <c r="R1345">
        <v>0</v>
      </c>
      <c r="S1345" s="2">
        <f t="shared" si="40"/>
        <v>5.5</v>
      </c>
      <c r="T1345" s="2">
        <f t="shared" si="41"/>
        <v>5.5</v>
      </c>
    </row>
    <row r="1346" spans="1:20" x14ac:dyDescent="0.3">
      <c r="A1346">
        <v>44</v>
      </c>
      <c r="B1346" t="s">
        <v>1369</v>
      </c>
      <c r="C1346" t="s">
        <v>22</v>
      </c>
      <c r="E1346">
        <v>2017</v>
      </c>
      <c r="F1346">
        <v>2018</v>
      </c>
      <c r="G1346">
        <v>6</v>
      </c>
      <c r="H1346">
        <v>3</v>
      </c>
      <c r="I1346">
        <v>1</v>
      </c>
      <c r="J1346">
        <v>11</v>
      </c>
      <c r="K1346">
        <v>11</v>
      </c>
      <c r="L1346">
        <v>5.5</v>
      </c>
      <c r="M1346">
        <v>157.13999999999999</v>
      </c>
      <c r="N1346">
        <v>0</v>
      </c>
      <c r="O1346">
        <v>0</v>
      </c>
      <c r="P1346">
        <v>2</v>
      </c>
      <c r="Q1346">
        <v>0</v>
      </c>
      <c r="R1346">
        <v>1</v>
      </c>
      <c r="S1346" s="2">
        <f t="shared" si="40"/>
        <v>1.8333333333333333</v>
      </c>
      <c r="T1346" s="2">
        <f t="shared" si="41"/>
        <v>3.6666666666666665</v>
      </c>
    </row>
    <row r="1347" spans="1:20" x14ac:dyDescent="0.3">
      <c r="A1347">
        <v>45</v>
      </c>
      <c r="B1347" t="s">
        <v>1370</v>
      </c>
      <c r="C1347" t="s">
        <v>2030</v>
      </c>
      <c r="E1347">
        <v>2008</v>
      </c>
      <c r="F1347">
        <v>2008</v>
      </c>
      <c r="G1347">
        <v>4</v>
      </c>
      <c r="H1347">
        <v>4</v>
      </c>
      <c r="I1347">
        <v>0</v>
      </c>
      <c r="J1347">
        <v>11</v>
      </c>
      <c r="K1347">
        <v>8</v>
      </c>
      <c r="L1347">
        <v>2.75</v>
      </c>
      <c r="M1347">
        <v>57.89</v>
      </c>
      <c r="N1347">
        <v>0</v>
      </c>
      <c r="O1347">
        <v>0</v>
      </c>
      <c r="P1347">
        <v>1</v>
      </c>
      <c r="Q1347">
        <v>2</v>
      </c>
      <c r="R1347">
        <v>0</v>
      </c>
      <c r="S1347" s="2">
        <f t="shared" ref="S1347:S1410" si="42">J1347/G1347</f>
        <v>2.75</v>
      </c>
      <c r="T1347" s="2">
        <f t="shared" ref="T1347:T1410" si="43">J1347/H1347</f>
        <v>2.75</v>
      </c>
    </row>
    <row r="1348" spans="1:20" x14ac:dyDescent="0.3">
      <c r="A1348">
        <v>46</v>
      </c>
      <c r="B1348" t="s">
        <v>1371</v>
      </c>
      <c r="C1348" t="s">
        <v>2067</v>
      </c>
      <c r="E1348">
        <v>2019</v>
      </c>
      <c r="F1348">
        <v>2019</v>
      </c>
      <c r="G1348">
        <v>2</v>
      </c>
      <c r="H1348">
        <v>2</v>
      </c>
      <c r="I1348">
        <v>0</v>
      </c>
      <c r="J1348">
        <v>11</v>
      </c>
      <c r="K1348">
        <v>9</v>
      </c>
      <c r="L1348">
        <v>5.5</v>
      </c>
      <c r="M1348">
        <v>78.569999999999993</v>
      </c>
      <c r="N1348">
        <v>0</v>
      </c>
      <c r="O1348">
        <v>0</v>
      </c>
      <c r="P1348">
        <v>0</v>
      </c>
      <c r="Q1348">
        <v>1</v>
      </c>
      <c r="R1348">
        <v>0</v>
      </c>
      <c r="S1348" s="2">
        <f t="shared" si="42"/>
        <v>5.5</v>
      </c>
      <c r="T1348" s="2">
        <f t="shared" si="43"/>
        <v>5.5</v>
      </c>
    </row>
    <row r="1349" spans="1:20" x14ac:dyDescent="0.3">
      <c r="A1349">
        <v>47</v>
      </c>
      <c r="B1349" t="s">
        <v>1372</v>
      </c>
      <c r="C1349" t="s">
        <v>2031</v>
      </c>
      <c r="E1349">
        <v>2019</v>
      </c>
      <c r="F1349">
        <v>2019</v>
      </c>
      <c r="G1349">
        <v>2</v>
      </c>
      <c r="H1349">
        <v>1</v>
      </c>
      <c r="I1349">
        <v>0</v>
      </c>
      <c r="J1349">
        <v>11</v>
      </c>
      <c r="K1349">
        <v>11</v>
      </c>
      <c r="L1349">
        <v>11</v>
      </c>
      <c r="M1349">
        <v>110</v>
      </c>
      <c r="N1349">
        <v>0</v>
      </c>
      <c r="O1349">
        <v>0</v>
      </c>
      <c r="P1349">
        <v>0</v>
      </c>
      <c r="Q1349">
        <v>0</v>
      </c>
      <c r="R1349">
        <v>1</v>
      </c>
      <c r="S1349" s="2">
        <f t="shared" si="42"/>
        <v>5.5</v>
      </c>
      <c r="T1349" s="2">
        <f t="shared" si="43"/>
        <v>11</v>
      </c>
    </row>
    <row r="1350" spans="1:20" x14ac:dyDescent="0.3">
      <c r="A1350">
        <v>48</v>
      </c>
      <c r="B1350" t="s">
        <v>1373</v>
      </c>
      <c r="C1350" t="s">
        <v>2022</v>
      </c>
      <c r="E1350">
        <v>2014</v>
      </c>
      <c r="F1350">
        <v>2014</v>
      </c>
      <c r="G1350">
        <v>2</v>
      </c>
      <c r="H1350">
        <v>2</v>
      </c>
      <c r="I1350">
        <v>1</v>
      </c>
      <c r="J1350">
        <v>11</v>
      </c>
      <c r="K1350">
        <v>10</v>
      </c>
      <c r="L1350">
        <v>11</v>
      </c>
      <c r="M1350">
        <v>84.61</v>
      </c>
      <c r="N1350">
        <v>0</v>
      </c>
      <c r="O1350">
        <v>0</v>
      </c>
      <c r="P1350">
        <v>0</v>
      </c>
      <c r="Q1350">
        <v>1</v>
      </c>
      <c r="R1350">
        <v>0</v>
      </c>
      <c r="S1350" s="2">
        <f t="shared" si="42"/>
        <v>5.5</v>
      </c>
      <c r="T1350" s="2">
        <f t="shared" si="43"/>
        <v>5.5</v>
      </c>
    </row>
    <row r="1351" spans="1:20" x14ac:dyDescent="0.3">
      <c r="A1351">
        <v>49</v>
      </c>
      <c r="B1351" t="s">
        <v>1374</v>
      </c>
      <c r="C1351" t="s">
        <v>2075</v>
      </c>
      <c r="E1351">
        <v>2019</v>
      </c>
      <c r="F1351">
        <v>2019</v>
      </c>
      <c r="G1351">
        <v>2</v>
      </c>
      <c r="H1351">
        <v>2</v>
      </c>
      <c r="I1351">
        <v>1</v>
      </c>
      <c r="J1351">
        <v>11</v>
      </c>
      <c r="K1351">
        <v>10</v>
      </c>
      <c r="L1351">
        <v>11</v>
      </c>
      <c r="M1351">
        <v>73.33</v>
      </c>
      <c r="N1351">
        <v>0</v>
      </c>
      <c r="O1351">
        <v>0</v>
      </c>
      <c r="P1351">
        <v>0</v>
      </c>
      <c r="Q1351">
        <v>0</v>
      </c>
      <c r="R1351">
        <v>0</v>
      </c>
      <c r="S1351" s="2">
        <f t="shared" si="42"/>
        <v>5.5</v>
      </c>
      <c r="T1351" s="2">
        <f t="shared" si="43"/>
        <v>5.5</v>
      </c>
    </row>
    <row r="1352" spans="1:20" x14ac:dyDescent="0.3">
      <c r="A1352">
        <v>0</v>
      </c>
      <c r="B1352" t="s">
        <v>1375</v>
      </c>
      <c r="C1352" t="s">
        <v>12</v>
      </c>
      <c r="E1352">
        <v>2007</v>
      </c>
      <c r="F1352">
        <v>2016</v>
      </c>
      <c r="G1352">
        <v>21</v>
      </c>
      <c r="H1352">
        <v>6</v>
      </c>
      <c r="I1352">
        <v>2</v>
      </c>
      <c r="J1352">
        <v>11</v>
      </c>
      <c r="K1352">
        <v>6</v>
      </c>
      <c r="L1352">
        <v>2.75</v>
      </c>
      <c r="M1352">
        <v>73.33</v>
      </c>
      <c r="N1352">
        <v>0</v>
      </c>
      <c r="O1352">
        <v>0</v>
      </c>
      <c r="P1352">
        <v>1</v>
      </c>
      <c r="Q1352">
        <v>0</v>
      </c>
      <c r="R1352">
        <v>1</v>
      </c>
      <c r="S1352" s="2">
        <f t="shared" si="42"/>
        <v>0.52380952380952384</v>
      </c>
      <c r="T1352" s="2">
        <f t="shared" si="43"/>
        <v>1.8333333333333333</v>
      </c>
    </row>
    <row r="1353" spans="1:20" x14ac:dyDescent="0.3">
      <c r="A1353">
        <v>1</v>
      </c>
      <c r="B1353" t="s">
        <v>1376</v>
      </c>
      <c r="C1353" t="s">
        <v>2044</v>
      </c>
      <c r="E1353">
        <v>2019</v>
      </c>
      <c r="F1353">
        <v>2019</v>
      </c>
      <c r="G1353">
        <v>7</v>
      </c>
      <c r="H1353">
        <v>2</v>
      </c>
      <c r="I1353">
        <v>1</v>
      </c>
      <c r="J1353">
        <v>11</v>
      </c>
      <c r="K1353">
        <v>7</v>
      </c>
      <c r="L1353">
        <v>11</v>
      </c>
      <c r="M1353">
        <v>122.22</v>
      </c>
      <c r="N1353">
        <v>0</v>
      </c>
      <c r="O1353">
        <v>0</v>
      </c>
      <c r="P1353">
        <v>0</v>
      </c>
      <c r="Q1353">
        <v>1</v>
      </c>
      <c r="R1353">
        <v>0</v>
      </c>
      <c r="S1353" s="2">
        <f t="shared" si="42"/>
        <v>1.5714285714285714</v>
      </c>
      <c r="T1353" s="2">
        <f t="shared" si="43"/>
        <v>5.5</v>
      </c>
    </row>
    <row r="1354" spans="1:20" x14ac:dyDescent="0.3">
      <c r="A1354">
        <v>2</v>
      </c>
      <c r="B1354" t="s">
        <v>1377</v>
      </c>
      <c r="C1354" t="s">
        <v>2030</v>
      </c>
      <c r="E1354">
        <v>2019</v>
      </c>
      <c r="F1354">
        <v>2019</v>
      </c>
      <c r="G1354">
        <v>1</v>
      </c>
      <c r="H1354">
        <v>1</v>
      </c>
      <c r="I1354">
        <v>0</v>
      </c>
      <c r="J1354">
        <v>11</v>
      </c>
      <c r="K1354">
        <v>11</v>
      </c>
      <c r="L1354">
        <v>11</v>
      </c>
      <c r="M1354">
        <v>122.22</v>
      </c>
      <c r="N1354">
        <v>0</v>
      </c>
      <c r="O1354">
        <v>0</v>
      </c>
      <c r="P1354">
        <v>0</v>
      </c>
      <c r="Q1354">
        <v>0</v>
      </c>
      <c r="R1354">
        <v>1</v>
      </c>
      <c r="S1354" s="2">
        <f t="shared" si="42"/>
        <v>11</v>
      </c>
      <c r="T1354" s="2">
        <f t="shared" si="43"/>
        <v>11</v>
      </c>
    </row>
    <row r="1355" spans="1:20" x14ac:dyDescent="0.3">
      <c r="A1355">
        <v>3</v>
      </c>
      <c r="B1355" t="s">
        <v>1378</v>
      </c>
      <c r="C1355" t="s">
        <v>2047</v>
      </c>
      <c r="E1355">
        <v>2019</v>
      </c>
      <c r="F1355">
        <v>2019</v>
      </c>
      <c r="G1355">
        <v>4</v>
      </c>
      <c r="H1355">
        <v>2</v>
      </c>
      <c r="I1355">
        <v>1</v>
      </c>
      <c r="J1355">
        <v>11</v>
      </c>
      <c r="K1355">
        <v>8</v>
      </c>
      <c r="L1355">
        <v>11</v>
      </c>
      <c r="M1355">
        <v>64.7</v>
      </c>
      <c r="N1355">
        <v>0</v>
      </c>
      <c r="O1355">
        <v>0</v>
      </c>
      <c r="P1355">
        <v>0</v>
      </c>
      <c r="Q1355">
        <v>0</v>
      </c>
      <c r="R1355">
        <v>0</v>
      </c>
      <c r="S1355" s="2">
        <f t="shared" si="42"/>
        <v>2.75</v>
      </c>
      <c r="T1355" s="2">
        <f t="shared" si="43"/>
        <v>5.5</v>
      </c>
    </row>
    <row r="1356" spans="1:20" x14ac:dyDescent="0.3">
      <c r="A1356">
        <v>4</v>
      </c>
      <c r="B1356" t="s">
        <v>1379</v>
      </c>
      <c r="C1356" t="s">
        <v>22</v>
      </c>
      <c r="E1356">
        <v>2009</v>
      </c>
      <c r="F1356">
        <v>2009</v>
      </c>
      <c r="G1356">
        <v>5</v>
      </c>
      <c r="H1356">
        <v>4</v>
      </c>
      <c r="I1356">
        <v>1</v>
      </c>
      <c r="J1356">
        <v>11</v>
      </c>
      <c r="K1356">
        <v>8</v>
      </c>
      <c r="L1356">
        <v>3.66</v>
      </c>
      <c r="M1356">
        <v>100</v>
      </c>
      <c r="N1356">
        <v>0</v>
      </c>
      <c r="O1356">
        <v>0</v>
      </c>
      <c r="P1356">
        <v>0</v>
      </c>
      <c r="Q1356">
        <v>1</v>
      </c>
      <c r="R1356">
        <v>0</v>
      </c>
      <c r="S1356" s="2">
        <f t="shared" si="42"/>
        <v>2.2000000000000002</v>
      </c>
      <c r="T1356" s="2">
        <f t="shared" si="43"/>
        <v>2.75</v>
      </c>
    </row>
    <row r="1357" spans="1:20" x14ac:dyDescent="0.3">
      <c r="A1357">
        <v>5</v>
      </c>
      <c r="B1357" t="s">
        <v>1380</v>
      </c>
      <c r="C1357" t="s">
        <v>16</v>
      </c>
      <c r="E1357">
        <v>2011</v>
      </c>
      <c r="F1357">
        <v>2011</v>
      </c>
      <c r="G1357">
        <v>2</v>
      </c>
      <c r="H1357">
        <v>1</v>
      </c>
      <c r="I1357">
        <v>1</v>
      </c>
      <c r="J1357">
        <v>11</v>
      </c>
      <c r="K1357">
        <v>11</v>
      </c>
      <c r="L1357" t="s">
        <v>8</v>
      </c>
      <c r="M1357">
        <v>157.13999999999999</v>
      </c>
      <c r="N1357">
        <v>0</v>
      </c>
      <c r="O1357">
        <v>0</v>
      </c>
      <c r="P1357">
        <v>0</v>
      </c>
      <c r="Q1357">
        <v>1</v>
      </c>
      <c r="R1357">
        <v>0</v>
      </c>
      <c r="S1357" s="2">
        <f t="shared" si="42"/>
        <v>5.5</v>
      </c>
      <c r="T1357" s="2">
        <f t="shared" si="43"/>
        <v>11</v>
      </c>
    </row>
    <row r="1358" spans="1:20" x14ac:dyDescent="0.3">
      <c r="A1358">
        <v>6</v>
      </c>
      <c r="B1358" t="s">
        <v>1381</v>
      </c>
      <c r="C1358" t="s">
        <v>2045</v>
      </c>
      <c r="E1358">
        <v>2019</v>
      </c>
      <c r="F1358">
        <v>2019</v>
      </c>
      <c r="G1358">
        <v>4</v>
      </c>
      <c r="H1358">
        <v>1</v>
      </c>
      <c r="I1358">
        <v>1</v>
      </c>
      <c r="J1358">
        <v>11</v>
      </c>
      <c r="K1358">
        <v>11</v>
      </c>
      <c r="L1358" t="s">
        <v>8</v>
      </c>
      <c r="M1358">
        <v>137.5</v>
      </c>
      <c r="N1358">
        <v>0</v>
      </c>
      <c r="O1358">
        <v>0</v>
      </c>
      <c r="P1358">
        <v>0</v>
      </c>
      <c r="Q1358">
        <v>2</v>
      </c>
      <c r="R1358">
        <v>0</v>
      </c>
      <c r="S1358" s="2">
        <f t="shared" si="42"/>
        <v>2.75</v>
      </c>
      <c r="T1358" s="2">
        <f t="shared" si="43"/>
        <v>11</v>
      </c>
    </row>
    <row r="1359" spans="1:20" x14ac:dyDescent="0.3">
      <c r="A1359">
        <v>7</v>
      </c>
      <c r="B1359" t="s">
        <v>320</v>
      </c>
      <c r="C1359">
        <v>2</v>
      </c>
      <c r="E1359">
        <v>2019</v>
      </c>
      <c r="F1359">
        <v>2019</v>
      </c>
      <c r="G1359">
        <v>1</v>
      </c>
      <c r="H1359">
        <v>1</v>
      </c>
      <c r="I1359">
        <v>0</v>
      </c>
      <c r="J1359">
        <v>10</v>
      </c>
      <c r="K1359">
        <v>10</v>
      </c>
      <c r="L1359">
        <v>10</v>
      </c>
      <c r="M1359">
        <v>76.92</v>
      </c>
      <c r="N1359">
        <v>0</v>
      </c>
      <c r="O1359">
        <v>0</v>
      </c>
      <c r="P1359">
        <v>0</v>
      </c>
      <c r="Q1359">
        <v>1</v>
      </c>
      <c r="R1359">
        <v>0</v>
      </c>
      <c r="S1359" s="2">
        <f t="shared" si="42"/>
        <v>10</v>
      </c>
      <c r="T1359" s="2">
        <f t="shared" si="43"/>
        <v>10</v>
      </c>
    </row>
    <row r="1360" spans="1:20" x14ac:dyDescent="0.3">
      <c r="A1360">
        <v>8</v>
      </c>
      <c r="B1360" t="s">
        <v>1382</v>
      </c>
      <c r="E1360">
        <v>2019</v>
      </c>
      <c r="F1360">
        <v>2019</v>
      </c>
      <c r="G1360">
        <v>4</v>
      </c>
      <c r="H1360">
        <v>3</v>
      </c>
      <c r="I1360">
        <v>0</v>
      </c>
      <c r="J1360">
        <v>10</v>
      </c>
      <c r="K1360">
        <v>9</v>
      </c>
      <c r="L1360">
        <v>3.33</v>
      </c>
      <c r="M1360">
        <v>41.66</v>
      </c>
      <c r="N1360">
        <v>0</v>
      </c>
      <c r="O1360">
        <v>0</v>
      </c>
      <c r="P1360">
        <v>1</v>
      </c>
      <c r="Q1360">
        <v>0</v>
      </c>
      <c r="R1360">
        <v>0</v>
      </c>
      <c r="S1360" s="2">
        <f t="shared" si="42"/>
        <v>2.5</v>
      </c>
      <c r="T1360" s="2">
        <f t="shared" si="43"/>
        <v>3.3333333333333335</v>
      </c>
    </row>
    <row r="1361" spans="1:20" x14ac:dyDescent="0.3">
      <c r="A1361">
        <v>9</v>
      </c>
      <c r="B1361" t="s">
        <v>1383</v>
      </c>
      <c r="C1361" t="s">
        <v>15</v>
      </c>
      <c r="E1361">
        <v>2008</v>
      </c>
      <c r="F1361">
        <v>2012</v>
      </c>
      <c r="G1361">
        <v>3</v>
      </c>
      <c r="H1361">
        <v>3</v>
      </c>
      <c r="I1361">
        <v>0</v>
      </c>
      <c r="J1361">
        <v>10</v>
      </c>
      <c r="K1361">
        <v>7</v>
      </c>
      <c r="L1361">
        <v>3.33</v>
      </c>
      <c r="M1361">
        <v>83.33</v>
      </c>
      <c r="N1361">
        <v>0</v>
      </c>
      <c r="O1361">
        <v>0</v>
      </c>
      <c r="P1361">
        <v>0</v>
      </c>
      <c r="Q1361">
        <v>1</v>
      </c>
      <c r="R1361">
        <v>0</v>
      </c>
      <c r="S1361" s="2">
        <f t="shared" si="42"/>
        <v>3.3333333333333335</v>
      </c>
      <c r="T1361" s="2">
        <f t="shared" si="43"/>
        <v>3.3333333333333335</v>
      </c>
    </row>
    <row r="1362" spans="1:20" x14ac:dyDescent="0.3">
      <c r="A1362">
        <v>10</v>
      </c>
      <c r="B1362" t="s">
        <v>1384</v>
      </c>
      <c r="C1362" t="s">
        <v>15</v>
      </c>
      <c r="E1362">
        <v>2007</v>
      </c>
      <c r="F1362">
        <v>2012</v>
      </c>
      <c r="G1362">
        <v>20</v>
      </c>
      <c r="H1362">
        <v>4</v>
      </c>
      <c r="I1362">
        <v>2</v>
      </c>
      <c r="J1362">
        <v>10</v>
      </c>
      <c r="K1362">
        <v>7</v>
      </c>
      <c r="L1362">
        <v>5</v>
      </c>
      <c r="M1362">
        <v>111.11</v>
      </c>
      <c r="N1362">
        <v>0</v>
      </c>
      <c r="O1362">
        <v>0</v>
      </c>
      <c r="P1362">
        <v>1</v>
      </c>
      <c r="Q1362">
        <v>1</v>
      </c>
      <c r="R1362">
        <v>0</v>
      </c>
      <c r="S1362" s="2">
        <f t="shared" si="42"/>
        <v>0.5</v>
      </c>
      <c r="T1362" s="2">
        <f t="shared" si="43"/>
        <v>2.5</v>
      </c>
    </row>
    <row r="1363" spans="1:20" x14ac:dyDescent="0.3">
      <c r="A1363">
        <v>11</v>
      </c>
      <c r="B1363" t="s">
        <v>1385</v>
      </c>
      <c r="C1363" t="s">
        <v>14</v>
      </c>
      <c r="E1363">
        <v>2016</v>
      </c>
      <c r="F1363">
        <v>2019</v>
      </c>
      <c r="G1363">
        <v>14</v>
      </c>
      <c r="H1363">
        <v>6</v>
      </c>
      <c r="I1363">
        <v>5</v>
      </c>
      <c r="J1363">
        <v>10</v>
      </c>
      <c r="K1363">
        <v>8</v>
      </c>
      <c r="L1363">
        <v>10</v>
      </c>
      <c r="M1363">
        <v>66.66</v>
      </c>
      <c r="N1363">
        <v>0</v>
      </c>
      <c r="O1363">
        <v>0</v>
      </c>
      <c r="P1363">
        <v>1</v>
      </c>
      <c r="Q1363">
        <v>1</v>
      </c>
      <c r="R1363">
        <v>0</v>
      </c>
      <c r="S1363" s="2">
        <f t="shared" si="42"/>
        <v>0.7142857142857143</v>
      </c>
      <c r="T1363" s="2">
        <f t="shared" si="43"/>
        <v>1.6666666666666667</v>
      </c>
    </row>
    <row r="1364" spans="1:20" x14ac:dyDescent="0.3">
      <c r="A1364">
        <v>12</v>
      </c>
      <c r="B1364" t="s">
        <v>1386</v>
      </c>
      <c r="C1364" t="s">
        <v>2075</v>
      </c>
      <c r="E1364">
        <v>2019</v>
      </c>
      <c r="F1364">
        <v>2019</v>
      </c>
      <c r="G1364">
        <v>4</v>
      </c>
      <c r="H1364">
        <v>4</v>
      </c>
      <c r="I1364">
        <v>0</v>
      </c>
      <c r="J1364">
        <v>10</v>
      </c>
      <c r="K1364">
        <v>5</v>
      </c>
      <c r="L1364">
        <v>2.5</v>
      </c>
      <c r="M1364">
        <v>62.5</v>
      </c>
      <c r="N1364">
        <v>0</v>
      </c>
      <c r="O1364">
        <v>0</v>
      </c>
      <c r="P1364">
        <v>1</v>
      </c>
      <c r="Q1364">
        <v>1</v>
      </c>
      <c r="R1364">
        <v>0</v>
      </c>
      <c r="S1364" s="2">
        <f t="shared" si="42"/>
        <v>2.5</v>
      </c>
      <c r="T1364" s="2">
        <f t="shared" si="43"/>
        <v>2.5</v>
      </c>
    </row>
    <row r="1365" spans="1:20" x14ac:dyDescent="0.3">
      <c r="A1365">
        <v>13</v>
      </c>
      <c r="B1365" t="s">
        <v>1387</v>
      </c>
      <c r="C1365" t="s">
        <v>18</v>
      </c>
      <c r="E1365">
        <v>2014</v>
      </c>
      <c r="F1365">
        <v>2017</v>
      </c>
      <c r="G1365">
        <v>6</v>
      </c>
      <c r="H1365">
        <v>2</v>
      </c>
      <c r="I1365">
        <v>1</v>
      </c>
      <c r="J1365">
        <v>10</v>
      </c>
      <c r="K1365">
        <v>10</v>
      </c>
      <c r="L1365">
        <v>10</v>
      </c>
      <c r="M1365">
        <v>200</v>
      </c>
      <c r="N1365">
        <v>0</v>
      </c>
      <c r="O1365">
        <v>0</v>
      </c>
      <c r="P1365">
        <v>0</v>
      </c>
      <c r="Q1365">
        <v>2</v>
      </c>
      <c r="R1365">
        <v>0</v>
      </c>
      <c r="S1365" s="2">
        <f t="shared" si="42"/>
        <v>1.6666666666666667</v>
      </c>
      <c r="T1365" s="2">
        <f t="shared" si="43"/>
        <v>5</v>
      </c>
    </row>
    <row r="1366" spans="1:20" x14ac:dyDescent="0.3">
      <c r="A1366">
        <v>14</v>
      </c>
      <c r="B1366" t="s">
        <v>1388</v>
      </c>
      <c r="C1366" t="s">
        <v>2030</v>
      </c>
      <c r="E1366">
        <v>2008</v>
      </c>
      <c r="F1366">
        <v>2008</v>
      </c>
      <c r="G1366">
        <v>2</v>
      </c>
      <c r="H1366">
        <v>2</v>
      </c>
      <c r="I1366">
        <v>1</v>
      </c>
      <c r="J1366">
        <v>10</v>
      </c>
      <c r="K1366">
        <v>10</v>
      </c>
      <c r="L1366">
        <v>10</v>
      </c>
      <c r="M1366">
        <v>50</v>
      </c>
      <c r="N1366">
        <v>0</v>
      </c>
      <c r="O1366">
        <v>0</v>
      </c>
      <c r="P1366">
        <v>1</v>
      </c>
      <c r="Q1366">
        <v>0</v>
      </c>
      <c r="R1366">
        <v>0</v>
      </c>
      <c r="S1366" s="2">
        <f t="shared" si="42"/>
        <v>5</v>
      </c>
      <c r="T1366" s="2">
        <f t="shared" si="43"/>
        <v>5</v>
      </c>
    </row>
    <row r="1367" spans="1:20" x14ac:dyDescent="0.3">
      <c r="A1367">
        <v>15</v>
      </c>
      <c r="B1367" t="s">
        <v>1389</v>
      </c>
      <c r="C1367" t="s">
        <v>2036</v>
      </c>
      <c r="E1367">
        <v>2019</v>
      </c>
      <c r="F1367">
        <v>2019</v>
      </c>
      <c r="G1367">
        <v>3</v>
      </c>
      <c r="H1367">
        <v>2</v>
      </c>
      <c r="I1367">
        <v>0</v>
      </c>
      <c r="J1367">
        <v>10</v>
      </c>
      <c r="K1367">
        <v>10</v>
      </c>
      <c r="L1367">
        <v>5</v>
      </c>
      <c r="M1367">
        <v>83.33</v>
      </c>
      <c r="N1367">
        <v>0</v>
      </c>
      <c r="O1367">
        <v>0</v>
      </c>
      <c r="P1367">
        <v>1</v>
      </c>
      <c r="Q1367">
        <v>1</v>
      </c>
      <c r="R1367">
        <v>0</v>
      </c>
      <c r="S1367" s="2">
        <f t="shared" si="42"/>
        <v>3.3333333333333335</v>
      </c>
      <c r="T1367" s="2">
        <f t="shared" si="43"/>
        <v>5</v>
      </c>
    </row>
    <row r="1368" spans="1:20" x14ac:dyDescent="0.3">
      <c r="A1368">
        <v>16</v>
      </c>
      <c r="B1368" t="s">
        <v>1390</v>
      </c>
      <c r="C1368" t="s">
        <v>13</v>
      </c>
      <c r="E1368">
        <v>2009</v>
      </c>
      <c r="F1368">
        <v>2009</v>
      </c>
      <c r="G1368">
        <v>1</v>
      </c>
      <c r="H1368">
        <v>1</v>
      </c>
      <c r="I1368">
        <v>1</v>
      </c>
      <c r="J1368">
        <v>10</v>
      </c>
      <c r="K1368">
        <v>10</v>
      </c>
      <c r="L1368" t="s">
        <v>8</v>
      </c>
      <c r="M1368">
        <v>125</v>
      </c>
      <c r="N1368">
        <v>0</v>
      </c>
      <c r="O1368">
        <v>0</v>
      </c>
      <c r="P1368">
        <v>0</v>
      </c>
      <c r="Q1368">
        <v>0</v>
      </c>
      <c r="R1368">
        <v>0</v>
      </c>
      <c r="S1368" s="2">
        <f t="shared" si="42"/>
        <v>10</v>
      </c>
      <c r="T1368" s="2">
        <f t="shared" si="43"/>
        <v>10</v>
      </c>
    </row>
    <row r="1369" spans="1:20" x14ac:dyDescent="0.3">
      <c r="A1369">
        <v>17</v>
      </c>
      <c r="B1369" t="s">
        <v>1391</v>
      </c>
      <c r="C1369" t="s">
        <v>2043</v>
      </c>
      <c r="E1369">
        <v>2019</v>
      </c>
      <c r="F1369">
        <v>2019</v>
      </c>
      <c r="G1369">
        <v>7</v>
      </c>
      <c r="H1369">
        <v>4</v>
      </c>
      <c r="I1369">
        <v>1</v>
      </c>
      <c r="J1369">
        <v>10</v>
      </c>
      <c r="K1369">
        <v>6</v>
      </c>
      <c r="L1369">
        <v>3.33</v>
      </c>
      <c r="M1369">
        <v>58.82</v>
      </c>
      <c r="N1369">
        <v>0</v>
      </c>
      <c r="O1369">
        <v>0</v>
      </c>
      <c r="P1369">
        <v>1</v>
      </c>
      <c r="Q1369">
        <v>0</v>
      </c>
      <c r="R1369">
        <v>1</v>
      </c>
      <c r="S1369" s="2">
        <f t="shared" si="42"/>
        <v>1.4285714285714286</v>
      </c>
      <c r="T1369" s="2">
        <f t="shared" si="43"/>
        <v>2.5</v>
      </c>
    </row>
    <row r="1370" spans="1:20" x14ac:dyDescent="0.3">
      <c r="A1370">
        <v>18</v>
      </c>
      <c r="B1370" t="s">
        <v>1392</v>
      </c>
      <c r="C1370" t="s">
        <v>2027</v>
      </c>
      <c r="E1370">
        <v>2019</v>
      </c>
      <c r="F1370">
        <v>2019</v>
      </c>
      <c r="G1370">
        <v>5</v>
      </c>
      <c r="H1370">
        <v>2</v>
      </c>
      <c r="I1370">
        <v>1</v>
      </c>
      <c r="J1370">
        <v>10</v>
      </c>
      <c r="K1370">
        <v>6</v>
      </c>
      <c r="L1370">
        <v>10</v>
      </c>
      <c r="M1370">
        <v>100</v>
      </c>
      <c r="N1370">
        <v>0</v>
      </c>
      <c r="O1370">
        <v>0</v>
      </c>
      <c r="P1370">
        <v>0</v>
      </c>
      <c r="Q1370">
        <v>1</v>
      </c>
      <c r="R1370">
        <v>0</v>
      </c>
      <c r="S1370" s="2">
        <f t="shared" si="42"/>
        <v>2</v>
      </c>
      <c r="T1370" s="2">
        <f t="shared" si="43"/>
        <v>5</v>
      </c>
    </row>
    <row r="1371" spans="1:20" x14ac:dyDescent="0.3">
      <c r="A1371">
        <v>19</v>
      </c>
      <c r="B1371" t="s">
        <v>1393</v>
      </c>
      <c r="C1371" t="s">
        <v>2067</v>
      </c>
      <c r="E1371">
        <v>2019</v>
      </c>
      <c r="F1371">
        <v>2019</v>
      </c>
      <c r="G1371">
        <v>2</v>
      </c>
      <c r="H1371">
        <v>2</v>
      </c>
      <c r="I1371">
        <v>0</v>
      </c>
      <c r="J1371">
        <v>10</v>
      </c>
      <c r="K1371">
        <v>5</v>
      </c>
      <c r="L1371">
        <v>5</v>
      </c>
      <c r="M1371">
        <v>30.3</v>
      </c>
      <c r="N1371">
        <v>0</v>
      </c>
      <c r="O1371">
        <v>0</v>
      </c>
      <c r="P1371">
        <v>0</v>
      </c>
      <c r="Q1371">
        <v>1</v>
      </c>
      <c r="R1371">
        <v>0</v>
      </c>
      <c r="S1371" s="2">
        <f t="shared" si="42"/>
        <v>5</v>
      </c>
      <c r="T1371" s="2">
        <f t="shared" si="43"/>
        <v>5</v>
      </c>
    </row>
    <row r="1372" spans="1:20" x14ac:dyDescent="0.3">
      <c r="A1372">
        <v>20</v>
      </c>
      <c r="B1372" t="s">
        <v>1394</v>
      </c>
      <c r="C1372" t="s">
        <v>17</v>
      </c>
      <c r="E1372">
        <v>2005</v>
      </c>
      <c r="F1372">
        <v>2011</v>
      </c>
      <c r="G1372">
        <v>10</v>
      </c>
      <c r="H1372">
        <v>4</v>
      </c>
      <c r="I1372">
        <v>2</v>
      </c>
      <c r="J1372">
        <v>10</v>
      </c>
      <c r="K1372">
        <v>5</v>
      </c>
      <c r="L1372">
        <v>5</v>
      </c>
      <c r="M1372">
        <v>90.9</v>
      </c>
      <c r="N1372">
        <v>0</v>
      </c>
      <c r="O1372">
        <v>0</v>
      </c>
      <c r="P1372">
        <v>1</v>
      </c>
      <c r="Q1372">
        <v>2</v>
      </c>
      <c r="R1372">
        <v>0</v>
      </c>
      <c r="S1372" s="2">
        <f t="shared" si="42"/>
        <v>1</v>
      </c>
      <c r="T1372" s="2">
        <f t="shared" si="43"/>
        <v>2.5</v>
      </c>
    </row>
    <row r="1373" spans="1:20" x14ac:dyDescent="0.3">
      <c r="A1373">
        <v>21</v>
      </c>
      <c r="B1373" t="s">
        <v>1395</v>
      </c>
      <c r="C1373" t="s">
        <v>11</v>
      </c>
      <c r="E1373">
        <v>2009</v>
      </c>
      <c r="F1373">
        <v>2010</v>
      </c>
      <c r="G1373">
        <v>6</v>
      </c>
      <c r="H1373">
        <v>1</v>
      </c>
      <c r="I1373">
        <v>1</v>
      </c>
      <c r="J1373">
        <v>10</v>
      </c>
      <c r="K1373">
        <v>10</v>
      </c>
      <c r="L1373" t="s">
        <v>8</v>
      </c>
      <c r="M1373">
        <v>166.66</v>
      </c>
      <c r="N1373">
        <v>0</v>
      </c>
      <c r="O1373">
        <v>0</v>
      </c>
      <c r="P1373">
        <v>0</v>
      </c>
      <c r="Q1373">
        <v>0</v>
      </c>
      <c r="R1373">
        <v>1</v>
      </c>
      <c r="S1373" s="2">
        <f t="shared" si="42"/>
        <v>1.6666666666666667</v>
      </c>
      <c r="T1373" s="2">
        <f t="shared" si="43"/>
        <v>10</v>
      </c>
    </row>
    <row r="1374" spans="1:20" x14ac:dyDescent="0.3">
      <c r="A1374">
        <v>22</v>
      </c>
      <c r="B1374" t="s">
        <v>1396</v>
      </c>
      <c r="C1374" t="s">
        <v>15</v>
      </c>
      <c r="E1374">
        <v>2007</v>
      </c>
      <c r="F1374">
        <v>2007</v>
      </c>
      <c r="G1374">
        <v>1</v>
      </c>
      <c r="H1374">
        <v>1</v>
      </c>
      <c r="I1374">
        <v>0</v>
      </c>
      <c r="J1374">
        <v>10</v>
      </c>
      <c r="K1374">
        <v>10</v>
      </c>
      <c r="L1374">
        <v>10</v>
      </c>
      <c r="M1374">
        <v>166.66</v>
      </c>
      <c r="N1374">
        <v>0</v>
      </c>
      <c r="O1374">
        <v>0</v>
      </c>
      <c r="P1374">
        <v>0</v>
      </c>
      <c r="Q1374">
        <v>1</v>
      </c>
      <c r="R1374">
        <v>1</v>
      </c>
      <c r="S1374" s="2">
        <f t="shared" si="42"/>
        <v>10</v>
      </c>
      <c r="T1374" s="2">
        <f t="shared" si="43"/>
        <v>10</v>
      </c>
    </row>
    <row r="1375" spans="1:20" x14ac:dyDescent="0.3">
      <c r="A1375">
        <v>23</v>
      </c>
      <c r="B1375" t="s">
        <v>1397</v>
      </c>
      <c r="C1375" t="s">
        <v>2080</v>
      </c>
      <c r="E1375">
        <v>2019</v>
      </c>
      <c r="F1375">
        <v>2019</v>
      </c>
      <c r="G1375">
        <v>2</v>
      </c>
      <c r="H1375">
        <v>2</v>
      </c>
      <c r="I1375">
        <v>0</v>
      </c>
      <c r="J1375">
        <v>10</v>
      </c>
      <c r="K1375">
        <v>7</v>
      </c>
      <c r="L1375">
        <v>5</v>
      </c>
      <c r="M1375">
        <v>43.47</v>
      </c>
      <c r="N1375">
        <v>0</v>
      </c>
      <c r="O1375">
        <v>0</v>
      </c>
      <c r="P1375">
        <v>0</v>
      </c>
      <c r="Q1375">
        <v>0</v>
      </c>
      <c r="R1375">
        <v>0</v>
      </c>
      <c r="S1375" s="2">
        <f t="shared" si="42"/>
        <v>5</v>
      </c>
      <c r="T1375" s="2">
        <f t="shared" si="43"/>
        <v>5</v>
      </c>
    </row>
    <row r="1376" spans="1:20" x14ac:dyDescent="0.3">
      <c r="A1376">
        <v>24</v>
      </c>
      <c r="B1376" t="s">
        <v>1398</v>
      </c>
      <c r="C1376" t="s">
        <v>2025</v>
      </c>
      <c r="E1376">
        <v>2016</v>
      </c>
      <c r="F1376">
        <v>2016</v>
      </c>
      <c r="G1376">
        <v>2</v>
      </c>
      <c r="H1376">
        <v>2</v>
      </c>
      <c r="I1376">
        <v>2</v>
      </c>
      <c r="J1376">
        <v>10</v>
      </c>
      <c r="K1376">
        <v>8</v>
      </c>
      <c r="L1376" t="s">
        <v>8</v>
      </c>
      <c r="M1376">
        <v>166.66</v>
      </c>
      <c r="N1376">
        <v>0</v>
      </c>
      <c r="O1376">
        <v>0</v>
      </c>
      <c r="P1376">
        <v>0</v>
      </c>
      <c r="Q1376">
        <v>0</v>
      </c>
      <c r="R1376">
        <v>1</v>
      </c>
      <c r="S1376" s="2">
        <f t="shared" si="42"/>
        <v>5</v>
      </c>
      <c r="T1376" s="2">
        <f t="shared" si="43"/>
        <v>5</v>
      </c>
    </row>
    <row r="1377" spans="1:20" x14ac:dyDescent="0.3">
      <c r="A1377">
        <v>25</v>
      </c>
      <c r="B1377" t="s">
        <v>1399</v>
      </c>
      <c r="C1377" t="s">
        <v>18</v>
      </c>
      <c r="E1377">
        <v>2017</v>
      </c>
      <c r="F1377">
        <v>2019</v>
      </c>
      <c r="G1377">
        <v>8</v>
      </c>
      <c r="H1377">
        <v>3</v>
      </c>
      <c r="I1377">
        <v>0</v>
      </c>
      <c r="J1377">
        <v>10</v>
      </c>
      <c r="K1377">
        <v>8</v>
      </c>
      <c r="L1377">
        <v>3.33</v>
      </c>
      <c r="M1377">
        <v>47.61</v>
      </c>
      <c r="N1377">
        <v>0</v>
      </c>
      <c r="O1377">
        <v>0</v>
      </c>
      <c r="P1377">
        <v>0</v>
      </c>
      <c r="Q1377">
        <v>0</v>
      </c>
      <c r="R1377">
        <v>0</v>
      </c>
      <c r="S1377" s="2">
        <f t="shared" si="42"/>
        <v>1.25</v>
      </c>
      <c r="T1377" s="2">
        <f t="shared" si="43"/>
        <v>3.3333333333333335</v>
      </c>
    </row>
    <row r="1378" spans="1:20" x14ac:dyDescent="0.3">
      <c r="A1378">
        <v>26</v>
      </c>
      <c r="B1378" t="s">
        <v>1400</v>
      </c>
      <c r="C1378" t="s">
        <v>2065</v>
      </c>
      <c r="E1378">
        <v>2019</v>
      </c>
      <c r="F1378">
        <v>2019</v>
      </c>
      <c r="G1378">
        <v>4</v>
      </c>
      <c r="H1378">
        <v>3</v>
      </c>
      <c r="I1378">
        <v>0</v>
      </c>
      <c r="J1378">
        <v>10</v>
      </c>
      <c r="K1378">
        <v>7</v>
      </c>
      <c r="L1378">
        <v>3.33</v>
      </c>
      <c r="M1378">
        <v>76.92</v>
      </c>
      <c r="N1378">
        <v>0</v>
      </c>
      <c r="O1378">
        <v>0</v>
      </c>
      <c r="P1378">
        <v>1</v>
      </c>
      <c r="Q1378">
        <v>0</v>
      </c>
      <c r="R1378">
        <v>1</v>
      </c>
      <c r="S1378" s="2">
        <f t="shared" si="42"/>
        <v>2.5</v>
      </c>
      <c r="T1378" s="2">
        <f t="shared" si="43"/>
        <v>3.3333333333333335</v>
      </c>
    </row>
    <row r="1379" spans="1:20" x14ac:dyDescent="0.3">
      <c r="A1379">
        <v>27</v>
      </c>
      <c r="B1379" t="s">
        <v>1401</v>
      </c>
      <c r="C1379" t="s">
        <v>2025</v>
      </c>
      <c r="E1379">
        <v>2019</v>
      </c>
      <c r="F1379">
        <v>2019</v>
      </c>
      <c r="G1379">
        <v>17</v>
      </c>
      <c r="H1379">
        <v>4</v>
      </c>
      <c r="I1379">
        <v>1</v>
      </c>
      <c r="J1379">
        <v>10</v>
      </c>
      <c r="K1379">
        <v>6</v>
      </c>
      <c r="L1379">
        <v>3.33</v>
      </c>
      <c r="M1379">
        <v>111.11</v>
      </c>
      <c r="N1379">
        <v>0</v>
      </c>
      <c r="O1379">
        <v>0</v>
      </c>
      <c r="P1379">
        <v>1</v>
      </c>
      <c r="Q1379">
        <v>1</v>
      </c>
      <c r="R1379">
        <v>0</v>
      </c>
      <c r="S1379" s="2">
        <f t="shared" si="42"/>
        <v>0.58823529411764708</v>
      </c>
      <c r="T1379" s="2">
        <f t="shared" si="43"/>
        <v>2.5</v>
      </c>
    </row>
    <row r="1380" spans="1:20" x14ac:dyDescent="0.3">
      <c r="A1380">
        <v>28</v>
      </c>
      <c r="B1380" t="s">
        <v>1402</v>
      </c>
      <c r="C1380" t="s">
        <v>2068</v>
      </c>
      <c r="E1380">
        <v>2019</v>
      </c>
      <c r="F1380">
        <v>2019</v>
      </c>
      <c r="G1380">
        <v>3</v>
      </c>
      <c r="H1380">
        <v>2</v>
      </c>
      <c r="I1380">
        <v>1</v>
      </c>
      <c r="J1380">
        <v>10</v>
      </c>
      <c r="K1380">
        <v>6</v>
      </c>
      <c r="L1380">
        <v>10</v>
      </c>
      <c r="M1380">
        <v>100</v>
      </c>
      <c r="N1380">
        <v>0</v>
      </c>
      <c r="O1380">
        <v>0</v>
      </c>
      <c r="P1380">
        <v>0</v>
      </c>
      <c r="Q1380">
        <v>0</v>
      </c>
      <c r="R1380">
        <v>1</v>
      </c>
      <c r="S1380" s="2">
        <f t="shared" si="42"/>
        <v>3.3333333333333335</v>
      </c>
      <c r="T1380" s="2">
        <f t="shared" si="43"/>
        <v>5</v>
      </c>
    </row>
    <row r="1381" spans="1:20" x14ac:dyDescent="0.3">
      <c r="A1381">
        <v>29</v>
      </c>
      <c r="B1381" t="s">
        <v>1403</v>
      </c>
      <c r="C1381" t="s">
        <v>15</v>
      </c>
      <c r="E1381">
        <v>2007</v>
      </c>
      <c r="F1381">
        <v>2007</v>
      </c>
      <c r="G1381">
        <v>1</v>
      </c>
      <c r="H1381">
        <v>1</v>
      </c>
      <c r="I1381">
        <v>0</v>
      </c>
      <c r="J1381">
        <v>10</v>
      </c>
      <c r="K1381">
        <v>10</v>
      </c>
      <c r="L1381">
        <v>10</v>
      </c>
      <c r="M1381">
        <v>66.66</v>
      </c>
      <c r="N1381">
        <v>0</v>
      </c>
      <c r="O1381">
        <v>0</v>
      </c>
      <c r="P1381">
        <v>0</v>
      </c>
      <c r="Q1381">
        <v>1</v>
      </c>
      <c r="R1381">
        <v>0</v>
      </c>
      <c r="S1381" s="2">
        <f t="shared" si="42"/>
        <v>10</v>
      </c>
      <c r="T1381" s="2">
        <f t="shared" si="43"/>
        <v>10</v>
      </c>
    </row>
    <row r="1382" spans="1:20" x14ac:dyDescent="0.3">
      <c r="A1382">
        <v>30</v>
      </c>
      <c r="B1382" t="s">
        <v>1404</v>
      </c>
      <c r="C1382" t="s">
        <v>2030</v>
      </c>
      <c r="E1382">
        <v>2008</v>
      </c>
      <c r="F1382">
        <v>2008</v>
      </c>
      <c r="G1382">
        <v>4</v>
      </c>
      <c r="H1382">
        <v>3</v>
      </c>
      <c r="I1382">
        <v>0</v>
      </c>
      <c r="J1382">
        <v>10</v>
      </c>
      <c r="K1382">
        <v>6</v>
      </c>
      <c r="L1382">
        <v>3.33</v>
      </c>
      <c r="M1382">
        <v>30.3</v>
      </c>
      <c r="N1382">
        <v>0</v>
      </c>
      <c r="O1382">
        <v>0</v>
      </c>
      <c r="P1382">
        <v>1</v>
      </c>
      <c r="Q1382">
        <v>0</v>
      </c>
      <c r="R1382">
        <v>0</v>
      </c>
      <c r="S1382" s="2">
        <f t="shared" si="42"/>
        <v>2.5</v>
      </c>
      <c r="T1382" s="2">
        <f t="shared" si="43"/>
        <v>3.3333333333333335</v>
      </c>
    </row>
    <row r="1383" spans="1:20" x14ac:dyDescent="0.3">
      <c r="A1383">
        <v>31</v>
      </c>
      <c r="B1383" t="s">
        <v>1405</v>
      </c>
      <c r="C1383" t="s">
        <v>11</v>
      </c>
      <c r="E1383">
        <v>2006</v>
      </c>
      <c r="F1383">
        <v>2006</v>
      </c>
      <c r="G1383">
        <v>1</v>
      </c>
      <c r="H1383">
        <v>1</v>
      </c>
      <c r="I1383">
        <v>0</v>
      </c>
      <c r="J1383">
        <v>10</v>
      </c>
      <c r="K1383">
        <v>10</v>
      </c>
      <c r="L1383">
        <v>10</v>
      </c>
      <c r="M1383">
        <v>83.33</v>
      </c>
      <c r="N1383">
        <v>0</v>
      </c>
      <c r="O1383">
        <v>0</v>
      </c>
      <c r="P1383">
        <v>0</v>
      </c>
      <c r="Q1383">
        <v>2</v>
      </c>
      <c r="R1383">
        <v>0</v>
      </c>
      <c r="S1383" s="2">
        <f t="shared" si="42"/>
        <v>10</v>
      </c>
      <c r="T1383" s="2">
        <f t="shared" si="43"/>
        <v>10</v>
      </c>
    </row>
    <row r="1384" spans="1:20" x14ac:dyDescent="0.3">
      <c r="A1384">
        <v>32</v>
      </c>
      <c r="B1384" t="s">
        <v>1406</v>
      </c>
      <c r="C1384" t="s">
        <v>13</v>
      </c>
      <c r="E1384">
        <v>2015</v>
      </c>
      <c r="F1384">
        <v>2019</v>
      </c>
      <c r="G1384">
        <v>5</v>
      </c>
      <c r="H1384">
        <v>2</v>
      </c>
      <c r="I1384">
        <v>2</v>
      </c>
      <c r="J1384">
        <v>10</v>
      </c>
      <c r="K1384">
        <v>5</v>
      </c>
      <c r="L1384" t="s">
        <v>8</v>
      </c>
      <c r="M1384">
        <v>83.33</v>
      </c>
      <c r="N1384">
        <v>0</v>
      </c>
      <c r="O1384">
        <v>0</v>
      </c>
      <c r="P1384">
        <v>0</v>
      </c>
      <c r="Q1384">
        <v>1</v>
      </c>
      <c r="R1384">
        <v>0</v>
      </c>
      <c r="S1384" s="2">
        <f t="shared" si="42"/>
        <v>2</v>
      </c>
      <c r="T1384" s="2">
        <f t="shared" si="43"/>
        <v>5</v>
      </c>
    </row>
    <row r="1385" spans="1:20" x14ac:dyDescent="0.3">
      <c r="A1385">
        <v>33</v>
      </c>
      <c r="B1385" t="s">
        <v>1407</v>
      </c>
      <c r="C1385" t="s">
        <v>2022</v>
      </c>
      <c r="E1385">
        <v>2017</v>
      </c>
      <c r="F1385">
        <v>2019</v>
      </c>
      <c r="G1385">
        <v>18</v>
      </c>
      <c r="H1385">
        <v>5</v>
      </c>
      <c r="I1385">
        <v>2</v>
      </c>
      <c r="J1385">
        <v>10</v>
      </c>
      <c r="K1385">
        <v>6</v>
      </c>
      <c r="L1385">
        <v>3.33</v>
      </c>
      <c r="M1385">
        <v>52.63</v>
      </c>
      <c r="N1385">
        <v>0</v>
      </c>
      <c r="O1385">
        <v>0</v>
      </c>
      <c r="P1385">
        <v>0</v>
      </c>
      <c r="Q1385">
        <v>1</v>
      </c>
      <c r="R1385">
        <v>0</v>
      </c>
      <c r="S1385" s="2">
        <f t="shared" si="42"/>
        <v>0.55555555555555558</v>
      </c>
      <c r="T1385" s="2">
        <f t="shared" si="43"/>
        <v>2</v>
      </c>
    </row>
    <row r="1386" spans="1:20" x14ac:dyDescent="0.3">
      <c r="A1386">
        <v>34</v>
      </c>
      <c r="B1386" t="s">
        <v>1408</v>
      </c>
      <c r="C1386" t="s">
        <v>20</v>
      </c>
      <c r="E1386">
        <v>2018</v>
      </c>
      <c r="F1386">
        <v>2018</v>
      </c>
      <c r="G1386">
        <v>1</v>
      </c>
      <c r="H1386">
        <v>1</v>
      </c>
      <c r="I1386">
        <v>0</v>
      </c>
      <c r="J1386">
        <v>10</v>
      </c>
      <c r="K1386">
        <v>10</v>
      </c>
      <c r="L1386">
        <v>10</v>
      </c>
      <c r="M1386">
        <v>111.11</v>
      </c>
      <c r="N1386">
        <v>0</v>
      </c>
      <c r="O1386">
        <v>0</v>
      </c>
      <c r="P1386">
        <v>0</v>
      </c>
      <c r="Q1386">
        <v>1</v>
      </c>
      <c r="R1386">
        <v>0</v>
      </c>
      <c r="S1386" s="2">
        <f t="shared" si="42"/>
        <v>10</v>
      </c>
      <c r="T1386" s="2">
        <f t="shared" si="43"/>
        <v>10</v>
      </c>
    </row>
    <row r="1387" spans="1:20" x14ac:dyDescent="0.3">
      <c r="A1387">
        <v>35</v>
      </c>
      <c r="B1387" t="s">
        <v>1409</v>
      </c>
      <c r="C1387" t="s">
        <v>2077</v>
      </c>
      <c r="E1387">
        <v>2019</v>
      </c>
      <c r="F1387">
        <v>2019</v>
      </c>
      <c r="G1387">
        <v>1</v>
      </c>
      <c r="H1387">
        <v>1</v>
      </c>
      <c r="I1387">
        <v>0</v>
      </c>
      <c r="J1387">
        <v>9</v>
      </c>
      <c r="K1387">
        <v>9</v>
      </c>
      <c r="L1387">
        <v>9</v>
      </c>
      <c r="M1387">
        <v>37.5</v>
      </c>
      <c r="N1387">
        <v>0</v>
      </c>
      <c r="O1387">
        <v>0</v>
      </c>
      <c r="P1387">
        <v>0</v>
      </c>
      <c r="Q1387">
        <v>0</v>
      </c>
      <c r="R1387">
        <v>0</v>
      </c>
      <c r="S1387" s="2">
        <f t="shared" si="42"/>
        <v>9</v>
      </c>
      <c r="T1387" s="2">
        <f t="shared" si="43"/>
        <v>9</v>
      </c>
    </row>
    <row r="1388" spans="1:20" x14ac:dyDescent="0.3">
      <c r="A1388">
        <v>36</v>
      </c>
      <c r="B1388" t="s">
        <v>1410</v>
      </c>
      <c r="C1388" t="s">
        <v>21</v>
      </c>
      <c r="E1388">
        <v>2013</v>
      </c>
      <c r="F1388">
        <v>2013</v>
      </c>
      <c r="G1388">
        <v>1</v>
      </c>
      <c r="H1388">
        <v>1</v>
      </c>
      <c r="I1388">
        <v>0</v>
      </c>
      <c r="J1388">
        <v>9</v>
      </c>
      <c r="K1388">
        <v>9</v>
      </c>
      <c r="L1388">
        <v>9</v>
      </c>
      <c r="M1388">
        <v>42.85</v>
      </c>
      <c r="N1388">
        <v>0</v>
      </c>
      <c r="O1388">
        <v>0</v>
      </c>
      <c r="P1388">
        <v>0</v>
      </c>
      <c r="Q1388">
        <v>0</v>
      </c>
      <c r="R1388">
        <v>0</v>
      </c>
      <c r="S1388" s="2">
        <f t="shared" si="42"/>
        <v>9</v>
      </c>
      <c r="T1388" s="2">
        <f t="shared" si="43"/>
        <v>9</v>
      </c>
    </row>
    <row r="1389" spans="1:20" x14ac:dyDescent="0.3">
      <c r="A1389">
        <v>37</v>
      </c>
      <c r="B1389" t="s">
        <v>1411</v>
      </c>
      <c r="C1389" t="s">
        <v>2046</v>
      </c>
      <c r="E1389">
        <v>2019</v>
      </c>
      <c r="F1389">
        <v>2019</v>
      </c>
      <c r="G1389">
        <v>2</v>
      </c>
      <c r="H1389">
        <v>1</v>
      </c>
      <c r="I1389">
        <v>0</v>
      </c>
      <c r="J1389">
        <v>9</v>
      </c>
      <c r="K1389">
        <v>9</v>
      </c>
      <c r="L1389">
        <v>9</v>
      </c>
      <c r="M1389">
        <v>90</v>
      </c>
      <c r="N1389">
        <v>0</v>
      </c>
      <c r="O1389">
        <v>0</v>
      </c>
      <c r="P1389">
        <v>0</v>
      </c>
      <c r="Q1389">
        <v>1</v>
      </c>
      <c r="R1389">
        <v>0</v>
      </c>
      <c r="S1389" s="2">
        <f t="shared" si="42"/>
        <v>4.5</v>
      </c>
      <c r="T1389" s="2">
        <f t="shared" si="43"/>
        <v>9</v>
      </c>
    </row>
    <row r="1390" spans="1:20" x14ac:dyDescent="0.3">
      <c r="A1390">
        <v>38</v>
      </c>
      <c r="B1390" t="s">
        <v>1412</v>
      </c>
      <c r="C1390" t="s">
        <v>2052</v>
      </c>
      <c r="E1390">
        <v>2019</v>
      </c>
      <c r="F1390">
        <v>2019</v>
      </c>
      <c r="G1390">
        <v>2</v>
      </c>
      <c r="H1390">
        <v>2</v>
      </c>
      <c r="I1390">
        <v>1</v>
      </c>
      <c r="J1390">
        <v>9</v>
      </c>
      <c r="K1390">
        <v>6</v>
      </c>
      <c r="L1390">
        <v>9</v>
      </c>
      <c r="M1390">
        <v>225</v>
      </c>
      <c r="N1390">
        <v>0</v>
      </c>
      <c r="O1390">
        <v>0</v>
      </c>
      <c r="P1390">
        <v>0</v>
      </c>
      <c r="Q1390">
        <v>0</v>
      </c>
      <c r="R1390">
        <v>1</v>
      </c>
      <c r="S1390" s="2">
        <f t="shared" si="42"/>
        <v>4.5</v>
      </c>
      <c r="T1390" s="2">
        <f t="shared" si="43"/>
        <v>4.5</v>
      </c>
    </row>
    <row r="1391" spans="1:20" x14ac:dyDescent="0.3">
      <c r="A1391">
        <v>39</v>
      </c>
      <c r="B1391" t="s">
        <v>1413</v>
      </c>
      <c r="C1391" t="s">
        <v>2068</v>
      </c>
      <c r="E1391">
        <v>2019</v>
      </c>
      <c r="F1391">
        <v>2019</v>
      </c>
      <c r="G1391">
        <v>3</v>
      </c>
      <c r="H1391">
        <v>2</v>
      </c>
      <c r="I1391">
        <v>1</v>
      </c>
      <c r="J1391">
        <v>9</v>
      </c>
      <c r="K1391">
        <v>6</v>
      </c>
      <c r="L1391">
        <v>9</v>
      </c>
      <c r="M1391">
        <v>90</v>
      </c>
      <c r="N1391">
        <v>0</v>
      </c>
      <c r="O1391">
        <v>0</v>
      </c>
      <c r="P1391">
        <v>0</v>
      </c>
      <c r="Q1391">
        <v>0</v>
      </c>
      <c r="R1391">
        <v>1</v>
      </c>
      <c r="S1391" s="2">
        <f t="shared" si="42"/>
        <v>3</v>
      </c>
      <c r="T1391" s="2">
        <f t="shared" si="43"/>
        <v>4.5</v>
      </c>
    </row>
    <row r="1392" spans="1:20" x14ac:dyDescent="0.3">
      <c r="A1392">
        <v>40</v>
      </c>
      <c r="B1392" t="s">
        <v>1414</v>
      </c>
      <c r="C1392" t="s">
        <v>2041</v>
      </c>
      <c r="E1392">
        <v>2008</v>
      </c>
      <c r="F1392">
        <v>2008</v>
      </c>
      <c r="G1392">
        <v>3</v>
      </c>
      <c r="H1392">
        <v>3</v>
      </c>
      <c r="I1392">
        <v>0</v>
      </c>
      <c r="J1392">
        <v>9</v>
      </c>
      <c r="K1392">
        <v>7</v>
      </c>
      <c r="L1392">
        <v>3</v>
      </c>
      <c r="M1392">
        <v>52.94</v>
      </c>
      <c r="N1392">
        <v>0</v>
      </c>
      <c r="O1392">
        <v>0</v>
      </c>
      <c r="P1392">
        <v>1</v>
      </c>
      <c r="Q1392">
        <v>0</v>
      </c>
      <c r="R1392">
        <v>0</v>
      </c>
      <c r="S1392" s="2">
        <f t="shared" si="42"/>
        <v>3</v>
      </c>
      <c r="T1392" s="2">
        <f t="shared" si="43"/>
        <v>3</v>
      </c>
    </row>
    <row r="1393" spans="1:20" x14ac:dyDescent="0.3">
      <c r="A1393">
        <v>41</v>
      </c>
      <c r="B1393" t="s">
        <v>1415</v>
      </c>
      <c r="C1393" t="s">
        <v>2020</v>
      </c>
      <c r="E1393">
        <v>2013</v>
      </c>
      <c r="F1393">
        <v>2013</v>
      </c>
      <c r="G1393">
        <v>1</v>
      </c>
      <c r="H1393">
        <v>1</v>
      </c>
      <c r="I1393">
        <v>0</v>
      </c>
      <c r="J1393">
        <v>9</v>
      </c>
      <c r="K1393">
        <v>9</v>
      </c>
      <c r="L1393">
        <v>9</v>
      </c>
      <c r="M1393">
        <v>69.23</v>
      </c>
      <c r="N1393">
        <v>0</v>
      </c>
      <c r="O1393">
        <v>0</v>
      </c>
      <c r="P1393">
        <v>0</v>
      </c>
      <c r="Q1393">
        <v>1</v>
      </c>
      <c r="R1393">
        <v>0</v>
      </c>
      <c r="S1393" s="2">
        <f t="shared" si="42"/>
        <v>9</v>
      </c>
      <c r="T1393" s="2">
        <f t="shared" si="43"/>
        <v>9</v>
      </c>
    </row>
    <row r="1394" spans="1:20" x14ac:dyDescent="0.3">
      <c r="A1394">
        <v>42</v>
      </c>
      <c r="B1394" t="s">
        <v>1416</v>
      </c>
      <c r="C1394" t="s">
        <v>13</v>
      </c>
      <c r="E1394">
        <v>2019</v>
      </c>
      <c r="F1394">
        <v>2019</v>
      </c>
      <c r="G1394">
        <v>1</v>
      </c>
      <c r="H1394">
        <v>1</v>
      </c>
      <c r="I1394">
        <v>0</v>
      </c>
      <c r="J1394">
        <v>9</v>
      </c>
      <c r="K1394">
        <v>9</v>
      </c>
      <c r="L1394">
        <v>9</v>
      </c>
      <c r="M1394">
        <v>128.57</v>
      </c>
      <c r="N1394">
        <v>0</v>
      </c>
      <c r="O1394">
        <v>0</v>
      </c>
      <c r="P1394">
        <v>0</v>
      </c>
      <c r="Q1394">
        <v>1</v>
      </c>
      <c r="R1394">
        <v>0</v>
      </c>
      <c r="S1394" s="2">
        <f t="shared" si="42"/>
        <v>9</v>
      </c>
      <c r="T1394" s="2">
        <f t="shared" si="43"/>
        <v>9</v>
      </c>
    </row>
    <row r="1395" spans="1:20" x14ac:dyDescent="0.3">
      <c r="A1395">
        <v>43</v>
      </c>
      <c r="B1395" t="s">
        <v>1417</v>
      </c>
      <c r="C1395" t="s">
        <v>20</v>
      </c>
      <c r="E1395">
        <v>2012</v>
      </c>
      <c r="F1395">
        <v>2012</v>
      </c>
      <c r="G1395">
        <v>7</v>
      </c>
      <c r="H1395">
        <v>4</v>
      </c>
      <c r="I1395">
        <v>2</v>
      </c>
      <c r="J1395">
        <v>9</v>
      </c>
      <c r="K1395">
        <v>5</v>
      </c>
      <c r="L1395">
        <v>4.5</v>
      </c>
      <c r="M1395">
        <v>100</v>
      </c>
      <c r="N1395">
        <v>0</v>
      </c>
      <c r="O1395">
        <v>0</v>
      </c>
      <c r="P1395">
        <v>0</v>
      </c>
      <c r="Q1395">
        <v>1</v>
      </c>
      <c r="R1395">
        <v>0</v>
      </c>
      <c r="S1395" s="2">
        <f t="shared" si="42"/>
        <v>1.2857142857142858</v>
      </c>
      <c r="T1395" s="2">
        <f t="shared" si="43"/>
        <v>2.25</v>
      </c>
    </row>
    <row r="1396" spans="1:20" x14ac:dyDescent="0.3">
      <c r="A1396">
        <v>44</v>
      </c>
      <c r="B1396" t="s">
        <v>1418</v>
      </c>
      <c r="C1396" t="s">
        <v>2025</v>
      </c>
      <c r="E1396">
        <v>2016</v>
      </c>
      <c r="F1396">
        <v>2019</v>
      </c>
      <c r="G1396">
        <v>5</v>
      </c>
      <c r="H1396">
        <v>4</v>
      </c>
      <c r="I1396">
        <v>0</v>
      </c>
      <c r="J1396">
        <v>9</v>
      </c>
      <c r="K1396">
        <v>4</v>
      </c>
      <c r="L1396">
        <v>2.25</v>
      </c>
      <c r="M1396">
        <v>60</v>
      </c>
      <c r="N1396">
        <v>0</v>
      </c>
      <c r="O1396">
        <v>0</v>
      </c>
      <c r="P1396">
        <v>0</v>
      </c>
      <c r="Q1396">
        <v>0</v>
      </c>
      <c r="R1396">
        <v>0</v>
      </c>
      <c r="S1396" s="2">
        <f t="shared" si="42"/>
        <v>1.8</v>
      </c>
      <c r="T1396" s="2">
        <f t="shared" si="43"/>
        <v>2.25</v>
      </c>
    </row>
    <row r="1397" spans="1:20" x14ac:dyDescent="0.3">
      <c r="A1397">
        <v>45</v>
      </c>
      <c r="B1397" t="s">
        <v>1419</v>
      </c>
      <c r="C1397" t="s">
        <v>2031</v>
      </c>
      <c r="E1397">
        <v>2019</v>
      </c>
      <c r="F1397">
        <v>2019</v>
      </c>
      <c r="G1397">
        <v>15</v>
      </c>
      <c r="H1397">
        <v>5</v>
      </c>
      <c r="I1397">
        <v>3</v>
      </c>
      <c r="J1397">
        <v>9</v>
      </c>
      <c r="K1397">
        <v>4</v>
      </c>
      <c r="L1397">
        <v>4.5</v>
      </c>
      <c r="M1397">
        <v>90</v>
      </c>
      <c r="N1397">
        <v>0</v>
      </c>
      <c r="O1397">
        <v>0</v>
      </c>
      <c r="P1397">
        <v>1</v>
      </c>
      <c r="Q1397">
        <v>1</v>
      </c>
      <c r="R1397">
        <v>0</v>
      </c>
      <c r="S1397" s="2">
        <f t="shared" si="42"/>
        <v>0.6</v>
      </c>
      <c r="T1397" s="2">
        <f t="shared" si="43"/>
        <v>1.8</v>
      </c>
    </row>
    <row r="1398" spans="1:20" x14ac:dyDescent="0.3">
      <c r="A1398">
        <v>46</v>
      </c>
      <c r="B1398" t="s">
        <v>1420</v>
      </c>
      <c r="C1398" t="s">
        <v>2061</v>
      </c>
      <c r="E1398">
        <v>2019</v>
      </c>
      <c r="F1398">
        <v>2019</v>
      </c>
      <c r="G1398">
        <v>2</v>
      </c>
      <c r="H1398">
        <v>2</v>
      </c>
      <c r="I1398">
        <v>0</v>
      </c>
      <c r="J1398">
        <v>9</v>
      </c>
      <c r="K1398">
        <v>9</v>
      </c>
      <c r="L1398">
        <v>4.5</v>
      </c>
      <c r="M1398">
        <v>81.81</v>
      </c>
      <c r="N1398">
        <v>0</v>
      </c>
      <c r="O1398">
        <v>0</v>
      </c>
      <c r="P1398">
        <v>1</v>
      </c>
      <c r="Q1398">
        <v>1</v>
      </c>
      <c r="R1398">
        <v>0</v>
      </c>
      <c r="S1398" s="2">
        <f t="shared" si="42"/>
        <v>4.5</v>
      </c>
      <c r="T1398" s="2">
        <f t="shared" si="43"/>
        <v>4.5</v>
      </c>
    </row>
    <row r="1399" spans="1:20" x14ac:dyDescent="0.3">
      <c r="A1399">
        <v>47</v>
      </c>
      <c r="B1399" t="s">
        <v>1421</v>
      </c>
      <c r="C1399" t="s">
        <v>2026</v>
      </c>
      <c r="E1399">
        <v>2017</v>
      </c>
      <c r="F1399">
        <v>2019</v>
      </c>
      <c r="G1399">
        <v>6</v>
      </c>
      <c r="H1399">
        <v>2</v>
      </c>
      <c r="I1399">
        <v>0</v>
      </c>
      <c r="J1399">
        <v>9</v>
      </c>
      <c r="K1399">
        <v>9</v>
      </c>
      <c r="L1399">
        <v>4.5</v>
      </c>
      <c r="M1399">
        <v>128.57</v>
      </c>
      <c r="N1399">
        <v>0</v>
      </c>
      <c r="O1399">
        <v>0</v>
      </c>
      <c r="P1399">
        <v>1</v>
      </c>
      <c r="Q1399">
        <v>0</v>
      </c>
      <c r="R1399">
        <v>1</v>
      </c>
      <c r="S1399" s="2">
        <f t="shared" si="42"/>
        <v>1.5</v>
      </c>
      <c r="T1399" s="2">
        <f t="shared" si="43"/>
        <v>4.5</v>
      </c>
    </row>
    <row r="1400" spans="1:20" x14ac:dyDescent="0.3">
      <c r="A1400">
        <v>48</v>
      </c>
      <c r="B1400" t="s">
        <v>1422</v>
      </c>
      <c r="C1400" t="s">
        <v>2024</v>
      </c>
      <c r="E1400">
        <v>2019</v>
      </c>
      <c r="F1400">
        <v>2019</v>
      </c>
      <c r="G1400">
        <v>6</v>
      </c>
      <c r="H1400">
        <v>4</v>
      </c>
      <c r="I1400">
        <v>0</v>
      </c>
      <c r="J1400">
        <v>9</v>
      </c>
      <c r="K1400">
        <v>6</v>
      </c>
      <c r="L1400">
        <v>2.25</v>
      </c>
      <c r="M1400">
        <v>40.9</v>
      </c>
      <c r="N1400">
        <v>0</v>
      </c>
      <c r="O1400">
        <v>0</v>
      </c>
      <c r="P1400">
        <v>1</v>
      </c>
      <c r="Q1400">
        <v>1</v>
      </c>
      <c r="R1400">
        <v>0</v>
      </c>
      <c r="S1400" s="2">
        <f t="shared" si="42"/>
        <v>1.5</v>
      </c>
      <c r="T1400" s="2">
        <f t="shared" si="43"/>
        <v>2.25</v>
      </c>
    </row>
    <row r="1401" spans="1:20" x14ac:dyDescent="0.3">
      <c r="A1401">
        <v>49</v>
      </c>
      <c r="B1401" t="s">
        <v>1423</v>
      </c>
      <c r="C1401" t="s">
        <v>17</v>
      </c>
      <c r="E1401">
        <v>2009</v>
      </c>
      <c r="F1401">
        <v>2014</v>
      </c>
      <c r="G1401">
        <v>12</v>
      </c>
      <c r="H1401">
        <v>4</v>
      </c>
      <c r="I1401">
        <v>3</v>
      </c>
      <c r="J1401">
        <v>9</v>
      </c>
      <c r="K1401">
        <v>6</v>
      </c>
      <c r="L1401">
        <v>9</v>
      </c>
      <c r="M1401">
        <v>69.23</v>
      </c>
      <c r="N1401">
        <v>0</v>
      </c>
      <c r="O1401">
        <v>0</v>
      </c>
      <c r="P1401">
        <v>0</v>
      </c>
      <c r="Q1401">
        <v>0</v>
      </c>
      <c r="R1401">
        <v>0</v>
      </c>
      <c r="S1401" s="2">
        <f t="shared" si="42"/>
        <v>0.75</v>
      </c>
      <c r="T1401" s="2">
        <f t="shared" si="43"/>
        <v>2.25</v>
      </c>
    </row>
    <row r="1402" spans="1:20" x14ac:dyDescent="0.3">
      <c r="A1402">
        <v>0</v>
      </c>
      <c r="B1402" t="s">
        <v>1424</v>
      </c>
      <c r="C1402" t="s">
        <v>16</v>
      </c>
      <c r="E1402">
        <v>2006</v>
      </c>
      <c r="F1402">
        <v>2010</v>
      </c>
      <c r="G1402">
        <v>11</v>
      </c>
      <c r="H1402">
        <v>3</v>
      </c>
      <c r="I1402">
        <v>3</v>
      </c>
      <c r="J1402">
        <v>9</v>
      </c>
      <c r="K1402">
        <v>5</v>
      </c>
      <c r="L1402" t="s">
        <v>8</v>
      </c>
      <c r="M1402">
        <v>300</v>
      </c>
      <c r="N1402">
        <v>0</v>
      </c>
      <c r="O1402">
        <v>0</v>
      </c>
      <c r="P1402">
        <v>0</v>
      </c>
      <c r="Q1402">
        <v>2</v>
      </c>
      <c r="R1402">
        <v>0</v>
      </c>
      <c r="S1402" s="2">
        <f t="shared" si="42"/>
        <v>0.81818181818181823</v>
      </c>
      <c r="T1402" s="2">
        <f t="shared" si="43"/>
        <v>3</v>
      </c>
    </row>
    <row r="1403" spans="1:20" x14ac:dyDescent="0.3">
      <c r="A1403">
        <v>1</v>
      </c>
      <c r="B1403" t="s">
        <v>1425</v>
      </c>
      <c r="C1403" t="s">
        <v>2048</v>
      </c>
      <c r="E1403">
        <v>2019</v>
      </c>
      <c r="F1403">
        <v>2019</v>
      </c>
      <c r="G1403">
        <v>2</v>
      </c>
      <c r="H1403">
        <v>1</v>
      </c>
      <c r="I1403">
        <v>0</v>
      </c>
      <c r="J1403">
        <v>9</v>
      </c>
      <c r="K1403">
        <v>9</v>
      </c>
      <c r="L1403">
        <v>9</v>
      </c>
      <c r="M1403">
        <v>100</v>
      </c>
      <c r="N1403">
        <v>0</v>
      </c>
      <c r="O1403">
        <v>0</v>
      </c>
      <c r="P1403">
        <v>0</v>
      </c>
      <c r="Q1403">
        <v>1</v>
      </c>
      <c r="R1403">
        <v>0</v>
      </c>
      <c r="S1403" s="2">
        <f t="shared" si="42"/>
        <v>4.5</v>
      </c>
      <c r="T1403" s="2">
        <f t="shared" si="43"/>
        <v>9</v>
      </c>
    </row>
    <row r="1404" spans="1:20" x14ac:dyDescent="0.3">
      <c r="A1404">
        <v>2</v>
      </c>
      <c r="B1404" t="s">
        <v>1426</v>
      </c>
      <c r="C1404" t="s">
        <v>2032</v>
      </c>
      <c r="E1404">
        <v>2019</v>
      </c>
      <c r="F1404">
        <v>2019</v>
      </c>
      <c r="G1404">
        <v>4</v>
      </c>
      <c r="H1404">
        <v>3</v>
      </c>
      <c r="I1404">
        <v>1</v>
      </c>
      <c r="J1404">
        <v>9</v>
      </c>
      <c r="K1404">
        <v>6</v>
      </c>
      <c r="L1404">
        <v>4.5</v>
      </c>
      <c r="M1404">
        <v>75</v>
      </c>
      <c r="N1404">
        <v>0</v>
      </c>
      <c r="O1404">
        <v>0</v>
      </c>
      <c r="P1404">
        <v>1</v>
      </c>
      <c r="Q1404">
        <v>1</v>
      </c>
      <c r="R1404">
        <v>0</v>
      </c>
      <c r="S1404" s="2">
        <f t="shared" si="42"/>
        <v>2.25</v>
      </c>
      <c r="T1404" s="2">
        <f t="shared" si="43"/>
        <v>3</v>
      </c>
    </row>
    <row r="1405" spans="1:20" x14ac:dyDescent="0.3">
      <c r="A1405">
        <v>3</v>
      </c>
      <c r="B1405" t="s">
        <v>1427</v>
      </c>
      <c r="C1405" t="s">
        <v>18</v>
      </c>
      <c r="E1405">
        <v>2005</v>
      </c>
      <c r="F1405">
        <v>2008</v>
      </c>
      <c r="G1405">
        <v>11</v>
      </c>
      <c r="H1405">
        <v>4</v>
      </c>
      <c r="I1405">
        <v>1</v>
      </c>
      <c r="J1405">
        <v>9</v>
      </c>
      <c r="K1405">
        <v>5</v>
      </c>
      <c r="L1405">
        <v>3</v>
      </c>
      <c r="M1405">
        <v>64.28</v>
      </c>
      <c r="N1405">
        <v>0</v>
      </c>
      <c r="O1405">
        <v>0</v>
      </c>
      <c r="P1405">
        <v>1</v>
      </c>
      <c r="Q1405">
        <v>1</v>
      </c>
      <c r="R1405">
        <v>0</v>
      </c>
      <c r="S1405" s="2">
        <f t="shared" si="42"/>
        <v>0.81818181818181823</v>
      </c>
      <c r="T1405" s="2">
        <f t="shared" si="43"/>
        <v>2.25</v>
      </c>
    </row>
    <row r="1406" spans="1:20" x14ac:dyDescent="0.3">
      <c r="A1406">
        <v>4</v>
      </c>
      <c r="B1406" t="s">
        <v>1428</v>
      </c>
      <c r="C1406" t="s">
        <v>15</v>
      </c>
      <c r="E1406">
        <v>2008</v>
      </c>
      <c r="F1406">
        <v>2008</v>
      </c>
      <c r="G1406">
        <v>1</v>
      </c>
      <c r="H1406">
        <v>1</v>
      </c>
      <c r="I1406">
        <v>0</v>
      </c>
      <c r="J1406">
        <v>9</v>
      </c>
      <c r="K1406">
        <v>9</v>
      </c>
      <c r="L1406">
        <v>9</v>
      </c>
      <c r="M1406">
        <v>81.81</v>
      </c>
      <c r="N1406">
        <v>0</v>
      </c>
      <c r="O1406">
        <v>0</v>
      </c>
      <c r="P1406">
        <v>0</v>
      </c>
      <c r="Q1406">
        <v>1</v>
      </c>
      <c r="R1406">
        <v>0</v>
      </c>
      <c r="S1406" s="2">
        <f t="shared" si="42"/>
        <v>9</v>
      </c>
      <c r="T1406" s="2">
        <f t="shared" si="43"/>
        <v>9</v>
      </c>
    </row>
    <row r="1407" spans="1:20" x14ac:dyDescent="0.3">
      <c r="A1407">
        <v>5</v>
      </c>
      <c r="B1407" t="s">
        <v>1429</v>
      </c>
      <c r="E1407">
        <v>2019</v>
      </c>
      <c r="F1407">
        <v>2019</v>
      </c>
      <c r="G1407">
        <v>3</v>
      </c>
      <c r="H1407">
        <v>3</v>
      </c>
      <c r="I1407">
        <v>2</v>
      </c>
      <c r="J1407">
        <v>9</v>
      </c>
      <c r="K1407">
        <v>5</v>
      </c>
      <c r="L1407">
        <v>9</v>
      </c>
      <c r="M1407">
        <v>60</v>
      </c>
      <c r="N1407">
        <v>0</v>
      </c>
      <c r="O1407">
        <v>0</v>
      </c>
      <c r="P1407">
        <v>0</v>
      </c>
      <c r="Q1407">
        <v>0</v>
      </c>
      <c r="R1407">
        <v>0</v>
      </c>
      <c r="S1407" s="2">
        <f t="shared" si="42"/>
        <v>3</v>
      </c>
      <c r="T1407" s="2">
        <f t="shared" si="43"/>
        <v>3</v>
      </c>
    </row>
    <row r="1408" spans="1:20" x14ac:dyDescent="0.3">
      <c r="A1408">
        <v>6</v>
      </c>
      <c r="B1408" t="s">
        <v>1430</v>
      </c>
      <c r="C1408" t="s">
        <v>2026</v>
      </c>
      <c r="E1408">
        <v>2017</v>
      </c>
      <c r="F1408">
        <v>2017</v>
      </c>
      <c r="G1408">
        <v>3</v>
      </c>
      <c r="H1408">
        <v>3</v>
      </c>
      <c r="I1408">
        <v>0</v>
      </c>
      <c r="J1408">
        <v>9</v>
      </c>
      <c r="K1408">
        <v>9</v>
      </c>
      <c r="L1408">
        <v>3</v>
      </c>
      <c r="M1408">
        <v>64.28</v>
      </c>
      <c r="N1408">
        <v>0</v>
      </c>
      <c r="O1408">
        <v>0</v>
      </c>
      <c r="P1408">
        <v>2</v>
      </c>
      <c r="Q1408">
        <v>2</v>
      </c>
      <c r="R1408">
        <v>0</v>
      </c>
      <c r="S1408" s="2">
        <f t="shared" si="42"/>
        <v>3</v>
      </c>
      <c r="T1408" s="2">
        <f t="shared" si="43"/>
        <v>3</v>
      </c>
    </row>
    <row r="1409" spans="1:20" x14ac:dyDescent="0.3">
      <c r="A1409">
        <v>7</v>
      </c>
      <c r="B1409" t="s">
        <v>1431</v>
      </c>
      <c r="C1409" t="s">
        <v>12</v>
      </c>
      <c r="E1409">
        <v>2014</v>
      </c>
      <c r="F1409">
        <v>2019</v>
      </c>
      <c r="G1409">
        <v>15</v>
      </c>
      <c r="H1409">
        <v>2</v>
      </c>
      <c r="I1409">
        <v>0</v>
      </c>
      <c r="J1409">
        <v>9</v>
      </c>
      <c r="K1409">
        <v>9</v>
      </c>
      <c r="L1409">
        <v>4.5</v>
      </c>
      <c r="M1409">
        <v>112.5</v>
      </c>
      <c r="N1409">
        <v>0</v>
      </c>
      <c r="O1409">
        <v>0</v>
      </c>
      <c r="P1409">
        <v>1</v>
      </c>
      <c r="Q1409">
        <v>0</v>
      </c>
      <c r="R1409">
        <v>0</v>
      </c>
      <c r="S1409" s="2">
        <f t="shared" si="42"/>
        <v>0.6</v>
      </c>
      <c r="T1409" s="2">
        <f t="shared" si="43"/>
        <v>4.5</v>
      </c>
    </row>
    <row r="1410" spans="1:20" x14ac:dyDescent="0.3">
      <c r="A1410">
        <v>8</v>
      </c>
      <c r="B1410" t="s">
        <v>1432</v>
      </c>
      <c r="C1410" t="s">
        <v>2041</v>
      </c>
      <c r="E1410">
        <v>2008</v>
      </c>
      <c r="F1410">
        <v>2008</v>
      </c>
      <c r="G1410">
        <v>2</v>
      </c>
      <c r="H1410">
        <v>2</v>
      </c>
      <c r="I1410">
        <v>0</v>
      </c>
      <c r="J1410">
        <v>9</v>
      </c>
      <c r="K1410">
        <v>8</v>
      </c>
      <c r="L1410">
        <v>4.5</v>
      </c>
      <c r="M1410">
        <v>45</v>
      </c>
      <c r="N1410">
        <v>0</v>
      </c>
      <c r="O1410">
        <v>0</v>
      </c>
      <c r="P1410">
        <v>0</v>
      </c>
      <c r="Q1410">
        <v>0</v>
      </c>
      <c r="R1410">
        <v>0</v>
      </c>
      <c r="S1410" s="2">
        <f t="shared" si="42"/>
        <v>4.5</v>
      </c>
      <c r="T1410" s="2">
        <f t="shared" si="43"/>
        <v>4.5</v>
      </c>
    </row>
    <row r="1411" spans="1:20" x14ac:dyDescent="0.3">
      <c r="A1411">
        <v>9</v>
      </c>
      <c r="B1411" t="s">
        <v>1433</v>
      </c>
      <c r="C1411" t="s">
        <v>2067</v>
      </c>
      <c r="E1411">
        <v>2019</v>
      </c>
      <c r="F1411">
        <v>2019</v>
      </c>
      <c r="G1411">
        <v>2</v>
      </c>
      <c r="H1411">
        <v>2</v>
      </c>
      <c r="I1411">
        <v>0</v>
      </c>
      <c r="J1411">
        <v>9</v>
      </c>
      <c r="K1411">
        <v>8</v>
      </c>
      <c r="L1411">
        <v>4.5</v>
      </c>
      <c r="M1411">
        <v>128.57</v>
      </c>
      <c r="N1411">
        <v>0</v>
      </c>
      <c r="O1411">
        <v>0</v>
      </c>
      <c r="P1411">
        <v>0</v>
      </c>
      <c r="Q1411">
        <v>1</v>
      </c>
      <c r="R1411">
        <v>0</v>
      </c>
      <c r="S1411" s="2">
        <f t="shared" ref="S1411:S1474" si="44">J1411/G1411</f>
        <v>4.5</v>
      </c>
      <c r="T1411" s="2">
        <f t="shared" ref="T1411:T1474" si="45">J1411/H1411</f>
        <v>4.5</v>
      </c>
    </row>
    <row r="1412" spans="1:20" x14ac:dyDescent="0.3">
      <c r="A1412">
        <v>10</v>
      </c>
      <c r="B1412" t="s">
        <v>1434</v>
      </c>
      <c r="C1412" t="s">
        <v>2038</v>
      </c>
      <c r="E1412">
        <v>2019</v>
      </c>
      <c r="F1412">
        <v>2019</v>
      </c>
      <c r="G1412">
        <v>5</v>
      </c>
      <c r="H1412">
        <v>3</v>
      </c>
      <c r="I1412">
        <v>1</v>
      </c>
      <c r="J1412">
        <v>9</v>
      </c>
      <c r="K1412">
        <v>8</v>
      </c>
      <c r="L1412">
        <v>4.5</v>
      </c>
      <c r="M1412">
        <v>100</v>
      </c>
      <c r="N1412">
        <v>0</v>
      </c>
      <c r="O1412">
        <v>0</v>
      </c>
      <c r="P1412">
        <v>1</v>
      </c>
      <c r="Q1412">
        <v>0</v>
      </c>
      <c r="R1412">
        <v>1</v>
      </c>
      <c r="S1412" s="2">
        <f t="shared" si="44"/>
        <v>1.8</v>
      </c>
      <c r="T1412" s="2">
        <f t="shared" si="45"/>
        <v>3</v>
      </c>
    </row>
    <row r="1413" spans="1:20" x14ac:dyDescent="0.3">
      <c r="A1413">
        <v>11</v>
      </c>
      <c r="B1413" t="s">
        <v>1435</v>
      </c>
      <c r="C1413" t="s">
        <v>2020</v>
      </c>
      <c r="E1413">
        <v>2019</v>
      </c>
      <c r="F1413">
        <v>2019</v>
      </c>
      <c r="G1413">
        <v>2</v>
      </c>
      <c r="H1413">
        <v>1</v>
      </c>
      <c r="I1413">
        <v>1</v>
      </c>
      <c r="J1413">
        <v>9</v>
      </c>
      <c r="K1413">
        <v>9</v>
      </c>
      <c r="L1413" t="s">
        <v>8</v>
      </c>
      <c r="M1413">
        <v>128.57</v>
      </c>
      <c r="N1413">
        <v>0</v>
      </c>
      <c r="O1413">
        <v>0</v>
      </c>
      <c r="P1413">
        <v>0</v>
      </c>
      <c r="Q1413">
        <v>1</v>
      </c>
      <c r="R1413">
        <v>0</v>
      </c>
      <c r="S1413" s="2">
        <f t="shared" si="44"/>
        <v>4.5</v>
      </c>
      <c r="T1413" s="2">
        <f t="shared" si="45"/>
        <v>9</v>
      </c>
    </row>
    <row r="1414" spans="1:20" x14ac:dyDescent="0.3">
      <c r="A1414">
        <v>12</v>
      </c>
      <c r="B1414" t="s">
        <v>1436</v>
      </c>
      <c r="C1414" t="s">
        <v>12</v>
      </c>
      <c r="E1414">
        <v>2017</v>
      </c>
      <c r="F1414">
        <v>2019</v>
      </c>
      <c r="G1414">
        <v>19</v>
      </c>
      <c r="H1414">
        <v>2</v>
      </c>
      <c r="I1414">
        <v>1</v>
      </c>
      <c r="J1414">
        <v>9</v>
      </c>
      <c r="K1414">
        <v>7</v>
      </c>
      <c r="L1414">
        <v>9</v>
      </c>
      <c r="M1414">
        <v>75</v>
      </c>
      <c r="N1414">
        <v>0</v>
      </c>
      <c r="O1414">
        <v>0</v>
      </c>
      <c r="P1414">
        <v>0</v>
      </c>
      <c r="Q1414">
        <v>0</v>
      </c>
      <c r="R1414">
        <v>1</v>
      </c>
      <c r="S1414" s="2">
        <f t="shared" si="44"/>
        <v>0.47368421052631576</v>
      </c>
      <c r="T1414" s="2">
        <f t="shared" si="45"/>
        <v>4.5</v>
      </c>
    </row>
    <row r="1415" spans="1:20" x14ac:dyDescent="0.3">
      <c r="A1415">
        <v>13</v>
      </c>
      <c r="B1415" t="s">
        <v>1437</v>
      </c>
      <c r="C1415" t="s">
        <v>2032</v>
      </c>
      <c r="E1415">
        <v>2019</v>
      </c>
      <c r="F1415">
        <v>2019</v>
      </c>
      <c r="G1415">
        <v>2</v>
      </c>
      <c r="H1415">
        <v>1</v>
      </c>
      <c r="I1415">
        <v>1</v>
      </c>
      <c r="J1415">
        <v>9</v>
      </c>
      <c r="K1415">
        <v>9</v>
      </c>
      <c r="L1415" t="s">
        <v>8</v>
      </c>
      <c r="M1415">
        <v>112.5</v>
      </c>
      <c r="N1415">
        <v>0</v>
      </c>
      <c r="O1415">
        <v>0</v>
      </c>
      <c r="P1415">
        <v>0</v>
      </c>
      <c r="Q1415">
        <v>1</v>
      </c>
      <c r="R1415">
        <v>0</v>
      </c>
      <c r="S1415" s="2">
        <f t="shared" si="44"/>
        <v>4.5</v>
      </c>
      <c r="T1415" s="2">
        <f t="shared" si="45"/>
        <v>9</v>
      </c>
    </row>
    <row r="1416" spans="1:20" x14ac:dyDescent="0.3">
      <c r="A1416">
        <v>14</v>
      </c>
      <c r="B1416" t="s">
        <v>1438</v>
      </c>
      <c r="C1416" t="s">
        <v>2060</v>
      </c>
      <c r="E1416">
        <v>2019</v>
      </c>
      <c r="F1416">
        <v>2019</v>
      </c>
      <c r="G1416">
        <v>5</v>
      </c>
      <c r="H1416">
        <v>2</v>
      </c>
      <c r="I1416">
        <v>1</v>
      </c>
      <c r="J1416">
        <v>9</v>
      </c>
      <c r="K1416">
        <v>7</v>
      </c>
      <c r="L1416">
        <v>9</v>
      </c>
      <c r="M1416">
        <v>64.28</v>
      </c>
      <c r="N1416">
        <v>0</v>
      </c>
      <c r="O1416">
        <v>0</v>
      </c>
      <c r="P1416">
        <v>0</v>
      </c>
      <c r="Q1416">
        <v>1</v>
      </c>
      <c r="R1416">
        <v>0</v>
      </c>
      <c r="S1416" s="2">
        <f t="shared" si="44"/>
        <v>1.8</v>
      </c>
      <c r="T1416" s="2">
        <f t="shared" si="45"/>
        <v>4.5</v>
      </c>
    </row>
    <row r="1417" spans="1:20" x14ac:dyDescent="0.3">
      <c r="A1417">
        <v>15</v>
      </c>
      <c r="B1417" t="s">
        <v>1439</v>
      </c>
      <c r="C1417" t="s">
        <v>2079</v>
      </c>
      <c r="E1417">
        <v>2019</v>
      </c>
      <c r="F1417">
        <v>2019</v>
      </c>
      <c r="G1417">
        <v>2</v>
      </c>
      <c r="H1417">
        <v>2</v>
      </c>
      <c r="I1417">
        <v>0</v>
      </c>
      <c r="J1417">
        <v>9</v>
      </c>
      <c r="K1417">
        <v>9</v>
      </c>
      <c r="L1417">
        <v>4.5</v>
      </c>
      <c r="M1417">
        <v>52.94</v>
      </c>
      <c r="N1417">
        <v>0</v>
      </c>
      <c r="O1417">
        <v>0</v>
      </c>
      <c r="P1417">
        <v>1</v>
      </c>
      <c r="Q1417">
        <v>2</v>
      </c>
      <c r="R1417">
        <v>0</v>
      </c>
      <c r="S1417" s="2">
        <f t="shared" si="44"/>
        <v>4.5</v>
      </c>
      <c r="T1417" s="2">
        <f t="shared" si="45"/>
        <v>4.5</v>
      </c>
    </row>
    <row r="1418" spans="1:20" x14ac:dyDescent="0.3">
      <c r="A1418">
        <v>16</v>
      </c>
      <c r="B1418" t="s">
        <v>1440</v>
      </c>
      <c r="C1418" t="s">
        <v>2071</v>
      </c>
      <c r="E1418">
        <v>2019</v>
      </c>
      <c r="F1418">
        <v>2019</v>
      </c>
      <c r="G1418">
        <v>5</v>
      </c>
      <c r="H1418">
        <v>3</v>
      </c>
      <c r="I1418">
        <v>1</v>
      </c>
      <c r="J1418">
        <v>9</v>
      </c>
      <c r="K1418">
        <v>8</v>
      </c>
      <c r="L1418">
        <v>4.5</v>
      </c>
      <c r="M1418">
        <v>45</v>
      </c>
      <c r="N1418">
        <v>0</v>
      </c>
      <c r="O1418">
        <v>0</v>
      </c>
      <c r="P1418">
        <v>1</v>
      </c>
      <c r="Q1418">
        <v>0</v>
      </c>
      <c r="R1418">
        <v>0</v>
      </c>
      <c r="S1418" s="2">
        <f t="shared" si="44"/>
        <v>1.8</v>
      </c>
      <c r="T1418" s="2">
        <f t="shared" si="45"/>
        <v>3</v>
      </c>
    </row>
    <row r="1419" spans="1:20" x14ac:dyDescent="0.3">
      <c r="A1419">
        <v>17</v>
      </c>
      <c r="B1419" t="s">
        <v>1441</v>
      </c>
      <c r="C1419" t="s">
        <v>2060</v>
      </c>
      <c r="E1419">
        <v>2019</v>
      </c>
      <c r="F1419">
        <v>2019</v>
      </c>
      <c r="G1419">
        <v>2</v>
      </c>
      <c r="H1419">
        <v>2</v>
      </c>
      <c r="I1419">
        <v>0</v>
      </c>
      <c r="J1419">
        <v>8</v>
      </c>
      <c r="K1419">
        <v>8</v>
      </c>
      <c r="L1419">
        <v>4</v>
      </c>
      <c r="M1419">
        <v>100</v>
      </c>
      <c r="N1419">
        <v>0</v>
      </c>
      <c r="O1419">
        <v>0</v>
      </c>
      <c r="P1419">
        <v>1</v>
      </c>
      <c r="Q1419">
        <v>1</v>
      </c>
      <c r="R1419">
        <v>0</v>
      </c>
      <c r="S1419" s="2">
        <f t="shared" si="44"/>
        <v>4</v>
      </c>
      <c r="T1419" s="2">
        <f t="shared" si="45"/>
        <v>4</v>
      </c>
    </row>
    <row r="1420" spans="1:20" x14ac:dyDescent="0.3">
      <c r="A1420">
        <v>18</v>
      </c>
      <c r="B1420" t="s">
        <v>1442</v>
      </c>
      <c r="C1420" t="s">
        <v>2074</v>
      </c>
      <c r="E1420">
        <v>2019</v>
      </c>
      <c r="F1420">
        <v>2019</v>
      </c>
      <c r="G1420">
        <v>4</v>
      </c>
      <c r="H1420">
        <v>4</v>
      </c>
      <c r="I1420">
        <v>1</v>
      </c>
      <c r="J1420">
        <v>8</v>
      </c>
      <c r="K1420">
        <v>6</v>
      </c>
      <c r="L1420">
        <v>2.66</v>
      </c>
      <c r="M1420">
        <v>57.14</v>
      </c>
      <c r="N1420">
        <v>0</v>
      </c>
      <c r="O1420">
        <v>0</v>
      </c>
      <c r="P1420">
        <v>0</v>
      </c>
      <c r="Q1420">
        <v>0</v>
      </c>
      <c r="R1420">
        <v>0</v>
      </c>
      <c r="S1420" s="2">
        <f t="shared" si="44"/>
        <v>2</v>
      </c>
      <c r="T1420" s="2">
        <f t="shared" si="45"/>
        <v>2</v>
      </c>
    </row>
    <row r="1421" spans="1:20" x14ac:dyDescent="0.3">
      <c r="A1421">
        <v>19</v>
      </c>
      <c r="B1421" t="s">
        <v>1443</v>
      </c>
      <c r="C1421" t="s">
        <v>2052</v>
      </c>
      <c r="E1421">
        <v>2019</v>
      </c>
      <c r="F1421">
        <v>2019</v>
      </c>
      <c r="G1421">
        <v>6</v>
      </c>
      <c r="H1421">
        <v>4</v>
      </c>
      <c r="I1421">
        <v>2</v>
      </c>
      <c r="J1421">
        <v>8</v>
      </c>
      <c r="K1421">
        <v>6</v>
      </c>
      <c r="L1421">
        <v>4</v>
      </c>
      <c r="M1421">
        <v>44.44</v>
      </c>
      <c r="N1421">
        <v>0</v>
      </c>
      <c r="O1421">
        <v>0</v>
      </c>
      <c r="P1421">
        <v>2</v>
      </c>
      <c r="Q1421">
        <v>0</v>
      </c>
      <c r="R1421">
        <v>0</v>
      </c>
      <c r="S1421" s="2">
        <f t="shared" si="44"/>
        <v>1.3333333333333333</v>
      </c>
      <c r="T1421" s="2">
        <f t="shared" si="45"/>
        <v>2</v>
      </c>
    </row>
    <row r="1422" spans="1:20" x14ac:dyDescent="0.3">
      <c r="A1422">
        <v>20</v>
      </c>
      <c r="B1422" t="s">
        <v>1444</v>
      </c>
      <c r="C1422" t="s">
        <v>19</v>
      </c>
      <c r="E1422">
        <v>2010</v>
      </c>
      <c r="F1422">
        <v>2010</v>
      </c>
      <c r="G1422">
        <v>1</v>
      </c>
      <c r="H1422">
        <v>1</v>
      </c>
      <c r="I1422">
        <v>0</v>
      </c>
      <c r="J1422">
        <v>8</v>
      </c>
      <c r="K1422">
        <v>8</v>
      </c>
      <c r="L1422">
        <v>8</v>
      </c>
      <c r="M1422">
        <v>100</v>
      </c>
      <c r="N1422">
        <v>0</v>
      </c>
      <c r="O1422">
        <v>0</v>
      </c>
      <c r="P1422">
        <v>0</v>
      </c>
      <c r="Q1422">
        <v>1</v>
      </c>
      <c r="R1422">
        <v>0</v>
      </c>
      <c r="S1422" s="2">
        <f t="shared" si="44"/>
        <v>8</v>
      </c>
      <c r="T1422" s="2">
        <f t="shared" si="45"/>
        <v>8</v>
      </c>
    </row>
    <row r="1423" spans="1:20" x14ac:dyDescent="0.3">
      <c r="A1423">
        <v>21</v>
      </c>
      <c r="B1423" t="s">
        <v>1445</v>
      </c>
      <c r="C1423" t="s">
        <v>17</v>
      </c>
      <c r="E1423">
        <v>2007</v>
      </c>
      <c r="F1423">
        <v>2007</v>
      </c>
      <c r="G1423">
        <v>1</v>
      </c>
      <c r="H1423">
        <v>1</v>
      </c>
      <c r="I1423">
        <v>0</v>
      </c>
      <c r="J1423">
        <v>8</v>
      </c>
      <c r="K1423">
        <v>8</v>
      </c>
      <c r="L1423">
        <v>8</v>
      </c>
      <c r="M1423">
        <v>32</v>
      </c>
      <c r="N1423">
        <v>0</v>
      </c>
      <c r="O1423">
        <v>0</v>
      </c>
      <c r="P1423">
        <v>0</v>
      </c>
      <c r="Q1423">
        <v>0</v>
      </c>
      <c r="R1423">
        <v>0</v>
      </c>
      <c r="S1423" s="2">
        <f t="shared" si="44"/>
        <v>8</v>
      </c>
      <c r="T1423" s="2">
        <f t="shared" si="45"/>
        <v>8</v>
      </c>
    </row>
    <row r="1424" spans="1:20" x14ac:dyDescent="0.3">
      <c r="A1424">
        <v>22</v>
      </c>
      <c r="B1424" t="s">
        <v>1446</v>
      </c>
      <c r="C1424" t="s">
        <v>11</v>
      </c>
      <c r="E1424">
        <v>2016</v>
      </c>
      <c r="F1424">
        <v>2019</v>
      </c>
      <c r="G1424">
        <v>42</v>
      </c>
      <c r="H1424">
        <v>6</v>
      </c>
      <c r="I1424">
        <v>4</v>
      </c>
      <c r="J1424">
        <v>8</v>
      </c>
      <c r="K1424">
        <v>7</v>
      </c>
      <c r="L1424">
        <v>4</v>
      </c>
      <c r="M1424">
        <v>61.53</v>
      </c>
      <c r="N1424">
        <v>0</v>
      </c>
      <c r="O1424">
        <v>0</v>
      </c>
      <c r="P1424">
        <v>1</v>
      </c>
      <c r="Q1424">
        <v>1</v>
      </c>
      <c r="R1424">
        <v>0</v>
      </c>
      <c r="S1424" s="2">
        <f t="shared" si="44"/>
        <v>0.19047619047619047</v>
      </c>
      <c r="T1424" s="2">
        <f t="shared" si="45"/>
        <v>1.3333333333333333</v>
      </c>
    </row>
    <row r="1425" spans="1:20" x14ac:dyDescent="0.3">
      <c r="A1425">
        <v>23</v>
      </c>
      <c r="B1425" t="s">
        <v>1447</v>
      </c>
      <c r="C1425" t="s">
        <v>2046</v>
      </c>
      <c r="E1425">
        <v>2019</v>
      </c>
      <c r="F1425">
        <v>2019</v>
      </c>
      <c r="G1425">
        <v>3</v>
      </c>
      <c r="H1425">
        <v>2</v>
      </c>
      <c r="I1425">
        <v>2</v>
      </c>
      <c r="J1425">
        <v>8</v>
      </c>
      <c r="K1425">
        <v>8</v>
      </c>
      <c r="L1425" t="s">
        <v>8</v>
      </c>
      <c r="M1425">
        <v>88.88</v>
      </c>
      <c r="N1425">
        <v>0</v>
      </c>
      <c r="O1425">
        <v>0</v>
      </c>
      <c r="P1425">
        <v>0</v>
      </c>
      <c r="Q1425">
        <v>1</v>
      </c>
      <c r="R1425">
        <v>0</v>
      </c>
      <c r="S1425" s="2">
        <f t="shared" si="44"/>
        <v>2.6666666666666665</v>
      </c>
      <c r="T1425" s="2">
        <f t="shared" si="45"/>
        <v>4</v>
      </c>
    </row>
    <row r="1426" spans="1:20" x14ac:dyDescent="0.3">
      <c r="A1426">
        <v>24</v>
      </c>
      <c r="B1426" t="s">
        <v>1448</v>
      </c>
      <c r="C1426" t="s">
        <v>2053</v>
      </c>
      <c r="E1426">
        <v>2019</v>
      </c>
      <c r="F1426">
        <v>2019</v>
      </c>
      <c r="G1426">
        <v>5</v>
      </c>
      <c r="H1426">
        <v>3</v>
      </c>
      <c r="I1426">
        <v>2</v>
      </c>
      <c r="J1426">
        <v>8</v>
      </c>
      <c r="K1426">
        <v>5</v>
      </c>
      <c r="L1426">
        <v>8</v>
      </c>
      <c r="M1426">
        <v>53.33</v>
      </c>
      <c r="N1426">
        <v>0</v>
      </c>
      <c r="O1426">
        <v>0</v>
      </c>
      <c r="P1426">
        <v>0</v>
      </c>
      <c r="Q1426">
        <v>0</v>
      </c>
      <c r="R1426">
        <v>0</v>
      </c>
      <c r="S1426" s="2">
        <f t="shared" si="44"/>
        <v>1.6</v>
      </c>
      <c r="T1426" s="2">
        <f t="shared" si="45"/>
        <v>2.6666666666666665</v>
      </c>
    </row>
    <row r="1427" spans="1:20" x14ac:dyDescent="0.3">
      <c r="A1427">
        <v>25</v>
      </c>
      <c r="B1427" t="s">
        <v>1449</v>
      </c>
      <c r="C1427" t="s">
        <v>2030</v>
      </c>
      <c r="E1427">
        <v>2008</v>
      </c>
      <c r="F1427">
        <v>2013</v>
      </c>
      <c r="G1427">
        <v>2</v>
      </c>
      <c r="H1427">
        <v>2</v>
      </c>
      <c r="I1427">
        <v>0</v>
      </c>
      <c r="J1427">
        <v>8</v>
      </c>
      <c r="K1427">
        <v>7</v>
      </c>
      <c r="L1427">
        <v>4</v>
      </c>
      <c r="M1427">
        <v>80</v>
      </c>
      <c r="N1427">
        <v>0</v>
      </c>
      <c r="O1427">
        <v>0</v>
      </c>
      <c r="P1427">
        <v>0</v>
      </c>
      <c r="Q1427">
        <v>0</v>
      </c>
      <c r="R1427">
        <v>0</v>
      </c>
      <c r="S1427" s="2">
        <f t="shared" si="44"/>
        <v>4</v>
      </c>
      <c r="T1427" s="2">
        <f t="shared" si="45"/>
        <v>4</v>
      </c>
    </row>
    <row r="1428" spans="1:20" x14ac:dyDescent="0.3">
      <c r="A1428">
        <v>26</v>
      </c>
      <c r="B1428" t="s">
        <v>1450</v>
      </c>
      <c r="C1428" t="s">
        <v>14</v>
      </c>
      <c r="E1428">
        <v>2015</v>
      </c>
      <c r="F1428">
        <v>2015</v>
      </c>
      <c r="G1428">
        <v>2</v>
      </c>
      <c r="H1428">
        <v>1</v>
      </c>
      <c r="I1428">
        <v>1</v>
      </c>
      <c r="J1428">
        <v>8</v>
      </c>
      <c r="K1428">
        <v>8</v>
      </c>
      <c r="L1428" t="s">
        <v>8</v>
      </c>
      <c r="M1428">
        <v>66.66</v>
      </c>
      <c r="N1428">
        <v>0</v>
      </c>
      <c r="O1428">
        <v>0</v>
      </c>
      <c r="P1428">
        <v>0</v>
      </c>
      <c r="Q1428">
        <v>1</v>
      </c>
      <c r="R1428">
        <v>0</v>
      </c>
      <c r="S1428" s="2">
        <f t="shared" si="44"/>
        <v>4</v>
      </c>
      <c r="T1428" s="2">
        <f t="shared" si="45"/>
        <v>8</v>
      </c>
    </row>
    <row r="1429" spans="1:20" x14ac:dyDescent="0.3">
      <c r="A1429">
        <v>27</v>
      </c>
      <c r="B1429" t="s">
        <v>1451</v>
      </c>
      <c r="C1429" t="s">
        <v>2063</v>
      </c>
      <c r="E1429">
        <v>2019</v>
      </c>
      <c r="F1429">
        <v>2019</v>
      </c>
      <c r="G1429">
        <v>4</v>
      </c>
      <c r="H1429">
        <v>4</v>
      </c>
      <c r="I1429">
        <v>0</v>
      </c>
      <c r="J1429">
        <v>8</v>
      </c>
      <c r="K1429">
        <v>4</v>
      </c>
      <c r="L1429">
        <v>2</v>
      </c>
      <c r="M1429">
        <v>27.58</v>
      </c>
      <c r="N1429">
        <v>0</v>
      </c>
      <c r="O1429">
        <v>0</v>
      </c>
      <c r="P1429">
        <v>2</v>
      </c>
      <c r="Q1429">
        <v>0</v>
      </c>
      <c r="R1429">
        <v>0</v>
      </c>
      <c r="S1429" s="2">
        <f t="shared" si="44"/>
        <v>2</v>
      </c>
      <c r="T1429" s="2">
        <f t="shared" si="45"/>
        <v>2</v>
      </c>
    </row>
    <row r="1430" spans="1:20" x14ac:dyDescent="0.3">
      <c r="A1430">
        <v>28</v>
      </c>
      <c r="B1430" t="s">
        <v>1452</v>
      </c>
      <c r="C1430" t="s">
        <v>2048</v>
      </c>
      <c r="E1430">
        <v>2019</v>
      </c>
      <c r="F1430">
        <v>2019</v>
      </c>
      <c r="G1430">
        <v>1</v>
      </c>
      <c r="H1430">
        <v>1</v>
      </c>
      <c r="I1430">
        <v>0</v>
      </c>
      <c r="J1430">
        <v>8</v>
      </c>
      <c r="K1430">
        <v>8</v>
      </c>
      <c r="L1430">
        <v>8</v>
      </c>
      <c r="M1430">
        <v>133.33000000000001</v>
      </c>
      <c r="N1430">
        <v>0</v>
      </c>
      <c r="O1430">
        <v>0</v>
      </c>
      <c r="P1430">
        <v>0</v>
      </c>
      <c r="Q1430">
        <v>1</v>
      </c>
      <c r="R1430">
        <v>0</v>
      </c>
      <c r="S1430" s="2">
        <f t="shared" si="44"/>
        <v>8</v>
      </c>
      <c r="T1430" s="2">
        <f t="shared" si="45"/>
        <v>8</v>
      </c>
    </row>
    <row r="1431" spans="1:20" x14ac:dyDescent="0.3">
      <c r="A1431">
        <v>29</v>
      </c>
      <c r="B1431" t="s">
        <v>1453</v>
      </c>
      <c r="C1431" t="s">
        <v>14</v>
      </c>
      <c r="E1431">
        <v>2011</v>
      </c>
      <c r="F1431">
        <v>2016</v>
      </c>
      <c r="G1431">
        <v>17</v>
      </c>
      <c r="H1431">
        <v>6</v>
      </c>
      <c r="I1431">
        <v>3</v>
      </c>
      <c r="J1431">
        <v>8</v>
      </c>
      <c r="K1431">
        <v>3</v>
      </c>
      <c r="L1431">
        <v>2.66</v>
      </c>
      <c r="M1431">
        <v>66.66</v>
      </c>
      <c r="N1431">
        <v>0</v>
      </c>
      <c r="O1431">
        <v>0</v>
      </c>
      <c r="P1431">
        <v>0</v>
      </c>
      <c r="Q1431">
        <v>0</v>
      </c>
      <c r="R1431">
        <v>0</v>
      </c>
      <c r="S1431" s="2">
        <f t="shared" si="44"/>
        <v>0.47058823529411764</v>
      </c>
      <c r="T1431" s="2">
        <f t="shared" si="45"/>
        <v>1.3333333333333333</v>
      </c>
    </row>
    <row r="1432" spans="1:20" x14ac:dyDescent="0.3">
      <c r="A1432">
        <v>30</v>
      </c>
      <c r="B1432" t="s">
        <v>1454</v>
      </c>
      <c r="C1432" t="s">
        <v>2057</v>
      </c>
      <c r="E1432">
        <v>2019</v>
      </c>
      <c r="F1432">
        <v>2019</v>
      </c>
      <c r="G1432">
        <v>3</v>
      </c>
      <c r="H1432">
        <v>2</v>
      </c>
      <c r="I1432">
        <v>2</v>
      </c>
      <c r="J1432">
        <v>8</v>
      </c>
      <c r="K1432">
        <v>7</v>
      </c>
      <c r="L1432" t="s">
        <v>8</v>
      </c>
      <c r="M1432">
        <v>61.53</v>
      </c>
      <c r="N1432">
        <v>0</v>
      </c>
      <c r="O1432">
        <v>0</v>
      </c>
      <c r="P1432">
        <v>0</v>
      </c>
      <c r="Q1432">
        <v>0</v>
      </c>
      <c r="R1432">
        <v>0</v>
      </c>
      <c r="S1432" s="2">
        <f t="shared" si="44"/>
        <v>2.6666666666666665</v>
      </c>
      <c r="T1432" s="2">
        <f t="shared" si="45"/>
        <v>4</v>
      </c>
    </row>
    <row r="1433" spans="1:20" x14ac:dyDescent="0.3">
      <c r="A1433">
        <v>31</v>
      </c>
      <c r="B1433" t="s">
        <v>1455</v>
      </c>
      <c r="C1433" t="s">
        <v>14</v>
      </c>
      <c r="E1433">
        <v>2010</v>
      </c>
      <c r="F1433">
        <v>2011</v>
      </c>
      <c r="G1433">
        <v>7</v>
      </c>
      <c r="H1433">
        <v>2</v>
      </c>
      <c r="I1433">
        <v>0</v>
      </c>
      <c r="J1433">
        <v>8</v>
      </c>
      <c r="K1433">
        <v>6</v>
      </c>
      <c r="L1433">
        <v>4</v>
      </c>
      <c r="M1433">
        <v>133.33000000000001</v>
      </c>
      <c r="N1433">
        <v>0</v>
      </c>
      <c r="O1433">
        <v>0</v>
      </c>
      <c r="P1433">
        <v>0</v>
      </c>
      <c r="Q1433">
        <v>1</v>
      </c>
      <c r="R1433">
        <v>0</v>
      </c>
      <c r="S1433" s="2">
        <f t="shared" si="44"/>
        <v>1.1428571428571428</v>
      </c>
      <c r="T1433" s="2">
        <f t="shared" si="45"/>
        <v>4</v>
      </c>
    </row>
    <row r="1434" spans="1:20" x14ac:dyDescent="0.3">
      <c r="A1434">
        <v>32</v>
      </c>
      <c r="B1434" t="s">
        <v>1456</v>
      </c>
      <c r="C1434" t="s">
        <v>2074</v>
      </c>
      <c r="E1434">
        <v>2019</v>
      </c>
      <c r="F1434">
        <v>2019</v>
      </c>
      <c r="G1434">
        <v>2</v>
      </c>
      <c r="H1434">
        <v>2</v>
      </c>
      <c r="I1434">
        <v>0</v>
      </c>
      <c r="J1434">
        <v>8</v>
      </c>
      <c r="K1434">
        <v>6</v>
      </c>
      <c r="L1434">
        <v>4</v>
      </c>
      <c r="M1434">
        <v>66.66</v>
      </c>
      <c r="N1434">
        <v>0</v>
      </c>
      <c r="O1434">
        <v>0</v>
      </c>
      <c r="P1434">
        <v>0</v>
      </c>
      <c r="Q1434">
        <v>1</v>
      </c>
      <c r="R1434">
        <v>0</v>
      </c>
      <c r="S1434" s="2">
        <f t="shared" si="44"/>
        <v>4</v>
      </c>
      <c r="T1434" s="2">
        <f t="shared" si="45"/>
        <v>4</v>
      </c>
    </row>
    <row r="1435" spans="1:20" x14ac:dyDescent="0.3">
      <c r="A1435">
        <v>33</v>
      </c>
      <c r="B1435" t="s">
        <v>1457</v>
      </c>
      <c r="C1435" t="s">
        <v>16</v>
      </c>
      <c r="E1435">
        <v>2019</v>
      </c>
      <c r="F1435">
        <v>2019</v>
      </c>
      <c r="G1435">
        <v>1</v>
      </c>
      <c r="H1435">
        <v>1</v>
      </c>
      <c r="I1435">
        <v>0</v>
      </c>
      <c r="J1435">
        <v>8</v>
      </c>
      <c r="K1435">
        <v>8</v>
      </c>
      <c r="L1435">
        <v>8</v>
      </c>
      <c r="M1435">
        <v>72.72</v>
      </c>
      <c r="N1435">
        <v>0</v>
      </c>
      <c r="O1435">
        <v>0</v>
      </c>
      <c r="P1435">
        <v>0</v>
      </c>
      <c r="Q1435">
        <v>0</v>
      </c>
      <c r="R1435">
        <v>0</v>
      </c>
      <c r="S1435" s="2">
        <f t="shared" si="44"/>
        <v>8</v>
      </c>
      <c r="T1435" s="2">
        <f t="shared" si="45"/>
        <v>8</v>
      </c>
    </row>
    <row r="1436" spans="1:20" x14ac:dyDescent="0.3">
      <c r="A1436">
        <v>34</v>
      </c>
      <c r="B1436" t="s">
        <v>1458</v>
      </c>
      <c r="C1436" t="s">
        <v>2078</v>
      </c>
      <c r="E1436">
        <v>2019</v>
      </c>
      <c r="F1436">
        <v>2019</v>
      </c>
      <c r="G1436">
        <v>4</v>
      </c>
      <c r="H1436">
        <v>3</v>
      </c>
      <c r="I1436">
        <v>0</v>
      </c>
      <c r="J1436">
        <v>8</v>
      </c>
      <c r="K1436">
        <v>6</v>
      </c>
      <c r="L1436">
        <v>2.66</v>
      </c>
      <c r="M1436">
        <v>50</v>
      </c>
      <c r="N1436">
        <v>0</v>
      </c>
      <c r="O1436">
        <v>0</v>
      </c>
      <c r="P1436">
        <v>0</v>
      </c>
      <c r="Q1436">
        <v>0</v>
      </c>
      <c r="R1436">
        <v>0</v>
      </c>
      <c r="S1436" s="2">
        <f t="shared" si="44"/>
        <v>2</v>
      </c>
      <c r="T1436" s="2">
        <f t="shared" si="45"/>
        <v>2.6666666666666665</v>
      </c>
    </row>
    <row r="1437" spans="1:20" x14ac:dyDescent="0.3">
      <c r="A1437">
        <v>35</v>
      </c>
      <c r="B1437" t="s">
        <v>1459</v>
      </c>
      <c r="C1437" t="s">
        <v>2032</v>
      </c>
      <c r="E1437">
        <v>2019</v>
      </c>
      <c r="F1437">
        <v>2019</v>
      </c>
      <c r="G1437">
        <v>6</v>
      </c>
      <c r="H1437">
        <v>3</v>
      </c>
      <c r="I1437">
        <v>1</v>
      </c>
      <c r="J1437">
        <v>8</v>
      </c>
      <c r="K1437">
        <v>8</v>
      </c>
      <c r="L1437">
        <v>4</v>
      </c>
      <c r="M1437">
        <v>100</v>
      </c>
      <c r="N1437">
        <v>0</v>
      </c>
      <c r="O1437">
        <v>0</v>
      </c>
      <c r="P1437">
        <v>1</v>
      </c>
      <c r="Q1437">
        <v>1</v>
      </c>
      <c r="R1437">
        <v>0</v>
      </c>
      <c r="S1437" s="2">
        <f t="shared" si="44"/>
        <v>1.3333333333333333</v>
      </c>
      <c r="T1437" s="2">
        <f t="shared" si="45"/>
        <v>2.6666666666666665</v>
      </c>
    </row>
    <row r="1438" spans="1:20" x14ac:dyDescent="0.3">
      <c r="A1438">
        <v>36</v>
      </c>
      <c r="B1438" t="s">
        <v>1460</v>
      </c>
      <c r="C1438" t="s">
        <v>14</v>
      </c>
      <c r="E1438">
        <v>2008</v>
      </c>
      <c r="F1438">
        <v>2014</v>
      </c>
      <c r="G1438">
        <v>39</v>
      </c>
      <c r="H1438">
        <v>8</v>
      </c>
      <c r="I1438">
        <v>5</v>
      </c>
      <c r="J1438">
        <v>8</v>
      </c>
      <c r="K1438">
        <v>4</v>
      </c>
      <c r="L1438">
        <v>2.66</v>
      </c>
      <c r="M1438">
        <v>47.05</v>
      </c>
      <c r="N1438">
        <v>0</v>
      </c>
      <c r="O1438">
        <v>0</v>
      </c>
      <c r="P1438">
        <v>0</v>
      </c>
      <c r="Q1438">
        <v>1</v>
      </c>
      <c r="R1438">
        <v>0</v>
      </c>
      <c r="S1438" s="2">
        <f t="shared" si="44"/>
        <v>0.20512820512820512</v>
      </c>
      <c r="T1438" s="2">
        <f t="shared" si="45"/>
        <v>1</v>
      </c>
    </row>
    <row r="1439" spans="1:20" x14ac:dyDescent="0.3">
      <c r="A1439">
        <v>37</v>
      </c>
      <c r="B1439" t="s">
        <v>1461</v>
      </c>
      <c r="C1439" t="s">
        <v>2065</v>
      </c>
      <c r="E1439">
        <v>2019</v>
      </c>
      <c r="F1439">
        <v>2019</v>
      </c>
      <c r="G1439">
        <v>7</v>
      </c>
      <c r="H1439">
        <v>5</v>
      </c>
      <c r="I1439">
        <v>0</v>
      </c>
      <c r="J1439">
        <v>8</v>
      </c>
      <c r="K1439">
        <v>3</v>
      </c>
      <c r="L1439">
        <v>1.6</v>
      </c>
      <c r="M1439">
        <v>33.33</v>
      </c>
      <c r="N1439">
        <v>0</v>
      </c>
      <c r="O1439">
        <v>0</v>
      </c>
      <c r="P1439">
        <v>1</v>
      </c>
      <c r="Q1439">
        <v>0</v>
      </c>
      <c r="R1439">
        <v>0</v>
      </c>
      <c r="S1439" s="2">
        <f t="shared" si="44"/>
        <v>1.1428571428571428</v>
      </c>
      <c r="T1439" s="2">
        <f t="shared" si="45"/>
        <v>1.6</v>
      </c>
    </row>
    <row r="1440" spans="1:20" x14ac:dyDescent="0.3">
      <c r="A1440">
        <v>38</v>
      </c>
      <c r="B1440" t="s">
        <v>1462</v>
      </c>
      <c r="C1440" t="s">
        <v>21</v>
      </c>
      <c r="E1440">
        <v>2018</v>
      </c>
      <c r="F1440">
        <v>2019</v>
      </c>
      <c r="G1440">
        <v>16</v>
      </c>
      <c r="H1440">
        <v>3</v>
      </c>
      <c r="I1440">
        <v>3</v>
      </c>
      <c r="J1440">
        <v>8</v>
      </c>
      <c r="K1440">
        <v>8</v>
      </c>
      <c r="L1440" t="s">
        <v>8</v>
      </c>
      <c r="M1440">
        <v>100</v>
      </c>
      <c r="N1440">
        <v>0</v>
      </c>
      <c r="O1440">
        <v>0</v>
      </c>
      <c r="P1440">
        <v>0</v>
      </c>
      <c r="Q1440">
        <v>1</v>
      </c>
      <c r="R1440">
        <v>0</v>
      </c>
      <c r="S1440" s="2">
        <f t="shared" si="44"/>
        <v>0.5</v>
      </c>
      <c r="T1440" s="2">
        <f t="shared" si="45"/>
        <v>2.6666666666666665</v>
      </c>
    </row>
    <row r="1441" spans="1:20" x14ac:dyDescent="0.3">
      <c r="A1441">
        <v>39</v>
      </c>
      <c r="B1441" t="s">
        <v>1463</v>
      </c>
      <c r="C1441" t="s">
        <v>2047</v>
      </c>
      <c r="E1441">
        <v>2019</v>
      </c>
      <c r="F1441">
        <v>2019</v>
      </c>
      <c r="G1441">
        <v>8</v>
      </c>
      <c r="H1441">
        <v>2</v>
      </c>
      <c r="I1441">
        <v>1</v>
      </c>
      <c r="J1441">
        <v>8</v>
      </c>
      <c r="K1441">
        <v>7</v>
      </c>
      <c r="L1441">
        <v>8</v>
      </c>
      <c r="M1441">
        <v>66.66</v>
      </c>
      <c r="N1441">
        <v>0</v>
      </c>
      <c r="O1441">
        <v>0</v>
      </c>
      <c r="P1441">
        <v>0</v>
      </c>
      <c r="Q1441">
        <v>1</v>
      </c>
      <c r="R1441">
        <v>0</v>
      </c>
      <c r="S1441" s="2">
        <f t="shared" si="44"/>
        <v>1</v>
      </c>
      <c r="T1441" s="2">
        <f t="shared" si="45"/>
        <v>4</v>
      </c>
    </row>
    <row r="1442" spans="1:20" x14ac:dyDescent="0.3">
      <c r="A1442">
        <v>40</v>
      </c>
      <c r="B1442" t="s">
        <v>1464</v>
      </c>
      <c r="C1442" t="s">
        <v>14</v>
      </c>
      <c r="E1442">
        <v>2016</v>
      </c>
      <c r="F1442">
        <v>2019</v>
      </c>
      <c r="G1442">
        <v>10</v>
      </c>
      <c r="H1442">
        <v>4</v>
      </c>
      <c r="I1442">
        <v>2</v>
      </c>
      <c r="J1442">
        <v>8</v>
      </c>
      <c r="K1442">
        <v>5</v>
      </c>
      <c r="L1442">
        <v>4</v>
      </c>
      <c r="M1442">
        <v>34.78</v>
      </c>
      <c r="N1442">
        <v>0</v>
      </c>
      <c r="O1442">
        <v>0</v>
      </c>
      <c r="P1442">
        <v>1</v>
      </c>
      <c r="Q1442">
        <v>0</v>
      </c>
      <c r="R1442">
        <v>0</v>
      </c>
      <c r="S1442" s="2">
        <f t="shared" si="44"/>
        <v>0.8</v>
      </c>
      <c r="T1442" s="2">
        <f t="shared" si="45"/>
        <v>2</v>
      </c>
    </row>
    <row r="1443" spans="1:20" x14ac:dyDescent="0.3">
      <c r="A1443">
        <v>41</v>
      </c>
      <c r="B1443" t="s">
        <v>1465</v>
      </c>
      <c r="C1443" t="s">
        <v>20</v>
      </c>
      <c r="E1443">
        <v>2006</v>
      </c>
      <c r="F1443">
        <v>2013</v>
      </c>
      <c r="G1443">
        <v>6</v>
      </c>
      <c r="H1443">
        <v>5</v>
      </c>
      <c r="I1443">
        <v>3</v>
      </c>
      <c r="J1443">
        <v>8</v>
      </c>
      <c r="K1443">
        <v>4</v>
      </c>
      <c r="L1443">
        <v>4</v>
      </c>
      <c r="M1443">
        <v>66.66</v>
      </c>
      <c r="N1443">
        <v>0</v>
      </c>
      <c r="O1443">
        <v>0</v>
      </c>
      <c r="P1443">
        <v>1</v>
      </c>
      <c r="Q1443">
        <v>0</v>
      </c>
      <c r="R1443">
        <v>0</v>
      </c>
      <c r="S1443" s="2">
        <f t="shared" si="44"/>
        <v>1.3333333333333333</v>
      </c>
      <c r="T1443" s="2">
        <f t="shared" si="45"/>
        <v>1.6</v>
      </c>
    </row>
    <row r="1444" spans="1:20" x14ac:dyDescent="0.3">
      <c r="A1444">
        <v>42</v>
      </c>
      <c r="B1444" t="s">
        <v>1466</v>
      </c>
      <c r="C1444" t="s">
        <v>11</v>
      </c>
      <c r="E1444">
        <v>2008</v>
      </c>
      <c r="F1444">
        <v>2013</v>
      </c>
      <c r="G1444">
        <v>14</v>
      </c>
      <c r="H1444">
        <v>3</v>
      </c>
      <c r="I1444">
        <v>2</v>
      </c>
      <c r="J1444">
        <v>8</v>
      </c>
      <c r="K1444">
        <v>5</v>
      </c>
      <c r="L1444">
        <v>8</v>
      </c>
      <c r="M1444">
        <v>88.88</v>
      </c>
      <c r="N1444">
        <v>0</v>
      </c>
      <c r="O1444">
        <v>0</v>
      </c>
      <c r="P1444">
        <v>1</v>
      </c>
      <c r="Q1444">
        <v>1</v>
      </c>
      <c r="R1444">
        <v>0</v>
      </c>
      <c r="S1444" s="2">
        <f t="shared" si="44"/>
        <v>0.5714285714285714</v>
      </c>
      <c r="T1444" s="2">
        <f t="shared" si="45"/>
        <v>2.6666666666666665</v>
      </c>
    </row>
    <row r="1445" spans="1:20" x14ac:dyDescent="0.3">
      <c r="A1445">
        <v>43</v>
      </c>
      <c r="B1445" t="s">
        <v>1467</v>
      </c>
      <c r="C1445" t="s">
        <v>2046</v>
      </c>
      <c r="E1445">
        <v>2019</v>
      </c>
      <c r="F1445">
        <v>2019</v>
      </c>
      <c r="G1445">
        <v>1</v>
      </c>
      <c r="H1445">
        <v>1</v>
      </c>
      <c r="I1445">
        <v>0</v>
      </c>
      <c r="J1445">
        <v>8</v>
      </c>
      <c r="K1445">
        <v>8</v>
      </c>
      <c r="L1445">
        <v>8</v>
      </c>
      <c r="M1445">
        <v>88.88</v>
      </c>
      <c r="N1445">
        <v>0</v>
      </c>
      <c r="O1445">
        <v>0</v>
      </c>
      <c r="P1445">
        <v>0</v>
      </c>
      <c r="Q1445">
        <v>0</v>
      </c>
      <c r="R1445">
        <v>0</v>
      </c>
      <c r="S1445" s="2">
        <f t="shared" si="44"/>
        <v>8</v>
      </c>
      <c r="T1445" s="2">
        <f t="shared" si="45"/>
        <v>8</v>
      </c>
    </row>
    <row r="1446" spans="1:20" x14ac:dyDescent="0.3">
      <c r="A1446">
        <v>44</v>
      </c>
      <c r="B1446" t="s">
        <v>1468</v>
      </c>
      <c r="C1446" t="s">
        <v>15</v>
      </c>
      <c r="E1446">
        <v>2018</v>
      </c>
      <c r="F1446">
        <v>2019</v>
      </c>
      <c r="G1446">
        <v>10</v>
      </c>
      <c r="H1446">
        <v>4</v>
      </c>
      <c r="I1446">
        <v>2</v>
      </c>
      <c r="J1446">
        <v>8</v>
      </c>
      <c r="K1446">
        <v>8</v>
      </c>
      <c r="L1446">
        <v>4</v>
      </c>
      <c r="M1446">
        <v>72.72</v>
      </c>
      <c r="N1446">
        <v>0</v>
      </c>
      <c r="O1446">
        <v>0</v>
      </c>
      <c r="P1446">
        <v>2</v>
      </c>
      <c r="Q1446">
        <v>2</v>
      </c>
      <c r="R1446">
        <v>0</v>
      </c>
      <c r="S1446" s="2">
        <f t="shared" si="44"/>
        <v>0.8</v>
      </c>
      <c r="T1446" s="2">
        <f t="shared" si="45"/>
        <v>2</v>
      </c>
    </row>
    <row r="1447" spans="1:20" x14ac:dyDescent="0.3">
      <c r="A1447">
        <v>45</v>
      </c>
      <c r="B1447" t="s">
        <v>1469</v>
      </c>
      <c r="C1447" t="s">
        <v>2066</v>
      </c>
      <c r="E1447">
        <v>2019</v>
      </c>
      <c r="F1447">
        <v>2019</v>
      </c>
      <c r="G1447">
        <v>2</v>
      </c>
      <c r="H1447">
        <v>2</v>
      </c>
      <c r="I1447">
        <v>0</v>
      </c>
      <c r="J1447">
        <v>8</v>
      </c>
      <c r="K1447">
        <v>5</v>
      </c>
      <c r="L1447">
        <v>4</v>
      </c>
      <c r="M1447">
        <v>80</v>
      </c>
      <c r="N1447">
        <v>0</v>
      </c>
      <c r="O1447">
        <v>0</v>
      </c>
      <c r="P1447">
        <v>0</v>
      </c>
      <c r="Q1447">
        <v>1</v>
      </c>
      <c r="R1447">
        <v>0</v>
      </c>
      <c r="S1447" s="2">
        <f t="shared" si="44"/>
        <v>4</v>
      </c>
      <c r="T1447" s="2">
        <f t="shared" si="45"/>
        <v>4</v>
      </c>
    </row>
    <row r="1448" spans="1:20" x14ac:dyDescent="0.3">
      <c r="A1448">
        <v>46</v>
      </c>
      <c r="B1448" t="s">
        <v>1470</v>
      </c>
      <c r="C1448" t="s">
        <v>19</v>
      </c>
      <c r="E1448">
        <v>2012</v>
      </c>
      <c r="F1448">
        <v>2016</v>
      </c>
      <c r="G1448">
        <v>11</v>
      </c>
      <c r="H1448">
        <v>2</v>
      </c>
      <c r="I1448">
        <v>2</v>
      </c>
      <c r="J1448">
        <v>8</v>
      </c>
      <c r="K1448">
        <v>7</v>
      </c>
      <c r="L1448" t="s">
        <v>8</v>
      </c>
      <c r="M1448">
        <v>114.28</v>
      </c>
      <c r="N1448">
        <v>0</v>
      </c>
      <c r="O1448">
        <v>0</v>
      </c>
      <c r="P1448">
        <v>0</v>
      </c>
      <c r="Q1448">
        <v>0</v>
      </c>
      <c r="R1448">
        <v>0</v>
      </c>
      <c r="S1448" s="2">
        <f t="shared" si="44"/>
        <v>0.72727272727272729</v>
      </c>
      <c r="T1448" s="2">
        <f t="shared" si="45"/>
        <v>4</v>
      </c>
    </row>
    <row r="1449" spans="1:20" x14ac:dyDescent="0.3">
      <c r="A1449">
        <v>47</v>
      </c>
      <c r="B1449" t="s">
        <v>1471</v>
      </c>
      <c r="C1449" t="s">
        <v>2038</v>
      </c>
      <c r="E1449">
        <v>2019</v>
      </c>
      <c r="F1449">
        <v>2019</v>
      </c>
      <c r="G1449">
        <v>1</v>
      </c>
      <c r="H1449">
        <v>1</v>
      </c>
      <c r="I1449">
        <v>0</v>
      </c>
      <c r="J1449">
        <v>8</v>
      </c>
      <c r="K1449">
        <v>8</v>
      </c>
      <c r="L1449">
        <v>8</v>
      </c>
      <c r="M1449">
        <v>200</v>
      </c>
      <c r="N1449">
        <v>0</v>
      </c>
      <c r="O1449">
        <v>0</v>
      </c>
      <c r="P1449">
        <v>0</v>
      </c>
      <c r="Q1449">
        <v>0</v>
      </c>
      <c r="R1449">
        <v>1</v>
      </c>
      <c r="S1449" s="2">
        <f t="shared" si="44"/>
        <v>8</v>
      </c>
      <c r="T1449" s="2">
        <f t="shared" si="45"/>
        <v>8</v>
      </c>
    </row>
    <row r="1450" spans="1:20" x14ac:dyDescent="0.3">
      <c r="A1450">
        <v>48</v>
      </c>
      <c r="B1450" t="s">
        <v>1472</v>
      </c>
      <c r="C1450" t="s">
        <v>20</v>
      </c>
      <c r="E1450">
        <v>2013</v>
      </c>
      <c r="F1450">
        <v>2019</v>
      </c>
      <c r="G1450">
        <v>28</v>
      </c>
      <c r="H1450">
        <v>6</v>
      </c>
      <c r="I1450">
        <v>4</v>
      </c>
      <c r="J1450">
        <v>7</v>
      </c>
      <c r="K1450">
        <v>5</v>
      </c>
      <c r="L1450">
        <v>3.5</v>
      </c>
      <c r="M1450">
        <v>58.33</v>
      </c>
      <c r="N1450">
        <v>0</v>
      </c>
      <c r="O1450">
        <v>0</v>
      </c>
      <c r="P1450">
        <v>1</v>
      </c>
      <c r="Q1450">
        <v>1</v>
      </c>
      <c r="R1450">
        <v>0</v>
      </c>
      <c r="S1450" s="2">
        <f t="shared" si="44"/>
        <v>0.25</v>
      </c>
      <c r="T1450" s="2">
        <f t="shared" si="45"/>
        <v>1.1666666666666667</v>
      </c>
    </row>
    <row r="1451" spans="1:20" x14ac:dyDescent="0.3">
      <c r="A1451">
        <v>49</v>
      </c>
      <c r="B1451" t="s">
        <v>1473</v>
      </c>
      <c r="C1451" t="s">
        <v>14</v>
      </c>
      <c r="E1451">
        <v>2006</v>
      </c>
      <c r="F1451">
        <v>2006</v>
      </c>
      <c r="G1451">
        <v>1</v>
      </c>
      <c r="H1451">
        <v>1</v>
      </c>
      <c r="I1451">
        <v>0</v>
      </c>
      <c r="J1451">
        <v>7</v>
      </c>
      <c r="K1451">
        <v>7</v>
      </c>
      <c r="L1451">
        <v>7</v>
      </c>
      <c r="M1451">
        <v>100</v>
      </c>
      <c r="N1451">
        <v>0</v>
      </c>
      <c r="O1451">
        <v>0</v>
      </c>
      <c r="P1451">
        <v>0</v>
      </c>
      <c r="Q1451">
        <v>0</v>
      </c>
      <c r="R1451">
        <v>0</v>
      </c>
      <c r="S1451" s="2">
        <f t="shared" si="44"/>
        <v>7</v>
      </c>
      <c r="T1451" s="2">
        <f t="shared" si="45"/>
        <v>7</v>
      </c>
    </row>
    <row r="1452" spans="1:20" x14ac:dyDescent="0.3">
      <c r="A1452">
        <v>0</v>
      </c>
      <c r="B1452" t="s">
        <v>1474</v>
      </c>
      <c r="E1452">
        <v>2019</v>
      </c>
      <c r="F1452">
        <v>2019</v>
      </c>
      <c r="G1452">
        <v>3</v>
      </c>
      <c r="H1452">
        <v>1</v>
      </c>
      <c r="I1452">
        <v>0</v>
      </c>
      <c r="J1452">
        <v>7</v>
      </c>
      <c r="K1452">
        <v>7</v>
      </c>
      <c r="L1452">
        <v>7</v>
      </c>
      <c r="M1452">
        <v>87.5</v>
      </c>
      <c r="N1452">
        <v>0</v>
      </c>
      <c r="O1452">
        <v>0</v>
      </c>
      <c r="P1452">
        <v>0</v>
      </c>
      <c r="Q1452">
        <v>1</v>
      </c>
      <c r="R1452">
        <v>0</v>
      </c>
      <c r="S1452" s="2">
        <f t="shared" si="44"/>
        <v>2.3333333333333335</v>
      </c>
      <c r="T1452" s="2">
        <f t="shared" si="45"/>
        <v>7</v>
      </c>
    </row>
    <row r="1453" spans="1:20" x14ac:dyDescent="0.3">
      <c r="A1453">
        <v>1</v>
      </c>
      <c r="B1453" t="s">
        <v>1475</v>
      </c>
      <c r="C1453" t="s">
        <v>2021</v>
      </c>
      <c r="E1453">
        <v>2019</v>
      </c>
      <c r="F1453">
        <v>2019</v>
      </c>
      <c r="G1453">
        <v>4</v>
      </c>
      <c r="H1453">
        <v>2</v>
      </c>
      <c r="I1453">
        <v>1</v>
      </c>
      <c r="J1453">
        <v>7</v>
      </c>
      <c r="K1453">
        <v>7</v>
      </c>
      <c r="L1453">
        <v>7</v>
      </c>
      <c r="M1453">
        <v>100</v>
      </c>
      <c r="N1453">
        <v>0</v>
      </c>
      <c r="O1453">
        <v>0</v>
      </c>
      <c r="P1453">
        <v>1</v>
      </c>
      <c r="Q1453">
        <v>1</v>
      </c>
      <c r="R1453">
        <v>0</v>
      </c>
      <c r="S1453" s="2">
        <f t="shared" si="44"/>
        <v>1.75</v>
      </c>
      <c r="T1453" s="2">
        <f t="shared" si="45"/>
        <v>3.5</v>
      </c>
    </row>
    <row r="1454" spans="1:20" x14ac:dyDescent="0.3">
      <c r="A1454">
        <v>2</v>
      </c>
      <c r="B1454" t="s">
        <v>1476</v>
      </c>
      <c r="C1454" t="s">
        <v>2023</v>
      </c>
      <c r="E1454">
        <v>2014</v>
      </c>
      <c r="F1454">
        <v>2014</v>
      </c>
      <c r="G1454">
        <v>4</v>
      </c>
      <c r="H1454">
        <v>3</v>
      </c>
      <c r="I1454">
        <v>1</v>
      </c>
      <c r="J1454">
        <v>7</v>
      </c>
      <c r="K1454">
        <v>5</v>
      </c>
      <c r="L1454">
        <v>3.5</v>
      </c>
      <c r="M1454">
        <v>36.840000000000003</v>
      </c>
      <c r="N1454">
        <v>0</v>
      </c>
      <c r="O1454">
        <v>0</v>
      </c>
      <c r="P1454">
        <v>1</v>
      </c>
      <c r="Q1454">
        <v>0</v>
      </c>
      <c r="R1454">
        <v>0</v>
      </c>
      <c r="S1454" s="2">
        <f t="shared" si="44"/>
        <v>1.75</v>
      </c>
      <c r="T1454" s="2">
        <f t="shared" si="45"/>
        <v>2.3333333333333335</v>
      </c>
    </row>
    <row r="1455" spans="1:20" x14ac:dyDescent="0.3">
      <c r="A1455">
        <v>3</v>
      </c>
      <c r="B1455" t="s">
        <v>1477</v>
      </c>
      <c r="C1455" t="s">
        <v>13</v>
      </c>
      <c r="E1455">
        <v>2014</v>
      </c>
      <c r="F1455">
        <v>2014</v>
      </c>
      <c r="G1455">
        <v>1</v>
      </c>
      <c r="H1455">
        <v>1</v>
      </c>
      <c r="I1455">
        <v>0</v>
      </c>
      <c r="J1455">
        <v>7</v>
      </c>
      <c r="K1455">
        <v>7</v>
      </c>
      <c r="L1455">
        <v>7</v>
      </c>
      <c r="M1455">
        <v>100</v>
      </c>
      <c r="N1455">
        <v>0</v>
      </c>
      <c r="O1455">
        <v>0</v>
      </c>
      <c r="P1455">
        <v>0</v>
      </c>
      <c r="Q1455">
        <v>1</v>
      </c>
      <c r="R1455">
        <v>0</v>
      </c>
      <c r="S1455" s="2">
        <f t="shared" si="44"/>
        <v>7</v>
      </c>
      <c r="T1455" s="2">
        <f t="shared" si="45"/>
        <v>7</v>
      </c>
    </row>
    <row r="1456" spans="1:20" x14ac:dyDescent="0.3">
      <c r="A1456">
        <v>4</v>
      </c>
      <c r="B1456" t="s">
        <v>1478</v>
      </c>
      <c r="C1456" t="s">
        <v>22</v>
      </c>
      <c r="E1456">
        <v>2018</v>
      </c>
      <c r="F1456">
        <v>2019</v>
      </c>
      <c r="G1456">
        <v>12</v>
      </c>
      <c r="H1456">
        <v>5</v>
      </c>
      <c r="I1456">
        <v>4</v>
      </c>
      <c r="J1456">
        <v>7</v>
      </c>
      <c r="K1456">
        <v>4</v>
      </c>
      <c r="L1456">
        <v>7</v>
      </c>
      <c r="M1456">
        <v>53.84</v>
      </c>
      <c r="N1456">
        <v>0</v>
      </c>
      <c r="O1456">
        <v>0</v>
      </c>
      <c r="P1456">
        <v>0</v>
      </c>
      <c r="Q1456">
        <v>1</v>
      </c>
      <c r="R1456">
        <v>0</v>
      </c>
      <c r="S1456" s="2">
        <f t="shared" si="44"/>
        <v>0.58333333333333337</v>
      </c>
      <c r="T1456" s="2">
        <f t="shared" si="45"/>
        <v>1.4</v>
      </c>
    </row>
    <row r="1457" spans="1:20" x14ac:dyDescent="0.3">
      <c r="A1457">
        <v>5</v>
      </c>
      <c r="B1457" t="s">
        <v>1479</v>
      </c>
      <c r="C1457" t="s">
        <v>2059</v>
      </c>
      <c r="E1457">
        <v>2019</v>
      </c>
      <c r="F1457">
        <v>2019</v>
      </c>
      <c r="G1457">
        <v>2</v>
      </c>
      <c r="H1457">
        <v>1</v>
      </c>
      <c r="I1457">
        <v>0</v>
      </c>
      <c r="J1457">
        <v>7</v>
      </c>
      <c r="K1457">
        <v>7</v>
      </c>
      <c r="L1457">
        <v>7</v>
      </c>
      <c r="M1457">
        <v>70</v>
      </c>
      <c r="N1457">
        <v>0</v>
      </c>
      <c r="O1457">
        <v>0</v>
      </c>
      <c r="P1457">
        <v>0</v>
      </c>
      <c r="Q1457">
        <v>1</v>
      </c>
      <c r="R1457">
        <v>0</v>
      </c>
      <c r="S1457" s="2">
        <f t="shared" si="44"/>
        <v>3.5</v>
      </c>
      <c r="T1457" s="2">
        <f t="shared" si="45"/>
        <v>7</v>
      </c>
    </row>
    <row r="1458" spans="1:20" x14ac:dyDescent="0.3">
      <c r="A1458">
        <v>6</v>
      </c>
      <c r="B1458" t="s">
        <v>1480</v>
      </c>
      <c r="C1458" t="s">
        <v>2056</v>
      </c>
      <c r="E1458">
        <v>2019</v>
      </c>
      <c r="F1458">
        <v>2019</v>
      </c>
      <c r="G1458">
        <v>2</v>
      </c>
      <c r="H1458">
        <v>2</v>
      </c>
      <c r="I1458">
        <v>1</v>
      </c>
      <c r="J1458">
        <v>7</v>
      </c>
      <c r="K1458">
        <v>5</v>
      </c>
      <c r="L1458">
        <v>7</v>
      </c>
      <c r="M1458">
        <v>63.63</v>
      </c>
      <c r="N1458">
        <v>0</v>
      </c>
      <c r="O1458">
        <v>0</v>
      </c>
      <c r="P1458">
        <v>0</v>
      </c>
      <c r="Q1458">
        <v>1</v>
      </c>
      <c r="R1458">
        <v>0</v>
      </c>
      <c r="S1458" s="2">
        <f t="shared" si="44"/>
        <v>3.5</v>
      </c>
      <c r="T1458" s="2">
        <f t="shared" si="45"/>
        <v>3.5</v>
      </c>
    </row>
    <row r="1459" spans="1:20" x14ac:dyDescent="0.3">
      <c r="A1459">
        <v>7</v>
      </c>
      <c r="B1459" t="s">
        <v>1481</v>
      </c>
      <c r="C1459" t="s">
        <v>22</v>
      </c>
      <c r="E1459">
        <v>2019</v>
      </c>
      <c r="F1459">
        <v>2019</v>
      </c>
      <c r="G1459">
        <v>8</v>
      </c>
      <c r="H1459">
        <v>2</v>
      </c>
      <c r="I1459">
        <v>0</v>
      </c>
      <c r="J1459">
        <v>7</v>
      </c>
      <c r="K1459">
        <v>7</v>
      </c>
      <c r="L1459">
        <v>3.5</v>
      </c>
      <c r="M1459">
        <v>116.66</v>
      </c>
      <c r="N1459">
        <v>0</v>
      </c>
      <c r="O1459">
        <v>0</v>
      </c>
      <c r="P1459">
        <v>1</v>
      </c>
      <c r="Q1459">
        <v>0</v>
      </c>
      <c r="R1459">
        <v>0</v>
      </c>
      <c r="S1459" s="2">
        <f t="shared" si="44"/>
        <v>0.875</v>
      </c>
      <c r="T1459" s="2">
        <f t="shared" si="45"/>
        <v>3.5</v>
      </c>
    </row>
    <row r="1460" spans="1:20" x14ac:dyDescent="0.3">
      <c r="A1460">
        <v>8</v>
      </c>
      <c r="B1460" t="s">
        <v>1482</v>
      </c>
      <c r="C1460" t="s">
        <v>11</v>
      </c>
      <c r="E1460">
        <v>2008</v>
      </c>
      <c r="F1460">
        <v>2012</v>
      </c>
      <c r="G1460">
        <v>10</v>
      </c>
      <c r="H1460">
        <v>3</v>
      </c>
      <c r="I1460">
        <v>0</v>
      </c>
      <c r="J1460">
        <v>7</v>
      </c>
      <c r="K1460">
        <v>6</v>
      </c>
      <c r="L1460">
        <v>2.33</v>
      </c>
      <c r="M1460">
        <v>43.75</v>
      </c>
      <c r="N1460">
        <v>0</v>
      </c>
      <c r="O1460">
        <v>0</v>
      </c>
      <c r="P1460">
        <v>1</v>
      </c>
      <c r="Q1460">
        <v>0</v>
      </c>
      <c r="R1460">
        <v>0</v>
      </c>
      <c r="S1460" s="2">
        <f t="shared" si="44"/>
        <v>0.7</v>
      </c>
      <c r="T1460" s="2">
        <f t="shared" si="45"/>
        <v>2.3333333333333335</v>
      </c>
    </row>
    <row r="1461" spans="1:20" x14ac:dyDescent="0.3">
      <c r="A1461">
        <v>9</v>
      </c>
      <c r="B1461" t="s">
        <v>1483</v>
      </c>
      <c r="C1461" t="s">
        <v>2023</v>
      </c>
      <c r="E1461">
        <v>2019</v>
      </c>
      <c r="F1461">
        <v>2019</v>
      </c>
      <c r="G1461">
        <v>3</v>
      </c>
      <c r="H1461">
        <v>2</v>
      </c>
      <c r="I1461">
        <v>0</v>
      </c>
      <c r="J1461">
        <v>7</v>
      </c>
      <c r="K1461">
        <v>5</v>
      </c>
      <c r="L1461">
        <v>3.5</v>
      </c>
      <c r="M1461">
        <v>46.66</v>
      </c>
      <c r="N1461">
        <v>0</v>
      </c>
      <c r="O1461">
        <v>0</v>
      </c>
      <c r="P1461">
        <v>0</v>
      </c>
      <c r="Q1461">
        <v>1</v>
      </c>
      <c r="R1461">
        <v>0</v>
      </c>
      <c r="S1461" s="2">
        <f t="shared" si="44"/>
        <v>2.3333333333333335</v>
      </c>
      <c r="T1461" s="2">
        <f t="shared" si="45"/>
        <v>3.5</v>
      </c>
    </row>
    <row r="1462" spans="1:20" x14ac:dyDescent="0.3">
      <c r="A1462">
        <v>10</v>
      </c>
      <c r="B1462" t="s">
        <v>1484</v>
      </c>
      <c r="C1462" t="s">
        <v>14</v>
      </c>
      <c r="E1462">
        <v>2011</v>
      </c>
      <c r="F1462">
        <v>2019</v>
      </c>
      <c r="G1462">
        <v>11</v>
      </c>
      <c r="H1462">
        <v>6</v>
      </c>
      <c r="I1462">
        <v>3</v>
      </c>
      <c r="J1462">
        <v>7</v>
      </c>
      <c r="K1462">
        <v>5</v>
      </c>
      <c r="L1462">
        <v>2.33</v>
      </c>
      <c r="M1462">
        <v>63.63</v>
      </c>
      <c r="N1462">
        <v>0</v>
      </c>
      <c r="O1462">
        <v>0</v>
      </c>
      <c r="P1462">
        <v>2</v>
      </c>
      <c r="Q1462">
        <v>1</v>
      </c>
      <c r="R1462">
        <v>0</v>
      </c>
      <c r="S1462" s="2">
        <f t="shared" si="44"/>
        <v>0.63636363636363635</v>
      </c>
      <c r="T1462" s="2">
        <f t="shared" si="45"/>
        <v>1.1666666666666667</v>
      </c>
    </row>
    <row r="1463" spans="1:20" x14ac:dyDescent="0.3">
      <c r="A1463">
        <v>11</v>
      </c>
      <c r="B1463" t="s">
        <v>1485</v>
      </c>
      <c r="C1463" t="s">
        <v>17</v>
      </c>
      <c r="E1463">
        <v>2006</v>
      </c>
      <c r="F1463">
        <v>2009</v>
      </c>
      <c r="G1463">
        <v>2</v>
      </c>
      <c r="H1463">
        <v>1</v>
      </c>
      <c r="I1463">
        <v>1</v>
      </c>
      <c r="J1463">
        <v>7</v>
      </c>
      <c r="K1463">
        <v>7</v>
      </c>
      <c r="L1463" t="s">
        <v>8</v>
      </c>
      <c r="M1463">
        <v>87.5</v>
      </c>
      <c r="N1463">
        <v>0</v>
      </c>
      <c r="O1463">
        <v>0</v>
      </c>
      <c r="P1463">
        <v>0</v>
      </c>
      <c r="Q1463">
        <v>0</v>
      </c>
      <c r="R1463">
        <v>0</v>
      </c>
      <c r="S1463" s="2">
        <f t="shared" si="44"/>
        <v>3.5</v>
      </c>
      <c r="T1463" s="2">
        <f t="shared" si="45"/>
        <v>7</v>
      </c>
    </row>
    <row r="1464" spans="1:20" x14ac:dyDescent="0.3">
      <c r="A1464">
        <v>12</v>
      </c>
      <c r="B1464" t="s">
        <v>1486</v>
      </c>
      <c r="C1464" t="s">
        <v>13</v>
      </c>
      <c r="E1464">
        <v>2019</v>
      </c>
      <c r="F1464">
        <v>2019</v>
      </c>
      <c r="G1464">
        <v>3</v>
      </c>
      <c r="H1464">
        <v>2</v>
      </c>
      <c r="I1464">
        <v>1</v>
      </c>
      <c r="J1464">
        <v>7</v>
      </c>
      <c r="K1464">
        <v>4</v>
      </c>
      <c r="L1464">
        <v>7</v>
      </c>
      <c r="M1464">
        <v>100</v>
      </c>
      <c r="N1464">
        <v>0</v>
      </c>
      <c r="O1464">
        <v>0</v>
      </c>
      <c r="P1464">
        <v>0</v>
      </c>
      <c r="Q1464">
        <v>1</v>
      </c>
      <c r="R1464">
        <v>0</v>
      </c>
      <c r="S1464" s="2">
        <f t="shared" si="44"/>
        <v>2.3333333333333335</v>
      </c>
      <c r="T1464" s="2">
        <f t="shared" si="45"/>
        <v>3.5</v>
      </c>
    </row>
    <row r="1465" spans="1:20" x14ac:dyDescent="0.3">
      <c r="A1465">
        <v>13</v>
      </c>
      <c r="B1465" t="s">
        <v>1487</v>
      </c>
      <c r="C1465" t="s">
        <v>2025</v>
      </c>
      <c r="E1465">
        <v>2017</v>
      </c>
      <c r="F1465">
        <v>2017</v>
      </c>
      <c r="G1465">
        <v>2</v>
      </c>
      <c r="H1465">
        <v>2</v>
      </c>
      <c r="I1465">
        <v>2</v>
      </c>
      <c r="J1465">
        <v>7</v>
      </c>
      <c r="K1465">
        <v>7</v>
      </c>
      <c r="L1465" t="s">
        <v>8</v>
      </c>
      <c r="M1465">
        <v>175</v>
      </c>
      <c r="N1465">
        <v>0</v>
      </c>
      <c r="O1465">
        <v>0</v>
      </c>
      <c r="P1465">
        <v>0</v>
      </c>
      <c r="Q1465">
        <v>1</v>
      </c>
      <c r="R1465">
        <v>0</v>
      </c>
      <c r="S1465" s="2">
        <f t="shared" si="44"/>
        <v>3.5</v>
      </c>
      <c r="T1465" s="2">
        <f t="shared" si="45"/>
        <v>3.5</v>
      </c>
    </row>
    <row r="1466" spans="1:20" x14ac:dyDescent="0.3">
      <c r="A1466">
        <v>14</v>
      </c>
      <c r="B1466" t="s">
        <v>1488</v>
      </c>
      <c r="C1466" t="s">
        <v>21</v>
      </c>
      <c r="E1466">
        <v>2019</v>
      </c>
      <c r="F1466">
        <v>2019</v>
      </c>
      <c r="G1466">
        <v>4</v>
      </c>
      <c r="H1466">
        <v>2</v>
      </c>
      <c r="I1466">
        <v>1</v>
      </c>
      <c r="J1466">
        <v>7</v>
      </c>
      <c r="K1466">
        <v>5</v>
      </c>
      <c r="L1466">
        <v>7</v>
      </c>
      <c r="M1466">
        <v>100</v>
      </c>
      <c r="N1466">
        <v>0</v>
      </c>
      <c r="O1466">
        <v>0</v>
      </c>
      <c r="P1466">
        <v>0</v>
      </c>
      <c r="Q1466">
        <v>1</v>
      </c>
      <c r="R1466">
        <v>0</v>
      </c>
      <c r="S1466" s="2">
        <f t="shared" si="44"/>
        <v>1.75</v>
      </c>
      <c r="T1466" s="2">
        <f t="shared" si="45"/>
        <v>3.5</v>
      </c>
    </row>
    <row r="1467" spans="1:20" x14ac:dyDescent="0.3">
      <c r="A1467">
        <v>15</v>
      </c>
      <c r="B1467" t="s">
        <v>1489</v>
      </c>
      <c r="C1467" t="s">
        <v>19</v>
      </c>
      <c r="E1467">
        <v>2018</v>
      </c>
      <c r="F1467">
        <v>2018</v>
      </c>
      <c r="G1467">
        <v>2</v>
      </c>
      <c r="H1467">
        <v>2</v>
      </c>
      <c r="I1467">
        <v>2</v>
      </c>
      <c r="J1467">
        <v>7</v>
      </c>
      <c r="K1467">
        <v>6</v>
      </c>
      <c r="L1467" t="s">
        <v>8</v>
      </c>
      <c r="M1467">
        <v>63.63</v>
      </c>
      <c r="N1467">
        <v>0</v>
      </c>
      <c r="O1467">
        <v>0</v>
      </c>
      <c r="P1467">
        <v>0</v>
      </c>
      <c r="Q1467">
        <v>1</v>
      </c>
      <c r="R1467">
        <v>0</v>
      </c>
      <c r="S1467" s="2">
        <f t="shared" si="44"/>
        <v>3.5</v>
      </c>
      <c r="T1467" s="2">
        <f t="shared" si="45"/>
        <v>3.5</v>
      </c>
    </row>
    <row r="1468" spans="1:20" x14ac:dyDescent="0.3">
      <c r="A1468">
        <v>16</v>
      </c>
      <c r="B1468" t="s">
        <v>1490</v>
      </c>
      <c r="C1468" t="s">
        <v>2022</v>
      </c>
      <c r="E1468">
        <v>2015</v>
      </c>
      <c r="F1468">
        <v>2019</v>
      </c>
      <c r="G1468">
        <v>10</v>
      </c>
      <c r="H1468">
        <v>4</v>
      </c>
      <c r="I1468">
        <v>3</v>
      </c>
      <c r="J1468">
        <v>7</v>
      </c>
      <c r="K1468">
        <v>5</v>
      </c>
      <c r="L1468">
        <v>7</v>
      </c>
      <c r="M1468">
        <v>58.33</v>
      </c>
      <c r="N1468">
        <v>0</v>
      </c>
      <c r="O1468">
        <v>0</v>
      </c>
      <c r="P1468">
        <v>1</v>
      </c>
      <c r="Q1468">
        <v>1</v>
      </c>
      <c r="R1468">
        <v>0</v>
      </c>
      <c r="S1468" s="2">
        <f t="shared" si="44"/>
        <v>0.7</v>
      </c>
      <c r="T1468" s="2">
        <f t="shared" si="45"/>
        <v>1.75</v>
      </c>
    </row>
    <row r="1469" spans="1:20" x14ac:dyDescent="0.3">
      <c r="A1469">
        <v>17</v>
      </c>
      <c r="B1469" t="s">
        <v>1491</v>
      </c>
      <c r="E1469">
        <v>2019</v>
      </c>
      <c r="F1469">
        <v>2019</v>
      </c>
      <c r="G1469">
        <v>4</v>
      </c>
      <c r="H1469">
        <v>3</v>
      </c>
      <c r="I1469">
        <v>2</v>
      </c>
      <c r="J1469">
        <v>7</v>
      </c>
      <c r="K1469">
        <v>4</v>
      </c>
      <c r="L1469">
        <v>7</v>
      </c>
      <c r="M1469">
        <v>58.33</v>
      </c>
      <c r="N1469">
        <v>0</v>
      </c>
      <c r="O1469">
        <v>0</v>
      </c>
      <c r="P1469">
        <v>1</v>
      </c>
      <c r="Q1469">
        <v>1</v>
      </c>
      <c r="R1469">
        <v>0</v>
      </c>
      <c r="S1469" s="2">
        <f t="shared" si="44"/>
        <v>1.75</v>
      </c>
      <c r="T1469" s="2">
        <f t="shared" si="45"/>
        <v>2.3333333333333335</v>
      </c>
    </row>
    <row r="1470" spans="1:20" x14ac:dyDescent="0.3">
      <c r="A1470">
        <v>18</v>
      </c>
      <c r="B1470" t="s">
        <v>1492</v>
      </c>
      <c r="C1470" t="s">
        <v>2020</v>
      </c>
      <c r="E1470">
        <v>2008</v>
      </c>
      <c r="F1470">
        <v>2009</v>
      </c>
      <c r="G1470">
        <v>2</v>
      </c>
      <c r="H1470">
        <v>2</v>
      </c>
      <c r="I1470">
        <v>2</v>
      </c>
      <c r="J1470">
        <v>7</v>
      </c>
      <c r="K1470">
        <v>6</v>
      </c>
      <c r="L1470" t="s">
        <v>8</v>
      </c>
      <c r="M1470">
        <v>87.5</v>
      </c>
      <c r="N1470">
        <v>0</v>
      </c>
      <c r="O1470">
        <v>0</v>
      </c>
      <c r="P1470">
        <v>0</v>
      </c>
      <c r="Q1470">
        <v>0</v>
      </c>
      <c r="R1470">
        <v>0</v>
      </c>
      <c r="S1470" s="2">
        <f t="shared" si="44"/>
        <v>3.5</v>
      </c>
      <c r="T1470" s="2">
        <f t="shared" si="45"/>
        <v>3.5</v>
      </c>
    </row>
    <row r="1471" spans="1:20" x14ac:dyDescent="0.3">
      <c r="A1471">
        <v>19</v>
      </c>
      <c r="B1471" t="s">
        <v>1493</v>
      </c>
      <c r="C1471" t="s">
        <v>2021</v>
      </c>
      <c r="E1471">
        <v>2008</v>
      </c>
      <c r="F1471">
        <v>2010</v>
      </c>
      <c r="G1471">
        <v>7</v>
      </c>
      <c r="H1471">
        <v>3</v>
      </c>
      <c r="I1471">
        <v>1</v>
      </c>
      <c r="J1471">
        <v>7</v>
      </c>
      <c r="K1471">
        <v>5</v>
      </c>
      <c r="L1471">
        <v>3.5</v>
      </c>
      <c r="M1471">
        <v>43.75</v>
      </c>
      <c r="N1471">
        <v>0</v>
      </c>
      <c r="O1471">
        <v>0</v>
      </c>
      <c r="P1471">
        <v>1</v>
      </c>
      <c r="Q1471">
        <v>0</v>
      </c>
      <c r="R1471">
        <v>0</v>
      </c>
      <c r="S1471" s="2">
        <f t="shared" si="44"/>
        <v>1</v>
      </c>
      <c r="T1471" s="2">
        <f t="shared" si="45"/>
        <v>2.3333333333333335</v>
      </c>
    </row>
    <row r="1472" spans="1:20" x14ac:dyDescent="0.3">
      <c r="A1472">
        <v>20</v>
      </c>
      <c r="B1472" t="s">
        <v>1494</v>
      </c>
      <c r="C1472" t="s">
        <v>13</v>
      </c>
      <c r="E1472">
        <v>2007</v>
      </c>
      <c r="F1472">
        <v>2007</v>
      </c>
      <c r="G1472">
        <v>1</v>
      </c>
      <c r="H1472">
        <v>1</v>
      </c>
      <c r="I1472">
        <v>0</v>
      </c>
      <c r="J1472">
        <v>7</v>
      </c>
      <c r="K1472">
        <v>7</v>
      </c>
      <c r="L1472">
        <v>7</v>
      </c>
      <c r="M1472">
        <v>63.63</v>
      </c>
      <c r="N1472">
        <v>0</v>
      </c>
      <c r="O1472">
        <v>0</v>
      </c>
      <c r="P1472">
        <v>0</v>
      </c>
      <c r="Q1472">
        <v>0</v>
      </c>
      <c r="R1472">
        <v>0</v>
      </c>
      <c r="S1472" s="2">
        <f t="shared" si="44"/>
        <v>7</v>
      </c>
      <c r="T1472" s="2">
        <f t="shared" si="45"/>
        <v>7</v>
      </c>
    </row>
    <row r="1473" spans="1:20" x14ac:dyDescent="0.3">
      <c r="A1473">
        <v>21</v>
      </c>
      <c r="B1473" t="s">
        <v>1495</v>
      </c>
      <c r="C1473" t="s">
        <v>2066</v>
      </c>
      <c r="E1473">
        <v>2019</v>
      </c>
      <c r="F1473">
        <v>2019</v>
      </c>
      <c r="G1473">
        <v>2</v>
      </c>
      <c r="H1473">
        <v>1</v>
      </c>
      <c r="I1473">
        <v>1</v>
      </c>
      <c r="J1473">
        <v>7</v>
      </c>
      <c r="K1473">
        <v>7</v>
      </c>
      <c r="L1473" t="s">
        <v>8</v>
      </c>
      <c r="M1473">
        <v>140</v>
      </c>
      <c r="N1473">
        <v>0</v>
      </c>
      <c r="O1473">
        <v>0</v>
      </c>
      <c r="P1473">
        <v>0</v>
      </c>
      <c r="Q1473">
        <v>0</v>
      </c>
      <c r="R1473">
        <v>1</v>
      </c>
      <c r="S1473" s="2">
        <f t="shared" si="44"/>
        <v>3.5</v>
      </c>
      <c r="T1473" s="2">
        <f t="shared" si="45"/>
        <v>7</v>
      </c>
    </row>
    <row r="1474" spans="1:20" x14ac:dyDescent="0.3">
      <c r="A1474">
        <v>22</v>
      </c>
      <c r="B1474" t="s">
        <v>1496</v>
      </c>
      <c r="C1474" t="s">
        <v>2074</v>
      </c>
      <c r="E1474">
        <v>2019</v>
      </c>
      <c r="F1474">
        <v>2019</v>
      </c>
      <c r="G1474">
        <v>1</v>
      </c>
      <c r="H1474">
        <v>1</v>
      </c>
      <c r="I1474">
        <v>0</v>
      </c>
      <c r="J1474">
        <v>7</v>
      </c>
      <c r="K1474">
        <v>7</v>
      </c>
      <c r="L1474">
        <v>7</v>
      </c>
      <c r="M1474">
        <v>116.66</v>
      </c>
      <c r="N1474">
        <v>0</v>
      </c>
      <c r="O1474">
        <v>0</v>
      </c>
      <c r="P1474">
        <v>0</v>
      </c>
      <c r="Q1474">
        <v>1</v>
      </c>
      <c r="R1474">
        <v>0</v>
      </c>
      <c r="S1474" s="2">
        <f t="shared" si="44"/>
        <v>7</v>
      </c>
      <c r="T1474" s="2">
        <f t="shared" si="45"/>
        <v>7</v>
      </c>
    </row>
    <row r="1475" spans="1:20" x14ac:dyDescent="0.3">
      <c r="A1475">
        <v>23</v>
      </c>
      <c r="B1475" t="s">
        <v>1497</v>
      </c>
      <c r="C1475" t="s">
        <v>20</v>
      </c>
      <c r="E1475">
        <v>2007</v>
      </c>
      <c r="F1475">
        <v>2008</v>
      </c>
      <c r="G1475">
        <v>8</v>
      </c>
      <c r="H1475">
        <v>3</v>
      </c>
      <c r="I1475">
        <v>1</v>
      </c>
      <c r="J1475">
        <v>7</v>
      </c>
      <c r="K1475">
        <v>6</v>
      </c>
      <c r="L1475">
        <v>3.5</v>
      </c>
      <c r="M1475">
        <v>77.77</v>
      </c>
      <c r="N1475">
        <v>0</v>
      </c>
      <c r="O1475">
        <v>0</v>
      </c>
      <c r="P1475">
        <v>0</v>
      </c>
      <c r="Q1475">
        <v>1</v>
      </c>
      <c r="R1475">
        <v>0</v>
      </c>
      <c r="S1475" s="2">
        <f t="shared" ref="S1475:S1538" si="46">J1475/G1475</f>
        <v>0.875</v>
      </c>
      <c r="T1475" s="2">
        <f t="shared" ref="T1475:T1538" si="47">J1475/H1475</f>
        <v>2.3333333333333335</v>
      </c>
    </row>
    <row r="1476" spans="1:20" x14ac:dyDescent="0.3">
      <c r="A1476">
        <v>24</v>
      </c>
      <c r="B1476" t="s">
        <v>1498</v>
      </c>
      <c r="C1476" t="s">
        <v>2027</v>
      </c>
      <c r="E1476">
        <v>2016</v>
      </c>
      <c r="F1476">
        <v>2017</v>
      </c>
      <c r="G1476">
        <v>5</v>
      </c>
      <c r="H1476">
        <v>2</v>
      </c>
      <c r="I1476">
        <v>1</v>
      </c>
      <c r="J1476">
        <v>7</v>
      </c>
      <c r="K1476">
        <v>7</v>
      </c>
      <c r="L1476">
        <v>7</v>
      </c>
      <c r="M1476">
        <v>63.63</v>
      </c>
      <c r="N1476">
        <v>0</v>
      </c>
      <c r="O1476">
        <v>0</v>
      </c>
      <c r="P1476">
        <v>1</v>
      </c>
      <c r="Q1476">
        <v>1</v>
      </c>
      <c r="R1476">
        <v>0</v>
      </c>
      <c r="S1476" s="2">
        <f t="shared" si="46"/>
        <v>1.4</v>
      </c>
      <c r="T1476" s="2">
        <f t="shared" si="47"/>
        <v>3.5</v>
      </c>
    </row>
    <row r="1477" spans="1:20" x14ac:dyDescent="0.3">
      <c r="A1477">
        <v>25</v>
      </c>
      <c r="B1477" t="s">
        <v>1499</v>
      </c>
      <c r="C1477" t="s">
        <v>2021</v>
      </c>
      <c r="E1477">
        <v>2014</v>
      </c>
      <c r="F1477">
        <v>2016</v>
      </c>
      <c r="G1477">
        <v>8</v>
      </c>
      <c r="H1477">
        <v>4</v>
      </c>
      <c r="I1477">
        <v>1</v>
      </c>
      <c r="J1477">
        <v>7</v>
      </c>
      <c r="K1477">
        <v>4</v>
      </c>
      <c r="L1477">
        <v>2.33</v>
      </c>
      <c r="M1477">
        <v>46.66</v>
      </c>
      <c r="N1477">
        <v>0</v>
      </c>
      <c r="O1477">
        <v>0</v>
      </c>
      <c r="P1477">
        <v>0</v>
      </c>
      <c r="Q1477">
        <v>0</v>
      </c>
      <c r="R1477">
        <v>0</v>
      </c>
      <c r="S1477" s="2">
        <f t="shared" si="46"/>
        <v>0.875</v>
      </c>
      <c r="T1477" s="2">
        <f t="shared" si="47"/>
        <v>1.75</v>
      </c>
    </row>
    <row r="1478" spans="1:20" x14ac:dyDescent="0.3">
      <c r="A1478">
        <v>26</v>
      </c>
      <c r="B1478" t="s">
        <v>1500</v>
      </c>
      <c r="C1478" t="s">
        <v>2022</v>
      </c>
      <c r="E1478">
        <v>2017</v>
      </c>
      <c r="F1478">
        <v>2017</v>
      </c>
      <c r="G1478">
        <v>1</v>
      </c>
      <c r="H1478">
        <v>1</v>
      </c>
      <c r="I1478">
        <v>1</v>
      </c>
      <c r="J1478">
        <v>6</v>
      </c>
      <c r="K1478">
        <v>6</v>
      </c>
      <c r="L1478" t="s">
        <v>8</v>
      </c>
      <c r="M1478">
        <v>85.71</v>
      </c>
      <c r="N1478">
        <v>0</v>
      </c>
      <c r="O1478">
        <v>0</v>
      </c>
      <c r="P1478">
        <v>0</v>
      </c>
      <c r="Q1478">
        <v>0</v>
      </c>
      <c r="R1478">
        <v>0</v>
      </c>
      <c r="S1478" s="2">
        <f t="shared" si="46"/>
        <v>6</v>
      </c>
      <c r="T1478" s="2">
        <f t="shared" si="47"/>
        <v>6</v>
      </c>
    </row>
    <row r="1479" spans="1:20" x14ac:dyDescent="0.3">
      <c r="A1479">
        <v>27</v>
      </c>
      <c r="B1479" t="s">
        <v>1501</v>
      </c>
      <c r="C1479" t="s">
        <v>2033</v>
      </c>
      <c r="E1479">
        <v>2019</v>
      </c>
      <c r="F1479">
        <v>2019</v>
      </c>
      <c r="G1479">
        <v>2</v>
      </c>
      <c r="H1479">
        <v>1</v>
      </c>
      <c r="I1479">
        <v>0</v>
      </c>
      <c r="J1479">
        <v>6</v>
      </c>
      <c r="K1479">
        <v>6</v>
      </c>
      <c r="L1479">
        <v>6</v>
      </c>
      <c r="M1479">
        <v>150</v>
      </c>
      <c r="N1479">
        <v>0</v>
      </c>
      <c r="O1479">
        <v>0</v>
      </c>
      <c r="P1479">
        <v>0</v>
      </c>
      <c r="Q1479">
        <v>0</v>
      </c>
      <c r="R1479">
        <v>1</v>
      </c>
      <c r="S1479" s="2">
        <f t="shared" si="46"/>
        <v>3</v>
      </c>
      <c r="T1479" s="2">
        <f t="shared" si="47"/>
        <v>6</v>
      </c>
    </row>
    <row r="1480" spans="1:20" x14ac:dyDescent="0.3">
      <c r="A1480">
        <v>28</v>
      </c>
      <c r="B1480" t="s">
        <v>1502</v>
      </c>
      <c r="C1480" t="s">
        <v>2021</v>
      </c>
      <c r="E1480">
        <v>2019</v>
      </c>
      <c r="F1480">
        <v>2019</v>
      </c>
      <c r="G1480">
        <v>3</v>
      </c>
      <c r="H1480">
        <v>2</v>
      </c>
      <c r="I1480">
        <v>0</v>
      </c>
      <c r="J1480">
        <v>6</v>
      </c>
      <c r="K1480">
        <v>5</v>
      </c>
      <c r="L1480">
        <v>3</v>
      </c>
      <c r="M1480">
        <v>85.71</v>
      </c>
      <c r="N1480">
        <v>0</v>
      </c>
      <c r="O1480">
        <v>0</v>
      </c>
      <c r="P1480">
        <v>0</v>
      </c>
      <c r="Q1480">
        <v>1</v>
      </c>
      <c r="R1480">
        <v>0</v>
      </c>
      <c r="S1480" s="2">
        <f t="shared" si="46"/>
        <v>2</v>
      </c>
      <c r="T1480" s="2">
        <f t="shared" si="47"/>
        <v>3</v>
      </c>
    </row>
    <row r="1481" spans="1:20" x14ac:dyDescent="0.3">
      <c r="A1481">
        <v>29</v>
      </c>
      <c r="B1481" t="s">
        <v>1503</v>
      </c>
      <c r="C1481" t="s">
        <v>18</v>
      </c>
      <c r="E1481">
        <v>2010</v>
      </c>
      <c r="F1481">
        <v>2014</v>
      </c>
      <c r="G1481">
        <v>5</v>
      </c>
      <c r="H1481">
        <v>5</v>
      </c>
      <c r="I1481">
        <v>0</v>
      </c>
      <c r="J1481">
        <v>6</v>
      </c>
      <c r="K1481">
        <v>5</v>
      </c>
      <c r="L1481">
        <v>1.2</v>
      </c>
      <c r="M1481">
        <v>33.33</v>
      </c>
      <c r="N1481">
        <v>0</v>
      </c>
      <c r="O1481">
        <v>0</v>
      </c>
      <c r="P1481">
        <v>3</v>
      </c>
      <c r="Q1481">
        <v>1</v>
      </c>
      <c r="R1481">
        <v>0</v>
      </c>
      <c r="S1481" s="2">
        <f t="shared" si="46"/>
        <v>1.2</v>
      </c>
      <c r="T1481" s="2">
        <f t="shared" si="47"/>
        <v>1.2</v>
      </c>
    </row>
    <row r="1482" spans="1:20" x14ac:dyDescent="0.3">
      <c r="A1482">
        <v>30</v>
      </c>
      <c r="B1482" t="s">
        <v>1504</v>
      </c>
      <c r="C1482" t="s">
        <v>2073</v>
      </c>
      <c r="E1482">
        <v>2019</v>
      </c>
      <c r="F1482">
        <v>2019</v>
      </c>
      <c r="G1482">
        <v>4</v>
      </c>
      <c r="H1482">
        <v>4</v>
      </c>
      <c r="I1482">
        <v>0</v>
      </c>
      <c r="J1482">
        <v>6</v>
      </c>
      <c r="K1482">
        <v>3</v>
      </c>
      <c r="L1482">
        <v>1.5</v>
      </c>
      <c r="M1482">
        <v>50</v>
      </c>
      <c r="N1482">
        <v>0</v>
      </c>
      <c r="O1482">
        <v>0</v>
      </c>
      <c r="P1482">
        <v>2</v>
      </c>
      <c r="Q1482">
        <v>0</v>
      </c>
      <c r="R1482">
        <v>0</v>
      </c>
      <c r="S1482" s="2">
        <f t="shared" si="46"/>
        <v>1.5</v>
      </c>
      <c r="T1482" s="2">
        <f t="shared" si="47"/>
        <v>1.5</v>
      </c>
    </row>
    <row r="1483" spans="1:20" x14ac:dyDescent="0.3">
      <c r="A1483">
        <v>31</v>
      </c>
      <c r="B1483" t="s">
        <v>1505</v>
      </c>
      <c r="C1483" t="s">
        <v>2043</v>
      </c>
      <c r="E1483">
        <v>2019</v>
      </c>
      <c r="F1483">
        <v>2019</v>
      </c>
      <c r="G1483">
        <v>4</v>
      </c>
      <c r="H1483">
        <v>2</v>
      </c>
      <c r="I1483">
        <v>0</v>
      </c>
      <c r="J1483">
        <v>6</v>
      </c>
      <c r="K1483">
        <v>3</v>
      </c>
      <c r="L1483">
        <v>3</v>
      </c>
      <c r="M1483">
        <v>75</v>
      </c>
      <c r="N1483">
        <v>0</v>
      </c>
      <c r="O1483">
        <v>0</v>
      </c>
      <c r="P1483">
        <v>0</v>
      </c>
      <c r="Q1483">
        <v>0</v>
      </c>
      <c r="R1483">
        <v>0</v>
      </c>
      <c r="S1483" s="2">
        <f t="shared" si="46"/>
        <v>1.5</v>
      </c>
      <c r="T1483" s="2">
        <f t="shared" si="47"/>
        <v>3</v>
      </c>
    </row>
    <row r="1484" spans="1:20" x14ac:dyDescent="0.3">
      <c r="A1484">
        <v>32</v>
      </c>
      <c r="B1484" t="s">
        <v>1506</v>
      </c>
      <c r="C1484" t="s">
        <v>14</v>
      </c>
      <c r="E1484">
        <v>2012</v>
      </c>
      <c r="F1484">
        <v>2013</v>
      </c>
      <c r="G1484">
        <v>3</v>
      </c>
      <c r="H1484">
        <v>1</v>
      </c>
      <c r="I1484">
        <v>0</v>
      </c>
      <c r="J1484">
        <v>6</v>
      </c>
      <c r="K1484">
        <v>6</v>
      </c>
      <c r="L1484">
        <v>6</v>
      </c>
      <c r="M1484">
        <v>85.71</v>
      </c>
      <c r="N1484">
        <v>0</v>
      </c>
      <c r="O1484">
        <v>0</v>
      </c>
      <c r="P1484">
        <v>0</v>
      </c>
      <c r="Q1484">
        <v>1</v>
      </c>
      <c r="R1484">
        <v>0</v>
      </c>
      <c r="S1484" s="2">
        <f t="shared" si="46"/>
        <v>2</v>
      </c>
      <c r="T1484" s="2">
        <f t="shared" si="47"/>
        <v>6</v>
      </c>
    </row>
    <row r="1485" spans="1:20" x14ac:dyDescent="0.3">
      <c r="A1485">
        <v>33</v>
      </c>
      <c r="B1485" t="s">
        <v>1507</v>
      </c>
      <c r="C1485" t="s">
        <v>2073</v>
      </c>
      <c r="E1485">
        <v>2019</v>
      </c>
      <c r="F1485">
        <v>2019</v>
      </c>
      <c r="G1485">
        <v>4</v>
      </c>
      <c r="H1485">
        <v>1</v>
      </c>
      <c r="I1485">
        <v>0</v>
      </c>
      <c r="J1485">
        <v>6</v>
      </c>
      <c r="K1485">
        <v>6</v>
      </c>
      <c r="L1485">
        <v>6</v>
      </c>
      <c r="M1485">
        <v>85.71</v>
      </c>
      <c r="N1485">
        <v>0</v>
      </c>
      <c r="O1485">
        <v>0</v>
      </c>
      <c r="P1485">
        <v>0</v>
      </c>
      <c r="Q1485">
        <v>1</v>
      </c>
      <c r="R1485">
        <v>0</v>
      </c>
      <c r="S1485" s="2">
        <f t="shared" si="46"/>
        <v>1.5</v>
      </c>
      <c r="T1485" s="2">
        <f t="shared" si="47"/>
        <v>6</v>
      </c>
    </row>
    <row r="1486" spans="1:20" x14ac:dyDescent="0.3">
      <c r="A1486">
        <v>34</v>
      </c>
      <c r="B1486" t="s">
        <v>1508</v>
      </c>
      <c r="C1486" t="s">
        <v>12</v>
      </c>
      <c r="E1486">
        <v>2009</v>
      </c>
      <c r="F1486">
        <v>2009</v>
      </c>
      <c r="G1486">
        <v>3</v>
      </c>
      <c r="H1486">
        <v>2</v>
      </c>
      <c r="I1486">
        <v>0</v>
      </c>
      <c r="J1486">
        <v>6</v>
      </c>
      <c r="K1486">
        <v>4</v>
      </c>
      <c r="L1486">
        <v>3</v>
      </c>
      <c r="M1486">
        <v>60</v>
      </c>
      <c r="N1486">
        <v>0</v>
      </c>
      <c r="O1486">
        <v>0</v>
      </c>
      <c r="P1486">
        <v>0</v>
      </c>
      <c r="Q1486">
        <v>1</v>
      </c>
      <c r="R1486">
        <v>0</v>
      </c>
      <c r="S1486" s="2">
        <f t="shared" si="46"/>
        <v>2</v>
      </c>
      <c r="T1486" s="2">
        <f t="shared" si="47"/>
        <v>3</v>
      </c>
    </row>
    <row r="1487" spans="1:20" x14ac:dyDescent="0.3">
      <c r="A1487">
        <v>35</v>
      </c>
      <c r="B1487" t="s">
        <v>1509</v>
      </c>
      <c r="C1487" t="s">
        <v>2025</v>
      </c>
      <c r="E1487">
        <v>2019</v>
      </c>
      <c r="F1487">
        <v>2019</v>
      </c>
      <c r="G1487">
        <v>8</v>
      </c>
      <c r="H1487">
        <v>4</v>
      </c>
      <c r="I1487">
        <v>1</v>
      </c>
      <c r="J1487">
        <v>6</v>
      </c>
      <c r="K1487">
        <v>2</v>
      </c>
      <c r="L1487">
        <v>2</v>
      </c>
      <c r="M1487">
        <v>50</v>
      </c>
      <c r="N1487">
        <v>0</v>
      </c>
      <c r="O1487">
        <v>0</v>
      </c>
      <c r="P1487">
        <v>0</v>
      </c>
      <c r="Q1487">
        <v>0</v>
      </c>
      <c r="R1487">
        <v>0</v>
      </c>
      <c r="S1487" s="2">
        <f t="shared" si="46"/>
        <v>0.75</v>
      </c>
      <c r="T1487" s="2">
        <f t="shared" si="47"/>
        <v>1.5</v>
      </c>
    </row>
    <row r="1488" spans="1:20" x14ac:dyDescent="0.3">
      <c r="A1488">
        <v>36</v>
      </c>
      <c r="B1488" t="s">
        <v>1510</v>
      </c>
      <c r="C1488" t="s">
        <v>12</v>
      </c>
      <c r="E1488">
        <v>2014</v>
      </c>
      <c r="F1488">
        <v>2014</v>
      </c>
      <c r="G1488">
        <v>1</v>
      </c>
      <c r="H1488">
        <v>1</v>
      </c>
      <c r="I1488">
        <v>0</v>
      </c>
      <c r="J1488">
        <v>6</v>
      </c>
      <c r="K1488">
        <v>6</v>
      </c>
      <c r="L1488">
        <v>6</v>
      </c>
      <c r="M1488">
        <v>75</v>
      </c>
      <c r="N1488">
        <v>0</v>
      </c>
      <c r="O1488">
        <v>0</v>
      </c>
      <c r="P1488">
        <v>0</v>
      </c>
      <c r="Q1488">
        <v>1</v>
      </c>
      <c r="R1488">
        <v>0</v>
      </c>
      <c r="S1488" s="2">
        <f t="shared" si="46"/>
        <v>6</v>
      </c>
      <c r="T1488" s="2">
        <f t="shared" si="47"/>
        <v>6</v>
      </c>
    </row>
    <row r="1489" spans="1:20" x14ac:dyDescent="0.3">
      <c r="A1489">
        <v>37</v>
      </c>
      <c r="B1489" t="s">
        <v>1511</v>
      </c>
      <c r="C1489" t="s">
        <v>21</v>
      </c>
      <c r="E1489">
        <v>2012</v>
      </c>
      <c r="F1489">
        <v>2017</v>
      </c>
      <c r="G1489">
        <v>3</v>
      </c>
      <c r="H1489">
        <v>2</v>
      </c>
      <c r="I1489">
        <v>0</v>
      </c>
      <c r="J1489">
        <v>6</v>
      </c>
      <c r="K1489">
        <v>6</v>
      </c>
      <c r="L1489">
        <v>3</v>
      </c>
      <c r="M1489">
        <v>85.71</v>
      </c>
      <c r="N1489">
        <v>0</v>
      </c>
      <c r="O1489">
        <v>0</v>
      </c>
      <c r="P1489">
        <v>1</v>
      </c>
      <c r="Q1489">
        <v>1</v>
      </c>
      <c r="R1489">
        <v>0</v>
      </c>
      <c r="S1489" s="2">
        <f t="shared" si="46"/>
        <v>2</v>
      </c>
      <c r="T1489" s="2">
        <f t="shared" si="47"/>
        <v>3</v>
      </c>
    </row>
    <row r="1490" spans="1:20" x14ac:dyDescent="0.3">
      <c r="A1490">
        <v>38</v>
      </c>
      <c r="B1490" t="s">
        <v>1512</v>
      </c>
      <c r="C1490" t="s">
        <v>2026</v>
      </c>
      <c r="E1490">
        <v>2019</v>
      </c>
      <c r="F1490">
        <v>2019</v>
      </c>
      <c r="G1490">
        <v>3</v>
      </c>
      <c r="H1490">
        <v>1</v>
      </c>
      <c r="I1490">
        <v>1</v>
      </c>
      <c r="J1490">
        <v>6</v>
      </c>
      <c r="K1490">
        <v>6</v>
      </c>
      <c r="L1490" t="s">
        <v>8</v>
      </c>
      <c r="M1490">
        <v>100</v>
      </c>
      <c r="N1490">
        <v>0</v>
      </c>
      <c r="O1490">
        <v>0</v>
      </c>
      <c r="P1490">
        <v>0</v>
      </c>
      <c r="Q1490">
        <v>0</v>
      </c>
      <c r="R1490">
        <v>0</v>
      </c>
      <c r="S1490" s="2">
        <f t="shared" si="46"/>
        <v>2</v>
      </c>
      <c r="T1490" s="2">
        <f t="shared" si="47"/>
        <v>6</v>
      </c>
    </row>
    <row r="1491" spans="1:20" x14ac:dyDescent="0.3">
      <c r="A1491">
        <v>39</v>
      </c>
      <c r="B1491" t="s">
        <v>1513</v>
      </c>
      <c r="C1491" t="s">
        <v>2065</v>
      </c>
      <c r="E1491">
        <v>2019</v>
      </c>
      <c r="F1491">
        <v>2019</v>
      </c>
      <c r="G1491">
        <v>6</v>
      </c>
      <c r="H1491">
        <v>3</v>
      </c>
      <c r="I1491">
        <v>2</v>
      </c>
      <c r="J1491">
        <v>6</v>
      </c>
      <c r="K1491">
        <v>6</v>
      </c>
      <c r="L1491">
        <v>6</v>
      </c>
      <c r="M1491">
        <v>54.54</v>
      </c>
      <c r="N1491">
        <v>0</v>
      </c>
      <c r="O1491">
        <v>0</v>
      </c>
      <c r="P1491">
        <v>1</v>
      </c>
      <c r="Q1491">
        <v>0</v>
      </c>
      <c r="R1491">
        <v>0</v>
      </c>
      <c r="S1491" s="2">
        <f t="shared" si="46"/>
        <v>1</v>
      </c>
      <c r="T1491" s="2">
        <f t="shared" si="47"/>
        <v>2</v>
      </c>
    </row>
    <row r="1492" spans="1:20" x14ac:dyDescent="0.3">
      <c r="A1492">
        <v>40</v>
      </c>
      <c r="B1492" t="s">
        <v>1514</v>
      </c>
      <c r="C1492" t="s">
        <v>2065</v>
      </c>
      <c r="E1492">
        <v>2019</v>
      </c>
      <c r="F1492">
        <v>2019</v>
      </c>
      <c r="G1492">
        <v>2</v>
      </c>
      <c r="H1492">
        <v>2</v>
      </c>
      <c r="I1492">
        <v>0</v>
      </c>
      <c r="J1492">
        <v>6</v>
      </c>
      <c r="K1492">
        <v>4</v>
      </c>
      <c r="L1492">
        <v>3</v>
      </c>
      <c r="M1492">
        <v>75</v>
      </c>
      <c r="N1492">
        <v>0</v>
      </c>
      <c r="O1492">
        <v>0</v>
      </c>
      <c r="P1492">
        <v>0</v>
      </c>
      <c r="Q1492">
        <v>1</v>
      </c>
      <c r="R1492">
        <v>0</v>
      </c>
      <c r="S1492" s="2">
        <f t="shared" si="46"/>
        <v>3</v>
      </c>
      <c r="T1492" s="2">
        <f t="shared" si="47"/>
        <v>3</v>
      </c>
    </row>
    <row r="1493" spans="1:20" x14ac:dyDescent="0.3">
      <c r="A1493">
        <v>41</v>
      </c>
      <c r="B1493" t="s">
        <v>1515</v>
      </c>
      <c r="C1493" t="s">
        <v>2069</v>
      </c>
      <c r="E1493">
        <v>2019</v>
      </c>
      <c r="F1493">
        <v>2019</v>
      </c>
      <c r="G1493">
        <v>3</v>
      </c>
      <c r="H1493">
        <v>2</v>
      </c>
      <c r="I1493">
        <v>2</v>
      </c>
      <c r="J1493">
        <v>6</v>
      </c>
      <c r="K1493">
        <v>4</v>
      </c>
      <c r="L1493" t="s">
        <v>8</v>
      </c>
      <c r="M1493">
        <v>37.5</v>
      </c>
      <c r="N1493">
        <v>0</v>
      </c>
      <c r="O1493">
        <v>0</v>
      </c>
      <c r="P1493">
        <v>0</v>
      </c>
      <c r="Q1493">
        <v>0</v>
      </c>
      <c r="R1493">
        <v>0</v>
      </c>
      <c r="S1493" s="2">
        <f t="shared" si="46"/>
        <v>2</v>
      </c>
      <c r="T1493" s="2">
        <f t="shared" si="47"/>
        <v>3</v>
      </c>
    </row>
    <row r="1494" spans="1:20" x14ac:dyDescent="0.3">
      <c r="A1494">
        <v>42</v>
      </c>
      <c r="B1494" t="s">
        <v>1516</v>
      </c>
      <c r="C1494" t="s">
        <v>19</v>
      </c>
      <c r="E1494">
        <v>2012</v>
      </c>
      <c r="F1494">
        <v>2012</v>
      </c>
      <c r="G1494">
        <v>2</v>
      </c>
      <c r="H1494">
        <v>1</v>
      </c>
      <c r="I1494">
        <v>1</v>
      </c>
      <c r="J1494">
        <v>6</v>
      </c>
      <c r="K1494">
        <v>6</v>
      </c>
      <c r="L1494" t="s">
        <v>8</v>
      </c>
      <c r="M1494">
        <v>100</v>
      </c>
      <c r="N1494">
        <v>0</v>
      </c>
      <c r="O1494">
        <v>0</v>
      </c>
      <c r="P1494">
        <v>0</v>
      </c>
      <c r="Q1494">
        <v>0</v>
      </c>
      <c r="R1494">
        <v>0</v>
      </c>
      <c r="S1494" s="2">
        <f t="shared" si="46"/>
        <v>3</v>
      </c>
      <c r="T1494" s="2">
        <f t="shared" si="47"/>
        <v>6</v>
      </c>
    </row>
    <row r="1495" spans="1:20" x14ac:dyDescent="0.3">
      <c r="A1495">
        <v>43</v>
      </c>
      <c r="B1495" t="s">
        <v>1517</v>
      </c>
      <c r="C1495" t="s">
        <v>22</v>
      </c>
      <c r="E1495">
        <v>2016</v>
      </c>
      <c r="F1495">
        <v>2017</v>
      </c>
      <c r="G1495">
        <v>8</v>
      </c>
      <c r="H1495">
        <v>4</v>
      </c>
      <c r="I1495">
        <v>2</v>
      </c>
      <c r="J1495">
        <v>6</v>
      </c>
      <c r="K1495">
        <v>5</v>
      </c>
      <c r="L1495">
        <v>3</v>
      </c>
      <c r="M1495">
        <v>54.54</v>
      </c>
      <c r="N1495">
        <v>0</v>
      </c>
      <c r="O1495">
        <v>0</v>
      </c>
      <c r="P1495">
        <v>1</v>
      </c>
      <c r="Q1495">
        <v>0</v>
      </c>
      <c r="R1495">
        <v>0</v>
      </c>
      <c r="S1495" s="2">
        <f t="shared" si="46"/>
        <v>0.75</v>
      </c>
      <c r="T1495" s="2">
        <f t="shared" si="47"/>
        <v>1.5</v>
      </c>
    </row>
    <row r="1496" spans="1:20" x14ac:dyDescent="0.3">
      <c r="A1496">
        <v>44</v>
      </c>
      <c r="B1496" t="s">
        <v>1518</v>
      </c>
      <c r="C1496" t="s">
        <v>2031</v>
      </c>
      <c r="E1496">
        <v>2019</v>
      </c>
      <c r="F1496">
        <v>2019</v>
      </c>
      <c r="G1496">
        <v>5</v>
      </c>
      <c r="H1496">
        <v>1</v>
      </c>
      <c r="I1496">
        <v>1</v>
      </c>
      <c r="J1496">
        <v>6</v>
      </c>
      <c r="K1496">
        <v>6</v>
      </c>
      <c r="L1496" t="s">
        <v>8</v>
      </c>
      <c r="M1496">
        <v>85.71</v>
      </c>
      <c r="N1496">
        <v>0</v>
      </c>
      <c r="O1496">
        <v>0</v>
      </c>
      <c r="P1496">
        <v>0</v>
      </c>
      <c r="Q1496">
        <v>0</v>
      </c>
      <c r="R1496">
        <v>0</v>
      </c>
      <c r="S1496" s="2">
        <f t="shared" si="46"/>
        <v>1.2</v>
      </c>
      <c r="T1496" s="2">
        <f t="shared" si="47"/>
        <v>6</v>
      </c>
    </row>
    <row r="1497" spans="1:20" x14ac:dyDescent="0.3">
      <c r="A1497">
        <v>45</v>
      </c>
      <c r="B1497" t="s">
        <v>1519</v>
      </c>
      <c r="C1497" t="s">
        <v>17</v>
      </c>
      <c r="E1497">
        <v>2017</v>
      </c>
      <c r="F1497">
        <v>2018</v>
      </c>
      <c r="G1497">
        <v>7</v>
      </c>
      <c r="H1497">
        <v>2</v>
      </c>
      <c r="I1497">
        <v>1</v>
      </c>
      <c r="J1497">
        <v>6</v>
      </c>
      <c r="K1497">
        <v>4</v>
      </c>
      <c r="L1497">
        <v>6</v>
      </c>
      <c r="M1497">
        <v>66.66</v>
      </c>
      <c r="N1497">
        <v>0</v>
      </c>
      <c r="O1497">
        <v>0</v>
      </c>
      <c r="P1497">
        <v>0</v>
      </c>
      <c r="Q1497">
        <v>0</v>
      </c>
      <c r="R1497">
        <v>0</v>
      </c>
      <c r="S1497" s="2">
        <f t="shared" si="46"/>
        <v>0.8571428571428571</v>
      </c>
      <c r="T1497" s="2">
        <f t="shared" si="47"/>
        <v>3</v>
      </c>
    </row>
    <row r="1498" spans="1:20" x14ac:dyDescent="0.3">
      <c r="A1498">
        <v>46</v>
      </c>
      <c r="B1498" t="s">
        <v>1520</v>
      </c>
      <c r="C1498" t="s">
        <v>2051</v>
      </c>
      <c r="E1498">
        <v>2019</v>
      </c>
      <c r="F1498">
        <v>2019</v>
      </c>
      <c r="G1498">
        <v>2</v>
      </c>
      <c r="H1498">
        <v>2</v>
      </c>
      <c r="I1498">
        <v>0</v>
      </c>
      <c r="J1498">
        <v>6</v>
      </c>
      <c r="K1498">
        <v>5</v>
      </c>
      <c r="L1498">
        <v>3</v>
      </c>
      <c r="M1498">
        <v>150</v>
      </c>
      <c r="N1498">
        <v>0</v>
      </c>
      <c r="O1498">
        <v>0</v>
      </c>
      <c r="P1498">
        <v>0</v>
      </c>
      <c r="Q1498">
        <v>0</v>
      </c>
      <c r="R1498">
        <v>0</v>
      </c>
      <c r="S1498" s="2">
        <f t="shared" si="46"/>
        <v>3</v>
      </c>
      <c r="T1498" s="2">
        <f t="shared" si="47"/>
        <v>3</v>
      </c>
    </row>
    <row r="1499" spans="1:20" x14ac:dyDescent="0.3">
      <c r="A1499">
        <v>47</v>
      </c>
      <c r="B1499" t="s">
        <v>1521</v>
      </c>
      <c r="C1499" t="s">
        <v>17</v>
      </c>
      <c r="E1499">
        <v>2006</v>
      </c>
      <c r="F1499">
        <v>2006</v>
      </c>
      <c r="G1499">
        <v>1</v>
      </c>
      <c r="H1499">
        <v>1</v>
      </c>
      <c r="I1499">
        <v>1</v>
      </c>
      <c r="J1499">
        <v>6</v>
      </c>
      <c r="K1499">
        <v>6</v>
      </c>
      <c r="L1499" t="s">
        <v>8</v>
      </c>
      <c r="M1499">
        <v>85.71</v>
      </c>
      <c r="N1499">
        <v>0</v>
      </c>
      <c r="O1499">
        <v>0</v>
      </c>
      <c r="P1499">
        <v>0</v>
      </c>
      <c r="Q1499">
        <v>0</v>
      </c>
      <c r="R1499">
        <v>0</v>
      </c>
      <c r="S1499" s="2">
        <f t="shared" si="46"/>
        <v>6</v>
      </c>
      <c r="T1499" s="2">
        <f t="shared" si="47"/>
        <v>6</v>
      </c>
    </row>
    <row r="1500" spans="1:20" x14ac:dyDescent="0.3">
      <c r="A1500">
        <v>48</v>
      </c>
      <c r="B1500" t="s">
        <v>1522</v>
      </c>
      <c r="C1500" t="s">
        <v>2060</v>
      </c>
      <c r="E1500">
        <v>2019</v>
      </c>
      <c r="F1500">
        <v>2019</v>
      </c>
      <c r="G1500">
        <v>5</v>
      </c>
      <c r="H1500">
        <v>2</v>
      </c>
      <c r="I1500">
        <v>0</v>
      </c>
      <c r="J1500">
        <v>6</v>
      </c>
      <c r="K1500">
        <v>6</v>
      </c>
      <c r="L1500">
        <v>3</v>
      </c>
      <c r="M1500">
        <v>60</v>
      </c>
      <c r="N1500">
        <v>0</v>
      </c>
      <c r="O1500">
        <v>0</v>
      </c>
      <c r="P1500">
        <v>1</v>
      </c>
      <c r="Q1500">
        <v>0</v>
      </c>
      <c r="R1500">
        <v>0</v>
      </c>
      <c r="S1500" s="2">
        <f t="shared" si="46"/>
        <v>1.2</v>
      </c>
      <c r="T1500" s="2">
        <f t="shared" si="47"/>
        <v>3</v>
      </c>
    </row>
    <row r="1501" spans="1:20" x14ac:dyDescent="0.3">
      <c r="A1501">
        <v>49</v>
      </c>
      <c r="B1501" t="s">
        <v>1523</v>
      </c>
      <c r="C1501" t="s">
        <v>15</v>
      </c>
      <c r="E1501">
        <v>2018</v>
      </c>
      <c r="F1501">
        <v>2018</v>
      </c>
      <c r="G1501">
        <v>2</v>
      </c>
      <c r="H1501">
        <v>1</v>
      </c>
      <c r="I1501">
        <v>0</v>
      </c>
      <c r="J1501">
        <v>6</v>
      </c>
      <c r="K1501">
        <v>6</v>
      </c>
      <c r="L1501">
        <v>6</v>
      </c>
      <c r="M1501">
        <v>120</v>
      </c>
      <c r="N1501">
        <v>0</v>
      </c>
      <c r="O1501">
        <v>0</v>
      </c>
      <c r="P1501">
        <v>0</v>
      </c>
      <c r="Q1501">
        <v>1</v>
      </c>
      <c r="R1501">
        <v>0</v>
      </c>
      <c r="S1501" s="2">
        <f t="shared" si="46"/>
        <v>3</v>
      </c>
      <c r="T1501" s="2">
        <f t="shared" si="47"/>
        <v>6</v>
      </c>
    </row>
    <row r="1502" spans="1:20" x14ac:dyDescent="0.3">
      <c r="A1502">
        <v>0</v>
      </c>
      <c r="B1502" t="s">
        <v>1524</v>
      </c>
      <c r="C1502" t="s">
        <v>22</v>
      </c>
      <c r="E1502">
        <v>2008</v>
      </c>
      <c r="F1502">
        <v>2008</v>
      </c>
      <c r="G1502">
        <v>4</v>
      </c>
      <c r="H1502">
        <v>2</v>
      </c>
      <c r="I1502">
        <v>1</v>
      </c>
      <c r="J1502">
        <v>6</v>
      </c>
      <c r="K1502">
        <v>5</v>
      </c>
      <c r="L1502">
        <v>6</v>
      </c>
      <c r="M1502">
        <v>85.71</v>
      </c>
      <c r="N1502">
        <v>0</v>
      </c>
      <c r="O1502">
        <v>0</v>
      </c>
      <c r="P1502">
        <v>0</v>
      </c>
      <c r="Q1502">
        <v>0</v>
      </c>
      <c r="R1502">
        <v>0</v>
      </c>
      <c r="S1502" s="2">
        <f t="shared" si="46"/>
        <v>1.5</v>
      </c>
      <c r="T1502" s="2">
        <f t="shared" si="47"/>
        <v>3</v>
      </c>
    </row>
    <row r="1503" spans="1:20" x14ac:dyDescent="0.3">
      <c r="A1503">
        <v>1</v>
      </c>
      <c r="B1503" t="s">
        <v>1525</v>
      </c>
      <c r="C1503" t="s">
        <v>2078</v>
      </c>
      <c r="E1503">
        <v>2019</v>
      </c>
      <c r="F1503">
        <v>2019</v>
      </c>
      <c r="G1503">
        <v>2</v>
      </c>
      <c r="H1503">
        <v>1</v>
      </c>
      <c r="I1503">
        <v>0</v>
      </c>
      <c r="J1503">
        <v>6</v>
      </c>
      <c r="K1503">
        <v>6</v>
      </c>
      <c r="L1503">
        <v>6</v>
      </c>
      <c r="M1503">
        <v>66.66</v>
      </c>
      <c r="N1503">
        <v>0</v>
      </c>
      <c r="O1503">
        <v>0</v>
      </c>
      <c r="P1503">
        <v>0</v>
      </c>
      <c r="Q1503">
        <v>0</v>
      </c>
      <c r="R1503">
        <v>0</v>
      </c>
      <c r="S1503" s="2">
        <f t="shared" si="46"/>
        <v>3</v>
      </c>
      <c r="T1503" s="2">
        <f t="shared" si="47"/>
        <v>6</v>
      </c>
    </row>
    <row r="1504" spans="1:20" x14ac:dyDescent="0.3">
      <c r="A1504">
        <v>2</v>
      </c>
      <c r="B1504" t="s">
        <v>1526</v>
      </c>
      <c r="C1504" t="s">
        <v>2048</v>
      </c>
      <c r="E1504">
        <v>2019</v>
      </c>
      <c r="F1504">
        <v>2019</v>
      </c>
      <c r="G1504">
        <v>6</v>
      </c>
      <c r="H1504">
        <v>1</v>
      </c>
      <c r="I1504">
        <v>1</v>
      </c>
      <c r="J1504">
        <v>6</v>
      </c>
      <c r="K1504">
        <v>6</v>
      </c>
      <c r="L1504" t="s">
        <v>8</v>
      </c>
      <c r="M1504">
        <v>85.71</v>
      </c>
      <c r="N1504">
        <v>0</v>
      </c>
      <c r="O1504">
        <v>0</v>
      </c>
      <c r="P1504">
        <v>0</v>
      </c>
      <c r="Q1504">
        <v>1</v>
      </c>
      <c r="R1504">
        <v>0</v>
      </c>
      <c r="S1504" s="2">
        <f t="shared" si="46"/>
        <v>1</v>
      </c>
      <c r="T1504" s="2">
        <f t="shared" si="47"/>
        <v>6</v>
      </c>
    </row>
    <row r="1505" spans="1:20" x14ac:dyDescent="0.3">
      <c r="A1505">
        <v>3</v>
      </c>
      <c r="B1505" t="s">
        <v>1527</v>
      </c>
      <c r="C1505" t="s">
        <v>22</v>
      </c>
      <c r="E1505">
        <v>2015</v>
      </c>
      <c r="F1505">
        <v>2019</v>
      </c>
      <c r="G1505">
        <v>26</v>
      </c>
      <c r="H1505">
        <v>7</v>
      </c>
      <c r="I1505">
        <v>5</v>
      </c>
      <c r="J1505">
        <v>6</v>
      </c>
      <c r="K1505">
        <v>2</v>
      </c>
      <c r="L1505">
        <v>3</v>
      </c>
      <c r="M1505">
        <v>54.54</v>
      </c>
      <c r="N1505">
        <v>0</v>
      </c>
      <c r="O1505">
        <v>0</v>
      </c>
      <c r="P1505">
        <v>0</v>
      </c>
      <c r="Q1505">
        <v>0</v>
      </c>
      <c r="R1505">
        <v>0</v>
      </c>
      <c r="S1505" s="2">
        <f t="shared" si="46"/>
        <v>0.23076923076923078</v>
      </c>
      <c r="T1505" s="2">
        <f t="shared" si="47"/>
        <v>0.8571428571428571</v>
      </c>
    </row>
    <row r="1506" spans="1:20" x14ac:dyDescent="0.3">
      <c r="A1506">
        <v>4</v>
      </c>
      <c r="B1506" t="s">
        <v>1528</v>
      </c>
      <c r="C1506" t="s">
        <v>12</v>
      </c>
      <c r="E1506">
        <v>2014</v>
      </c>
      <c r="F1506">
        <v>2019</v>
      </c>
      <c r="G1506">
        <v>4</v>
      </c>
      <c r="H1506">
        <v>1</v>
      </c>
      <c r="I1506">
        <v>0</v>
      </c>
      <c r="J1506">
        <v>5</v>
      </c>
      <c r="K1506">
        <v>5</v>
      </c>
      <c r="L1506">
        <v>5</v>
      </c>
      <c r="M1506">
        <v>62.5</v>
      </c>
      <c r="N1506">
        <v>0</v>
      </c>
      <c r="O1506">
        <v>0</v>
      </c>
      <c r="P1506">
        <v>0</v>
      </c>
      <c r="Q1506">
        <v>1</v>
      </c>
      <c r="R1506">
        <v>0</v>
      </c>
      <c r="S1506" s="2">
        <f t="shared" si="46"/>
        <v>1.25</v>
      </c>
      <c r="T1506" s="2">
        <f t="shared" si="47"/>
        <v>5</v>
      </c>
    </row>
    <row r="1507" spans="1:20" x14ac:dyDescent="0.3">
      <c r="A1507">
        <v>5</v>
      </c>
      <c r="B1507" t="s">
        <v>1529</v>
      </c>
      <c r="C1507" t="s">
        <v>2026</v>
      </c>
      <c r="E1507">
        <v>2015</v>
      </c>
      <c r="F1507">
        <v>2016</v>
      </c>
      <c r="G1507">
        <v>11</v>
      </c>
      <c r="H1507">
        <v>4</v>
      </c>
      <c r="I1507">
        <v>4</v>
      </c>
      <c r="J1507">
        <v>5</v>
      </c>
      <c r="K1507">
        <v>3</v>
      </c>
      <c r="L1507" t="s">
        <v>8</v>
      </c>
      <c r="M1507">
        <v>50</v>
      </c>
      <c r="N1507">
        <v>0</v>
      </c>
      <c r="O1507">
        <v>0</v>
      </c>
      <c r="P1507">
        <v>0</v>
      </c>
      <c r="Q1507">
        <v>0</v>
      </c>
      <c r="R1507">
        <v>0</v>
      </c>
      <c r="S1507" s="2">
        <f t="shared" si="46"/>
        <v>0.45454545454545453</v>
      </c>
      <c r="T1507" s="2">
        <f t="shared" si="47"/>
        <v>1.25</v>
      </c>
    </row>
    <row r="1508" spans="1:20" x14ac:dyDescent="0.3">
      <c r="A1508">
        <v>6</v>
      </c>
      <c r="B1508" t="s">
        <v>1530</v>
      </c>
      <c r="C1508" t="s">
        <v>2032</v>
      </c>
      <c r="E1508">
        <v>2019</v>
      </c>
      <c r="F1508">
        <v>2019</v>
      </c>
      <c r="G1508">
        <v>9</v>
      </c>
      <c r="H1508">
        <v>4</v>
      </c>
      <c r="I1508">
        <v>1</v>
      </c>
      <c r="J1508">
        <v>5</v>
      </c>
      <c r="K1508">
        <v>3</v>
      </c>
      <c r="L1508">
        <v>1.66</v>
      </c>
      <c r="M1508">
        <v>62.5</v>
      </c>
      <c r="N1508">
        <v>0</v>
      </c>
      <c r="O1508">
        <v>0</v>
      </c>
      <c r="P1508">
        <v>1</v>
      </c>
      <c r="Q1508">
        <v>0</v>
      </c>
      <c r="R1508">
        <v>0</v>
      </c>
      <c r="S1508" s="2">
        <f t="shared" si="46"/>
        <v>0.55555555555555558</v>
      </c>
      <c r="T1508" s="2">
        <f t="shared" si="47"/>
        <v>1.25</v>
      </c>
    </row>
    <row r="1509" spans="1:20" x14ac:dyDescent="0.3">
      <c r="A1509">
        <v>7</v>
      </c>
      <c r="B1509" t="s">
        <v>1334</v>
      </c>
      <c r="E1509">
        <v>2019</v>
      </c>
      <c r="F1509">
        <v>2019</v>
      </c>
      <c r="G1509">
        <v>3</v>
      </c>
      <c r="H1509">
        <v>1</v>
      </c>
      <c r="I1509">
        <v>0</v>
      </c>
      <c r="J1509">
        <v>5</v>
      </c>
      <c r="K1509">
        <v>5</v>
      </c>
      <c r="L1509">
        <v>5</v>
      </c>
      <c r="M1509">
        <v>38.46</v>
      </c>
      <c r="N1509">
        <v>0</v>
      </c>
      <c r="O1509">
        <v>0</v>
      </c>
      <c r="P1509">
        <v>0</v>
      </c>
      <c r="Q1509">
        <v>0</v>
      </c>
      <c r="R1509">
        <v>0</v>
      </c>
      <c r="S1509" s="2">
        <f t="shared" si="46"/>
        <v>1.6666666666666667</v>
      </c>
      <c r="T1509" s="2">
        <f t="shared" si="47"/>
        <v>5</v>
      </c>
    </row>
    <row r="1510" spans="1:20" x14ac:dyDescent="0.3">
      <c r="A1510">
        <v>8</v>
      </c>
      <c r="B1510" t="s">
        <v>1531</v>
      </c>
      <c r="C1510" t="s">
        <v>14</v>
      </c>
      <c r="E1510">
        <v>2006</v>
      </c>
      <c r="F1510">
        <v>2006</v>
      </c>
      <c r="G1510">
        <v>2</v>
      </c>
      <c r="H1510">
        <v>1</v>
      </c>
      <c r="I1510">
        <v>0</v>
      </c>
      <c r="J1510">
        <v>5</v>
      </c>
      <c r="K1510">
        <v>5</v>
      </c>
      <c r="L1510">
        <v>5</v>
      </c>
      <c r="M1510">
        <v>62.5</v>
      </c>
      <c r="N1510">
        <v>0</v>
      </c>
      <c r="O1510">
        <v>0</v>
      </c>
      <c r="P1510">
        <v>0</v>
      </c>
      <c r="Q1510">
        <v>0</v>
      </c>
      <c r="R1510">
        <v>0</v>
      </c>
      <c r="S1510" s="2">
        <f t="shared" si="46"/>
        <v>2.5</v>
      </c>
      <c r="T1510" s="2">
        <f t="shared" si="47"/>
        <v>5</v>
      </c>
    </row>
    <row r="1511" spans="1:20" x14ac:dyDescent="0.3">
      <c r="A1511">
        <v>9</v>
      </c>
      <c r="B1511" t="s">
        <v>1532</v>
      </c>
      <c r="C1511" t="s">
        <v>2048</v>
      </c>
      <c r="E1511">
        <v>2019</v>
      </c>
      <c r="F1511">
        <v>2019</v>
      </c>
      <c r="G1511">
        <v>9</v>
      </c>
      <c r="H1511">
        <v>2</v>
      </c>
      <c r="I1511">
        <v>2</v>
      </c>
      <c r="J1511">
        <v>5</v>
      </c>
      <c r="K1511">
        <v>5</v>
      </c>
      <c r="L1511" t="s">
        <v>8</v>
      </c>
      <c r="M1511">
        <v>62.5</v>
      </c>
      <c r="N1511">
        <v>0</v>
      </c>
      <c r="O1511">
        <v>0</v>
      </c>
      <c r="P1511">
        <v>0</v>
      </c>
      <c r="Q1511">
        <v>0</v>
      </c>
      <c r="R1511">
        <v>0</v>
      </c>
      <c r="S1511" s="2">
        <f t="shared" si="46"/>
        <v>0.55555555555555558</v>
      </c>
      <c r="T1511" s="2">
        <f t="shared" si="47"/>
        <v>2.5</v>
      </c>
    </row>
    <row r="1512" spans="1:20" x14ac:dyDescent="0.3">
      <c r="A1512">
        <v>10</v>
      </c>
      <c r="B1512" t="s">
        <v>1533</v>
      </c>
      <c r="C1512" t="s">
        <v>2058</v>
      </c>
      <c r="E1512">
        <v>2019</v>
      </c>
      <c r="F1512">
        <v>2019</v>
      </c>
      <c r="G1512">
        <v>7</v>
      </c>
      <c r="H1512">
        <v>4</v>
      </c>
      <c r="I1512">
        <v>0</v>
      </c>
      <c r="J1512">
        <v>5</v>
      </c>
      <c r="K1512">
        <v>5</v>
      </c>
      <c r="L1512">
        <v>1.25</v>
      </c>
      <c r="M1512">
        <v>41.66</v>
      </c>
      <c r="N1512">
        <v>0</v>
      </c>
      <c r="O1512">
        <v>0</v>
      </c>
      <c r="P1512">
        <v>3</v>
      </c>
      <c r="Q1512">
        <v>1</v>
      </c>
      <c r="R1512">
        <v>0</v>
      </c>
      <c r="S1512" s="2">
        <f t="shared" si="46"/>
        <v>0.7142857142857143</v>
      </c>
      <c r="T1512" s="2">
        <f t="shared" si="47"/>
        <v>1.25</v>
      </c>
    </row>
    <row r="1513" spans="1:20" x14ac:dyDescent="0.3">
      <c r="A1513">
        <v>11</v>
      </c>
      <c r="B1513" t="s">
        <v>1534</v>
      </c>
      <c r="C1513" t="s">
        <v>2027</v>
      </c>
      <c r="E1513">
        <v>2019</v>
      </c>
      <c r="F1513">
        <v>2019</v>
      </c>
      <c r="G1513">
        <v>4</v>
      </c>
      <c r="H1513">
        <v>4</v>
      </c>
      <c r="I1513">
        <v>0</v>
      </c>
      <c r="J1513">
        <v>5</v>
      </c>
      <c r="K1513">
        <v>3</v>
      </c>
      <c r="L1513">
        <v>1.25</v>
      </c>
      <c r="M1513">
        <v>31.25</v>
      </c>
      <c r="N1513">
        <v>0</v>
      </c>
      <c r="O1513">
        <v>0</v>
      </c>
      <c r="P1513">
        <v>1</v>
      </c>
      <c r="Q1513">
        <v>0</v>
      </c>
      <c r="R1513">
        <v>0</v>
      </c>
      <c r="S1513" s="2">
        <f t="shared" si="46"/>
        <v>1.25</v>
      </c>
      <c r="T1513" s="2">
        <f t="shared" si="47"/>
        <v>1.25</v>
      </c>
    </row>
    <row r="1514" spans="1:20" x14ac:dyDescent="0.3">
      <c r="A1514">
        <v>12</v>
      </c>
      <c r="B1514" t="s">
        <v>1535</v>
      </c>
      <c r="C1514" t="s">
        <v>2023</v>
      </c>
      <c r="E1514">
        <v>2019</v>
      </c>
      <c r="F1514">
        <v>2019</v>
      </c>
      <c r="G1514">
        <v>17</v>
      </c>
      <c r="H1514">
        <v>5</v>
      </c>
      <c r="I1514">
        <v>2</v>
      </c>
      <c r="J1514">
        <v>5</v>
      </c>
      <c r="K1514">
        <v>3</v>
      </c>
      <c r="L1514">
        <v>1.66</v>
      </c>
      <c r="M1514">
        <v>41.66</v>
      </c>
      <c r="N1514">
        <v>0</v>
      </c>
      <c r="O1514">
        <v>0</v>
      </c>
      <c r="P1514">
        <v>2</v>
      </c>
      <c r="Q1514">
        <v>0</v>
      </c>
      <c r="R1514">
        <v>0</v>
      </c>
      <c r="S1514" s="2">
        <f t="shared" si="46"/>
        <v>0.29411764705882354</v>
      </c>
      <c r="T1514" s="2">
        <f t="shared" si="47"/>
        <v>1</v>
      </c>
    </row>
    <row r="1515" spans="1:20" x14ac:dyDescent="0.3">
      <c r="A1515">
        <v>13</v>
      </c>
      <c r="B1515" t="s">
        <v>1536</v>
      </c>
      <c r="C1515" t="s">
        <v>18</v>
      </c>
      <c r="E1515">
        <v>2009</v>
      </c>
      <c r="F1515">
        <v>2013</v>
      </c>
      <c r="G1515">
        <v>19</v>
      </c>
      <c r="H1515">
        <v>6</v>
      </c>
      <c r="I1515">
        <v>5</v>
      </c>
      <c r="J1515">
        <v>5</v>
      </c>
      <c r="K1515">
        <v>2</v>
      </c>
      <c r="L1515">
        <v>5</v>
      </c>
      <c r="M1515">
        <v>50</v>
      </c>
      <c r="N1515">
        <v>0</v>
      </c>
      <c r="O1515">
        <v>0</v>
      </c>
      <c r="P1515">
        <v>0</v>
      </c>
      <c r="Q1515">
        <v>0</v>
      </c>
      <c r="R1515">
        <v>0</v>
      </c>
      <c r="S1515" s="2">
        <f t="shared" si="46"/>
        <v>0.26315789473684209</v>
      </c>
      <c r="T1515" s="2">
        <f t="shared" si="47"/>
        <v>0.83333333333333337</v>
      </c>
    </row>
    <row r="1516" spans="1:20" x14ac:dyDescent="0.3">
      <c r="A1516">
        <v>14</v>
      </c>
      <c r="B1516" t="s">
        <v>1537</v>
      </c>
      <c r="C1516" t="s">
        <v>2063</v>
      </c>
      <c r="E1516">
        <v>2019</v>
      </c>
      <c r="F1516">
        <v>2019</v>
      </c>
      <c r="G1516">
        <v>2</v>
      </c>
      <c r="H1516">
        <v>1</v>
      </c>
      <c r="I1516">
        <v>0</v>
      </c>
      <c r="J1516">
        <v>5</v>
      </c>
      <c r="K1516">
        <v>5</v>
      </c>
      <c r="L1516">
        <v>5</v>
      </c>
      <c r="M1516">
        <v>38.46</v>
      </c>
      <c r="N1516">
        <v>0</v>
      </c>
      <c r="O1516">
        <v>0</v>
      </c>
      <c r="P1516">
        <v>0</v>
      </c>
      <c r="Q1516">
        <v>0</v>
      </c>
      <c r="R1516">
        <v>0</v>
      </c>
      <c r="S1516" s="2">
        <f t="shared" si="46"/>
        <v>2.5</v>
      </c>
      <c r="T1516" s="2">
        <f t="shared" si="47"/>
        <v>5</v>
      </c>
    </row>
    <row r="1517" spans="1:20" x14ac:dyDescent="0.3">
      <c r="A1517">
        <v>15</v>
      </c>
      <c r="B1517" t="s">
        <v>1538</v>
      </c>
      <c r="C1517" t="s">
        <v>2074</v>
      </c>
      <c r="E1517">
        <v>2019</v>
      </c>
      <c r="F1517">
        <v>2019</v>
      </c>
      <c r="G1517">
        <v>2</v>
      </c>
      <c r="H1517">
        <v>2</v>
      </c>
      <c r="I1517">
        <v>0</v>
      </c>
      <c r="J1517">
        <v>5</v>
      </c>
      <c r="K1517">
        <v>5</v>
      </c>
      <c r="L1517">
        <v>2.5</v>
      </c>
      <c r="M1517">
        <v>55.55</v>
      </c>
      <c r="N1517">
        <v>0</v>
      </c>
      <c r="O1517">
        <v>0</v>
      </c>
      <c r="P1517">
        <v>1</v>
      </c>
      <c r="Q1517">
        <v>1</v>
      </c>
      <c r="R1517">
        <v>0</v>
      </c>
      <c r="S1517" s="2">
        <f t="shared" si="46"/>
        <v>2.5</v>
      </c>
      <c r="T1517" s="2">
        <f t="shared" si="47"/>
        <v>2.5</v>
      </c>
    </row>
    <row r="1518" spans="1:20" x14ac:dyDescent="0.3">
      <c r="A1518">
        <v>16</v>
      </c>
      <c r="B1518" t="s">
        <v>1539</v>
      </c>
      <c r="C1518" t="s">
        <v>2038</v>
      </c>
      <c r="E1518">
        <v>2019</v>
      </c>
      <c r="F1518">
        <v>2019</v>
      </c>
      <c r="G1518">
        <v>4</v>
      </c>
      <c r="H1518">
        <v>2</v>
      </c>
      <c r="I1518">
        <v>1</v>
      </c>
      <c r="J1518">
        <v>5</v>
      </c>
      <c r="K1518">
        <v>5</v>
      </c>
      <c r="L1518">
        <v>5</v>
      </c>
      <c r="M1518">
        <v>83.33</v>
      </c>
      <c r="N1518">
        <v>0</v>
      </c>
      <c r="O1518">
        <v>0</v>
      </c>
      <c r="P1518">
        <v>1</v>
      </c>
      <c r="Q1518">
        <v>0</v>
      </c>
      <c r="R1518">
        <v>0</v>
      </c>
      <c r="S1518" s="2">
        <f t="shared" si="46"/>
        <v>1.25</v>
      </c>
      <c r="T1518" s="2">
        <f t="shared" si="47"/>
        <v>2.5</v>
      </c>
    </row>
    <row r="1519" spans="1:20" x14ac:dyDescent="0.3">
      <c r="A1519">
        <v>17</v>
      </c>
      <c r="B1519" t="s">
        <v>417</v>
      </c>
      <c r="C1519" t="s">
        <v>2022</v>
      </c>
      <c r="E1519">
        <v>2019</v>
      </c>
      <c r="F1519">
        <v>2019</v>
      </c>
      <c r="G1519">
        <v>8</v>
      </c>
      <c r="H1519">
        <v>4</v>
      </c>
      <c r="I1519">
        <v>1</v>
      </c>
      <c r="J1519">
        <v>5</v>
      </c>
      <c r="K1519">
        <v>3</v>
      </c>
      <c r="L1519">
        <v>1.66</v>
      </c>
      <c r="M1519">
        <v>29.41</v>
      </c>
      <c r="N1519">
        <v>0</v>
      </c>
      <c r="O1519">
        <v>0</v>
      </c>
      <c r="P1519">
        <v>1</v>
      </c>
      <c r="Q1519">
        <v>0</v>
      </c>
      <c r="R1519">
        <v>0</v>
      </c>
      <c r="S1519" s="2">
        <f t="shared" si="46"/>
        <v>0.625</v>
      </c>
      <c r="T1519" s="2">
        <f t="shared" si="47"/>
        <v>1.25</v>
      </c>
    </row>
    <row r="1520" spans="1:20" x14ac:dyDescent="0.3">
      <c r="A1520">
        <v>18</v>
      </c>
      <c r="B1520" t="s">
        <v>1540</v>
      </c>
      <c r="E1520">
        <v>2019</v>
      </c>
      <c r="F1520">
        <v>2019</v>
      </c>
      <c r="G1520">
        <v>3</v>
      </c>
      <c r="H1520">
        <v>2</v>
      </c>
      <c r="I1520">
        <v>0</v>
      </c>
      <c r="J1520">
        <v>5</v>
      </c>
      <c r="K1520">
        <v>3</v>
      </c>
      <c r="L1520">
        <v>2.5</v>
      </c>
      <c r="M1520">
        <v>41.66</v>
      </c>
      <c r="N1520">
        <v>0</v>
      </c>
      <c r="O1520">
        <v>0</v>
      </c>
      <c r="P1520">
        <v>0</v>
      </c>
      <c r="Q1520">
        <v>0</v>
      </c>
      <c r="R1520">
        <v>0</v>
      </c>
      <c r="S1520" s="2">
        <f t="shared" si="46"/>
        <v>1.6666666666666667</v>
      </c>
      <c r="T1520" s="2">
        <f t="shared" si="47"/>
        <v>2.5</v>
      </c>
    </row>
    <row r="1521" spans="1:20" x14ac:dyDescent="0.3">
      <c r="A1521">
        <v>19</v>
      </c>
      <c r="B1521" t="s">
        <v>1541</v>
      </c>
      <c r="C1521" t="s">
        <v>2065</v>
      </c>
      <c r="E1521">
        <v>2019</v>
      </c>
      <c r="F1521">
        <v>2019</v>
      </c>
      <c r="G1521">
        <v>4</v>
      </c>
      <c r="H1521">
        <v>2</v>
      </c>
      <c r="I1521">
        <v>2</v>
      </c>
      <c r="J1521">
        <v>5</v>
      </c>
      <c r="K1521">
        <v>4</v>
      </c>
      <c r="L1521" t="s">
        <v>8</v>
      </c>
      <c r="M1521">
        <v>45.45</v>
      </c>
      <c r="N1521">
        <v>0</v>
      </c>
      <c r="O1521">
        <v>0</v>
      </c>
      <c r="P1521">
        <v>0</v>
      </c>
      <c r="Q1521">
        <v>0</v>
      </c>
      <c r="R1521">
        <v>0</v>
      </c>
      <c r="S1521" s="2">
        <f t="shared" si="46"/>
        <v>1.25</v>
      </c>
      <c r="T1521" s="2">
        <f t="shared" si="47"/>
        <v>2.5</v>
      </c>
    </row>
    <row r="1522" spans="1:20" x14ac:dyDescent="0.3">
      <c r="A1522">
        <v>20</v>
      </c>
      <c r="B1522" t="s">
        <v>1542</v>
      </c>
      <c r="C1522" t="s">
        <v>2047</v>
      </c>
      <c r="E1522">
        <v>2019</v>
      </c>
      <c r="F1522">
        <v>2019</v>
      </c>
      <c r="G1522">
        <v>3</v>
      </c>
      <c r="H1522">
        <v>3</v>
      </c>
      <c r="I1522">
        <v>0</v>
      </c>
      <c r="J1522">
        <v>5</v>
      </c>
      <c r="K1522">
        <v>2</v>
      </c>
      <c r="L1522">
        <v>1.66</v>
      </c>
      <c r="M1522">
        <v>38.46</v>
      </c>
      <c r="N1522">
        <v>0</v>
      </c>
      <c r="O1522">
        <v>0</v>
      </c>
      <c r="P1522">
        <v>0</v>
      </c>
      <c r="Q1522">
        <v>0</v>
      </c>
      <c r="R1522">
        <v>0</v>
      </c>
      <c r="S1522" s="2">
        <f t="shared" si="46"/>
        <v>1.6666666666666667</v>
      </c>
      <c r="T1522" s="2">
        <f t="shared" si="47"/>
        <v>1.6666666666666667</v>
      </c>
    </row>
    <row r="1523" spans="1:20" x14ac:dyDescent="0.3">
      <c r="A1523">
        <v>21</v>
      </c>
      <c r="B1523" t="s">
        <v>1543</v>
      </c>
      <c r="C1523" t="s">
        <v>2033</v>
      </c>
      <c r="E1523">
        <v>2019</v>
      </c>
      <c r="F1523">
        <v>2019</v>
      </c>
      <c r="G1523">
        <v>4</v>
      </c>
      <c r="H1523">
        <v>2</v>
      </c>
      <c r="I1523">
        <v>1</v>
      </c>
      <c r="J1523">
        <v>5</v>
      </c>
      <c r="K1523">
        <v>4</v>
      </c>
      <c r="L1523">
        <v>5</v>
      </c>
      <c r="M1523">
        <v>166.66</v>
      </c>
      <c r="N1523">
        <v>0</v>
      </c>
      <c r="O1523">
        <v>0</v>
      </c>
      <c r="P1523">
        <v>0</v>
      </c>
      <c r="Q1523">
        <v>1</v>
      </c>
      <c r="R1523">
        <v>0</v>
      </c>
      <c r="S1523" s="2">
        <f t="shared" si="46"/>
        <v>1.25</v>
      </c>
      <c r="T1523" s="2">
        <f t="shared" si="47"/>
        <v>2.5</v>
      </c>
    </row>
    <row r="1524" spans="1:20" x14ac:dyDescent="0.3">
      <c r="A1524">
        <v>22</v>
      </c>
      <c r="B1524" t="s">
        <v>1544</v>
      </c>
      <c r="C1524" t="s">
        <v>15</v>
      </c>
      <c r="E1524">
        <v>2018</v>
      </c>
      <c r="F1524">
        <v>2018</v>
      </c>
      <c r="G1524">
        <v>1</v>
      </c>
      <c r="H1524">
        <v>1</v>
      </c>
      <c r="I1524">
        <v>0</v>
      </c>
      <c r="J1524">
        <v>5</v>
      </c>
      <c r="K1524">
        <v>5</v>
      </c>
      <c r="L1524">
        <v>5</v>
      </c>
      <c r="M1524">
        <v>62.5</v>
      </c>
      <c r="N1524">
        <v>0</v>
      </c>
      <c r="O1524">
        <v>0</v>
      </c>
      <c r="P1524">
        <v>0</v>
      </c>
      <c r="Q1524">
        <v>0</v>
      </c>
      <c r="R1524">
        <v>0</v>
      </c>
      <c r="S1524" s="2">
        <f t="shared" si="46"/>
        <v>5</v>
      </c>
      <c r="T1524" s="2">
        <f t="shared" si="47"/>
        <v>5</v>
      </c>
    </row>
    <row r="1525" spans="1:20" x14ac:dyDescent="0.3">
      <c r="A1525">
        <v>23</v>
      </c>
      <c r="B1525" t="s">
        <v>1545</v>
      </c>
      <c r="C1525" t="s">
        <v>12</v>
      </c>
      <c r="E1525">
        <v>2005</v>
      </c>
      <c r="F1525">
        <v>2005</v>
      </c>
      <c r="G1525">
        <v>2</v>
      </c>
      <c r="H1525">
        <v>1</v>
      </c>
      <c r="I1525">
        <v>0</v>
      </c>
      <c r="J1525">
        <v>5</v>
      </c>
      <c r="K1525">
        <v>5</v>
      </c>
      <c r="L1525">
        <v>5</v>
      </c>
      <c r="M1525">
        <v>41.66</v>
      </c>
      <c r="N1525">
        <v>0</v>
      </c>
      <c r="O1525">
        <v>0</v>
      </c>
      <c r="P1525">
        <v>0</v>
      </c>
      <c r="Q1525">
        <v>0</v>
      </c>
      <c r="R1525">
        <v>0</v>
      </c>
      <c r="S1525" s="2">
        <f t="shared" si="46"/>
        <v>2.5</v>
      </c>
      <c r="T1525" s="2">
        <f t="shared" si="47"/>
        <v>5</v>
      </c>
    </row>
    <row r="1526" spans="1:20" x14ac:dyDescent="0.3">
      <c r="A1526">
        <v>24</v>
      </c>
      <c r="B1526" t="s">
        <v>1546</v>
      </c>
      <c r="C1526" t="s">
        <v>18</v>
      </c>
      <c r="E1526">
        <v>2007</v>
      </c>
      <c r="F1526">
        <v>2008</v>
      </c>
      <c r="G1526">
        <v>6</v>
      </c>
      <c r="H1526">
        <v>1</v>
      </c>
      <c r="I1526">
        <v>1</v>
      </c>
      <c r="J1526">
        <v>5</v>
      </c>
      <c r="K1526">
        <v>5</v>
      </c>
      <c r="L1526" t="s">
        <v>8</v>
      </c>
      <c r="M1526">
        <v>83.33</v>
      </c>
      <c r="N1526">
        <v>0</v>
      </c>
      <c r="O1526">
        <v>0</v>
      </c>
      <c r="P1526">
        <v>0</v>
      </c>
      <c r="Q1526">
        <v>0</v>
      </c>
      <c r="R1526">
        <v>0</v>
      </c>
      <c r="S1526" s="2">
        <f t="shared" si="46"/>
        <v>0.83333333333333337</v>
      </c>
      <c r="T1526" s="2">
        <f t="shared" si="47"/>
        <v>5</v>
      </c>
    </row>
    <row r="1527" spans="1:20" x14ac:dyDescent="0.3">
      <c r="A1527">
        <v>25</v>
      </c>
      <c r="B1527" t="s">
        <v>1547</v>
      </c>
      <c r="C1527" t="s">
        <v>16</v>
      </c>
      <c r="E1527">
        <v>2019</v>
      </c>
      <c r="F1527">
        <v>2019</v>
      </c>
      <c r="G1527">
        <v>4</v>
      </c>
      <c r="H1527">
        <v>3</v>
      </c>
      <c r="I1527">
        <v>2</v>
      </c>
      <c r="J1527">
        <v>5</v>
      </c>
      <c r="K1527">
        <v>4</v>
      </c>
      <c r="L1527">
        <v>5</v>
      </c>
      <c r="M1527">
        <v>41.66</v>
      </c>
      <c r="N1527">
        <v>0</v>
      </c>
      <c r="O1527">
        <v>0</v>
      </c>
      <c r="P1527">
        <v>0</v>
      </c>
      <c r="Q1527">
        <v>1</v>
      </c>
      <c r="R1527">
        <v>0</v>
      </c>
      <c r="S1527" s="2">
        <f t="shared" si="46"/>
        <v>1.25</v>
      </c>
      <c r="T1527" s="2">
        <f t="shared" si="47"/>
        <v>1.6666666666666667</v>
      </c>
    </row>
    <row r="1528" spans="1:20" x14ac:dyDescent="0.3">
      <c r="A1528">
        <v>26</v>
      </c>
      <c r="B1528" t="s">
        <v>1548</v>
      </c>
      <c r="C1528" t="s">
        <v>16</v>
      </c>
      <c r="E1528">
        <v>2011</v>
      </c>
      <c r="F1528">
        <v>2011</v>
      </c>
      <c r="G1528">
        <v>1</v>
      </c>
      <c r="H1528">
        <v>1</v>
      </c>
      <c r="I1528">
        <v>0</v>
      </c>
      <c r="J1528">
        <v>5</v>
      </c>
      <c r="K1528">
        <v>5</v>
      </c>
      <c r="L1528">
        <v>5</v>
      </c>
      <c r="M1528">
        <v>83.33</v>
      </c>
      <c r="N1528">
        <v>0</v>
      </c>
      <c r="O1528">
        <v>0</v>
      </c>
      <c r="P1528">
        <v>0</v>
      </c>
      <c r="Q1528">
        <v>0</v>
      </c>
      <c r="R1528">
        <v>0</v>
      </c>
      <c r="S1528" s="2">
        <f t="shared" si="46"/>
        <v>5</v>
      </c>
      <c r="T1528" s="2">
        <f t="shared" si="47"/>
        <v>5</v>
      </c>
    </row>
    <row r="1529" spans="1:20" x14ac:dyDescent="0.3">
      <c r="A1529">
        <v>27</v>
      </c>
      <c r="B1529" t="s">
        <v>1549</v>
      </c>
      <c r="C1529" t="s">
        <v>2069</v>
      </c>
      <c r="E1529">
        <v>2019</v>
      </c>
      <c r="F1529">
        <v>2019</v>
      </c>
      <c r="G1529">
        <v>6</v>
      </c>
      <c r="H1529">
        <v>4</v>
      </c>
      <c r="I1529">
        <v>2</v>
      </c>
      <c r="J1529">
        <v>5</v>
      </c>
      <c r="K1529">
        <v>3</v>
      </c>
      <c r="L1529">
        <v>2.5</v>
      </c>
      <c r="M1529">
        <v>29.41</v>
      </c>
      <c r="N1529">
        <v>0</v>
      </c>
      <c r="O1529">
        <v>0</v>
      </c>
      <c r="P1529">
        <v>1</v>
      </c>
      <c r="Q1529">
        <v>0</v>
      </c>
      <c r="R1529">
        <v>0</v>
      </c>
      <c r="S1529" s="2">
        <f t="shared" si="46"/>
        <v>0.83333333333333337</v>
      </c>
      <c r="T1529" s="2">
        <f t="shared" si="47"/>
        <v>1.25</v>
      </c>
    </row>
    <row r="1530" spans="1:20" x14ac:dyDescent="0.3">
      <c r="A1530">
        <v>28</v>
      </c>
      <c r="B1530" t="s">
        <v>1550</v>
      </c>
      <c r="C1530" t="s">
        <v>2046</v>
      </c>
      <c r="E1530">
        <v>2019</v>
      </c>
      <c r="F1530">
        <v>2019</v>
      </c>
      <c r="G1530">
        <v>8</v>
      </c>
      <c r="H1530">
        <v>4</v>
      </c>
      <c r="I1530">
        <v>1</v>
      </c>
      <c r="J1530">
        <v>5</v>
      </c>
      <c r="K1530">
        <v>4</v>
      </c>
      <c r="L1530">
        <v>1.66</v>
      </c>
      <c r="M1530">
        <v>38.46</v>
      </c>
      <c r="N1530">
        <v>0</v>
      </c>
      <c r="O1530">
        <v>0</v>
      </c>
      <c r="P1530">
        <v>2</v>
      </c>
      <c r="Q1530">
        <v>1</v>
      </c>
      <c r="R1530">
        <v>0</v>
      </c>
      <c r="S1530" s="2">
        <f t="shared" si="46"/>
        <v>0.625</v>
      </c>
      <c r="T1530" s="2">
        <f t="shared" si="47"/>
        <v>1.25</v>
      </c>
    </row>
    <row r="1531" spans="1:20" x14ac:dyDescent="0.3">
      <c r="A1531">
        <v>29</v>
      </c>
      <c r="B1531" t="s">
        <v>1551</v>
      </c>
      <c r="C1531" t="s">
        <v>19</v>
      </c>
      <c r="E1531">
        <v>2007</v>
      </c>
      <c r="F1531">
        <v>2008</v>
      </c>
      <c r="G1531">
        <v>4</v>
      </c>
      <c r="H1531">
        <v>2</v>
      </c>
      <c r="I1531">
        <v>2</v>
      </c>
      <c r="J1531">
        <v>5</v>
      </c>
      <c r="K1531">
        <v>3</v>
      </c>
      <c r="L1531" t="s">
        <v>8</v>
      </c>
      <c r="M1531">
        <v>166.66</v>
      </c>
      <c r="N1531">
        <v>0</v>
      </c>
      <c r="O1531">
        <v>0</v>
      </c>
      <c r="P1531">
        <v>0</v>
      </c>
      <c r="Q1531">
        <v>0</v>
      </c>
      <c r="R1531">
        <v>0</v>
      </c>
      <c r="S1531" s="2">
        <f t="shared" si="46"/>
        <v>1.25</v>
      </c>
      <c r="T1531" s="2">
        <f t="shared" si="47"/>
        <v>2.5</v>
      </c>
    </row>
    <row r="1532" spans="1:20" x14ac:dyDescent="0.3">
      <c r="A1532">
        <v>30</v>
      </c>
      <c r="B1532" t="s">
        <v>1552</v>
      </c>
      <c r="C1532" t="s">
        <v>19</v>
      </c>
      <c r="E1532">
        <v>2013</v>
      </c>
      <c r="F1532">
        <v>2014</v>
      </c>
      <c r="G1532">
        <v>5</v>
      </c>
      <c r="H1532">
        <v>2</v>
      </c>
      <c r="I1532">
        <v>1</v>
      </c>
      <c r="J1532">
        <v>5</v>
      </c>
      <c r="K1532">
        <v>5</v>
      </c>
      <c r="L1532">
        <v>5</v>
      </c>
      <c r="M1532">
        <v>125</v>
      </c>
      <c r="N1532">
        <v>0</v>
      </c>
      <c r="O1532">
        <v>0</v>
      </c>
      <c r="P1532">
        <v>1</v>
      </c>
      <c r="Q1532">
        <v>1</v>
      </c>
      <c r="R1532">
        <v>0</v>
      </c>
      <c r="S1532" s="2">
        <f t="shared" si="46"/>
        <v>1</v>
      </c>
      <c r="T1532" s="2">
        <f t="shared" si="47"/>
        <v>2.5</v>
      </c>
    </row>
    <row r="1533" spans="1:20" x14ac:dyDescent="0.3">
      <c r="A1533">
        <v>31</v>
      </c>
      <c r="B1533" t="s">
        <v>1553</v>
      </c>
      <c r="C1533" t="s">
        <v>2066</v>
      </c>
      <c r="E1533">
        <v>2019</v>
      </c>
      <c r="F1533">
        <v>2019</v>
      </c>
      <c r="G1533">
        <v>3</v>
      </c>
      <c r="H1533">
        <v>1</v>
      </c>
      <c r="I1533">
        <v>0</v>
      </c>
      <c r="J1533">
        <v>5</v>
      </c>
      <c r="K1533">
        <v>5</v>
      </c>
      <c r="L1533">
        <v>5</v>
      </c>
      <c r="M1533">
        <v>100</v>
      </c>
      <c r="N1533">
        <v>0</v>
      </c>
      <c r="O1533">
        <v>0</v>
      </c>
      <c r="P1533">
        <v>0</v>
      </c>
      <c r="Q1533">
        <v>1</v>
      </c>
      <c r="R1533">
        <v>0</v>
      </c>
      <c r="S1533" s="2">
        <f t="shared" si="46"/>
        <v>1.6666666666666667</v>
      </c>
      <c r="T1533" s="2">
        <f t="shared" si="47"/>
        <v>5</v>
      </c>
    </row>
    <row r="1534" spans="1:20" x14ac:dyDescent="0.3">
      <c r="A1534">
        <v>32</v>
      </c>
      <c r="B1534" t="s">
        <v>1554</v>
      </c>
      <c r="C1534" t="s">
        <v>2058</v>
      </c>
      <c r="E1534">
        <v>2019</v>
      </c>
      <c r="F1534">
        <v>2019</v>
      </c>
      <c r="G1534">
        <v>3</v>
      </c>
      <c r="H1534">
        <v>1</v>
      </c>
      <c r="I1534">
        <v>0</v>
      </c>
      <c r="J1534">
        <v>5</v>
      </c>
      <c r="K1534">
        <v>5</v>
      </c>
      <c r="L1534">
        <v>5</v>
      </c>
      <c r="M1534">
        <v>45.45</v>
      </c>
      <c r="N1534">
        <v>0</v>
      </c>
      <c r="O1534">
        <v>0</v>
      </c>
      <c r="P1534">
        <v>0</v>
      </c>
      <c r="Q1534">
        <v>0</v>
      </c>
      <c r="R1534">
        <v>0</v>
      </c>
      <c r="S1534" s="2">
        <f t="shared" si="46"/>
        <v>1.6666666666666667</v>
      </c>
      <c r="T1534" s="2">
        <f t="shared" si="47"/>
        <v>5</v>
      </c>
    </row>
    <row r="1535" spans="1:20" x14ac:dyDescent="0.3">
      <c r="A1535">
        <v>33</v>
      </c>
      <c r="B1535" t="s">
        <v>1555</v>
      </c>
      <c r="C1535" t="s">
        <v>11</v>
      </c>
      <c r="E1535">
        <v>2017</v>
      </c>
      <c r="F1535">
        <v>2017</v>
      </c>
      <c r="G1535">
        <v>1</v>
      </c>
      <c r="H1535">
        <v>1</v>
      </c>
      <c r="I1535">
        <v>0</v>
      </c>
      <c r="J1535">
        <v>5</v>
      </c>
      <c r="K1535">
        <v>5</v>
      </c>
      <c r="L1535">
        <v>5</v>
      </c>
      <c r="M1535">
        <v>83.33</v>
      </c>
      <c r="N1535">
        <v>0</v>
      </c>
      <c r="O1535">
        <v>0</v>
      </c>
      <c r="P1535">
        <v>0</v>
      </c>
      <c r="Q1535">
        <v>0</v>
      </c>
      <c r="R1535">
        <v>0</v>
      </c>
      <c r="S1535" s="2">
        <f t="shared" si="46"/>
        <v>5</v>
      </c>
      <c r="T1535" s="2">
        <f t="shared" si="47"/>
        <v>5</v>
      </c>
    </row>
    <row r="1536" spans="1:20" x14ac:dyDescent="0.3">
      <c r="A1536">
        <v>34</v>
      </c>
      <c r="B1536" t="s">
        <v>1556</v>
      </c>
      <c r="C1536" t="s">
        <v>2040</v>
      </c>
      <c r="E1536">
        <v>2019</v>
      </c>
      <c r="F1536">
        <v>2019</v>
      </c>
      <c r="G1536">
        <v>4</v>
      </c>
      <c r="H1536">
        <v>2</v>
      </c>
      <c r="I1536">
        <v>1</v>
      </c>
      <c r="J1536">
        <v>5</v>
      </c>
      <c r="K1536">
        <v>5</v>
      </c>
      <c r="L1536">
        <v>5</v>
      </c>
      <c r="M1536">
        <v>50</v>
      </c>
      <c r="N1536">
        <v>0</v>
      </c>
      <c r="O1536">
        <v>0</v>
      </c>
      <c r="P1536">
        <v>1</v>
      </c>
      <c r="Q1536">
        <v>0</v>
      </c>
      <c r="R1536">
        <v>0</v>
      </c>
      <c r="S1536" s="2">
        <f t="shared" si="46"/>
        <v>1.25</v>
      </c>
      <c r="T1536" s="2">
        <f t="shared" si="47"/>
        <v>2.5</v>
      </c>
    </row>
    <row r="1537" spans="1:20" x14ac:dyDescent="0.3">
      <c r="A1537">
        <v>35</v>
      </c>
      <c r="B1537" t="s">
        <v>1557</v>
      </c>
      <c r="C1537" t="s">
        <v>17</v>
      </c>
      <c r="E1537">
        <v>2017</v>
      </c>
      <c r="F1537">
        <v>2018</v>
      </c>
      <c r="G1537">
        <v>8</v>
      </c>
      <c r="H1537">
        <v>2</v>
      </c>
      <c r="I1537">
        <v>1</v>
      </c>
      <c r="J1537">
        <v>5</v>
      </c>
      <c r="K1537">
        <v>4</v>
      </c>
      <c r="L1537">
        <v>5</v>
      </c>
      <c r="M1537">
        <v>250</v>
      </c>
      <c r="N1537">
        <v>0</v>
      </c>
      <c r="O1537">
        <v>0</v>
      </c>
      <c r="P1537">
        <v>0</v>
      </c>
      <c r="Q1537">
        <v>1</v>
      </c>
      <c r="R1537">
        <v>0</v>
      </c>
      <c r="S1537" s="2">
        <f t="shared" si="46"/>
        <v>0.625</v>
      </c>
      <c r="T1537" s="2">
        <f t="shared" si="47"/>
        <v>2.5</v>
      </c>
    </row>
    <row r="1538" spans="1:20" x14ac:dyDescent="0.3">
      <c r="A1538">
        <v>36</v>
      </c>
      <c r="B1538" t="s">
        <v>1558</v>
      </c>
      <c r="C1538" t="s">
        <v>12</v>
      </c>
      <c r="E1538">
        <v>2011</v>
      </c>
      <c r="F1538">
        <v>2012</v>
      </c>
      <c r="G1538">
        <v>4</v>
      </c>
      <c r="H1538">
        <v>2</v>
      </c>
      <c r="I1538">
        <v>2</v>
      </c>
      <c r="J1538">
        <v>5</v>
      </c>
      <c r="K1538">
        <v>5</v>
      </c>
      <c r="L1538" t="s">
        <v>8</v>
      </c>
      <c r="M1538">
        <v>166.66</v>
      </c>
      <c r="N1538">
        <v>0</v>
      </c>
      <c r="O1538">
        <v>0</v>
      </c>
      <c r="P1538">
        <v>0</v>
      </c>
      <c r="Q1538">
        <v>1</v>
      </c>
      <c r="R1538">
        <v>0</v>
      </c>
      <c r="S1538" s="2">
        <f t="shared" si="46"/>
        <v>1.25</v>
      </c>
      <c r="T1538" s="2">
        <f t="shared" si="47"/>
        <v>2.5</v>
      </c>
    </row>
    <row r="1539" spans="1:20" x14ac:dyDescent="0.3">
      <c r="A1539">
        <v>37</v>
      </c>
      <c r="B1539" t="s">
        <v>1559</v>
      </c>
      <c r="C1539" t="s">
        <v>2041</v>
      </c>
      <c r="E1539">
        <v>2019</v>
      </c>
      <c r="F1539">
        <v>2019</v>
      </c>
      <c r="G1539">
        <v>3</v>
      </c>
      <c r="H1539">
        <v>1</v>
      </c>
      <c r="I1539">
        <v>1</v>
      </c>
      <c r="J1539">
        <v>5</v>
      </c>
      <c r="K1539">
        <v>5</v>
      </c>
      <c r="L1539" t="s">
        <v>8</v>
      </c>
      <c r="M1539">
        <v>125</v>
      </c>
      <c r="N1539">
        <v>0</v>
      </c>
      <c r="O1539">
        <v>0</v>
      </c>
      <c r="P1539">
        <v>0</v>
      </c>
      <c r="Q1539">
        <v>0</v>
      </c>
      <c r="R1539">
        <v>0</v>
      </c>
      <c r="S1539" s="2">
        <f t="shared" ref="S1539:S1602" si="48">J1539/G1539</f>
        <v>1.6666666666666667</v>
      </c>
      <c r="T1539" s="2">
        <f t="shared" ref="T1539:T1602" si="49">J1539/H1539</f>
        <v>5</v>
      </c>
    </row>
    <row r="1540" spans="1:20" x14ac:dyDescent="0.3">
      <c r="A1540">
        <v>38</v>
      </c>
      <c r="B1540" t="s">
        <v>1560</v>
      </c>
      <c r="C1540" t="s">
        <v>17</v>
      </c>
      <c r="E1540">
        <v>2005</v>
      </c>
      <c r="F1540">
        <v>2005</v>
      </c>
      <c r="G1540">
        <v>1</v>
      </c>
      <c r="H1540">
        <v>1</v>
      </c>
      <c r="I1540">
        <v>0</v>
      </c>
      <c r="J1540">
        <v>5</v>
      </c>
      <c r="K1540">
        <v>5</v>
      </c>
      <c r="L1540">
        <v>5</v>
      </c>
      <c r="M1540">
        <v>83.33</v>
      </c>
      <c r="N1540">
        <v>0</v>
      </c>
      <c r="O1540">
        <v>0</v>
      </c>
      <c r="P1540">
        <v>0</v>
      </c>
      <c r="Q1540">
        <v>0</v>
      </c>
      <c r="R1540">
        <v>0</v>
      </c>
      <c r="S1540" s="2">
        <f t="shared" si="48"/>
        <v>5</v>
      </c>
      <c r="T1540" s="2">
        <f t="shared" si="49"/>
        <v>5</v>
      </c>
    </row>
    <row r="1541" spans="1:20" x14ac:dyDescent="0.3">
      <c r="A1541">
        <v>39</v>
      </c>
      <c r="B1541" t="s">
        <v>1561</v>
      </c>
      <c r="C1541" t="s">
        <v>17</v>
      </c>
      <c r="E1541">
        <v>2014</v>
      </c>
      <c r="F1541">
        <v>2019</v>
      </c>
      <c r="G1541">
        <v>21</v>
      </c>
      <c r="H1541">
        <v>4</v>
      </c>
      <c r="I1541">
        <v>2</v>
      </c>
      <c r="J1541">
        <v>5</v>
      </c>
      <c r="K1541">
        <v>5</v>
      </c>
      <c r="L1541">
        <v>2.5</v>
      </c>
      <c r="M1541">
        <v>41.66</v>
      </c>
      <c r="N1541">
        <v>0</v>
      </c>
      <c r="O1541">
        <v>0</v>
      </c>
      <c r="P1541">
        <v>2</v>
      </c>
      <c r="Q1541">
        <v>0</v>
      </c>
      <c r="R1541">
        <v>0</v>
      </c>
      <c r="S1541" s="2">
        <f t="shared" si="48"/>
        <v>0.23809523809523808</v>
      </c>
      <c r="T1541" s="2">
        <f t="shared" si="49"/>
        <v>1.25</v>
      </c>
    </row>
    <row r="1542" spans="1:20" x14ac:dyDescent="0.3">
      <c r="A1542">
        <v>40</v>
      </c>
      <c r="B1542" t="s">
        <v>1562</v>
      </c>
      <c r="C1542" t="s">
        <v>2026</v>
      </c>
      <c r="E1542">
        <v>2015</v>
      </c>
      <c r="F1542">
        <v>2016</v>
      </c>
      <c r="G1542">
        <v>3</v>
      </c>
      <c r="H1542">
        <v>2</v>
      </c>
      <c r="I1542">
        <v>2</v>
      </c>
      <c r="J1542">
        <v>5</v>
      </c>
      <c r="K1542">
        <v>5</v>
      </c>
      <c r="L1542" t="s">
        <v>8</v>
      </c>
      <c r="M1542">
        <v>62.5</v>
      </c>
      <c r="N1542">
        <v>0</v>
      </c>
      <c r="O1542">
        <v>0</v>
      </c>
      <c r="P1542">
        <v>0</v>
      </c>
      <c r="Q1542">
        <v>0</v>
      </c>
      <c r="R1542">
        <v>0</v>
      </c>
      <c r="S1542" s="2">
        <f t="shared" si="48"/>
        <v>1.6666666666666667</v>
      </c>
      <c r="T1542" s="2">
        <f t="shared" si="49"/>
        <v>2.5</v>
      </c>
    </row>
    <row r="1543" spans="1:20" x14ac:dyDescent="0.3">
      <c r="A1543">
        <v>41</v>
      </c>
      <c r="B1543" t="s">
        <v>1563</v>
      </c>
      <c r="C1543" t="s">
        <v>2034</v>
      </c>
      <c r="E1543">
        <v>2019</v>
      </c>
      <c r="F1543">
        <v>2019</v>
      </c>
      <c r="G1543">
        <v>14</v>
      </c>
      <c r="H1543">
        <v>4</v>
      </c>
      <c r="I1543">
        <v>3</v>
      </c>
      <c r="J1543">
        <v>5</v>
      </c>
      <c r="K1543">
        <v>3</v>
      </c>
      <c r="L1543">
        <v>5</v>
      </c>
      <c r="M1543">
        <v>50</v>
      </c>
      <c r="N1543">
        <v>0</v>
      </c>
      <c r="O1543">
        <v>0</v>
      </c>
      <c r="P1543">
        <v>1</v>
      </c>
      <c r="Q1543">
        <v>0</v>
      </c>
      <c r="R1543">
        <v>0</v>
      </c>
      <c r="S1543" s="2">
        <f t="shared" si="48"/>
        <v>0.35714285714285715</v>
      </c>
      <c r="T1543" s="2">
        <f t="shared" si="49"/>
        <v>1.25</v>
      </c>
    </row>
    <row r="1544" spans="1:20" x14ac:dyDescent="0.3">
      <c r="A1544">
        <v>42</v>
      </c>
      <c r="B1544" t="s">
        <v>1564</v>
      </c>
      <c r="C1544" t="s">
        <v>13</v>
      </c>
      <c r="E1544">
        <v>2007</v>
      </c>
      <c r="F1544">
        <v>2010</v>
      </c>
      <c r="G1544">
        <v>18</v>
      </c>
      <c r="H1544">
        <v>1</v>
      </c>
      <c r="I1544">
        <v>1</v>
      </c>
      <c r="J1544">
        <v>5</v>
      </c>
      <c r="K1544">
        <v>5</v>
      </c>
      <c r="L1544" t="s">
        <v>8</v>
      </c>
      <c r="M1544">
        <v>125</v>
      </c>
      <c r="N1544">
        <v>0</v>
      </c>
      <c r="O1544">
        <v>0</v>
      </c>
      <c r="P1544">
        <v>0</v>
      </c>
      <c r="Q1544">
        <v>1</v>
      </c>
      <c r="R1544">
        <v>0</v>
      </c>
      <c r="S1544" s="2">
        <f t="shared" si="48"/>
        <v>0.27777777777777779</v>
      </c>
      <c r="T1544" s="2">
        <f t="shared" si="49"/>
        <v>5</v>
      </c>
    </row>
    <row r="1545" spans="1:20" x14ac:dyDescent="0.3">
      <c r="A1545">
        <v>43</v>
      </c>
      <c r="B1545" t="s">
        <v>1565</v>
      </c>
      <c r="C1545" t="s">
        <v>2075</v>
      </c>
      <c r="E1545">
        <v>2019</v>
      </c>
      <c r="F1545">
        <v>2019</v>
      </c>
      <c r="G1545">
        <v>4</v>
      </c>
      <c r="H1545">
        <v>2</v>
      </c>
      <c r="I1545">
        <v>1</v>
      </c>
      <c r="J1545">
        <v>5</v>
      </c>
      <c r="K1545">
        <v>3</v>
      </c>
      <c r="L1545">
        <v>5</v>
      </c>
      <c r="M1545">
        <v>45.45</v>
      </c>
      <c r="N1545">
        <v>0</v>
      </c>
      <c r="O1545">
        <v>0</v>
      </c>
      <c r="P1545">
        <v>0</v>
      </c>
      <c r="Q1545">
        <v>0</v>
      </c>
      <c r="R1545">
        <v>0</v>
      </c>
      <c r="S1545" s="2">
        <f t="shared" si="48"/>
        <v>1.25</v>
      </c>
      <c r="T1545" s="2">
        <f t="shared" si="49"/>
        <v>2.5</v>
      </c>
    </row>
    <row r="1546" spans="1:20" x14ac:dyDescent="0.3">
      <c r="A1546">
        <v>44</v>
      </c>
      <c r="B1546" t="s">
        <v>1566</v>
      </c>
      <c r="C1546" t="s">
        <v>17</v>
      </c>
      <c r="E1546">
        <v>2006</v>
      </c>
      <c r="F1546">
        <v>2007</v>
      </c>
      <c r="G1546">
        <v>3</v>
      </c>
      <c r="H1546">
        <v>1</v>
      </c>
      <c r="I1546">
        <v>1</v>
      </c>
      <c r="J1546">
        <v>5</v>
      </c>
      <c r="K1546">
        <v>5</v>
      </c>
      <c r="L1546" t="s">
        <v>8</v>
      </c>
      <c r="M1546">
        <v>166.66</v>
      </c>
      <c r="N1546">
        <v>0</v>
      </c>
      <c r="O1546">
        <v>0</v>
      </c>
      <c r="P1546">
        <v>0</v>
      </c>
      <c r="Q1546">
        <v>0</v>
      </c>
      <c r="R1546">
        <v>0</v>
      </c>
      <c r="S1546" s="2">
        <f t="shared" si="48"/>
        <v>1.6666666666666667</v>
      </c>
      <c r="T1546" s="2">
        <f t="shared" si="49"/>
        <v>5</v>
      </c>
    </row>
    <row r="1547" spans="1:20" x14ac:dyDescent="0.3">
      <c r="A1547">
        <v>45</v>
      </c>
      <c r="B1547" t="s">
        <v>1567</v>
      </c>
      <c r="C1547" t="s">
        <v>18</v>
      </c>
      <c r="E1547">
        <v>2019</v>
      </c>
      <c r="F1547">
        <v>2019</v>
      </c>
      <c r="G1547">
        <v>3</v>
      </c>
      <c r="H1547">
        <v>1</v>
      </c>
      <c r="I1547">
        <v>1</v>
      </c>
      <c r="J1547">
        <v>5</v>
      </c>
      <c r="K1547">
        <v>5</v>
      </c>
      <c r="L1547" t="s">
        <v>8</v>
      </c>
      <c r="M1547">
        <v>83.33</v>
      </c>
      <c r="N1547">
        <v>0</v>
      </c>
      <c r="O1547">
        <v>0</v>
      </c>
      <c r="P1547">
        <v>0</v>
      </c>
      <c r="Q1547">
        <v>0</v>
      </c>
      <c r="R1547">
        <v>0</v>
      </c>
      <c r="S1547" s="2">
        <f t="shared" si="48"/>
        <v>1.6666666666666667</v>
      </c>
      <c r="T1547" s="2">
        <f t="shared" si="49"/>
        <v>5</v>
      </c>
    </row>
    <row r="1548" spans="1:20" x14ac:dyDescent="0.3">
      <c r="A1548">
        <v>46</v>
      </c>
      <c r="B1548" t="s">
        <v>1568</v>
      </c>
      <c r="C1548" t="s">
        <v>18</v>
      </c>
      <c r="E1548">
        <v>2005</v>
      </c>
      <c r="F1548">
        <v>2010</v>
      </c>
      <c r="G1548">
        <v>3</v>
      </c>
      <c r="H1548">
        <v>2</v>
      </c>
      <c r="I1548">
        <v>1</v>
      </c>
      <c r="J1548">
        <v>5</v>
      </c>
      <c r="K1548">
        <v>5</v>
      </c>
      <c r="L1548">
        <v>5</v>
      </c>
      <c r="M1548">
        <v>100</v>
      </c>
      <c r="N1548">
        <v>0</v>
      </c>
      <c r="O1548">
        <v>0</v>
      </c>
      <c r="P1548">
        <v>1</v>
      </c>
      <c r="Q1548">
        <v>1</v>
      </c>
      <c r="R1548">
        <v>0</v>
      </c>
      <c r="S1548" s="2">
        <f t="shared" si="48"/>
        <v>1.6666666666666667</v>
      </c>
      <c r="T1548" s="2">
        <f t="shared" si="49"/>
        <v>2.5</v>
      </c>
    </row>
    <row r="1549" spans="1:20" x14ac:dyDescent="0.3">
      <c r="A1549">
        <v>47</v>
      </c>
      <c r="B1549" t="s">
        <v>1569</v>
      </c>
      <c r="C1549" t="s">
        <v>2047</v>
      </c>
      <c r="E1549">
        <v>2019</v>
      </c>
      <c r="F1549">
        <v>2019</v>
      </c>
      <c r="G1549">
        <v>1</v>
      </c>
      <c r="H1549">
        <v>1</v>
      </c>
      <c r="I1549">
        <v>0</v>
      </c>
      <c r="J1549">
        <v>5</v>
      </c>
      <c r="K1549">
        <v>5</v>
      </c>
      <c r="L1549">
        <v>5</v>
      </c>
      <c r="M1549">
        <v>62.5</v>
      </c>
      <c r="N1549">
        <v>0</v>
      </c>
      <c r="O1549">
        <v>0</v>
      </c>
      <c r="P1549">
        <v>0</v>
      </c>
      <c r="Q1549">
        <v>0</v>
      </c>
      <c r="R1549">
        <v>0</v>
      </c>
      <c r="S1549" s="2">
        <f t="shared" si="48"/>
        <v>5</v>
      </c>
      <c r="T1549" s="2">
        <f t="shared" si="49"/>
        <v>5</v>
      </c>
    </row>
    <row r="1550" spans="1:20" x14ac:dyDescent="0.3">
      <c r="A1550">
        <v>48</v>
      </c>
      <c r="B1550" t="s">
        <v>1570</v>
      </c>
      <c r="C1550" t="s">
        <v>18</v>
      </c>
      <c r="E1550">
        <v>2016</v>
      </c>
      <c r="F1550">
        <v>2019</v>
      </c>
      <c r="G1550">
        <v>3</v>
      </c>
      <c r="H1550">
        <v>2</v>
      </c>
      <c r="I1550">
        <v>0</v>
      </c>
      <c r="J1550">
        <v>4</v>
      </c>
      <c r="K1550">
        <v>3</v>
      </c>
      <c r="L1550">
        <v>2</v>
      </c>
      <c r="M1550">
        <v>40</v>
      </c>
      <c r="N1550">
        <v>0</v>
      </c>
      <c r="O1550">
        <v>0</v>
      </c>
      <c r="P1550">
        <v>0</v>
      </c>
      <c r="Q1550">
        <v>0</v>
      </c>
      <c r="R1550">
        <v>0</v>
      </c>
      <c r="S1550" s="2">
        <f t="shared" si="48"/>
        <v>1.3333333333333333</v>
      </c>
      <c r="T1550" s="2">
        <f t="shared" si="49"/>
        <v>2</v>
      </c>
    </row>
    <row r="1551" spans="1:20" x14ac:dyDescent="0.3">
      <c r="A1551">
        <v>49</v>
      </c>
      <c r="B1551" t="s">
        <v>1571</v>
      </c>
      <c r="C1551" t="s">
        <v>2046</v>
      </c>
      <c r="E1551">
        <v>2019</v>
      </c>
      <c r="F1551">
        <v>2019</v>
      </c>
      <c r="G1551">
        <v>8</v>
      </c>
      <c r="H1551">
        <v>3</v>
      </c>
      <c r="I1551">
        <v>0</v>
      </c>
      <c r="J1551">
        <v>4</v>
      </c>
      <c r="K1551">
        <v>3</v>
      </c>
      <c r="L1551">
        <v>1.33</v>
      </c>
      <c r="M1551">
        <v>25</v>
      </c>
      <c r="N1551">
        <v>0</v>
      </c>
      <c r="O1551">
        <v>0</v>
      </c>
      <c r="P1551">
        <v>1</v>
      </c>
      <c r="Q1551">
        <v>0</v>
      </c>
      <c r="R1551">
        <v>0</v>
      </c>
      <c r="S1551" s="2">
        <f t="shared" si="48"/>
        <v>0.5</v>
      </c>
      <c r="T1551" s="2">
        <f t="shared" si="49"/>
        <v>1.3333333333333333</v>
      </c>
    </row>
    <row r="1552" spans="1:20" x14ac:dyDescent="0.3">
      <c r="A1552">
        <v>0</v>
      </c>
      <c r="B1552" t="s">
        <v>1572</v>
      </c>
      <c r="C1552" t="s">
        <v>13</v>
      </c>
      <c r="E1552">
        <v>2009</v>
      </c>
      <c r="F1552">
        <v>2009</v>
      </c>
      <c r="G1552">
        <v>1</v>
      </c>
      <c r="H1552">
        <v>1</v>
      </c>
      <c r="I1552">
        <v>0</v>
      </c>
      <c r="J1552">
        <v>4</v>
      </c>
      <c r="K1552">
        <v>4</v>
      </c>
      <c r="L1552">
        <v>4</v>
      </c>
      <c r="M1552">
        <v>57.14</v>
      </c>
      <c r="N1552">
        <v>0</v>
      </c>
      <c r="O1552">
        <v>0</v>
      </c>
      <c r="P1552">
        <v>0</v>
      </c>
      <c r="Q1552">
        <v>0</v>
      </c>
      <c r="R1552">
        <v>0</v>
      </c>
      <c r="S1552" s="2">
        <f t="shared" si="48"/>
        <v>4</v>
      </c>
      <c r="T1552" s="2">
        <f t="shared" si="49"/>
        <v>4</v>
      </c>
    </row>
    <row r="1553" spans="1:20" x14ac:dyDescent="0.3">
      <c r="A1553">
        <v>1</v>
      </c>
      <c r="B1553" t="s">
        <v>1573</v>
      </c>
      <c r="C1553" t="s">
        <v>2059</v>
      </c>
      <c r="E1553">
        <v>2019</v>
      </c>
      <c r="F1553">
        <v>2019</v>
      </c>
      <c r="G1553">
        <v>2</v>
      </c>
      <c r="H1553">
        <v>1</v>
      </c>
      <c r="I1553">
        <v>1</v>
      </c>
      <c r="J1553">
        <v>4</v>
      </c>
      <c r="K1553">
        <v>4</v>
      </c>
      <c r="L1553" t="s">
        <v>8</v>
      </c>
      <c r="M1553">
        <v>57.14</v>
      </c>
      <c r="N1553">
        <v>0</v>
      </c>
      <c r="O1553">
        <v>0</v>
      </c>
      <c r="P1553">
        <v>0</v>
      </c>
      <c r="Q1553">
        <v>0</v>
      </c>
      <c r="R1553">
        <v>0</v>
      </c>
      <c r="S1553" s="2">
        <f t="shared" si="48"/>
        <v>2</v>
      </c>
      <c r="T1553" s="2">
        <f t="shared" si="49"/>
        <v>4</v>
      </c>
    </row>
    <row r="1554" spans="1:20" x14ac:dyDescent="0.3">
      <c r="A1554">
        <v>2</v>
      </c>
      <c r="B1554" t="s">
        <v>1574</v>
      </c>
      <c r="C1554" t="s">
        <v>2024</v>
      </c>
      <c r="E1554">
        <v>2019</v>
      </c>
      <c r="F1554">
        <v>2019</v>
      </c>
      <c r="G1554">
        <v>4</v>
      </c>
      <c r="H1554">
        <v>3</v>
      </c>
      <c r="I1554">
        <v>1</v>
      </c>
      <c r="J1554">
        <v>4</v>
      </c>
      <c r="K1554">
        <v>3</v>
      </c>
      <c r="L1554">
        <v>2</v>
      </c>
      <c r="M1554">
        <v>25</v>
      </c>
      <c r="N1554">
        <v>0</v>
      </c>
      <c r="O1554">
        <v>0</v>
      </c>
      <c r="P1554">
        <v>1</v>
      </c>
      <c r="Q1554">
        <v>0</v>
      </c>
      <c r="R1554">
        <v>0</v>
      </c>
      <c r="S1554" s="2">
        <f t="shared" si="48"/>
        <v>1</v>
      </c>
      <c r="T1554" s="2">
        <f t="shared" si="49"/>
        <v>1.3333333333333333</v>
      </c>
    </row>
    <row r="1555" spans="1:20" x14ac:dyDescent="0.3">
      <c r="A1555">
        <v>3</v>
      </c>
      <c r="B1555" t="s">
        <v>1575</v>
      </c>
      <c r="C1555" t="s">
        <v>2020</v>
      </c>
      <c r="E1555">
        <v>2007</v>
      </c>
      <c r="F1555">
        <v>2008</v>
      </c>
      <c r="G1555">
        <v>6</v>
      </c>
      <c r="H1555">
        <v>3</v>
      </c>
      <c r="I1555">
        <v>1</v>
      </c>
      <c r="J1555">
        <v>4</v>
      </c>
      <c r="K1555">
        <v>3</v>
      </c>
      <c r="L1555">
        <v>2</v>
      </c>
      <c r="M1555">
        <v>80</v>
      </c>
      <c r="N1555">
        <v>0</v>
      </c>
      <c r="O1555">
        <v>0</v>
      </c>
      <c r="P1555">
        <v>1</v>
      </c>
      <c r="Q1555">
        <v>0</v>
      </c>
      <c r="R1555">
        <v>0</v>
      </c>
      <c r="S1555" s="2">
        <f t="shared" si="48"/>
        <v>0.66666666666666663</v>
      </c>
      <c r="T1555" s="2">
        <f t="shared" si="49"/>
        <v>1.3333333333333333</v>
      </c>
    </row>
    <row r="1556" spans="1:20" x14ac:dyDescent="0.3">
      <c r="A1556">
        <v>4</v>
      </c>
      <c r="B1556" t="s">
        <v>1576</v>
      </c>
      <c r="C1556" t="s">
        <v>12</v>
      </c>
      <c r="E1556">
        <v>2014</v>
      </c>
      <c r="F1556">
        <v>2016</v>
      </c>
      <c r="G1556">
        <v>7</v>
      </c>
      <c r="H1556">
        <v>2</v>
      </c>
      <c r="I1556">
        <v>1</v>
      </c>
      <c r="J1556">
        <v>4</v>
      </c>
      <c r="K1556">
        <v>3</v>
      </c>
      <c r="L1556">
        <v>4</v>
      </c>
      <c r="M1556">
        <v>57.14</v>
      </c>
      <c r="N1556">
        <v>0</v>
      </c>
      <c r="O1556">
        <v>0</v>
      </c>
      <c r="P1556">
        <v>0</v>
      </c>
      <c r="Q1556">
        <v>0</v>
      </c>
      <c r="R1556">
        <v>0</v>
      </c>
      <c r="S1556" s="2">
        <f t="shared" si="48"/>
        <v>0.5714285714285714</v>
      </c>
      <c r="T1556" s="2">
        <f t="shared" si="49"/>
        <v>2</v>
      </c>
    </row>
    <row r="1557" spans="1:20" x14ac:dyDescent="0.3">
      <c r="A1557">
        <v>5</v>
      </c>
      <c r="B1557" t="s">
        <v>1577</v>
      </c>
      <c r="C1557" t="s">
        <v>13</v>
      </c>
      <c r="E1557">
        <v>2019</v>
      </c>
      <c r="F1557">
        <v>2019</v>
      </c>
      <c r="G1557">
        <v>4</v>
      </c>
      <c r="H1557">
        <v>1</v>
      </c>
      <c r="I1557">
        <v>1</v>
      </c>
      <c r="J1557">
        <v>4</v>
      </c>
      <c r="K1557">
        <v>4</v>
      </c>
      <c r="L1557" t="s">
        <v>8</v>
      </c>
      <c r="M1557">
        <v>44.44</v>
      </c>
      <c r="N1557">
        <v>0</v>
      </c>
      <c r="O1557">
        <v>0</v>
      </c>
      <c r="P1557">
        <v>0</v>
      </c>
      <c r="Q1557">
        <v>0</v>
      </c>
      <c r="R1557">
        <v>0</v>
      </c>
      <c r="S1557" s="2">
        <f t="shared" si="48"/>
        <v>1</v>
      </c>
      <c r="T1557" s="2">
        <f t="shared" si="49"/>
        <v>4</v>
      </c>
    </row>
    <row r="1558" spans="1:20" x14ac:dyDescent="0.3">
      <c r="A1558">
        <v>6</v>
      </c>
      <c r="B1558" t="s">
        <v>1578</v>
      </c>
      <c r="C1558" t="s">
        <v>2020</v>
      </c>
      <c r="E1558">
        <v>2013</v>
      </c>
      <c r="F1558">
        <v>2013</v>
      </c>
      <c r="G1558">
        <v>7</v>
      </c>
      <c r="H1558">
        <v>2</v>
      </c>
      <c r="I1558">
        <v>0</v>
      </c>
      <c r="J1558">
        <v>4</v>
      </c>
      <c r="K1558">
        <v>3</v>
      </c>
      <c r="L1558">
        <v>2</v>
      </c>
      <c r="M1558">
        <v>33.33</v>
      </c>
      <c r="N1558">
        <v>0</v>
      </c>
      <c r="O1558">
        <v>0</v>
      </c>
      <c r="P1558">
        <v>0</v>
      </c>
      <c r="Q1558">
        <v>0</v>
      </c>
      <c r="R1558">
        <v>0</v>
      </c>
      <c r="S1558" s="2">
        <f t="shared" si="48"/>
        <v>0.5714285714285714</v>
      </c>
      <c r="T1558" s="2">
        <f t="shared" si="49"/>
        <v>2</v>
      </c>
    </row>
    <row r="1559" spans="1:20" x14ac:dyDescent="0.3">
      <c r="A1559">
        <v>7</v>
      </c>
      <c r="B1559" t="s">
        <v>1579</v>
      </c>
      <c r="C1559" t="s">
        <v>11</v>
      </c>
      <c r="E1559">
        <v>2016</v>
      </c>
      <c r="F1559">
        <v>2019</v>
      </c>
      <c r="G1559">
        <v>36</v>
      </c>
      <c r="H1559">
        <v>3</v>
      </c>
      <c r="I1559">
        <v>2</v>
      </c>
      <c r="J1559">
        <v>4</v>
      </c>
      <c r="K1559">
        <v>3</v>
      </c>
      <c r="L1559">
        <v>4</v>
      </c>
      <c r="M1559">
        <v>44.44</v>
      </c>
      <c r="N1559">
        <v>0</v>
      </c>
      <c r="O1559">
        <v>0</v>
      </c>
      <c r="P1559">
        <v>0</v>
      </c>
      <c r="Q1559">
        <v>0</v>
      </c>
      <c r="R1559">
        <v>0</v>
      </c>
      <c r="S1559" s="2">
        <f t="shared" si="48"/>
        <v>0.1111111111111111</v>
      </c>
      <c r="T1559" s="2">
        <f t="shared" si="49"/>
        <v>1.3333333333333333</v>
      </c>
    </row>
    <row r="1560" spans="1:20" x14ac:dyDescent="0.3">
      <c r="A1560">
        <v>8</v>
      </c>
      <c r="B1560" t="s">
        <v>1580</v>
      </c>
      <c r="C1560" t="s">
        <v>22</v>
      </c>
      <c r="E1560">
        <v>2008</v>
      </c>
      <c r="F1560">
        <v>2010</v>
      </c>
      <c r="G1560">
        <v>9</v>
      </c>
      <c r="H1560">
        <v>3</v>
      </c>
      <c r="I1560">
        <v>2</v>
      </c>
      <c r="J1560">
        <v>4</v>
      </c>
      <c r="K1560">
        <v>3</v>
      </c>
      <c r="L1560">
        <v>4</v>
      </c>
      <c r="M1560">
        <v>57.14</v>
      </c>
      <c r="N1560">
        <v>0</v>
      </c>
      <c r="O1560">
        <v>0</v>
      </c>
      <c r="P1560">
        <v>1</v>
      </c>
      <c r="Q1560">
        <v>0</v>
      </c>
      <c r="R1560">
        <v>0</v>
      </c>
      <c r="S1560" s="2">
        <f t="shared" si="48"/>
        <v>0.44444444444444442</v>
      </c>
      <c r="T1560" s="2">
        <f t="shared" si="49"/>
        <v>1.3333333333333333</v>
      </c>
    </row>
    <row r="1561" spans="1:20" x14ac:dyDescent="0.3">
      <c r="A1561">
        <v>9</v>
      </c>
      <c r="B1561" t="s">
        <v>1581</v>
      </c>
      <c r="C1561" t="s">
        <v>2030</v>
      </c>
      <c r="E1561">
        <v>2012</v>
      </c>
      <c r="F1561">
        <v>2012</v>
      </c>
      <c r="G1561">
        <v>1</v>
      </c>
      <c r="H1561">
        <v>1</v>
      </c>
      <c r="I1561">
        <v>1</v>
      </c>
      <c r="J1561">
        <v>4</v>
      </c>
      <c r="K1561">
        <v>4</v>
      </c>
      <c r="L1561" t="s">
        <v>8</v>
      </c>
      <c r="M1561">
        <v>57.14</v>
      </c>
      <c r="N1561">
        <v>0</v>
      </c>
      <c r="O1561">
        <v>0</v>
      </c>
      <c r="P1561">
        <v>0</v>
      </c>
      <c r="Q1561">
        <v>0</v>
      </c>
      <c r="R1561">
        <v>0</v>
      </c>
      <c r="S1561" s="2">
        <f t="shared" si="48"/>
        <v>4</v>
      </c>
      <c r="T1561" s="2">
        <f t="shared" si="49"/>
        <v>4</v>
      </c>
    </row>
    <row r="1562" spans="1:20" x14ac:dyDescent="0.3">
      <c r="A1562">
        <v>10</v>
      </c>
      <c r="B1562" t="s">
        <v>1582</v>
      </c>
      <c r="C1562" t="s">
        <v>2081</v>
      </c>
      <c r="E1562">
        <v>2019</v>
      </c>
      <c r="F1562">
        <v>2019</v>
      </c>
      <c r="G1562">
        <v>4</v>
      </c>
      <c r="H1562">
        <v>4</v>
      </c>
      <c r="I1562">
        <v>0</v>
      </c>
      <c r="J1562">
        <v>4</v>
      </c>
      <c r="K1562">
        <v>3</v>
      </c>
      <c r="L1562">
        <v>1</v>
      </c>
      <c r="M1562">
        <v>16.66</v>
      </c>
      <c r="N1562">
        <v>0</v>
      </c>
      <c r="O1562">
        <v>0</v>
      </c>
      <c r="P1562">
        <v>2</v>
      </c>
      <c r="Q1562">
        <v>0</v>
      </c>
      <c r="R1562">
        <v>0</v>
      </c>
      <c r="S1562" s="2">
        <f t="shared" si="48"/>
        <v>1</v>
      </c>
      <c r="T1562" s="2">
        <f t="shared" si="49"/>
        <v>1</v>
      </c>
    </row>
    <row r="1563" spans="1:20" x14ac:dyDescent="0.3">
      <c r="A1563">
        <v>11</v>
      </c>
      <c r="B1563" t="s">
        <v>1583</v>
      </c>
      <c r="C1563" t="s">
        <v>2076</v>
      </c>
      <c r="E1563">
        <v>2019</v>
      </c>
      <c r="F1563">
        <v>2019</v>
      </c>
      <c r="G1563">
        <v>2</v>
      </c>
      <c r="H1563">
        <v>2</v>
      </c>
      <c r="I1563">
        <v>0</v>
      </c>
      <c r="J1563">
        <v>4</v>
      </c>
      <c r="K1563">
        <v>4</v>
      </c>
      <c r="L1563">
        <v>2</v>
      </c>
      <c r="M1563">
        <v>36.36</v>
      </c>
      <c r="N1563">
        <v>0</v>
      </c>
      <c r="O1563">
        <v>0</v>
      </c>
      <c r="P1563">
        <v>1</v>
      </c>
      <c r="Q1563">
        <v>0</v>
      </c>
      <c r="R1563">
        <v>0</v>
      </c>
      <c r="S1563" s="2">
        <f t="shared" si="48"/>
        <v>2</v>
      </c>
      <c r="T1563" s="2">
        <f t="shared" si="49"/>
        <v>2</v>
      </c>
    </row>
    <row r="1564" spans="1:20" x14ac:dyDescent="0.3">
      <c r="A1564">
        <v>12</v>
      </c>
      <c r="B1564" t="s">
        <v>1584</v>
      </c>
      <c r="C1564" t="s">
        <v>2022</v>
      </c>
      <c r="E1564">
        <v>2016</v>
      </c>
      <c r="F1564">
        <v>2016</v>
      </c>
      <c r="G1564">
        <v>3</v>
      </c>
      <c r="H1564">
        <v>1</v>
      </c>
      <c r="I1564">
        <v>0</v>
      </c>
      <c r="J1564">
        <v>4</v>
      </c>
      <c r="K1564">
        <v>4</v>
      </c>
      <c r="L1564">
        <v>4</v>
      </c>
      <c r="M1564">
        <v>50</v>
      </c>
      <c r="N1564">
        <v>0</v>
      </c>
      <c r="O1564">
        <v>0</v>
      </c>
      <c r="P1564">
        <v>0</v>
      </c>
      <c r="Q1564">
        <v>0</v>
      </c>
      <c r="R1564">
        <v>0</v>
      </c>
      <c r="S1564" s="2">
        <f t="shared" si="48"/>
        <v>1.3333333333333333</v>
      </c>
      <c r="T1564" s="2">
        <f t="shared" si="49"/>
        <v>4</v>
      </c>
    </row>
    <row r="1565" spans="1:20" x14ac:dyDescent="0.3">
      <c r="A1565">
        <v>13</v>
      </c>
      <c r="B1565" t="s">
        <v>1585</v>
      </c>
      <c r="C1565" t="s">
        <v>2040</v>
      </c>
      <c r="E1565">
        <v>2019</v>
      </c>
      <c r="F1565">
        <v>2019</v>
      </c>
      <c r="G1565">
        <v>4</v>
      </c>
      <c r="H1565">
        <v>1</v>
      </c>
      <c r="I1565">
        <v>1</v>
      </c>
      <c r="J1565">
        <v>4</v>
      </c>
      <c r="K1565">
        <v>4</v>
      </c>
      <c r="L1565" t="s">
        <v>8</v>
      </c>
      <c r="M1565">
        <v>133.33000000000001</v>
      </c>
      <c r="N1565">
        <v>0</v>
      </c>
      <c r="O1565">
        <v>0</v>
      </c>
      <c r="P1565">
        <v>0</v>
      </c>
      <c r="Q1565">
        <v>0</v>
      </c>
      <c r="R1565">
        <v>0</v>
      </c>
      <c r="S1565" s="2">
        <f t="shared" si="48"/>
        <v>1</v>
      </c>
      <c r="T1565" s="2">
        <f t="shared" si="49"/>
        <v>4</v>
      </c>
    </row>
    <row r="1566" spans="1:20" x14ac:dyDescent="0.3">
      <c r="A1566">
        <v>14</v>
      </c>
      <c r="B1566" t="s">
        <v>1586</v>
      </c>
      <c r="C1566" t="s">
        <v>2042</v>
      </c>
      <c r="E1566">
        <v>2019</v>
      </c>
      <c r="F1566">
        <v>2019</v>
      </c>
      <c r="G1566">
        <v>5</v>
      </c>
      <c r="H1566">
        <v>3</v>
      </c>
      <c r="I1566">
        <v>1</v>
      </c>
      <c r="J1566">
        <v>4</v>
      </c>
      <c r="K1566">
        <v>3</v>
      </c>
      <c r="L1566">
        <v>2</v>
      </c>
      <c r="M1566">
        <v>28.57</v>
      </c>
      <c r="N1566">
        <v>0</v>
      </c>
      <c r="O1566">
        <v>0</v>
      </c>
      <c r="P1566">
        <v>0</v>
      </c>
      <c r="Q1566">
        <v>0</v>
      </c>
      <c r="R1566">
        <v>0</v>
      </c>
      <c r="S1566" s="2">
        <f t="shared" si="48"/>
        <v>0.8</v>
      </c>
      <c r="T1566" s="2">
        <f t="shared" si="49"/>
        <v>1.3333333333333333</v>
      </c>
    </row>
    <row r="1567" spans="1:20" x14ac:dyDescent="0.3">
      <c r="A1567">
        <v>15</v>
      </c>
      <c r="B1567" t="s">
        <v>1180</v>
      </c>
      <c r="C1567" t="s">
        <v>2022</v>
      </c>
      <c r="E1567">
        <v>2016</v>
      </c>
      <c r="F1567">
        <v>2019</v>
      </c>
      <c r="G1567">
        <v>11</v>
      </c>
      <c r="H1567">
        <v>2</v>
      </c>
      <c r="I1567">
        <v>2</v>
      </c>
      <c r="J1567">
        <v>4</v>
      </c>
      <c r="K1567">
        <v>4</v>
      </c>
      <c r="L1567" t="s">
        <v>8</v>
      </c>
      <c r="M1567">
        <v>50</v>
      </c>
      <c r="N1567">
        <v>0</v>
      </c>
      <c r="O1567">
        <v>0</v>
      </c>
      <c r="P1567">
        <v>0</v>
      </c>
      <c r="Q1567">
        <v>0</v>
      </c>
      <c r="R1567">
        <v>0</v>
      </c>
      <c r="S1567" s="2">
        <f t="shared" si="48"/>
        <v>0.36363636363636365</v>
      </c>
      <c r="T1567" s="2">
        <f t="shared" si="49"/>
        <v>2</v>
      </c>
    </row>
    <row r="1568" spans="1:20" x14ac:dyDescent="0.3">
      <c r="A1568">
        <v>16</v>
      </c>
      <c r="B1568" t="s">
        <v>1587</v>
      </c>
      <c r="E1568">
        <v>2019</v>
      </c>
      <c r="F1568">
        <v>2019</v>
      </c>
      <c r="G1568">
        <v>3</v>
      </c>
      <c r="H1568">
        <v>1</v>
      </c>
      <c r="I1568">
        <v>0</v>
      </c>
      <c r="J1568">
        <v>4</v>
      </c>
      <c r="K1568">
        <v>4</v>
      </c>
      <c r="L1568">
        <v>4</v>
      </c>
      <c r="M1568">
        <v>66.66</v>
      </c>
      <c r="N1568">
        <v>0</v>
      </c>
      <c r="O1568">
        <v>0</v>
      </c>
      <c r="P1568">
        <v>0</v>
      </c>
      <c r="Q1568">
        <v>0</v>
      </c>
      <c r="R1568">
        <v>0</v>
      </c>
      <c r="S1568" s="2">
        <f t="shared" si="48"/>
        <v>1.3333333333333333</v>
      </c>
      <c r="T1568" s="2">
        <f t="shared" si="49"/>
        <v>4</v>
      </c>
    </row>
    <row r="1569" spans="1:20" x14ac:dyDescent="0.3">
      <c r="A1569">
        <v>17</v>
      </c>
      <c r="B1569" t="s">
        <v>1588</v>
      </c>
      <c r="C1569" t="s">
        <v>2023</v>
      </c>
      <c r="E1569">
        <v>2015</v>
      </c>
      <c r="F1569">
        <v>2015</v>
      </c>
      <c r="G1569">
        <v>2</v>
      </c>
      <c r="H1569">
        <v>1</v>
      </c>
      <c r="I1569">
        <v>0</v>
      </c>
      <c r="J1569">
        <v>4</v>
      </c>
      <c r="K1569">
        <v>4</v>
      </c>
      <c r="L1569">
        <v>4</v>
      </c>
      <c r="M1569">
        <v>57.14</v>
      </c>
      <c r="N1569">
        <v>0</v>
      </c>
      <c r="O1569">
        <v>0</v>
      </c>
      <c r="P1569">
        <v>0</v>
      </c>
      <c r="Q1569">
        <v>0</v>
      </c>
      <c r="R1569">
        <v>0</v>
      </c>
      <c r="S1569" s="2">
        <f t="shared" si="48"/>
        <v>2</v>
      </c>
      <c r="T1569" s="2">
        <f t="shared" si="49"/>
        <v>4</v>
      </c>
    </row>
    <row r="1570" spans="1:20" x14ac:dyDescent="0.3">
      <c r="A1570">
        <v>18</v>
      </c>
      <c r="B1570" t="s">
        <v>1589</v>
      </c>
      <c r="C1570" t="s">
        <v>2081</v>
      </c>
      <c r="E1570">
        <v>2019</v>
      </c>
      <c r="F1570">
        <v>2019</v>
      </c>
      <c r="G1570">
        <v>2</v>
      </c>
      <c r="H1570">
        <v>2</v>
      </c>
      <c r="I1570">
        <v>1</v>
      </c>
      <c r="J1570">
        <v>4</v>
      </c>
      <c r="K1570">
        <v>4</v>
      </c>
      <c r="L1570">
        <v>4</v>
      </c>
      <c r="M1570">
        <v>26.66</v>
      </c>
      <c r="N1570">
        <v>0</v>
      </c>
      <c r="O1570">
        <v>0</v>
      </c>
      <c r="P1570">
        <v>1</v>
      </c>
      <c r="Q1570">
        <v>0</v>
      </c>
      <c r="R1570">
        <v>0</v>
      </c>
      <c r="S1570" s="2">
        <f t="shared" si="48"/>
        <v>2</v>
      </c>
      <c r="T1570" s="2">
        <f t="shared" si="49"/>
        <v>2</v>
      </c>
    </row>
    <row r="1571" spans="1:20" x14ac:dyDescent="0.3">
      <c r="A1571">
        <v>19</v>
      </c>
      <c r="B1571" t="s">
        <v>1590</v>
      </c>
      <c r="C1571" t="s">
        <v>14</v>
      </c>
      <c r="E1571">
        <v>2019</v>
      </c>
      <c r="F1571">
        <v>2019</v>
      </c>
      <c r="G1571">
        <v>3</v>
      </c>
      <c r="H1571">
        <v>1</v>
      </c>
      <c r="I1571">
        <v>0</v>
      </c>
      <c r="J1571">
        <v>4</v>
      </c>
      <c r="K1571">
        <v>4</v>
      </c>
      <c r="L1571">
        <v>4</v>
      </c>
      <c r="M1571">
        <v>200</v>
      </c>
      <c r="N1571">
        <v>0</v>
      </c>
      <c r="O1571">
        <v>0</v>
      </c>
      <c r="P1571">
        <v>0</v>
      </c>
      <c r="Q1571">
        <v>1</v>
      </c>
      <c r="R1571">
        <v>0</v>
      </c>
      <c r="S1571" s="2">
        <f t="shared" si="48"/>
        <v>1.3333333333333333</v>
      </c>
      <c r="T1571" s="2">
        <f t="shared" si="49"/>
        <v>4</v>
      </c>
    </row>
    <row r="1572" spans="1:20" x14ac:dyDescent="0.3">
      <c r="A1572">
        <v>20</v>
      </c>
      <c r="B1572" t="s">
        <v>1591</v>
      </c>
      <c r="C1572" t="s">
        <v>17</v>
      </c>
      <c r="E1572">
        <v>2005</v>
      </c>
      <c r="F1572">
        <v>2010</v>
      </c>
      <c r="G1572">
        <v>9</v>
      </c>
      <c r="H1572">
        <v>3</v>
      </c>
      <c r="I1572">
        <v>2</v>
      </c>
      <c r="J1572">
        <v>4</v>
      </c>
      <c r="K1572">
        <v>2</v>
      </c>
      <c r="L1572">
        <v>4</v>
      </c>
      <c r="M1572">
        <v>50</v>
      </c>
      <c r="N1572">
        <v>0</v>
      </c>
      <c r="O1572">
        <v>0</v>
      </c>
      <c r="P1572">
        <v>0</v>
      </c>
      <c r="Q1572">
        <v>0</v>
      </c>
      <c r="R1572">
        <v>0</v>
      </c>
      <c r="S1572" s="2">
        <f t="shared" si="48"/>
        <v>0.44444444444444442</v>
      </c>
      <c r="T1572" s="2">
        <f t="shared" si="49"/>
        <v>1.3333333333333333</v>
      </c>
    </row>
    <row r="1573" spans="1:20" x14ac:dyDescent="0.3">
      <c r="A1573">
        <v>21</v>
      </c>
      <c r="B1573" t="s">
        <v>1592</v>
      </c>
      <c r="C1573" t="s">
        <v>12</v>
      </c>
      <c r="E1573">
        <v>2016</v>
      </c>
      <c r="F1573">
        <v>2018</v>
      </c>
      <c r="G1573">
        <v>2</v>
      </c>
      <c r="H1573">
        <v>1</v>
      </c>
      <c r="I1573">
        <v>1</v>
      </c>
      <c r="J1573">
        <v>4</v>
      </c>
      <c r="K1573">
        <v>4</v>
      </c>
      <c r="L1573" t="s">
        <v>8</v>
      </c>
      <c r="M1573">
        <v>100</v>
      </c>
      <c r="N1573">
        <v>0</v>
      </c>
      <c r="O1573">
        <v>0</v>
      </c>
      <c r="P1573">
        <v>0</v>
      </c>
      <c r="Q1573">
        <v>0</v>
      </c>
      <c r="R1573">
        <v>0</v>
      </c>
      <c r="S1573" s="2">
        <f t="shared" si="48"/>
        <v>2</v>
      </c>
      <c r="T1573" s="2">
        <f t="shared" si="49"/>
        <v>4</v>
      </c>
    </row>
    <row r="1574" spans="1:20" x14ac:dyDescent="0.3">
      <c r="A1574">
        <v>22</v>
      </c>
      <c r="B1574" t="s">
        <v>1593</v>
      </c>
      <c r="C1574" t="s">
        <v>2020</v>
      </c>
      <c r="E1574">
        <v>2010</v>
      </c>
      <c r="F1574">
        <v>2010</v>
      </c>
      <c r="G1574">
        <v>2</v>
      </c>
      <c r="H1574">
        <v>2</v>
      </c>
      <c r="I1574">
        <v>0</v>
      </c>
      <c r="J1574">
        <v>4</v>
      </c>
      <c r="K1574">
        <v>4</v>
      </c>
      <c r="L1574">
        <v>2</v>
      </c>
      <c r="M1574">
        <v>23.52</v>
      </c>
      <c r="N1574">
        <v>0</v>
      </c>
      <c r="O1574">
        <v>0</v>
      </c>
      <c r="P1574">
        <v>1</v>
      </c>
      <c r="Q1574">
        <v>0</v>
      </c>
      <c r="R1574">
        <v>0</v>
      </c>
      <c r="S1574" s="2">
        <f t="shared" si="48"/>
        <v>2</v>
      </c>
      <c r="T1574" s="2">
        <f t="shared" si="49"/>
        <v>2</v>
      </c>
    </row>
    <row r="1575" spans="1:20" x14ac:dyDescent="0.3">
      <c r="A1575">
        <v>23</v>
      </c>
      <c r="B1575" t="s">
        <v>1594</v>
      </c>
      <c r="C1575" t="s">
        <v>15</v>
      </c>
      <c r="E1575">
        <v>2011</v>
      </c>
      <c r="F1575">
        <v>2012</v>
      </c>
      <c r="G1575">
        <v>3</v>
      </c>
      <c r="H1575">
        <v>2</v>
      </c>
      <c r="I1575">
        <v>2</v>
      </c>
      <c r="J1575">
        <v>4</v>
      </c>
      <c r="K1575">
        <v>3</v>
      </c>
      <c r="L1575" t="s">
        <v>8</v>
      </c>
      <c r="M1575">
        <v>80</v>
      </c>
      <c r="N1575">
        <v>0</v>
      </c>
      <c r="O1575">
        <v>0</v>
      </c>
      <c r="P1575">
        <v>0</v>
      </c>
      <c r="Q1575">
        <v>0</v>
      </c>
      <c r="R1575">
        <v>0</v>
      </c>
      <c r="S1575" s="2">
        <f t="shared" si="48"/>
        <v>1.3333333333333333</v>
      </c>
      <c r="T1575" s="2">
        <f t="shared" si="49"/>
        <v>2</v>
      </c>
    </row>
    <row r="1576" spans="1:20" x14ac:dyDescent="0.3">
      <c r="A1576">
        <v>24</v>
      </c>
      <c r="B1576" t="s">
        <v>1595</v>
      </c>
      <c r="C1576" t="s">
        <v>16</v>
      </c>
      <c r="E1576">
        <v>2012</v>
      </c>
      <c r="F1576">
        <v>2019</v>
      </c>
      <c r="G1576">
        <v>22</v>
      </c>
      <c r="H1576">
        <v>4</v>
      </c>
      <c r="I1576">
        <v>4</v>
      </c>
      <c r="J1576">
        <v>4</v>
      </c>
      <c r="K1576">
        <v>2</v>
      </c>
      <c r="L1576" t="s">
        <v>8</v>
      </c>
      <c r="M1576">
        <v>50</v>
      </c>
      <c r="N1576">
        <v>0</v>
      </c>
      <c r="O1576">
        <v>0</v>
      </c>
      <c r="P1576">
        <v>0</v>
      </c>
      <c r="Q1576">
        <v>0</v>
      </c>
      <c r="R1576">
        <v>0</v>
      </c>
      <c r="S1576" s="2">
        <f t="shared" si="48"/>
        <v>0.18181818181818182</v>
      </c>
      <c r="T1576" s="2">
        <f t="shared" si="49"/>
        <v>1</v>
      </c>
    </row>
    <row r="1577" spans="1:20" x14ac:dyDescent="0.3">
      <c r="A1577">
        <v>25</v>
      </c>
      <c r="B1577" t="s">
        <v>1596</v>
      </c>
      <c r="C1577" t="s">
        <v>2022</v>
      </c>
      <c r="E1577">
        <v>2015</v>
      </c>
      <c r="F1577">
        <v>2015</v>
      </c>
      <c r="G1577">
        <v>3</v>
      </c>
      <c r="H1577">
        <v>2</v>
      </c>
      <c r="I1577">
        <v>1</v>
      </c>
      <c r="J1577">
        <v>4</v>
      </c>
      <c r="K1577">
        <v>4</v>
      </c>
      <c r="L1577">
        <v>4</v>
      </c>
      <c r="M1577">
        <v>66.66</v>
      </c>
      <c r="N1577">
        <v>0</v>
      </c>
      <c r="O1577">
        <v>0</v>
      </c>
      <c r="P1577">
        <v>0</v>
      </c>
      <c r="Q1577">
        <v>1</v>
      </c>
      <c r="R1577">
        <v>0</v>
      </c>
      <c r="S1577" s="2">
        <f t="shared" si="48"/>
        <v>1.3333333333333333</v>
      </c>
      <c r="T1577" s="2">
        <f t="shared" si="49"/>
        <v>2</v>
      </c>
    </row>
    <row r="1578" spans="1:20" x14ac:dyDescent="0.3">
      <c r="A1578">
        <v>26</v>
      </c>
      <c r="B1578" t="s">
        <v>1597</v>
      </c>
      <c r="C1578" t="s">
        <v>2058</v>
      </c>
      <c r="E1578">
        <v>2019</v>
      </c>
      <c r="F1578">
        <v>2019</v>
      </c>
      <c r="G1578">
        <v>5</v>
      </c>
      <c r="H1578">
        <v>3</v>
      </c>
      <c r="I1578">
        <v>0</v>
      </c>
      <c r="J1578">
        <v>4</v>
      </c>
      <c r="K1578">
        <v>3</v>
      </c>
      <c r="L1578">
        <v>1.33</v>
      </c>
      <c r="M1578">
        <v>20</v>
      </c>
      <c r="N1578">
        <v>0</v>
      </c>
      <c r="O1578">
        <v>0</v>
      </c>
      <c r="P1578">
        <v>1</v>
      </c>
      <c r="Q1578">
        <v>0</v>
      </c>
      <c r="R1578">
        <v>0</v>
      </c>
      <c r="S1578" s="2">
        <f t="shared" si="48"/>
        <v>0.8</v>
      </c>
      <c r="T1578" s="2">
        <f t="shared" si="49"/>
        <v>1.3333333333333333</v>
      </c>
    </row>
    <row r="1579" spans="1:20" x14ac:dyDescent="0.3">
      <c r="A1579">
        <v>27</v>
      </c>
      <c r="B1579" t="s">
        <v>1598</v>
      </c>
      <c r="C1579" t="s">
        <v>2055</v>
      </c>
      <c r="E1579">
        <v>2019</v>
      </c>
      <c r="F1579">
        <v>2019</v>
      </c>
      <c r="G1579">
        <v>2</v>
      </c>
      <c r="H1579">
        <v>1</v>
      </c>
      <c r="I1579">
        <v>0</v>
      </c>
      <c r="J1579">
        <v>4</v>
      </c>
      <c r="K1579">
        <v>4</v>
      </c>
      <c r="L1579">
        <v>4</v>
      </c>
      <c r="M1579">
        <v>80</v>
      </c>
      <c r="N1579">
        <v>0</v>
      </c>
      <c r="O1579">
        <v>0</v>
      </c>
      <c r="P1579">
        <v>0</v>
      </c>
      <c r="Q1579">
        <v>0</v>
      </c>
      <c r="R1579">
        <v>0</v>
      </c>
      <c r="S1579" s="2">
        <f t="shared" si="48"/>
        <v>2</v>
      </c>
      <c r="T1579" s="2">
        <f t="shared" si="49"/>
        <v>4</v>
      </c>
    </row>
    <row r="1580" spans="1:20" x14ac:dyDescent="0.3">
      <c r="A1580">
        <v>28</v>
      </c>
      <c r="B1580" t="s">
        <v>1599</v>
      </c>
      <c r="C1580" t="s">
        <v>12</v>
      </c>
      <c r="E1580">
        <v>2014</v>
      </c>
      <c r="F1580">
        <v>2014</v>
      </c>
      <c r="G1580">
        <v>5</v>
      </c>
      <c r="H1580">
        <v>2</v>
      </c>
      <c r="I1580">
        <v>1</v>
      </c>
      <c r="J1580">
        <v>4</v>
      </c>
      <c r="K1580">
        <v>3</v>
      </c>
      <c r="L1580">
        <v>4</v>
      </c>
      <c r="M1580">
        <v>50</v>
      </c>
      <c r="N1580">
        <v>0</v>
      </c>
      <c r="O1580">
        <v>0</v>
      </c>
      <c r="P1580">
        <v>0</v>
      </c>
      <c r="Q1580">
        <v>0</v>
      </c>
      <c r="R1580">
        <v>0</v>
      </c>
      <c r="S1580" s="2">
        <f t="shared" si="48"/>
        <v>0.8</v>
      </c>
      <c r="T1580" s="2">
        <f t="shared" si="49"/>
        <v>2</v>
      </c>
    </row>
    <row r="1581" spans="1:20" x14ac:dyDescent="0.3">
      <c r="A1581">
        <v>29</v>
      </c>
      <c r="B1581" t="s">
        <v>1600</v>
      </c>
      <c r="C1581" t="s">
        <v>20</v>
      </c>
      <c r="E1581">
        <v>2006</v>
      </c>
      <c r="F1581">
        <v>2006</v>
      </c>
      <c r="G1581">
        <v>1</v>
      </c>
      <c r="H1581">
        <v>1</v>
      </c>
      <c r="I1581">
        <v>0</v>
      </c>
      <c r="J1581">
        <v>4</v>
      </c>
      <c r="K1581">
        <v>4</v>
      </c>
      <c r="L1581">
        <v>4</v>
      </c>
      <c r="M1581">
        <v>133.33000000000001</v>
      </c>
      <c r="N1581">
        <v>0</v>
      </c>
      <c r="O1581">
        <v>0</v>
      </c>
      <c r="P1581">
        <v>0</v>
      </c>
      <c r="Q1581">
        <v>0</v>
      </c>
      <c r="R1581">
        <v>0</v>
      </c>
      <c r="S1581" s="2">
        <f t="shared" si="48"/>
        <v>4</v>
      </c>
      <c r="T1581" s="2">
        <f t="shared" si="49"/>
        <v>4</v>
      </c>
    </row>
    <row r="1582" spans="1:20" x14ac:dyDescent="0.3">
      <c r="A1582">
        <v>30</v>
      </c>
      <c r="B1582" t="s">
        <v>1601</v>
      </c>
      <c r="C1582" t="s">
        <v>2024</v>
      </c>
      <c r="E1582">
        <v>2012</v>
      </c>
      <c r="F1582">
        <v>2013</v>
      </c>
      <c r="G1582">
        <v>7</v>
      </c>
      <c r="H1582">
        <v>3</v>
      </c>
      <c r="I1582">
        <v>1</v>
      </c>
      <c r="J1582">
        <v>4</v>
      </c>
      <c r="K1582">
        <v>2</v>
      </c>
      <c r="L1582">
        <v>2</v>
      </c>
      <c r="M1582">
        <v>23.52</v>
      </c>
      <c r="N1582">
        <v>0</v>
      </c>
      <c r="O1582">
        <v>0</v>
      </c>
      <c r="P1582">
        <v>0</v>
      </c>
      <c r="Q1582">
        <v>0</v>
      </c>
      <c r="R1582">
        <v>0</v>
      </c>
      <c r="S1582" s="2">
        <f t="shared" si="48"/>
        <v>0.5714285714285714</v>
      </c>
      <c r="T1582" s="2">
        <f t="shared" si="49"/>
        <v>1.3333333333333333</v>
      </c>
    </row>
    <row r="1583" spans="1:20" x14ac:dyDescent="0.3">
      <c r="A1583">
        <v>31</v>
      </c>
      <c r="B1583" t="s">
        <v>1602</v>
      </c>
      <c r="C1583" t="s">
        <v>2032</v>
      </c>
      <c r="E1583">
        <v>2019</v>
      </c>
      <c r="F1583">
        <v>2019</v>
      </c>
      <c r="G1583">
        <v>10</v>
      </c>
      <c r="H1583">
        <v>4</v>
      </c>
      <c r="I1583">
        <v>3</v>
      </c>
      <c r="J1583">
        <v>4</v>
      </c>
      <c r="K1583">
        <v>2</v>
      </c>
      <c r="L1583">
        <v>4</v>
      </c>
      <c r="M1583">
        <v>57.14</v>
      </c>
      <c r="N1583">
        <v>0</v>
      </c>
      <c r="O1583">
        <v>0</v>
      </c>
      <c r="P1583">
        <v>0</v>
      </c>
      <c r="Q1583">
        <v>0</v>
      </c>
      <c r="R1583">
        <v>0</v>
      </c>
      <c r="S1583" s="2">
        <f t="shared" si="48"/>
        <v>0.4</v>
      </c>
      <c r="T1583" s="2">
        <f t="shared" si="49"/>
        <v>1</v>
      </c>
    </row>
    <row r="1584" spans="1:20" x14ac:dyDescent="0.3">
      <c r="A1584">
        <v>32</v>
      </c>
      <c r="B1584" t="s">
        <v>1603</v>
      </c>
      <c r="C1584" t="s">
        <v>2055</v>
      </c>
      <c r="E1584">
        <v>2019</v>
      </c>
      <c r="F1584">
        <v>2019</v>
      </c>
      <c r="G1584">
        <v>3</v>
      </c>
      <c r="H1584">
        <v>1</v>
      </c>
      <c r="I1584">
        <v>1</v>
      </c>
      <c r="J1584">
        <v>4</v>
      </c>
      <c r="K1584">
        <v>4</v>
      </c>
      <c r="L1584" t="s">
        <v>8</v>
      </c>
      <c r="M1584">
        <v>400</v>
      </c>
      <c r="N1584">
        <v>0</v>
      </c>
      <c r="O1584">
        <v>0</v>
      </c>
      <c r="P1584">
        <v>0</v>
      </c>
      <c r="Q1584">
        <v>1</v>
      </c>
      <c r="R1584">
        <v>0</v>
      </c>
      <c r="S1584" s="2">
        <f t="shared" si="48"/>
        <v>1.3333333333333333</v>
      </c>
      <c r="T1584" s="2">
        <f t="shared" si="49"/>
        <v>4</v>
      </c>
    </row>
    <row r="1585" spans="1:20" x14ac:dyDescent="0.3">
      <c r="A1585">
        <v>33</v>
      </c>
      <c r="B1585" t="s">
        <v>1604</v>
      </c>
      <c r="C1585" t="s">
        <v>12</v>
      </c>
      <c r="E1585">
        <v>2014</v>
      </c>
      <c r="F1585">
        <v>2014</v>
      </c>
      <c r="G1585">
        <v>2</v>
      </c>
      <c r="H1585">
        <v>1</v>
      </c>
      <c r="I1585">
        <v>0</v>
      </c>
      <c r="J1585">
        <v>4</v>
      </c>
      <c r="K1585">
        <v>4</v>
      </c>
      <c r="L1585">
        <v>4</v>
      </c>
      <c r="M1585">
        <v>50</v>
      </c>
      <c r="N1585">
        <v>0</v>
      </c>
      <c r="O1585">
        <v>0</v>
      </c>
      <c r="P1585">
        <v>0</v>
      </c>
      <c r="Q1585">
        <v>0</v>
      </c>
      <c r="R1585">
        <v>0</v>
      </c>
      <c r="S1585" s="2">
        <f t="shared" si="48"/>
        <v>2</v>
      </c>
      <c r="T1585" s="2">
        <f t="shared" si="49"/>
        <v>4</v>
      </c>
    </row>
    <row r="1586" spans="1:20" x14ac:dyDescent="0.3">
      <c r="A1586">
        <v>34</v>
      </c>
      <c r="B1586" t="s">
        <v>1605</v>
      </c>
      <c r="C1586" t="s">
        <v>2020</v>
      </c>
      <c r="E1586">
        <v>2017</v>
      </c>
      <c r="F1586">
        <v>2018</v>
      </c>
      <c r="G1586">
        <v>4</v>
      </c>
      <c r="H1586">
        <v>1</v>
      </c>
      <c r="I1586">
        <v>1</v>
      </c>
      <c r="J1586">
        <v>4</v>
      </c>
      <c r="K1586">
        <v>4</v>
      </c>
      <c r="L1586" t="s">
        <v>8</v>
      </c>
      <c r="M1586">
        <v>200</v>
      </c>
      <c r="N1586">
        <v>0</v>
      </c>
      <c r="O1586">
        <v>0</v>
      </c>
      <c r="P1586">
        <v>0</v>
      </c>
      <c r="Q1586">
        <v>1</v>
      </c>
      <c r="R1586">
        <v>0</v>
      </c>
      <c r="S1586" s="2">
        <f t="shared" si="48"/>
        <v>1</v>
      </c>
      <c r="T1586" s="2">
        <f t="shared" si="49"/>
        <v>4</v>
      </c>
    </row>
    <row r="1587" spans="1:20" x14ac:dyDescent="0.3">
      <c r="A1587">
        <v>35</v>
      </c>
      <c r="B1587" t="s">
        <v>1606</v>
      </c>
      <c r="C1587" t="s">
        <v>2033</v>
      </c>
      <c r="E1587">
        <v>2019</v>
      </c>
      <c r="F1587">
        <v>2019</v>
      </c>
      <c r="G1587">
        <v>3</v>
      </c>
      <c r="H1587">
        <v>2</v>
      </c>
      <c r="I1587">
        <v>0</v>
      </c>
      <c r="J1587">
        <v>4</v>
      </c>
      <c r="K1587">
        <v>4</v>
      </c>
      <c r="L1587">
        <v>2</v>
      </c>
      <c r="M1587">
        <v>66.66</v>
      </c>
      <c r="N1587">
        <v>0</v>
      </c>
      <c r="O1587">
        <v>0</v>
      </c>
      <c r="P1587">
        <v>1</v>
      </c>
      <c r="Q1587">
        <v>0</v>
      </c>
      <c r="R1587">
        <v>0</v>
      </c>
      <c r="S1587" s="2">
        <f t="shared" si="48"/>
        <v>1.3333333333333333</v>
      </c>
      <c r="T1587" s="2">
        <f t="shared" si="49"/>
        <v>2</v>
      </c>
    </row>
    <row r="1588" spans="1:20" x14ac:dyDescent="0.3">
      <c r="A1588">
        <v>36</v>
      </c>
      <c r="B1588" t="s">
        <v>1607</v>
      </c>
      <c r="C1588" t="s">
        <v>2061</v>
      </c>
      <c r="E1588">
        <v>2019</v>
      </c>
      <c r="F1588">
        <v>2019</v>
      </c>
      <c r="G1588">
        <v>2</v>
      </c>
      <c r="H1588">
        <v>2</v>
      </c>
      <c r="I1588">
        <v>0</v>
      </c>
      <c r="J1588">
        <v>4</v>
      </c>
      <c r="K1588">
        <v>4</v>
      </c>
      <c r="L1588">
        <v>2</v>
      </c>
      <c r="M1588">
        <v>80</v>
      </c>
      <c r="N1588">
        <v>0</v>
      </c>
      <c r="O1588">
        <v>0</v>
      </c>
      <c r="P1588">
        <v>1</v>
      </c>
      <c r="Q1588">
        <v>1</v>
      </c>
      <c r="R1588">
        <v>0</v>
      </c>
      <c r="S1588" s="2">
        <f t="shared" si="48"/>
        <v>2</v>
      </c>
      <c r="T1588" s="2">
        <f t="shared" si="49"/>
        <v>2</v>
      </c>
    </row>
    <row r="1589" spans="1:20" x14ac:dyDescent="0.3">
      <c r="A1589">
        <v>37</v>
      </c>
      <c r="B1589" t="s">
        <v>1608</v>
      </c>
      <c r="C1589" t="s">
        <v>22</v>
      </c>
      <c r="E1589">
        <v>2016</v>
      </c>
      <c r="F1589">
        <v>2016</v>
      </c>
      <c r="G1589">
        <v>1</v>
      </c>
      <c r="H1589">
        <v>1</v>
      </c>
      <c r="I1589">
        <v>0</v>
      </c>
      <c r="J1589">
        <v>4</v>
      </c>
      <c r="K1589">
        <v>4</v>
      </c>
      <c r="L1589">
        <v>4</v>
      </c>
      <c r="M1589">
        <v>66.66</v>
      </c>
      <c r="N1589">
        <v>0</v>
      </c>
      <c r="O1589">
        <v>0</v>
      </c>
      <c r="P1589">
        <v>0</v>
      </c>
      <c r="Q1589">
        <v>0</v>
      </c>
      <c r="R1589">
        <v>0</v>
      </c>
      <c r="S1589" s="2">
        <f t="shared" si="48"/>
        <v>4</v>
      </c>
      <c r="T1589" s="2">
        <f t="shared" si="49"/>
        <v>4</v>
      </c>
    </row>
    <row r="1590" spans="1:20" x14ac:dyDescent="0.3">
      <c r="A1590">
        <v>38</v>
      </c>
      <c r="B1590" t="s">
        <v>1609</v>
      </c>
      <c r="C1590" t="s">
        <v>14</v>
      </c>
      <c r="E1590">
        <v>2008</v>
      </c>
      <c r="F1590">
        <v>2010</v>
      </c>
      <c r="G1590">
        <v>6</v>
      </c>
      <c r="H1590">
        <v>2</v>
      </c>
      <c r="I1590">
        <v>0</v>
      </c>
      <c r="J1590">
        <v>4</v>
      </c>
      <c r="K1590">
        <v>3</v>
      </c>
      <c r="L1590">
        <v>2</v>
      </c>
      <c r="M1590">
        <v>50</v>
      </c>
      <c r="N1590">
        <v>0</v>
      </c>
      <c r="O1590">
        <v>0</v>
      </c>
      <c r="P1590">
        <v>0</v>
      </c>
      <c r="Q1590">
        <v>0</v>
      </c>
      <c r="R1590">
        <v>0</v>
      </c>
      <c r="S1590" s="2">
        <f t="shared" si="48"/>
        <v>0.66666666666666663</v>
      </c>
      <c r="T1590" s="2">
        <f t="shared" si="49"/>
        <v>2</v>
      </c>
    </row>
    <row r="1591" spans="1:20" x14ac:dyDescent="0.3">
      <c r="A1591">
        <v>39</v>
      </c>
      <c r="B1591" t="s">
        <v>1610</v>
      </c>
      <c r="C1591" t="s">
        <v>2065</v>
      </c>
      <c r="E1591">
        <v>2019</v>
      </c>
      <c r="F1591">
        <v>2019</v>
      </c>
      <c r="G1591">
        <v>2</v>
      </c>
      <c r="H1591">
        <v>2</v>
      </c>
      <c r="I1591">
        <v>2</v>
      </c>
      <c r="J1591">
        <v>4</v>
      </c>
      <c r="K1591">
        <v>4</v>
      </c>
      <c r="L1591" t="s">
        <v>8</v>
      </c>
      <c r="M1591">
        <v>66.66</v>
      </c>
      <c r="N1591">
        <v>0</v>
      </c>
      <c r="O1591">
        <v>0</v>
      </c>
      <c r="P1591">
        <v>0</v>
      </c>
      <c r="Q1591">
        <v>0</v>
      </c>
      <c r="R1591">
        <v>0</v>
      </c>
      <c r="S1591" s="2">
        <f t="shared" si="48"/>
        <v>2</v>
      </c>
      <c r="T1591" s="2">
        <f t="shared" si="49"/>
        <v>2</v>
      </c>
    </row>
    <row r="1592" spans="1:20" x14ac:dyDescent="0.3">
      <c r="A1592">
        <v>40</v>
      </c>
      <c r="B1592" t="s">
        <v>1611</v>
      </c>
      <c r="C1592" t="s">
        <v>2081</v>
      </c>
      <c r="E1592">
        <v>2019</v>
      </c>
      <c r="F1592">
        <v>2019</v>
      </c>
      <c r="G1592">
        <v>3</v>
      </c>
      <c r="H1592">
        <v>3</v>
      </c>
      <c r="I1592">
        <v>0</v>
      </c>
      <c r="J1592">
        <v>4</v>
      </c>
      <c r="K1592">
        <v>4</v>
      </c>
      <c r="L1592">
        <v>1.33</v>
      </c>
      <c r="M1592">
        <v>44.44</v>
      </c>
      <c r="N1592">
        <v>0</v>
      </c>
      <c r="O1592">
        <v>0</v>
      </c>
      <c r="P1592">
        <v>2</v>
      </c>
      <c r="Q1592">
        <v>1</v>
      </c>
      <c r="R1592">
        <v>0</v>
      </c>
      <c r="S1592" s="2">
        <f t="shared" si="48"/>
        <v>1.3333333333333333</v>
      </c>
      <c r="T1592" s="2">
        <f t="shared" si="49"/>
        <v>1.3333333333333333</v>
      </c>
    </row>
    <row r="1593" spans="1:20" x14ac:dyDescent="0.3">
      <c r="A1593">
        <v>41</v>
      </c>
      <c r="B1593" t="s">
        <v>1612</v>
      </c>
      <c r="C1593" t="s">
        <v>2056</v>
      </c>
      <c r="E1593">
        <v>2019</v>
      </c>
      <c r="F1593">
        <v>2019</v>
      </c>
      <c r="G1593">
        <v>3</v>
      </c>
      <c r="H1593">
        <v>1</v>
      </c>
      <c r="I1593">
        <v>0</v>
      </c>
      <c r="J1593">
        <v>4</v>
      </c>
      <c r="K1593">
        <v>4</v>
      </c>
      <c r="L1593">
        <v>4</v>
      </c>
      <c r="M1593">
        <v>66.66</v>
      </c>
      <c r="N1593">
        <v>0</v>
      </c>
      <c r="O1593">
        <v>0</v>
      </c>
      <c r="P1593">
        <v>0</v>
      </c>
      <c r="Q1593">
        <v>1</v>
      </c>
      <c r="R1593">
        <v>0</v>
      </c>
      <c r="S1593" s="2">
        <f t="shared" si="48"/>
        <v>1.3333333333333333</v>
      </c>
      <c r="T1593" s="2">
        <f t="shared" si="49"/>
        <v>4</v>
      </c>
    </row>
    <row r="1594" spans="1:20" x14ac:dyDescent="0.3">
      <c r="A1594">
        <v>42</v>
      </c>
      <c r="B1594" t="s">
        <v>1613</v>
      </c>
      <c r="C1594" t="s">
        <v>20</v>
      </c>
      <c r="E1594">
        <v>2018</v>
      </c>
      <c r="F1594">
        <v>2018</v>
      </c>
      <c r="G1594">
        <v>3</v>
      </c>
      <c r="H1594">
        <v>2</v>
      </c>
      <c r="I1594">
        <v>0</v>
      </c>
      <c r="J1594">
        <v>3</v>
      </c>
      <c r="K1594">
        <v>2</v>
      </c>
      <c r="L1594">
        <v>1.5</v>
      </c>
      <c r="M1594">
        <v>42.85</v>
      </c>
      <c r="N1594">
        <v>0</v>
      </c>
      <c r="O1594">
        <v>0</v>
      </c>
      <c r="P1594">
        <v>0</v>
      </c>
      <c r="Q1594">
        <v>0</v>
      </c>
      <c r="R1594">
        <v>0</v>
      </c>
      <c r="S1594" s="2">
        <f t="shared" si="48"/>
        <v>1</v>
      </c>
      <c r="T1594" s="2">
        <f t="shared" si="49"/>
        <v>1.5</v>
      </c>
    </row>
    <row r="1595" spans="1:20" x14ac:dyDescent="0.3">
      <c r="A1595">
        <v>43</v>
      </c>
      <c r="B1595" t="s">
        <v>1614</v>
      </c>
      <c r="C1595" t="s">
        <v>2074</v>
      </c>
      <c r="E1595">
        <v>2019</v>
      </c>
      <c r="F1595">
        <v>2019</v>
      </c>
      <c r="G1595">
        <v>2</v>
      </c>
      <c r="H1595">
        <v>2</v>
      </c>
      <c r="I1595">
        <v>0</v>
      </c>
      <c r="J1595">
        <v>3</v>
      </c>
      <c r="K1595">
        <v>3</v>
      </c>
      <c r="L1595">
        <v>1.5</v>
      </c>
      <c r="M1595">
        <v>20</v>
      </c>
      <c r="N1595">
        <v>0</v>
      </c>
      <c r="O1595">
        <v>0</v>
      </c>
      <c r="P1595">
        <v>1</v>
      </c>
      <c r="Q1595">
        <v>0</v>
      </c>
      <c r="R1595">
        <v>0</v>
      </c>
      <c r="S1595" s="2">
        <f t="shared" si="48"/>
        <v>1.5</v>
      </c>
      <c r="T1595" s="2">
        <f t="shared" si="49"/>
        <v>1.5</v>
      </c>
    </row>
    <row r="1596" spans="1:20" x14ac:dyDescent="0.3">
      <c r="A1596">
        <v>44</v>
      </c>
      <c r="B1596" t="s">
        <v>1615</v>
      </c>
      <c r="C1596" t="s">
        <v>2022</v>
      </c>
      <c r="E1596">
        <v>2018</v>
      </c>
      <c r="F1596">
        <v>2019</v>
      </c>
      <c r="G1596">
        <v>4</v>
      </c>
      <c r="H1596">
        <v>2</v>
      </c>
      <c r="I1596">
        <v>0</v>
      </c>
      <c r="J1596">
        <v>3</v>
      </c>
      <c r="K1596">
        <v>3</v>
      </c>
      <c r="L1596">
        <v>1.5</v>
      </c>
      <c r="M1596">
        <v>50</v>
      </c>
      <c r="N1596">
        <v>0</v>
      </c>
      <c r="O1596">
        <v>0</v>
      </c>
      <c r="P1596">
        <v>1</v>
      </c>
      <c r="Q1596">
        <v>0</v>
      </c>
      <c r="R1596">
        <v>0</v>
      </c>
      <c r="S1596" s="2">
        <f t="shared" si="48"/>
        <v>0.75</v>
      </c>
      <c r="T1596" s="2">
        <f t="shared" si="49"/>
        <v>1.5</v>
      </c>
    </row>
    <row r="1597" spans="1:20" x14ac:dyDescent="0.3">
      <c r="A1597">
        <v>45</v>
      </c>
      <c r="B1597" t="s">
        <v>1616</v>
      </c>
      <c r="C1597" t="s">
        <v>2033</v>
      </c>
      <c r="E1597">
        <v>2019</v>
      </c>
      <c r="F1597">
        <v>2019</v>
      </c>
      <c r="G1597">
        <v>11</v>
      </c>
      <c r="H1597">
        <v>5</v>
      </c>
      <c r="I1597">
        <v>1</v>
      </c>
      <c r="J1597">
        <v>3</v>
      </c>
      <c r="K1597">
        <v>1</v>
      </c>
      <c r="L1597">
        <v>0.75</v>
      </c>
      <c r="M1597">
        <v>21.42</v>
      </c>
      <c r="N1597">
        <v>0</v>
      </c>
      <c r="O1597">
        <v>0</v>
      </c>
      <c r="P1597">
        <v>2</v>
      </c>
      <c r="Q1597">
        <v>0</v>
      </c>
      <c r="R1597">
        <v>0</v>
      </c>
      <c r="S1597" s="2">
        <f t="shared" si="48"/>
        <v>0.27272727272727271</v>
      </c>
      <c r="T1597" s="2">
        <f t="shared" si="49"/>
        <v>0.6</v>
      </c>
    </row>
    <row r="1598" spans="1:20" x14ac:dyDescent="0.3">
      <c r="A1598">
        <v>46</v>
      </c>
      <c r="B1598" t="s">
        <v>1617</v>
      </c>
      <c r="E1598">
        <v>2019</v>
      </c>
      <c r="F1598">
        <v>2019</v>
      </c>
      <c r="G1598">
        <v>3</v>
      </c>
      <c r="H1598">
        <v>1</v>
      </c>
      <c r="I1598">
        <v>1</v>
      </c>
      <c r="J1598">
        <v>3</v>
      </c>
      <c r="K1598">
        <v>3</v>
      </c>
      <c r="L1598" t="s">
        <v>8</v>
      </c>
      <c r="M1598">
        <v>75</v>
      </c>
      <c r="N1598">
        <v>0</v>
      </c>
      <c r="O1598">
        <v>0</v>
      </c>
      <c r="P1598">
        <v>0</v>
      </c>
      <c r="Q1598">
        <v>0</v>
      </c>
      <c r="R1598">
        <v>0</v>
      </c>
      <c r="S1598" s="2">
        <f t="shared" si="48"/>
        <v>1</v>
      </c>
      <c r="T1598" s="2">
        <f t="shared" si="49"/>
        <v>3</v>
      </c>
    </row>
    <row r="1599" spans="1:20" x14ac:dyDescent="0.3">
      <c r="A1599">
        <v>47</v>
      </c>
      <c r="B1599" t="s">
        <v>1618</v>
      </c>
      <c r="C1599" t="s">
        <v>15</v>
      </c>
      <c r="E1599">
        <v>2011</v>
      </c>
      <c r="F1599">
        <v>2011</v>
      </c>
      <c r="G1599">
        <v>1</v>
      </c>
      <c r="H1599">
        <v>1</v>
      </c>
      <c r="I1599">
        <v>0</v>
      </c>
      <c r="J1599">
        <v>3</v>
      </c>
      <c r="K1599">
        <v>3</v>
      </c>
      <c r="L1599">
        <v>3</v>
      </c>
      <c r="M1599">
        <v>42.85</v>
      </c>
      <c r="N1599">
        <v>0</v>
      </c>
      <c r="O1599">
        <v>0</v>
      </c>
      <c r="P1599">
        <v>0</v>
      </c>
      <c r="Q1599">
        <v>0</v>
      </c>
      <c r="R1599">
        <v>0</v>
      </c>
      <c r="S1599" s="2">
        <f t="shared" si="48"/>
        <v>3</v>
      </c>
      <c r="T1599" s="2">
        <f t="shared" si="49"/>
        <v>3</v>
      </c>
    </row>
    <row r="1600" spans="1:20" x14ac:dyDescent="0.3">
      <c r="A1600">
        <v>48</v>
      </c>
      <c r="B1600" t="s">
        <v>1619</v>
      </c>
      <c r="C1600" t="s">
        <v>2071</v>
      </c>
      <c r="E1600">
        <v>2019</v>
      </c>
      <c r="F1600">
        <v>2019</v>
      </c>
      <c r="G1600">
        <v>5</v>
      </c>
      <c r="H1600">
        <v>3</v>
      </c>
      <c r="I1600">
        <v>2</v>
      </c>
      <c r="J1600">
        <v>3</v>
      </c>
      <c r="K1600">
        <v>2</v>
      </c>
      <c r="L1600">
        <v>3</v>
      </c>
      <c r="M1600">
        <v>17.64</v>
      </c>
      <c r="N1600">
        <v>0</v>
      </c>
      <c r="O1600">
        <v>0</v>
      </c>
      <c r="P1600">
        <v>1</v>
      </c>
      <c r="Q1600">
        <v>0</v>
      </c>
      <c r="R1600">
        <v>0</v>
      </c>
      <c r="S1600" s="2">
        <f t="shared" si="48"/>
        <v>0.6</v>
      </c>
      <c r="T1600" s="2">
        <f t="shared" si="49"/>
        <v>1</v>
      </c>
    </row>
    <row r="1601" spans="1:20" x14ac:dyDescent="0.3">
      <c r="A1601">
        <v>49</v>
      </c>
      <c r="B1601" t="s">
        <v>1620</v>
      </c>
      <c r="C1601" t="s">
        <v>2074</v>
      </c>
      <c r="E1601">
        <v>2019</v>
      </c>
      <c r="F1601">
        <v>2019</v>
      </c>
      <c r="G1601">
        <v>2</v>
      </c>
      <c r="H1601">
        <v>2</v>
      </c>
      <c r="I1601">
        <v>0</v>
      </c>
      <c r="J1601">
        <v>3</v>
      </c>
      <c r="K1601">
        <v>3</v>
      </c>
      <c r="L1601">
        <v>1.5</v>
      </c>
      <c r="M1601">
        <v>33.33</v>
      </c>
      <c r="N1601">
        <v>0</v>
      </c>
      <c r="O1601">
        <v>0</v>
      </c>
      <c r="P1601">
        <v>1</v>
      </c>
      <c r="Q1601">
        <v>0</v>
      </c>
      <c r="R1601">
        <v>0</v>
      </c>
      <c r="S1601" s="2">
        <f t="shared" si="48"/>
        <v>1.5</v>
      </c>
      <c r="T1601" s="2">
        <f t="shared" si="49"/>
        <v>1.5</v>
      </c>
    </row>
    <row r="1602" spans="1:20" x14ac:dyDescent="0.3">
      <c r="A1602">
        <v>0</v>
      </c>
      <c r="B1602" t="s">
        <v>1621</v>
      </c>
      <c r="C1602" t="s">
        <v>18</v>
      </c>
      <c r="E1602">
        <v>2005</v>
      </c>
      <c r="F1602">
        <v>2006</v>
      </c>
      <c r="G1602">
        <v>2</v>
      </c>
      <c r="H1602">
        <v>2</v>
      </c>
      <c r="I1602">
        <v>0</v>
      </c>
      <c r="J1602">
        <v>3</v>
      </c>
      <c r="K1602">
        <v>2</v>
      </c>
      <c r="L1602">
        <v>1.5</v>
      </c>
      <c r="M1602">
        <v>23.07</v>
      </c>
      <c r="N1602">
        <v>0</v>
      </c>
      <c r="O1602">
        <v>0</v>
      </c>
      <c r="P1602">
        <v>0</v>
      </c>
      <c r="Q1602">
        <v>0</v>
      </c>
      <c r="R1602">
        <v>0</v>
      </c>
      <c r="S1602" s="2">
        <f t="shared" si="48"/>
        <v>1.5</v>
      </c>
      <c r="T1602" s="2">
        <f t="shared" si="49"/>
        <v>1.5</v>
      </c>
    </row>
    <row r="1603" spans="1:20" x14ac:dyDescent="0.3">
      <c r="A1603">
        <v>1</v>
      </c>
      <c r="B1603" t="s">
        <v>1622</v>
      </c>
      <c r="C1603" t="s">
        <v>2075</v>
      </c>
      <c r="E1603">
        <v>2019</v>
      </c>
      <c r="F1603">
        <v>2019</v>
      </c>
      <c r="G1603">
        <v>2</v>
      </c>
      <c r="H1603">
        <v>2</v>
      </c>
      <c r="I1603">
        <v>1</v>
      </c>
      <c r="J1603">
        <v>3</v>
      </c>
      <c r="K1603">
        <v>2</v>
      </c>
      <c r="L1603">
        <v>3</v>
      </c>
      <c r="M1603">
        <v>42.85</v>
      </c>
      <c r="N1603">
        <v>0</v>
      </c>
      <c r="O1603">
        <v>0</v>
      </c>
      <c r="P1603">
        <v>0</v>
      </c>
      <c r="Q1603">
        <v>0</v>
      </c>
      <c r="R1603">
        <v>0</v>
      </c>
      <c r="S1603" s="2">
        <f t="shared" ref="S1603:S1666" si="50">J1603/G1603</f>
        <v>1.5</v>
      </c>
      <c r="T1603" s="2">
        <f t="shared" ref="T1603:T1666" si="51">J1603/H1603</f>
        <v>1.5</v>
      </c>
    </row>
    <row r="1604" spans="1:20" x14ac:dyDescent="0.3">
      <c r="A1604">
        <v>2</v>
      </c>
      <c r="B1604" t="s">
        <v>1623</v>
      </c>
      <c r="C1604" t="s">
        <v>14</v>
      </c>
      <c r="E1604">
        <v>2017</v>
      </c>
      <c r="F1604">
        <v>2017</v>
      </c>
      <c r="G1604">
        <v>3</v>
      </c>
      <c r="H1604">
        <v>2</v>
      </c>
      <c r="I1604">
        <v>0</v>
      </c>
      <c r="J1604">
        <v>3</v>
      </c>
      <c r="K1604">
        <v>3</v>
      </c>
      <c r="L1604">
        <v>1.5</v>
      </c>
      <c r="M1604">
        <v>42.85</v>
      </c>
      <c r="N1604">
        <v>0</v>
      </c>
      <c r="O1604">
        <v>0</v>
      </c>
      <c r="P1604">
        <v>1</v>
      </c>
      <c r="Q1604">
        <v>0</v>
      </c>
      <c r="R1604">
        <v>0</v>
      </c>
      <c r="S1604" s="2">
        <f t="shared" si="50"/>
        <v>1</v>
      </c>
      <c r="T1604" s="2">
        <f t="shared" si="51"/>
        <v>1.5</v>
      </c>
    </row>
    <row r="1605" spans="1:20" x14ac:dyDescent="0.3">
      <c r="A1605">
        <v>3</v>
      </c>
      <c r="B1605" t="s">
        <v>1624</v>
      </c>
      <c r="E1605">
        <v>2019</v>
      </c>
      <c r="F1605">
        <v>2019</v>
      </c>
      <c r="G1605">
        <v>3</v>
      </c>
      <c r="H1605">
        <v>3</v>
      </c>
      <c r="I1605">
        <v>0</v>
      </c>
      <c r="J1605">
        <v>3</v>
      </c>
      <c r="K1605">
        <v>2</v>
      </c>
      <c r="L1605">
        <v>1</v>
      </c>
      <c r="M1605">
        <v>21.42</v>
      </c>
      <c r="N1605">
        <v>0</v>
      </c>
      <c r="O1605">
        <v>0</v>
      </c>
      <c r="P1605">
        <v>1</v>
      </c>
      <c r="Q1605">
        <v>0</v>
      </c>
      <c r="R1605">
        <v>0</v>
      </c>
      <c r="S1605" s="2">
        <f t="shared" si="50"/>
        <v>1</v>
      </c>
      <c r="T1605" s="2">
        <f t="shared" si="51"/>
        <v>1</v>
      </c>
    </row>
    <row r="1606" spans="1:20" x14ac:dyDescent="0.3">
      <c r="A1606">
        <v>4</v>
      </c>
      <c r="B1606" t="s">
        <v>1625</v>
      </c>
      <c r="C1606" t="s">
        <v>12</v>
      </c>
      <c r="E1606">
        <v>2013</v>
      </c>
      <c r="F1606">
        <v>2013</v>
      </c>
      <c r="G1606">
        <v>2</v>
      </c>
      <c r="H1606">
        <v>1</v>
      </c>
      <c r="I1606">
        <v>1</v>
      </c>
      <c r="J1606">
        <v>3</v>
      </c>
      <c r="K1606">
        <v>3</v>
      </c>
      <c r="L1606" t="s">
        <v>8</v>
      </c>
      <c r="M1606">
        <v>60</v>
      </c>
      <c r="N1606">
        <v>0</v>
      </c>
      <c r="O1606">
        <v>0</v>
      </c>
      <c r="P1606">
        <v>0</v>
      </c>
      <c r="Q1606">
        <v>0</v>
      </c>
      <c r="R1606">
        <v>0</v>
      </c>
      <c r="S1606" s="2">
        <f t="shared" si="50"/>
        <v>1.5</v>
      </c>
      <c r="T1606" s="2">
        <f t="shared" si="51"/>
        <v>3</v>
      </c>
    </row>
    <row r="1607" spans="1:20" x14ac:dyDescent="0.3">
      <c r="A1607">
        <v>5</v>
      </c>
      <c r="B1607" t="s">
        <v>1626</v>
      </c>
      <c r="C1607" t="s">
        <v>2046</v>
      </c>
      <c r="E1607">
        <v>2019</v>
      </c>
      <c r="F1607">
        <v>2019</v>
      </c>
      <c r="G1607">
        <v>2</v>
      </c>
      <c r="H1607">
        <v>1</v>
      </c>
      <c r="I1607">
        <v>1</v>
      </c>
      <c r="J1607">
        <v>3</v>
      </c>
      <c r="K1607">
        <v>3</v>
      </c>
      <c r="L1607" t="s">
        <v>8</v>
      </c>
      <c r="M1607">
        <v>75</v>
      </c>
      <c r="N1607">
        <v>0</v>
      </c>
      <c r="O1607">
        <v>0</v>
      </c>
      <c r="P1607">
        <v>0</v>
      </c>
      <c r="Q1607">
        <v>0</v>
      </c>
      <c r="R1607">
        <v>0</v>
      </c>
      <c r="S1607" s="2">
        <f t="shared" si="50"/>
        <v>1.5</v>
      </c>
      <c r="T1607" s="2">
        <f t="shared" si="51"/>
        <v>3</v>
      </c>
    </row>
    <row r="1608" spans="1:20" x14ac:dyDescent="0.3">
      <c r="A1608">
        <v>6</v>
      </c>
      <c r="B1608" t="s">
        <v>1627</v>
      </c>
      <c r="C1608" t="s">
        <v>2025</v>
      </c>
      <c r="E1608">
        <v>2015</v>
      </c>
      <c r="F1608">
        <v>2017</v>
      </c>
      <c r="G1608">
        <v>6</v>
      </c>
      <c r="H1608">
        <v>2</v>
      </c>
      <c r="I1608">
        <v>0</v>
      </c>
      <c r="J1608">
        <v>3</v>
      </c>
      <c r="K1608">
        <v>2</v>
      </c>
      <c r="L1608">
        <v>1.5</v>
      </c>
      <c r="M1608">
        <v>50</v>
      </c>
      <c r="N1608">
        <v>0</v>
      </c>
      <c r="O1608">
        <v>0</v>
      </c>
      <c r="P1608">
        <v>0</v>
      </c>
      <c r="Q1608">
        <v>0</v>
      </c>
      <c r="R1608">
        <v>0</v>
      </c>
      <c r="S1608" s="2">
        <f t="shared" si="50"/>
        <v>0.5</v>
      </c>
      <c r="T1608" s="2">
        <f t="shared" si="51"/>
        <v>1.5</v>
      </c>
    </row>
    <row r="1609" spans="1:20" x14ac:dyDescent="0.3">
      <c r="A1609">
        <v>7</v>
      </c>
      <c r="B1609" t="s">
        <v>1628</v>
      </c>
      <c r="C1609" t="s">
        <v>2030</v>
      </c>
      <c r="E1609">
        <v>2013</v>
      </c>
      <c r="F1609">
        <v>2019</v>
      </c>
      <c r="G1609">
        <v>7</v>
      </c>
      <c r="H1609">
        <v>2</v>
      </c>
      <c r="I1609">
        <v>2</v>
      </c>
      <c r="J1609">
        <v>3</v>
      </c>
      <c r="K1609">
        <v>2</v>
      </c>
      <c r="L1609" t="s">
        <v>8</v>
      </c>
      <c r="M1609">
        <v>50</v>
      </c>
      <c r="N1609">
        <v>0</v>
      </c>
      <c r="O1609">
        <v>0</v>
      </c>
      <c r="P1609">
        <v>0</v>
      </c>
      <c r="Q1609">
        <v>0</v>
      </c>
      <c r="R1609">
        <v>0</v>
      </c>
      <c r="S1609" s="2">
        <f t="shared" si="50"/>
        <v>0.42857142857142855</v>
      </c>
      <c r="T1609" s="2">
        <f t="shared" si="51"/>
        <v>1.5</v>
      </c>
    </row>
    <row r="1610" spans="1:20" x14ac:dyDescent="0.3">
      <c r="A1610">
        <v>8</v>
      </c>
      <c r="B1610" t="s">
        <v>1629</v>
      </c>
      <c r="C1610" t="s">
        <v>2022</v>
      </c>
      <c r="E1610">
        <v>2014</v>
      </c>
      <c r="F1610">
        <v>2015</v>
      </c>
      <c r="G1610">
        <v>5</v>
      </c>
      <c r="H1610">
        <v>3</v>
      </c>
      <c r="I1610">
        <v>2</v>
      </c>
      <c r="J1610">
        <v>3</v>
      </c>
      <c r="K1610">
        <v>1</v>
      </c>
      <c r="L1610">
        <v>3</v>
      </c>
      <c r="M1610">
        <v>37.5</v>
      </c>
      <c r="N1610">
        <v>0</v>
      </c>
      <c r="O1610">
        <v>0</v>
      </c>
      <c r="P1610">
        <v>0</v>
      </c>
      <c r="Q1610">
        <v>0</v>
      </c>
      <c r="R1610">
        <v>0</v>
      </c>
      <c r="S1610" s="2">
        <f t="shared" si="50"/>
        <v>0.6</v>
      </c>
      <c r="T1610" s="2">
        <f t="shared" si="51"/>
        <v>1</v>
      </c>
    </row>
    <row r="1611" spans="1:20" x14ac:dyDescent="0.3">
      <c r="A1611">
        <v>9</v>
      </c>
      <c r="B1611" t="s">
        <v>1630</v>
      </c>
      <c r="C1611" t="s">
        <v>2042</v>
      </c>
      <c r="E1611">
        <v>2019</v>
      </c>
      <c r="F1611">
        <v>2019</v>
      </c>
      <c r="G1611">
        <v>3</v>
      </c>
      <c r="H1611">
        <v>2</v>
      </c>
      <c r="I1611">
        <v>1</v>
      </c>
      <c r="J1611">
        <v>3</v>
      </c>
      <c r="K1611">
        <v>3</v>
      </c>
      <c r="L1611">
        <v>3</v>
      </c>
      <c r="M1611">
        <v>60</v>
      </c>
      <c r="N1611">
        <v>0</v>
      </c>
      <c r="O1611">
        <v>0</v>
      </c>
      <c r="P1611">
        <v>1</v>
      </c>
      <c r="Q1611">
        <v>0</v>
      </c>
      <c r="R1611">
        <v>0</v>
      </c>
      <c r="S1611" s="2">
        <f t="shared" si="50"/>
        <v>1</v>
      </c>
      <c r="T1611" s="2">
        <f t="shared" si="51"/>
        <v>1.5</v>
      </c>
    </row>
    <row r="1612" spans="1:20" x14ac:dyDescent="0.3">
      <c r="A1612">
        <v>10</v>
      </c>
      <c r="B1612" t="s">
        <v>1631</v>
      </c>
      <c r="C1612" t="s">
        <v>2071</v>
      </c>
      <c r="E1612">
        <v>2019</v>
      </c>
      <c r="F1612">
        <v>2019</v>
      </c>
      <c r="G1612">
        <v>2</v>
      </c>
      <c r="H1612">
        <v>1</v>
      </c>
      <c r="I1612">
        <v>0</v>
      </c>
      <c r="J1612">
        <v>3</v>
      </c>
      <c r="K1612">
        <v>3</v>
      </c>
      <c r="L1612">
        <v>3</v>
      </c>
      <c r="M1612">
        <v>37.5</v>
      </c>
      <c r="N1612">
        <v>0</v>
      </c>
      <c r="O1612">
        <v>0</v>
      </c>
      <c r="P1612">
        <v>0</v>
      </c>
      <c r="Q1612">
        <v>0</v>
      </c>
      <c r="R1612">
        <v>0</v>
      </c>
      <c r="S1612" s="2">
        <f t="shared" si="50"/>
        <v>1.5</v>
      </c>
      <c r="T1612" s="2">
        <f t="shared" si="51"/>
        <v>3</v>
      </c>
    </row>
    <row r="1613" spans="1:20" x14ac:dyDescent="0.3">
      <c r="A1613">
        <v>11</v>
      </c>
      <c r="B1613" t="s">
        <v>1632</v>
      </c>
      <c r="C1613" t="s">
        <v>16</v>
      </c>
      <c r="E1613">
        <v>2011</v>
      </c>
      <c r="F1613">
        <v>2014</v>
      </c>
      <c r="G1613">
        <v>9</v>
      </c>
      <c r="H1613">
        <v>2</v>
      </c>
      <c r="I1613">
        <v>2</v>
      </c>
      <c r="J1613">
        <v>3</v>
      </c>
      <c r="K1613">
        <v>3</v>
      </c>
      <c r="L1613" t="s">
        <v>8</v>
      </c>
      <c r="M1613">
        <v>75</v>
      </c>
      <c r="N1613">
        <v>0</v>
      </c>
      <c r="O1613">
        <v>0</v>
      </c>
      <c r="P1613">
        <v>0</v>
      </c>
      <c r="Q1613">
        <v>0</v>
      </c>
      <c r="R1613">
        <v>0</v>
      </c>
      <c r="S1613" s="2">
        <f t="shared" si="50"/>
        <v>0.33333333333333331</v>
      </c>
      <c r="T1613" s="2">
        <f t="shared" si="51"/>
        <v>1.5</v>
      </c>
    </row>
    <row r="1614" spans="1:20" x14ac:dyDescent="0.3">
      <c r="A1614">
        <v>12</v>
      </c>
      <c r="B1614" t="s">
        <v>1633</v>
      </c>
      <c r="C1614" t="s">
        <v>12</v>
      </c>
      <c r="E1614">
        <v>2005</v>
      </c>
      <c r="F1614">
        <v>2005</v>
      </c>
      <c r="G1614">
        <v>2</v>
      </c>
      <c r="H1614">
        <v>1</v>
      </c>
      <c r="I1614">
        <v>1</v>
      </c>
      <c r="J1614">
        <v>3</v>
      </c>
      <c r="K1614">
        <v>3</v>
      </c>
      <c r="L1614" t="s">
        <v>8</v>
      </c>
      <c r="M1614">
        <v>60</v>
      </c>
      <c r="N1614">
        <v>0</v>
      </c>
      <c r="O1614">
        <v>0</v>
      </c>
      <c r="P1614">
        <v>0</v>
      </c>
      <c r="Q1614">
        <v>0</v>
      </c>
      <c r="R1614">
        <v>0</v>
      </c>
      <c r="S1614" s="2">
        <f t="shared" si="50"/>
        <v>1.5</v>
      </c>
      <c r="T1614" s="2">
        <f t="shared" si="51"/>
        <v>3</v>
      </c>
    </row>
    <row r="1615" spans="1:20" x14ac:dyDescent="0.3">
      <c r="A1615">
        <v>13</v>
      </c>
      <c r="B1615" t="s">
        <v>1634</v>
      </c>
      <c r="C1615" t="s">
        <v>17</v>
      </c>
      <c r="E1615">
        <v>2006</v>
      </c>
      <c r="F1615">
        <v>2006</v>
      </c>
      <c r="G1615">
        <v>1</v>
      </c>
      <c r="H1615">
        <v>1</v>
      </c>
      <c r="I1615">
        <v>0</v>
      </c>
      <c r="J1615">
        <v>3</v>
      </c>
      <c r="K1615">
        <v>3</v>
      </c>
      <c r="L1615">
        <v>3</v>
      </c>
      <c r="M1615">
        <v>60</v>
      </c>
      <c r="N1615">
        <v>0</v>
      </c>
      <c r="O1615">
        <v>0</v>
      </c>
      <c r="P1615">
        <v>0</v>
      </c>
      <c r="Q1615">
        <v>0</v>
      </c>
      <c r="R1615">
        <v>0</v>
      </c>
      <c r="S1615" s="2">
        <f t="shared" si="50"/>
        <v>3</v>
      </c>
      <c r="T1615" s="2">
        <f t="shared" si="51"/>
        <v>3</v>
      </c>
    </row>
    <row r="1616" spans="1:20" x14ac:dyDescent="0.3">
      <c r="A1616">
        <v>14</v>
      </c>
      <c r="B1616" t="s">
        <v>1635</v>
      </c>
      <c r="C1616" t="s">
        <v>2059</v>
      </c>
      <c r="E1616">
        <v>2019</v>
      </c>
      <c r="F1616">
        <v>2019</v>
      </c>
      <c r="G1616">
        <v>2</v>
      </c>
      <c r="H1616">
        <v>1</v>
      </c>
      <c r="I1616">
        <v>0</v>
      </c>
      <c r="J1616">
        <v>3</v>
      </c>
      <c r="K1616">
        <v>3</v>
      </c>
      <c r="L1616">
        <v>3</v>
      </c>
      <c r="M1616">
        <v>60</v>
      </c>
      <c r="N1616">
        <v>0</v>
      </c>
      <c r="O1616">
        <v>0</v>
      </c>
      <c r="P1616">
        <v>0</v>
      </c>
      <c r="Q1616">
        <v>0</v>
      </c>
      <c r="R1616">
        <v>0</v>
      </c>
      <c r="S1616" s="2">
        <f t="shared" si="50"/>
        <v>1.5</v>
      </c>
      <c r="T1616" s="2">
        <f t="shared" si="51"/>
        <v>3</v>
      </c>
    </row>
    <row r="1617" spans="1:20" x14ac:dyDescent="0.3">
      <c r="A1617">
        <v>15</v>
      </c>
      <c r="B1617" t="s">
        <v>1636</v>
      </c>
      <c r="C1617" t="s">
        <v>20</v>
      </c>
      <c r="E1617">
        <v>2009</v>
      </c>
      <c r="F1617">
        <v>2012</v>
      </c>
      <c r="G1617">
        <v>4</v>
      </c>
      <c r="H1617">
        <v>2</v>
      </c>
      <c r="I1617">
        <v>2</v>
      </c>
      <c r="J1617">
        <v>3</v>
      </c>
      <c r="K1617">
        <v>3</v>
      </c>
      <c r="L1617" t="s">
        <v>8</v>
      </c>
      <c r="M1617">
        <v>20</v>
      </c>
      <c r="N1617">
        <v>0</v>
      </c>
      <c r="O1617">
        <v>0</v>
      </c>
      <c r="P1617">
        <v>0</v>
      </c>
      <c r="Q1617">
        <v>0</v>
      </c>
      <c r="R1617">
        <v>0</v>
      </c>
      <c r="S1617" s="2">
        <f t="shared" si="50"/>
        <v>0.75</v>
      </c>
      <c r="T1617" s="2">
        <f t="shared" si="51"/>
        <v>1.5</v>
      </c>
    </row>
    <row r="1618" spans="1:20" x14ac:dyDescent="0.3">
      <c r="A1618">
        <v>16</v>
      </c>
      <c r="B1618" t="s">
        <v>1637</v>
      </c>
      <c r="C1618" t="s">
        <v>2057</v>
      </c>
      <c r="E1618">
        <v>2019</v>
      </c>
      <c r="F1618">
        <v>2019</v>
      </c>
      <c r="G1618">
        <v>2</v>
      </c>
      <c r="H1618">
        <v>1</v>
      </c>
      <c r="I1618">
        <v>0</v>
      </c>
      <c r="J1618">
        <v>3</v>
      </c>
      <c r="K1618">
        <v>3</v>
      </c>
      <c r="L1618">
        <v>3</v>
      </c>
      <c r="M1618">
        <v>75</v>
      </c>
      <c r="N1618">
        <v>0</v>
      </c>
      <c r="O1618">
        <v>0</v>
      </c>
      <c r="P1618">
        <v>0</v>
      </c>
      <c r="Q1618">
        <v>0</v>
      </c>
      <c r="R1618">
        <v>0</v>
      </c>
      <c r="S1618" s="2">
        <f t="shared" si="50"/>
        <v>1.5</v>
      </c>
      <c r="T1618" s="2">
        <f t="shared" si="51"/>
        <v>3</v>
      </c>
    </row>
    <row r="1619" spans="1:20" x14ac:dyDescent="0.3">
      <c r="A1619">
        <v>17</v>
      </c>
      <c r="B1619" t="s">
        <v>1346</v>
      </c>
      <c r="C1619" t="s">
        <v>2059</v>
      </c>
      <c r="E1619">
        <v>2019</v>
      </c>
      <c r="F1619">
        <v>2019</v>
      </c>
      <c r="G1619">
        <v>2</v>
      </c>
      <c r="H1619">
        <v>1</v>
      </c>
      <c r="I1619">
        <v>1</v>
      </c>
      <c r="J1619">
        <v>3</v>
      </c>
      <c r="K1619">
        <v>3</v>
      </c>
      <c r="L1619" t="s">
        <v>8</v>
      </c>
      <c r="M1619">
        <v>50</v>
      </c>
      <c r="N1619">
        <v>0</v>
      </c>
      <c r="O1619">
        <v>0</v>
      </c>
      <c r="P1619">
        <v>0</v>
      </c>
      <c r="Q1619">
        <v>0</v>
      </c>
      <c r="R1619">
        <v>0</v>
      </c>
      <c r="S1619" s="2">
        <f t="shared" si="50"/>
        <v>1.5</v>
      </c>
      <c r="T1619" s="2">
        <f t="shared" si="51"/>
        <v>3</v>
      </c>
    </row>
    <row r="1620" spans="1:20" x14ac:dyDescent="0.3">
      <c r="A1620">
        <v>18</v>
      </c>
      <c r="B1620" t="s">
        <v>1638</v>
      </c>
      <c r="C1620" t="s">
        <v>2023</v>
      </c>
      <c r="E1620">
        <v>2018</v>
      </c>
      <c r="F1620">
        <v>2019</v>
      </c>
      <c r="G1620">
        <v>12</v>
      </c>
      <c r="H1620">
        <v>2</v>
      </c>
      <c r="I1620">
        <v>1</v>
      </c>
      <c r="J1620">
        <v>3</v>
      </c>
      <c r="K1620">
        <v>3</v>
      </c>
      <c r="L1620">
        <v>3</v>
      </c>
      <c r="M1620">
        <v>42.85</v>
      </c>
      <c r="N1620">
        <v>0</v>
      </c>
      <c r="O1620">
        <v>0</v>
      </c>
      <c r="P1620">
        <v>0</v>
      </c>
      <c r="Q1620">
        <v>0</v>
      </c>
      <c r="R1620">
        <v>0</v>
      </c>
      <c r="S1620" s="2">
        <f t="shared" si="50"/>
        <v>0.25</v>
      </c>
      <c r="T1620" s="2">
        <f t="shared" si="51"/>
        <v>1.5</v>
      </c>
    </row>
    <row r="1621" spans="1:20" x14ac:dyDescent="0.3">
      <c r="A1621">
        <v>19</v>
      </c>
      <c r="B1621" t="s">
        <v>1639</v>
      </c>
      <c r="C1621" t="s">
        <v>15</v>
      </c>
      <c r="E1621">
        <v>2008</v>
      </c>
      <c r="F1621">
        <v>2012</v>
      </c>
      <c r="G1621">
        <v>11</v>
      </c>
      <c r="H1621">
        <v>1</v>
      </c>
      <c r="I1621">
        <v>1</v>
      </c>
      <c r="J1621">
        <v>3</v>
      </c>
      <c r="K1621">
        <v>3</v>
      </c>
      <c r="L1621" t="s">
        <v>8</v>
      </c>
      <c r="M1621">
        <v>150</v>
      </c>
      <c r="N1621">
        <v>0</v>
      </c>
      <c r="O1621">
        <v>0</v>
      </c>
      <c r="P1621">
        <v>0</v>
      </c>
      <c r="Q1621">
        <v>0</v>
      </c>
      <c r="R1621">
        <v>0</v>
      </c>
      <c r="S1621" s="2">
        <f t="shared" si="50"/>
        <v>0.27272727272727271</v>
      </c>
      <c r="T1621" s="2">
        <f t="shared" si="51"/>
        <v>3</v>
      </c>
    </row>
    <row r="1622" spans="1:20" x14ac:dyDescent="0.3">
      <c r="A1622">
        <v>20</v>
      </c>
      <c r="B1622" t="s">
        <v>1640</v>
      </c>
      <c r="C1622" t="s">
        <v>11</v>
      </c>
      <c r="E1622">
        <v>2014</v>
      </c>
      <c r="F1622">
        <v>2015</v>
      </c>
      <c r="G1622">
        <v>8</v>
      </c>
      <c r="H1622">
        <v>2</v>
      </c>
      <c r="I1622">
        <v>2</v>
      </c>
      <c r="J1622">
        <v>3</v>
      </c>
      <c r="K1622">
        <v>3</v>
      </c>
      <c r="L1622" t="s">
        <v>8</v>
      </c>
      <c r="M1622">
        <v>42.85</v>
      </c>
      <c r="N1622">
        <v>0</v>
      </c>
      <c r="O1622">
        <v>0</v>
      </c>
      <c r="P1622">
        <v>0</v>
      </c>
      <c r="Q1622">
        <v>0</v>
      </c>
      <c r="R1622">
        <v>0</v>
      </c>
      <c r="S1622" s="2">
        <f t="shared" si="50"/>
        <v>0.375</v>
      </c>
      <c r="T1622" s="2">
        <f t="shared" si="51"/>
        <v>1.5</v>
      </c>
    </row>
    <row r="1623" spans="1:20" x14ac:dyDescent="0.3">
      <c r="A1623">
        <v>21</v>
      </c>
      <c r="B1623" t="s">
        <v>1641</v>
      </c>
      <c r="C1623" t="s">
        <v>2043</v>
      </c>
      <c r="E1623">
        <v>2019</v>
      </c>
      <c r="F1623">
        <v>2019</v>
      </c>
      <c r="G1623">
        <v>3</v>
      </c>
      <c r="H1623">
        <v>2</v>
      </c>
      <c r="I1623">
        <v>1</v>
      </c>
      <c r="J1623">
        <v>3</v>
      </c>
      <c r="K1623">
        <v>2</v>
      </c>
      <c r="L1623">
        <v>3</v>
      </c>
      <c r="M1623">
        <v>75</v>
      </c>
      <c r="N1623">
        <v>0</v>
      </c>
      <c r="O1623">
        <v>0</v>
      </c>
      <c r="P1623">
        <v>0</v>
      </c>
      <c r="Q1623">
        <v>0</v>
      </c>
      <c r="R1623">
        <v>0</v>
      </c>
      <c r="S1623" s="2">
        <f t="shared" si="50"/>
        <v>1</v>
      </c>
      <c r="T1623" s="2">
        <f t="shared" si="51"/>
        <v>1.5</v>
      </c>
    </row>
    <row r="1624" spans="1:20" x14ac:dyDescent="0.3">
      <c r="A1624">
        <v>22</v>
      </c>
      <c r="B1624" t="s">
        <v>1642</v>
      </c>
      <c r="C1624" t="s">
        <v>11</v>
      </c>
      <c r="E1624">
        <v>2007</v>
      </c>
      <c r="F1624">
        <v>2009</v>
      </c>
      <c r="G1624">
        <v>10</v>
      </c>
      <c r="H1624">
        <v>2</v>
      </c>
      <c r="I1624">
        <v>2</v>
      </c>
      <c r="J1624">
        <v>3</v>
      </c>
      <c r="K1624">
        <v>2</v>
      </c>
      <c r="L1624" t="s">
        <v>8</v>
      </c>
      <c r="M1624">
        <v>100</v>
      </c>
      <c r="N1624">
        <v>0</v>
      </c>
      <c r="O1624">
        <v>0</v>
      </c>
      <c r="P1624">
        <v>0</v>
      </c>
      <c r="Q1624">
        <v>0</v>
      </c>
      <c r="R1624">
        <v>0</v>
      </c>
      <c r="S1624" s="2">
        <f t="shared" si="50"/>
        <v>0.3</v>
      </c>
      <c r="T1624" s="2">
        <f t="shared" si="51"/>
        <v>1.5</v>
      </c>
    </row>
    <row r="1625" spans="1:20" x14ac:dyDescent="0.3">
      <c r="A1625">
        <v>23</v>
      </c>
      <c r="B1625" t="s">
        <v>1643</v>
      </c>
      <c r="C1625" t="s">
        <v>12</v>
      </c>
      <c r="E1625">
        <v>2018</v>
      </c>
      <c r="F1625">
        <v>2018</v>
      </c>
      <c r="G1625">
        <v>1</v>
      </c>
      <c r="H1625">
        <v>1</v>
      </c>
      <c r="I1625">
        <v>1</v>
      </c>
      <c r="J1625">
        <v>3</v>
      </c>
      <c r="K1625">
        <v>3</v>
      </c>
      <c r="L1625" t="s">
        <v>8</v>
      </c>
      <c r="M1625">
        <v>75</v>
      </c>
      <c r="N1625">
        <v>0</v>
      </c>
      <c r="O1625">
        <v>0</v>
      </c>
      <c r="P1625">
        <v>0</v>
      </c>
      <c r="Q1625">
        <v>0</v>
      </c>
      <c r="R1625">
        <v>0</v>
      </c>
      <c r="S1625" s="2">
        <f t="shared" si="50"/>
        <v>3</v>
      </c>
      <c r="T1625" s="2">
        <f t="shared" si="51"/>
        <v>3</v>
      </c>
    </row>
    <row r="1626" spans="1:20" x14ac:dyDescent="0.3">
      <c r="A1626">
        <v>24</v>
      </c>
      <c r="B1626" t="s">
        <v>1644</v>
      </c>
      <c r="C1626" t="s">
        <v>2048</v>
      </c>
      <c r="E1626">
        <v>2019</v>
      </c>
      <c r="F1626">
        <v>2019</v>
      </c>
      <c r="G1626">
        <v>4</v>
      </c>
      <c r="H1626">
        <v>1</v>
      </c>
      <c r="I1626">
        <v>1</v>
      </c>
      <c r="J1626">
        <v>3</v>
      </c>
      <c r="K1626">
        <v>3</v>
      </c>
      <c r="L1626" t="s">
        <v>8</v>
      </c>
      <c r="M1626">
        <v>100</v>
      </c>
      <c r="N1626">
        <v>0</v>
      </c>
      <c r="O1626">
        <v>0</v>
      </c>
      <c r="P1626">
        <v>0</v>
      </c>
      <c r="Q1626">
        <v>0</v>
      </c>
      <c r="R1626">
        <v>0</v>
      </c>
      <c r="S1626" s="2">
        <f t="shared" si="50"/>
        <v>0.75</v>
      </c>
      <c r="T1626" s="2">
        <f t="shared" si="51"/>
        <v>3</v>
      </c>
    </row>
    <row r="1627" spans="1:20" x14ac:dyDescent="0.3">
      <c r="A1627">
        <v>25</v>
      </c>
      <c r="B1627" t="s">
        <v>1645</v>
      </c>
      <c r="C1627" t="s">
        <v>2081</v>
      </c>
      <c r="E1627">
        <v>2019</v>
      </c>
      <c r="F1627">
        <v>2019</v>
      </c>
      <c r="G1627">
        <v>4</v>
      </c>
      <c r="H1627">
        <v>4</v>
      </c>
      <c r="I1627">
        <v>0</v>
      </c>
      <c r="J1627">
        <v>3</v>
      </c>
      <c r="K1627">
        <v>1</v>
      </c>
      <c r="L1627">
        <v>0.75</v>
      </c>
      <c r="M1627">
        <v>18.75</v>
      </c>
      <c r="N1627">
        <v>0</v>
      </c>
      <c r="O1627">
        <v>0</v>
      </c>
      <c r="P1627">
        <v>1</v>
      </c>
      <c r="Q1627">
        <v>0</v>
      </c>
      <c r="R1627">
        <v>0</v>
      </c>
      <c r="S1627" s="2">
        <f t="shared" si="50"/>
        <v>0.75</v>
      </c>
      <c r="T1627" s="2">
        <f t="shared" si="51"/>
        <v>0.75</v>
      </c>
    </row>
    <row r="1628" spans="1:20" x14ac:dyDescent="0.3">
      <c r="A1628">
        <v>26</v>
      </c>
      <c r="B1628" t="s">
        <v>1646</v>
      </c>
      <c r="C1628" t="s">
        <v>2044</v>
      </c>
      <c r="E1628">
        <v>2019</v>
      </c>
      <c r="F1628">
        <v>2019</v>
      </c>
      <c r="G1628">
        <v>5</v>
      </c>
      <c r="H1628">
        <v>1</v>
      </c>
      <c r="I1628">
        <v>0</v>
      </c>
      <c r="J1628">
        <v>3</v>
      </c>
      <c r="K1628">
        <v>3</v>
      </c>
      <c r="L1628">
        <v>3</v>
      </c>
      <c r="M1628">
        <v>60</v>
      </c>
      <c r="N1628">
        <v>0</v>
      </c>
      <c r="O1628">
        <v>0</v>
      </c>
      <c r="P1628">
        <v>0</v>
      </c>
      <c r="Q1628">
        <v>0</v>
      </c>
      <c r="R1628">
        <v>0</v>
      </c>
      <c r="S1628" s="2">
        <f t="shared" si="50"/>
        <v>0.6</v>
      </c>
      <c r="T1628" s="2">
        <f t="shared" si="51"/>
        <v>3</v>
      </c>
    </row>
    <row r="1629" spans="1:20" x14ac:dyDescent="0.3">
      <c r="A1629">
        <v>27</v>
      </c>
      <c r="B1629" t="s">
        <v>1647</v>
      </c>
      <c r="C1629" t="s">
        <v>2030</v>
      </c>
      <c r="E1629">
        <v>2012</v>
      </c>
      <c r="F1629">
        <v>2012</v>
      </c>
      <c r="G1629">
        <v>3</v>
      </c>
      <c r="H1629">
        <v>2</v>
      </c>
      <c r="I1629">
        <v>2</v>
      </c>
      <c r="J1629">
        <v>3</v>
      </c>
      <c r="K1629">
        <v>2</v>
      </c>
      <c r="L1629" t="s">
        <v>8</v>
      </c>
      <c r="M1629">
        <v>37.5</v>
      </c>
      <c r="N1629">
        <v>0</v>
      </c>
      <c r="O1629">
        <v>0</v>
      </c>
      <c r="P1629">
        <v>0</v>
      </c>
      <c r="Q1629">
        <v>0</v>
      </c>
      <c r="R1629">
        <v>0</v>
      </c>
      <c r="S1629" s="2">
        <f t="shared" si="50"/>
        <v>1</v>
      </c>
      <c r="T1629" s="2">
        <f t="shared" si="51"/>
        <v>1.5</v>
      </c>
    </row>
    <row r="1630" spans="1:20" x14ac:dyDescent="0.3">
      <c r="A1630">
        <v>28</v>
      </c>
      <c r="B1630" t="s">
        <v>1648</v>
      </c>
      <c r="C1630" t="s">
        <v>2051</v>
      </c>
      <c r="E1630">
        <v>2019</v>
      </c>
      <c r="F1630">
        <v>2019</v>
      </c>
      <c r="G1630">
        <v>1</v>
      </c>
      <c r="H1630">
        <v>1</v>
      </c>
      <c r="I1630">
        <v>0</v>
      </c>
      <c r="J1630">
        <v>2</v>
      </c>
      <c r="K1630">
        <v>2</v>
      </c>
      <c r="L1630">
        <v>2</v>
      </c>
      <c r="M1630">
        <v>100</v>
      </c>
      <c r="N1630">
        <v>0</v>
      </c>
      <c r="O1630">
        <v>0</v>
      </c>
      <c r="P1630">
        <v>0</v>
      </c>
      <c r="Q1630">
        <v>0</v>
      </c>
      <c r="R1630">
        <v>0</v>
      </c>
      <c r="S1630" s="2">
        <f t="shared" si="50"/>
        <v>2</v>
      </c>
      <c r="T1630" s="2">
        <f t="shared" si="51"/>
        <v>2</v>
      </c>
    </row>
    <row r="1631" spans="1:20" x14ac:dyDescent="0.3">
      <c r="A1631">
        <v>29</v>
      </c>
      <c r="B1631" t="s">
        <v>1649</v>
      </c>
      <c r="C1631" t="s">
        <v>2033</v>
      </c>
      <c r="E1631">
        <v>2019</v>
      </c>
      <c r="F1631">
        <v>2019</v>
      </c>
      <c r="G1631">
        <v>3</v>
      </c>
      <c r="H1631">
        <v>2</v>
      </c>
      <c r="I1631">
        <v>2</v>
      </c>
      <c r="J1631">
        <v>2</v>
      </c>
      <c r="K1631">
        <v>2</v>
      </c>
      <c r="L1631" t="s">
        <v>8</v>
      </c>
      <c r="M1631">
        <v>100</v>
      </c>
      <c r="N1631">
        <v>0</v>
      </c>
      <c r="O1631">
        <v>0</v>
      </c>
      <c r="P1631">
        <v>0</v>
      </c>
      <c r="Q1631">
        <v>0</v>
      </c>
      <c r="R1631">
        <v>0</v>
      </c>
      <c r="S1631" s="2">
        <f t="shared" si="50"/>
        <v>0.66666666666666663</v>
      </c>
      <c r="T1631" s="2">
        <f t="shared" si="51"/>
        <v>1</v>
      </c>
    </row>
    <row r="1632" spans="1:20" x14ac:dyDescent="0.3">
      <c r="A1632">
        <v>30</v>
      </c>
      <c r="B1632" t="s">
        <v>1650</v>
      </c>
      <c r="C1632" t="s">
        <v>2063</v>
      </c>
      <c r="E1632">
        <v>2019</v>
      </c>
      <c r="F1632">
        <v>2019</v>
      </c>
      <c r="G1632">
        <v>1</v>
      </c>
      <c r="H1632">
        <v>1</v>
      </c>
      <c r="I1632">
        <v>0</v>
      </c>
      <c r="J1632">
        <v>2</v>
      </c>
      <c r="K1632">
        <v>2</v>
      </c>
      <c r="L1632">
        <v>2</v>
      </c>
      <c r="M1632">
        <v>50</v>
      </c>
      <c r="N1632">
        <v>0</v>
      </c>
      <c r="O1632">
        <v>0</v>
      </c>
      <c r="P1632">
        <v>0</v>
      </c>
      <c r="Q1632">
        <v>0</v>
      </c>
      <c r="R1632">
        <v>0</v>
      </c>
      <c r="S1632" s="2">
        <f t="shared" si="50"/>
        <v>2</v>
      </c>
      <c r="T1632" s="2">
        <f t="shared" si="51"/>
        <v>2</v>
      </c>
    </row>
    <row r="1633" spans="1:20" x14ac:dyDescent="0.3">
      <c r="A1633">
        <v>31</v>
      </c>
      <c r="B1633" t="s">
        <v>1651</v>
      </c>
      <c r="C1633" t="s">
        <v>21</v>
      </c>
      <c r="E1633">
        <v>2012</v>
      </c>
      <c r="F1633">
        <v>2018</v>
      </c>
      <c r="G1633">
        <v>12</v>
      </c>
      <c r="H1633">
        <v>5</v>
      </c>
      <c r="I1633">
        <v>3</v>
      </c>
      <c r="J1633">
        <v>2</v>
      </c>
      <c r="K1633">
        <v>1</v>
      </c>
      <c r="L1633">
        <v>1</v>
      </c>
      <c r="M1633">
        <v>22.22</v>
      </c>
      <c r="N1633">
        <v>0</v>
      </c>
      <c r="O1633">
        <v>0</v>
      </c>
      <c r="P1633">
        <v>1</v>
      </c>
      <c r="Q1633">
        <v>0</v>
      </c>
      <c r="R1633">
        <v>0</v>
      </c>
      <c r="S1633" s="2">
        <f t="shared" si="50"/>
        <v>0.16666666666666666</v>
      </c>
      <c r="T1633" s="2">
        <f t="shared" si="51"/>
        <v>0.4</v>
      </c>
    </row>
    <row r="1634" spans="1:20" x14ac:dyDescent="0.3">
      <c r="A1634">
        <v>32</v>
      </c>
      <c r="B1634" t="s">
        <v>1652</v>
      </c>
      <c r="C1634" t="s">
        <v>2053</v>
      </c>
      <c r="E1634">
        <v>2019</v>
      </c>
      <c r="F1634">
        <v>2019</v>
      </c>
      <c r="G1634">
        <v>2</v>
      </c>
      <c r="H1634">
        <v>1</v>
      </c>
      <c r="I1634">
        <v>0</v>
      </c>
      <c r="J1634">
        <v>2</v>
      </c>
      <c r="K1634">
        <v>2</v>
      </c>
      <c r="L1634">
        <v>2</v>
      </c>
      <c r="M1634">
        <v>16.66</v>
      </c>
      <c r="N1634">
        <v>0</v>
      </c>
      <c r="O1634">
        <v>0</v>
      </c>
      <c r="P1634">
        <v>0</v>
      </c>
      <c r="Q1634">
        <v>0</v>
      </c>
      <c r="R1634">
        <v>0</v>
      </c>
      <c r="S1634" s="2">
        <f t="shared" si="50"/>
        <v>1</v>
      </c>
      <c r="T1634" s="2">
        <f t="shared" si="51"/>
        <v>2</v>
      </c>
    </row>
    <row r="1635" spans="1:20" x14ac:dyDescent="0.3">
      <c r="A1635">
        <v>33</v>
      </c>
      <c r="B1635" t="s">
        <v>1653</v>
      </c>
      <c r="C1635" t="s">
        <v>2044</v>
      </c>
      <c r="E1635">
        <v>2019</v>
      </c>
      <c r="F1635">
        <v>2019</v>
      </c>
      <c r="G1635">
        <v>6</v>
      </c>
      <c r="H1635">
        <v>2</v>
      </c>
      <c r="I1635">
        <v>0</v>
      </c>
      <c r="J1635">
        <v>2</v>
      </c>
      <c r="K1635">
        <v>2</v>
      </c>
      <c r="L1635">
        <v>1</v>
      </c>
      <c r="M1635">
        <v>28.57</v>
      </c>
      <c r="N1635">
        <v>0</v>
      </c>
      <c r="O1635">
        <v>0</v>
      </c>
      <c r="P1635">
        <v>1</v>
      </c>
      <c r="Q1635">
        <v>0</v>
      </c>
      <c r="R1635">
        <v>0</v>
      </c>
      <c r="S1635" s="2">
        <f t="shared" si="50"/>
        <v>0.33333333333333331</v>
      </c>
      <c r="T1635" s="2">
        <f t="shared" si="51"/>
        <v>1</v>
      </c>
    </row>
    <row r="1636" spans="1:20" x14ac:dyDescent="0.3">
      <c r="A1636">
        <v>34</v>
      </c>
      <c r="B1636" t="s">
        <v>1654</v>
      </c>
      <c r="C1636" t="s">
        <v>14</v>
      </c>
      <c r="E1636">
        <v>2016</v>
      </c>
      <c r="F1636">
        <v>2016</v>
      </c>
      <c r="G1636">
        <v>1</v>
      </c>
      <c r="H1636">
        <v>1</v>
      </c>
      <c r="I1636">
        <v>1</v>
      </c>
      <c r="J1636">
        <v>2</v>
      </c>
      <c r="K1636">
        <v>2</v>
      </c>
      <c r="L1636" t="s">
        <v>8</v>
      </c>
      <c r="M1636">
        <v>50</v>
      </c>
      <c r="N1636">
        <v>0</v>
      </c>
      <c r="O1636">
        <v>0</v>
      </c>
      <c r="P1636">
        <v>0</v>
      </c>
      <c r="Q1636">
        <v>0</v>
      </c>
      <c r="R1636">
        <v>0</v>
      </c>
      <c r="S1636" s="2">
        <f t="shared" si="50"/>
        <v>2</v>
      </c>
      <c r="T1636" s="2">
        <f t="shared" si="51"/>
        <v>2</v>
      </c>
    </row>
    <row r="1637" spans="1:20" x14ac:dyDescent="0.3">
      <c r="A1637">
        <v>35</v>
      </c>
      <c r="B1637" t="s">
        <v>1655</v>
      </c>
      <c r="C1637" t="s">
        <v>2051</v>
      </c>
      <c r="E1637">
        <v>2019</v>
      </c>
      <c r="F1637">
        <v>2019</v>
      </c>
      <c r="G1637">
        <v>4</v>
      </c>
      <c r="H1637">
        <v>2</v>
      </c>
      <c r="I1637">
        <v>2</v>
      </c>
      <c r="J1637">
        <v>2</v>
      </c>
      <c r="K1637">
        <v>1</v>
      </c>
      <c r="L1637" t="s">
        <v>8</v>
      </c>
      <c r="M1637">
        <v>100</v>
      </c>
      <c r="N1637">
        <v>0</v>
      </c>
      <c r="O1637">
        <v>0</v>
      </c>
      <c r="P1637">
        <v>0</v>
      </c>
      <c r="Q1637">
        <v>0</v>
      </c>
      <c r="R1637">
        <v>0</v>
      </c>
      <c r="S1637" s="2">
        <f t="shared" si="50"/>
        <v>0.5</v>
      </c>
      <c r="T1637" s="2">
        <f t="shared" si="51"/>
        <v>1</v>
      </c>
    </row>
    <row r="1638" spans="1:20" x14ac:dyDescent="0.3">
      <c r="A1638">
        <v>36</v>
      </c>
      <c r="B1638" t="s">
        <v>1656</v>
      </c>
      <c r="C1638" t="s">
        <v>2023</v>
      </c>
      <c r="E1638">
        <v>2014</v>
      </c>
      <c r="F1638">
        <v>2014</v>
      </c>
      <c r="G1638">
        <v>1</v>
      </c>
      <c r="H1638">
        <v>1</v>
      </c>
      <c r="I1638">
        <v>0</v>
      </c>
      <c r="J1638">
        <v>2</v>
      </c>
      <c r="K1638">
        <v>2</v>
      </c>
      <c r="L1638">
        <v>2</v>
      </c>
      <c r="M1638">
        <v>66.66</v>
      </c>
      <c r="N1638">
        <v>0</v>
      </c>
      <c r="O1638">
        <v>0</v>
      </c>
      <c r="P1638">
        <v>0</v>
      </c>
      <c r="Q1638">
        <v>0</v>
      </c>
      <c r="R1638">
        <v>0</v>
      </c>
      <c r="S1638" s="2">
        <f t="shared" si="50"/>
        <v>2</v>
      </c>
      <c r="T1638" s="2">
        <f t="shared" si="51"/>
        <v>2</v>
      </c>
    </row>
    <row r="1639" spans="1:20" x14ac:dyDescent="0.3">
      <c r="A1639">
        <v>37</v>
      </c>
      <c r="B1639" t="s">
        <v>1657</v>
      </c>
      <c r="C1639" t="s">
        <v>22</v>
      </c>
      <c r="E1639">
        <v>2009</v>
      </c>
      <c r="F1639">
        <v>2009</v>
      </c>
      <c r="G1639">
        <v>2</v>
      </c>
      <c r="H1639">
        <v>2</v>
      </c>
      <c r="I1639">
        <v>0</v>
      </c>
      <c r="J1639">
        <v>2</v>
      </c>
      <c r="K1639">
        <v>2</v>
      </c>
      <c r="L1639">
        <v>1</v>
      </c>
      <c r="M1639">
        <v>11.76</v>
      </c>
      <c r="N1639">
        <v>0</v>
      </c>
      <c r="O1639">
        <v>0</v>
      </c>
      <c r="P1639">
        <v>1</v>
      </c>
      <c r="Q1639">
        <v>0</v>
      </c>
      <c r="R1639">
        <v>0</v>
      </c>
      <c r="S1639" s="2">
        <f t="shared" si="50"/>
        <v>1</v>
      </c>
      <c r="T1639" s="2">
        <f t="shared" si="51"/>
        <v>1</v>
      </c>
    </row>
    <row r="1640" spans="1:20" x14ac:dyDescent="0.3">
      <c r="A1640">
        <v>38</v>
      </c>
      <c r="B1640" t="s">
        <v>1658</v>
      </c>
      <c r="C1640" t="s">
        <v>19</v>
      </c>
      <c r="E1640">
        <v>2006</v>
      </c>
      <c r="F1640">
        <v>2007</v>
      </c>
      <c r="G1640">
        <v>3</v>
      </c>
      <c r="H1640">
        <v>1</v>
      </c>
      <c r="I1640">
        <v>0</v>
      </c>
      <c r="J1640">
        <v>2</v>
      </c>
      <c r="K1640">
        <v>2</v>
      </c>
      <c r="L1640">
        <v>2</v>
      </c>
      <c r="M1640">
        <v>40</v>
      </c>
      <c r="N1640">
        <v>0</v>
      </c>
      <c r="O1640">
        <v>0</v>
      </c>
      <c r="P1640">
        <v>0</v>
      </c>
      <c r="Q1640">
        <v>0</v>
      </c>
      <c r="R1640">
        <v>0</v>
      </c>
      <c r="S1640" s="2">
        <f t="shared" si="50"/>
        <v>0.66666666666666663</v>
      </c>
      <c r="T1640" s="2">
        <f t="shared" si="51"/>
        <v>2</v>
      </c>
    </row>
    <row r="1641" spans="1:20" x14ac:dyDescent="0.3">
      <c r="A1641">
        <v>39</v>
      </c>
      <c r="B1641" t="s">
        <v>1659</v>
      </c>
      <c r="C1641" t="s">
        <v>2062</v>
      </c>
      <c r="E1641">
        <v>2019</v>
      </c>
      <c r="F1641">
        <v>2019</v>
      </c>
      <c r="G1641">
        <v>4</v>
      </c>
      <c r="H1641">
        <v>2</v>
      </c>
      <c r="I1641">
        <v>0</v>
      </c>
      <c r="J1641">
        <v>2</v>
      </c>
      <c r="K1641">
        <v>1</v>
      </c>
      <c r="L1641">
        <v>1</v>
      </c>
      <c r="M1641">
        <v>15.38</v>
      </c>
      <c r="N1641">
        <v>0</v>
      </c>
      <c r="O1641">
        <v>0</v>
      </c>
      <c r="P1641">
        <v>0</v>
      </c>
      <c r="Q1641">
        <v>0</v>
      </c>
      <c r="R1641">
        <v>0</v>
      </c>
      <c r="S1641" s="2">
        <f t="shared" si="50"/>
        <v>0.5</v>
      </c>
      <c r="T1641" s="2">
        <f t="shared" si="51"/>
        <v>1</v>
      </c>
    </row>
    <row r="1642" spans="1:20" x14ac:dyDescent="0.3">
      <c r="A1642">
        <v>40</v>
      </c>
      <c r="B1642" t="s">
        <v>1660</v>
      </c>
      <c r="C1642" t="s">
        <v>2076</v>
      </c>
      <c r="E1642">
        <v>2019</v>
      </c>
      <c r="F1642">
        <v>2019</v>
      </c>
      <c r="G1642">
        <v>4</v>
      </c>
      <c r="H1642">
        <v>1</v>
      </c>
      <c r="I1642">
        <v>1</v>
      </c>
      <c r="J1642">
        <v>2</v>
      </c>
      <c r="K1642">
        <v>2</v>
      </c>
      <c r="L1642" t="s">
        <v>8</v>
      </c>
      <c r="M1642">
        <v>100</v>
      </c>
      <c r="N1642">
        <v>0</v>
      </c>
      <c r="O1642">
        <v>0</v>
      </c>
      <c r="P1642">
        <v>0</v>
      </c>
      <c r="Q1642">
        <v>0</v>
      </c>
      <c r="R1642">
        <v>0</v>
      </c>
      <c r="S1642" s="2">
        <f t="shared" si="50"/>
        <v>0.5</v>
      </c>
      <c r="T1642" s="2">
        <f t="shared" si="51"/>
        <v>2</v>
      </c>
    </row>
    <row r="1643" spans="1:20" x14ac:dyDescent="0.3">
      <c r="A1643">
        <v>41</v>
      </c>
      <c r="B1643" t="s">
        <v>1661</v>
      </c>
      <c r="C1643" t="s">
        <v>2079</v>
      </c>
      <c r="E1643">
        <v>2019</v>
      </c>
      <c r="F1643">
        <v>2019</v>
      </c>
      <c r="G1643">
        <v>1</v>
      </c>
      <c r="H1643">
        <v>1</v>
      </c>
      <c r="I1643">
        <v>1</v>
      </c>
      <c r="J1643">
        <v>2</v>
      </c>
      <c r="K1643">
        <v>2</v>
      </c>
      <c r="L1643" t="s">
        <v>8</v>
      </c>
      <c r="M1643">
        <v>40</v>
      </c>
      <c r="N1643">
        <v>0</v>
      </c>
      <c r="O1643">
        <v>0</v>
      </c>
      <c r="P1643">
        <v>0</v>
      </c>
      <c r="Q1643">
        <v>0</v>
      </c>
      <c r="R1643">
        <v>0</v>
      </c>
      <c r="S1643" s="2">
        <f t="shared" si="50"/>
        <v>2</v>
      </c>
      <c r="T1643" s="2">
        <f t="shared" si="51"/>
        <v>2</v>
      </c>
    </row>
    <row r="1644" spans="1:20" x14ac:dyDescent="0.3">
      <c r="A1644">
        <v>42</v>
      </c>
      <c r="B1644" t="s">
        <v>1662</v>
      </c>
      <c r="C1644" t="s">
        <v>2067</v>
      </c>
      <c r="E1644">
        <v>2019</v>
      </c>
      <c r="F1644">
        <v>2019</v>
      </c>
      <c r="G1644">
        <v>2</v>
      </c>
      <c r="H1644">
        <v>2</v>
      </c>
      <c r="I1644">
        <v>1</v>
      </c>
      <c r="J1644">
        <v>2</v>
      </c>
      <c r="K1644">
        <v>2</v>
      </c>
      <c r="L1644">
        <v>2</v>
      </c>
      <c r="M1644">
        <v>66.66</v>
      </c>
      <c r="N1644">
        <v>0</v>
      </c>
      <c r="O1644">
        <v>0</v>
      </c>
      <c r="P1644">
        <v>1</v>
      </c>
      <c r="Q1644">
        <v>0</v>
      </c>
      <c r="R1644">
        <v>0</v>
      </c>
      <c r="S1644" s="2">
        <f t="shared" si="50"/>
        <v>1</v>
      </c>
      <c r="T1644" s="2">
        <f t="shared" si="51"/>
        <v>1</v>
      </c>
    </row>
    <row r="1645" spans="1:20" x14ac:dyDescent="0.3">
      <c r="A1645">
        <v>43</v>
      </c>
      <c r="B1645" t="s">
        <v>1663</v>
      </c>
      <c r="C1645" t="s">
        <v>21</v>
      </c>
      <c r="E1645">
        <v>2010</v>
      </c>
      <c r="F1645">
        <v>2010</v>
      </c>
      <c r="G1645">
        <v>2</v>
      </c>
      <c r="H1645">
        <v>1</v>
      </c>
      <c r="I1645">
        <v>1</v>
      </c>
      <c r="J1645">
        <v>2</v>
      </c>
      <c r="K1645">
        <v>2</v>
      </c>
      <c r="L1645" t="s">
        <v>8</v>
      </c>
      <c r="M1645">
        <v>66.66</v>
      </c>
      <c r="N1645">
        <v>0</v>
      </c>
      <c r="O1645">
        <v>0</v>
      </c>
      <c r="P1645">
        <v>0</v>
      </c>
      <c r="Q1645">
        <v>0</v>
      </c>
      <c r="R1645">
        <v>0</v>
      </c>
      <c r="S1645" s="2">
        <f t="shared" si="50"/>
        <v>1</v>
      </c>
      <c r="T1645" s="2">
        <f t="shared" si="51"/>
        <v>2</v>
      </c>
    </row>
    <row r="1646" spans="1:20" x14ac:dyDescent="0.3">
      <c r="A1646">
        <v>44</v>
      </c>
      <c r="B1646" t="s">
        <v>1664</v>
      </c>
      <c r="C1646" t="s">
        <v>14</v>
      </c>
      <c r="E1646">
        <v>2017</v>
      </c>
      <c r="F1646">
        <v>2017</v>
      </c>
      <c r="G1646">
        <v>1</v>
      </c>
      <c r="H1646">
        <v>1</v>
      </c>
      <c r="I1646">
        <v>0</v>
      </c>
      <c r="J1646">
        <v>2</v>
      </c>
      <c r="K1646">
        <v>2</v>
      </c>
      <c r="L1646">
        <v>2</v>
      </c>
      <c r="M1646">
        <v>100</v>
      </c>
      <c r="N1646">
        <v>0</v>
      </c>
      <c r="O1646">
        <v>0</v>
      </c>
      <c r="P1646">
        <v>0</v>
      </c>
      <c r="Q1646">
        <v>0</v>
      </c>
      <c r="R1646">
        <v>0</v>
      </c>
      <c r="S1646" s="2">
        <f t="shared" si="50"/>
        <v>2</v>
      </c>
      <c r="T1646" s="2">
        <f t="shared" si="51"/>
        <v>2</v>
      </c>
    </row>
    <row r="1647" spans="1:20" x14ac:dyDescent="0.3">
      <c r="A1647">
        <v>45</v>
      </c>
      <c r="B1647" t="s">
        <v>1665</v>
      </c>
      <c r="C1647" t="s">
        <v>2066</v>
      </c>
      <c r="E1647">
        <v>2019</v>
      </c>
      <c r="F1647">
        <v>2019</v>
      </c>
      <c r="G1647">
        <v>3</v>
      </c>
      <c r="H1647">
        <v>1</v>
      </c>
      <c r="I1647">
        <v>0</v>
      </c>
      <c r="J1647">
        <v>2</v>
      </c>
      <c r="K1647">
        <v>2</v>
      </c>
      <c r="L1647">
        <v>2</v>
      </c>
      <c r="M1647">
        <v>33.33</v>
      </c>
      <c r="N1647">
        <v>0</v>
      </c>
      <c r="O1647">
        <v>0</v>
      </c>
      <c r="P1647">
        <v>0</v>
      </c>
      <c r="Q1647">
        <v>0</v>
      </c>
      <c r="R1647">
        <v>0</v>
      </c>
      <c r="S1647" s="2">
        <f t="shared" si="50"/>
        <v>0.66666666666666663</v>
      </c>
      <c r="T1647" s="2">
        <f t="shared" si="51"/>
        <v>2</v>
      </c>
    </row>
    <row r="1648" spans="1:20" x14ac:dyDescent="0.3">
      <c r="A1648">
        <v>46</v>
      </c>
      <c r="B1648" t="s">
        <v>1666</v>
      </c>
      <c r="C1648" t="s">
        <v>2021</v>
      </c>
      <c r="E1648">
        <v>2019</v>
      </c>
      <c r="F1648">
        <v>2019</v>
      </c>
      <c r="G1648">
        <v>19</v>
      </c>
      <c r="H1648">
        <v>4</v>
      </c>
      <c r="I1648">
        <v>3</v>
      </c>
      <c r="J1648">
        <v>2</v>
      </c>
      <c r="K1648">
        <v>1</v>
      </c>
      <c r="L1648">
        <v>2</v>
      </c>
      <c r="M1648">
        <v>25</v>
      </c>
      <c r="N1648">
        <v>0</v>
      </c>
      <c r="O1648">
        <v>0</v>
      </c>
      <c r="P1648">
        <v>1</v>
      </c>
      <c r="Q1648">
        <v>0</v>
      </c>
      <c r="R1648">
        <v>0</v>
      </c>
      <c r="S1648" s="2">
        <f t="shared" si="50"/>
        <v>0.10526315789473684</v>
      </c>
      <c r="T1648" s="2">
        <f t="shared" si="51"/>
        <v>0.5</v>
      </c>
    </row>
    <row r="1649" spans="1:20" x14ac:dyDescent="0.3">
      <c r="A1649">
        <v>47</v>
      </c>
      <c r="B1649" t="s">
        <v>1667</v>
      </c>
      <c r="C1649" t="s">
        <v>2038</v>
      </c>
      <c r="E1649">
        <v>2019</v>
      </c>
      <c r="F1649">
        <v>2019</v>
      </c>
      <c r="G1649">
        <v>6</v>
      </c>
      <c r="H1649">
        <v>1</v>
      </c>
      <c r="I1649">
        <v>0</v>
      </c>
      <c r="J1649">
        <v>2</v>
      </c>
      <c r="K1649">
        <v>2</v>
      </c>
      <c r="L1649">
        <v>2</v>
      </c>
      <c r="M1649">
        <v>50</v>
      </c>
      <c r="N1649">
        <v>0</v>
      </c>
      <c r="O1649">
        <v>0</v>
      </c>
      <c r="P1649">
        <v>0</v>
      </c>
      <c r="Q1649">
        <v>0</v>
      </c>
      <c r="R1649">
        <v>0</v>
      </c>
      <c r="S1649" s="2">
        <f t="shared" si="50"/>
        <v>0.33333333333333331</v>
      </c>
      <c r="T1649" s="2">
        <f t="shared" si="51"/>
        <v>2</v>
      </c>
    </row>
    <row r="1650" spans="1:20" x14ac:dyDescent="0.3">
      <c r="A1650">
        <v>48</v>
      </c>
      <c r="B1650" t="s">
        <v>1668</v>
      </c>
      <c r="C1650" t="s">
        <v>12</v>
      </c>
      <c r="E1650">
        <v>2010</v>
      </c>
      <c r="F1650">
        <v>2010</v>
      </c>
      <c r="G1650">
        <v>3</v>
      </c>
      <c r="H1650">
        <v>1</v>
      </c>
      <c r="I1650">
        <v>1</v>
      </c>
      <c r="J1650">
        <v>2</v>
      </c>
      <c r="K1650">
        <v>2</v>
      </c>
      <c r="L1650" t="s">
        <v>8</v>
      </c>
      <c r="M1650">
        <v>200</v>
      </c>
      <c r="N1650">
        <v>0</v>
      </c>
      <c r="O1650">
        <v>0</v>
      </c>
      <c r="P1650">
        <v>0</v>
      </c>
      <c r="Q1650">
        <v>0</v>
      </c>
      <c r="R1650">
        <v>0</v>
      </c>
      <c r="S1650" s="2">
        <f t="shared" si="50"/>
        <v>0.66666666666666663</v>
      </c>
      <c r="T1650" s="2">
        <f t="shared" si="51"/>
        <v>2</v>
      </c>
    </row>
    <row r="1651" spans="1:20" x14ac:dyDescent="0.3">
      <c r="A1651">
        <v>49</v>
      </c>
      <c r="B1651" t="s">
        <v>1669</v>
      </c>
      <c r="C1651" t="s">
        <v>12</v>
      </c>
      <c r="E1651">
        <v>2007</v>
      </c>
      <c r="F1651">
        <v>2012</v>
      </c>
      <c r="G1651">
        <v>7</v>
      </c>
      <c r="H1651">
        <v>3</v>
      </c>
      <c r="I1651">
        <v>1</v>
      </c>
      <c r="J1651">
        <v>2</v>
      </c>
      <c r="K1651">
        <v>2</v>
      </c>
      <c r="L1651">
        <v>1</v>
      </c>
      <c r="M1651">
        <v>20</v>
      </c>
      <c r="N1651">
        <v>0</v>
      </c>
      <c r="O1651">
        <v>0</v>
      </c>
      <c r="P1651">
        <v>1</v>
      </c>
      <c r="Q1651">
        <v>0</v>
      </c>
      <c r="R1651">
        <v>0</v>
      </c>
      <c r="S1651" s="2">
        <f t="shared" si="50"/>
        <v>0.2857142857142857</v>
      </c>
      <c r="T1651" s="2">
        <f t="shared" si="51"/>
        <v>0.66666666666666663</v>
      </c>
    </row>
    <row r="1652" spans="1:20" x14ac:dyDescent="0.3">
      <c r="A1652">
        <v>0</v>
      </c>
      <c r="B1652" t="s">
        <v>1670</v>
      </c>
      <c r="C1652" t="s">
        <v>2072</v>
      </c>
      <c r="E1652">
        <v>2019</v>
      </c>
      <c r="F1652">
        <v>2019</v>
      </c>
      <c r="G1652">
        <v>5</v>
      </c>
      <c r="H1652">
        <v>1</v>
      </c>
      <c r="I1652">
        <v>1</v>
      </c>
      <c r="J1652">
        <v>2</v>
      </c>
      <c r="K1652">
        <v>2</v>
      </c>
      <c r="L1652" t="s">
        <v>8</v>
      </c>
      <c r="M1652">
        <v>200</v>
      </c>
      <c r="N1652">
        <v>0</v>
      </c>
      <c r="O1652">
        <v>0</v>
      </c>
      <c r="P1652">
        <v>0</v>
      </c>
      <c r="Q1652">
        <v>0</v>
      </c>
      <c r="R1652">
        <v>0</v>
      </c>
      <c r="S1652" s="2">
        <f t="shared" si="50"/>
        <v>0.4</v>
      </c>
      <c r="T1652" s="2">
        <f t="shared" si="51"/>
        <v>2</v>
      </c>
    </row>
    <row r="1653" spans="1:20" x14ac:dyDescent="0.3">
      <c r="A1653">
        <v>1</v>
      </c>
      <c r="B1653" t="s">
        <v>1671</v>
      </c>
      <c r="C1653" t="s">
        <v>2038</v>
      </c>
      <c r="E1653">
        <v>2019</v>
      </c>
      <c r="F1653">
        <v>2019</v>
      </c>
      <c r="G1653">
        <v>6</v>
      </c>
      <c r="H1653">
        <v>3</v>
      </c>
      <c r="I1653">
        <v>2</v>
      </c>
      <c r="J1653">
        <v>2</v>
      </c>
      <c r="K1653">
        <v>1</v>
      </c>
      <c r="L1653">
        <v>2</v>
      </c>
      <c r="M1653">
        <v>66.66</v>
      </c>
      <c r="N1653">
        <v>0</v>
      </c>
      <c r="O1653">
        <v>0</v>
      </c>
      <c r="P1653">
        <v>0</v>
      </c>
      <c r="Q1653">
        <v>0</v>
      </c>
      <c r="R1653">
        <v>0</v>
      </c>
      <c r="S1653" s="2">
        <f t="shared" si="50"/>
        <v>0.33333333333333331</v>
      </c>
      <c r="T1653" s="2">
        <f t="shared" si="51"/>
        <v>0.66666666666666663</v>
      </c>
    </row>
    <row r="1654" spans="1:20" x14ac:dyDescent="0.3">
      <c r="A1654">
        <v>2</v>
      </c>
      <c r="B1654" t="s">
        <v>1672</v>
      </c>
      <c r="C1654" t="s">
        <v>19</v>
      </c>
      <c r="E1654">
        <v>2006</v>
      </c>
      <c r="F1654">
        <v>2006</v>
      </c>
      <c r="G1654">
        <v>1</v>
      </c>
      <c r="H1654">
        <v>1</v>
      </c>
      <c r="I1654">
        <v>1</v>
      </c>
      <c r="J1654">
        <v>2</v>
      </c>
      <c r="K1654">
        <v>2</v>
      </c>
      <c r="L1654" t="s">
        <v>8</v>
      </c>
      <c r="M1654">
        <v>66.66</v>
      </c>
      <c r="N1654">
        <v>0</v>
      </c>
      <c r="O1654">
        <v>0</v>
      </c>
      <c r="P1654">
        <v>0</v>
      </c>
      <c r="Q1654">
        <v>0</v>
      </c>
      <c r="R1654">
        <v>0</v>
      </c>
      <c r="S1654" s="2">
        <f t="shared" si="50"/>
        <v>2</v>
      </c>
      <c r="T1654" s="2">
        <f t="shared" si="51"/>
        <v>2</v>
      </c>
    </row>
    <row r="1655" spans="1:20" x14ac:dyDescent="0.3">
      <c r="A1655">
        <v>3</v>
      </c>
      <c r="B1655" t="s">
        <v>1673</v>
      </c>
      <c r="C1655" t="s">
        <v>2081</v>
      </c>
      <c r="E1655">
        <v>2019</v>
      </c>
      <c r="F1655">
        <v>2019</v>
      </c>
      <c r="G1655">
        <v>4</v>
      </c>
      <c r="H1655">
        <v>4</v>
      </c>
      <c r="I1655">
        <v>0</v>
      </c>
      <c r="J1655">
        <v>2</v>
      </c>
      <c r="K1655">
        <v>2</v>
      </c>
      <c r="L1655">
        <v>0.5</v>
      </c>
      <c r="M1655">
        <v>28.57</v>
      </c>
      <c r="N1655">
        <v>0</v>
      </c>
      <c r="O1655">
        <v>0</v>
      </c>
      <c r="P1655">
        <v>3</v>
      </c>
      <c r="Q1655">
        <v>0</v>
      </c>
      <c r="R1655">
        <v>0</v>
      </c>
      <c r="S1655" s="2">
        <f t="shared" si="50"/>
        <v>0.5</v>
      </c>
      <c r="T1655" s="2">
        <f t="shared" si="51"/>
        <v>0.5</v>
      </c>
    </row>
    <row r="1656" spans="1:20" x14ac:dyDescent="0.3">
      <c r="A1656">
        <v>4</v>
      </c>
      <c r="B1656" t="s">
        <v>1674</v>
      </c>
      <c r="C1656" t="s">
        <v>13</v>
      </c>
      <c r="E1656">
        <v>2009</v>
      </c>
      <c r="F1656">
        <v>2009</v>
      </c>
      <c r="G1656">
        <v>1</v>
      </c>
      <c r="H1656">
        <v>1</v>
      </c>
      <c r="I1656">
        <v>0</v>
      </c>
      <c r="J1656">
        <v>2</v>
      </c>
      <c r="K1656">
        <v>2</v>
      </c>
      <c r="L1656">
        <v>2</v>
      </c>
      <c r="M1656">
        <v>50</v>
      </c>
      <c r="N1656">
        <v>0</v>
      </c>
      <c r="O1656">
        <v>0</v>
      </c>
      <c r="P1656">
        <v>0</v>
      </c>
      <c r="Q1656">
        <v>0</v>
      </c>
      <c r="R1656">
        <v>0</v>
      </c>
      <c r="S1656" s="2">
        <f t="shared" si="50"/>
        <v>2</v>
      </c>
      <c r="T1656" s="2">
        <f t="shared" si="51"/>
        <v>2</v>
      </c>
    </row>
    <row r="1657" spans="1:20" x14ac:dyDescent="0.3">
      <c r="A1657">
        <v>5</v>
      </c>
      <c r="B1657" t="s">
        <v>1675</v>
      </c>
      <c r="C1657" t="s">
        <v>13</v>
      </c>
      <c r="E1657">
        <v>2007</v>
      </c>
      <c r="F1657">
        <v>2007</v>
      </c>
      <c r="G1657">
        <v>1</v>
      </c>
      <c r="H1657">
        <v>1</v>
      </c>
      <c r="I1657">
        <v>1</v>
      </c>
      <c r="J1657">
        <v>2</v>
      </c>
      <c r="K1657">
        <v>2</v>
      </c>
      <c r="L1657" t="s">
        <v>8</v>
      </c>
      <c r="M1657">
        <v>50</v>
      </c>
      <c r="N1657">
        <v>0</v>
      </c>
      <c r="O1657">
        <v>0</v>
      </c>
      <c r="P1657">
        <v>0</v>
      </c>
      <c r="Q1657">
        <v>0</v>
      </c>
      <c r="R1657">
        <v>0</v>
      </c>
      <c r="S1657" s="2">
        <f t="shared" si="50"/>
        <v>2</v>
      </c>
      <c r="T1657" s="2">
        <f t="shared" si="51"/>
        <v>2</v>
      </c>
    </row>
    <row r="1658" spans="1:20" x14ac:dyDescent="0.3">
      <c r="A1658">
        <v>6</v>
      </c>
      <c r="B1658" t="s">
        <v>1676</v>
      </c>
      <c r="C1658" t="s">
        <v>2076</v>
      </c>
      <c r="E1658">
        <v>2019</v>
      </c>
      <c r="F1658">
        <v>2019</v>
      </c>
      <c r="G1658">
        <v>1</v>
      </c>
      <c r="H1658">
        <v>1</v>
      </c>
      <c r="I1658">
        <v>0</v>
      </c>
      <c r="J1658">
        <v>2</v>
      </c>
      <c r="K1658">
        <v>2</v>
      </c>
      <c r="L1658">
        <v>2</v>
      </c>
      <c r="M1658">
        <v>66.66</v>
      </c>
      <c r="N1658">
        <v>0</v>
      </c>
      <c r="O1658">
        <v>0</v>
      </c>
      <c r="P1658">
        <v>0</v>
      </c>
      <c r="Q1658">
        <v>0</v>
      </c>
      <c r="R1658">
        <v>0</v>
      </c>
      <c r="S1658" s="2">
        <f t="shared" si="50"/>
        <v>2</v>
      </c>
      <c r="T1658" s="2">
        <f t="shared" si="51"/>
        <v>2</v>
      </c>
    </row>
    <row r="1659" spans="1:20" x14ac:dyDescent="0.3">
      <c r="A1659">
        <v>7</v>
      </c>
      <c r="B1659" t="s">
        <v>1677</v>
      </c>
      <c r="C1659" t="s">
        <v>2078</v>
      </c>
      <c r="E1659">
        <v>2019</v>
      </c>
      <c r="F1659">
        <v>2019</v>
      </c>
      <c r="G1659">
        <v>2</v>
      </c>
      <c r="H1659">
        <v>1</v>
      </c>
      <c r="I1659">
        <v>1</v>
      </c>
      <c r="J1659">
        <v>2</v>
      </c>
      <c r="K1659">
        <v>2</v>
      </c>
      <c r="L1659" t="s">
        <v>8</v>
      </c>
      <c r="M1659">
        <v>33.33</v>
      </c>
      <c r="N1659">
        <v>0</v>
      </c>
      <c r="O1659">
        <v>0</v>
      </c>
      <c r="P1659">
        <v>0</v>
      </c>
      <c r="Q1659">
        <v>0</v>
      </c>
      <c r="R1659">
        <v>0</v>
      </c>
      <c r="S1659" s="2">
        <f t="shared" si="50"/>
        <v>1</v>
      </c>
      <c r="T1659" s="2">
        <f t="shared" si="51"/>
        <v>2</v>
      </c>
    </row>
    <row r="1660" spans="1:20" x14ac:dyDescent="0.3">
      <c r="A1660">
        <v>8</v>
      </c>
      <c r="B1660" t="s">
        <v>1678</v>
      </c>
      <c r="C1660" t="s">
        <v>2034</v>
      </c>
      <c r="E1660">
        <v>2019</v>
      </c>
      <c r="F1660">
        <v>2019</v>
      </c>
      <c r="G1660">
        <v>6</v>
      </c>
      <c r="H1660">
        <v>1</v>
      </c>
      <c r="I1660">
        <v>1</v>
      </c>
      <c r="J1660">
        <v>2</v>
      </c>
      <c r="K1660">
        <v>2</v>
      </c>
      <c r="L1660" t="s">
        <v>8</v>
      </c>
      <c r="M1660">
        <v>100</v>
      </c>
      <c r="N1660">
        <v>0</v>
      </c>
      <c r="O1660">
        <v>0</v>
      </c>
      <c r="P1660">
        <v>0</v>
      </c>
      <c r="Q1660">
        <v>0</v>
      </c>
      <c r="R1660">
        <v>0</v>
      </c>
      <c r="S1660" s="2">
        <f t="shared" si="50"/>
        <v>0.33333333333333331</v>
      </c>
      <c r="T1660" s="2">
        <f t="shared" si="51"/>
        <v>2</v>
      </c>
    </row>
    <row r="1661" spans="1:20" x14ac:dyDescent="0.3">
      <c r="A1661">
        <v>9</v>
      </c>
      <c r="B1661" t="s">
        <v>1679</v>
      </c>
      <c r="C1661" t="s">
        <v>18</v>
      </c>
      <c r="E1661">
        <v>2006</v>
      </c>
      <c r="F1661">
        <v>2008</v>
      </c>
      <c r="G1661">
        <v>3</v>
      </c>
      <c r="H1661">
        <v>1</v>
      </c>
      <c r="I1661">
        <v>0</v>
      </c>
      <c r="J1661">
        <v>2</v>
      </c>
      <c r="K1661">
        <v>2</v>
      </c>
      <c r="L1661">
        <v>2</v>
      </c>
      <c r="M1661">
        <v>100</v>
      </c>
      <c r="N1661">
        <v>0</v>
      </c>
      <c r="O1661">
        <v>0</v>
      </c>
      <c r="P1661">
        <v>0</v>
      </c>
      <c r="Q1661">
        <v>0</v>
      </c>
      <c r="R1661">
        <v>0</v>
      </c>
      <c r="S1661" s="2">
        <f t="shared" si="50"/>
        <v>0.66666666666666663</v>
      </c>
      <c r="T1661" s="2">
        <f t="shared" si="51"/>
        <v>2</v>
      </c>
    </row>
    <row r="1662" spans="1:20" x14ac:dyDescent="0.3">
      <c r="A1662">
        <v>10</v>
      </c>
      <c r="B1662" t="s">
        <v>1680</v>
      </c>
      <c r="C1662" t="s">
        <v>2050</v>
      </c>
      <c r="E1662">
        <v>2019</v>
      </c>
      <c r="F1662">
        <v>2019</v>
      </c>
      <c r="G1662">
        <v>7</v>
      </c>
      <c r="H1662">
        <v>1</v>
      </c>
      <c r="I1662">
        <v>0</v>
      </c>
      <c r="J1662">
        <v>2</v>
      </c>
      <c r="K1662">
        <v>2</v>
      </c>
      <c r="L1662">
        <v>2</v>
      </c>
      <c r="M1662">
        <v>33.33</v>
      </c>
      <c r="N1662">
        <v>0</v>
      </c>
      <c r="O1662">
        <v>0</v>
      </c>
      <c r="P1662">
        <v>0</v>
      </c>
      <c r="Q1662">
        <v>0</v>
      </c>
      <c r="R1662">
        <v>0</v>
      </c>
      <c r="S1662" s="2">
        <f t="shared" si="50"/>
        <v>0.2857142857142857</v>
      </c>
      <c r="T1662" s="2">
        <f t="shared" si="51"/>
        <v>2</v>
      </c>
    </row>
    <row r="1663" spans="1:20" x14ac:dyDescent="0.3">
      <c r="A1663">
        <v>11</v>
      </c>
      <c r="B1663" t="s">
        <v>1681</v>
      </c>
      <c r="C1663" t="s">
        <v>2056</v>
      </c>
      <c r="E1663">
        <v>2019</v>
      </c>
      <c r="F1663">
        <v>2019</v>
      </c>
      <c r="G1663">
        <v>2</v>
      </c>
      <c r="H1663">
        <v>1</v>
      </c>
      <c r="I1663">
        <v>0</v>
      </c>
      <c r="J1663">
        <v>2</v>
      </c>
      <c r="K1663">
        <v>2</v>
      </c>
      <c r="L1663">
        <v>2</v>
      </c>
      <c r="M1663">
        <v>33.33</v>
      </c>
      <c r="N1663">
        <v>0</v>
      </c>
      <c r="O1663">
        <v>0</v>
      </c>
      <c r="P1663">
        <v>0</v>
      </c>
      <c r="Q1663">
        <v>0</v>
      </c>
      <c r="R1663">
        <v>0</v>
      </c>
      <c r="S1663" s="2">
        <f t="shared" si="50"/>
        <v>1</v>
      </c>
      <c r="T1663" s="2">
        <f t="shared" si="51"/>
        <v>2</v>
      </c>
    </row>
    <row r="1664" spans="1:20" x14ac:dyDescent="0.3">
      <c r="A1664">
        <v>12</v>
      </c>
      <c r="B1664" t="s">
        <v>1682</v>
      </c>
      <c r="C1664" t="s">
        <v>2027</v>
      </c>
      <c r="E1664">
        <v>2014</v>
      </c>
      <c r="F1664">
        <v>2014</v>
      </c>
      <c r="G1664">
        <v>1</v>
      </c>
      <c r="H1664">
        <v>1</v>
      </c>
      <c r="I1664">
        <v>0</v>
      </c>
      <c r="J1664">
        <v>2</v>
      </c>
      <c r="K1664">
        <v>2</v>
      </c>
      <c r="L1664">
        <v>2</v>
      </c>
      <c r="M1664">
        <v>22.22</v>
      </c>
      <c r="N1664">
        <v>0</v>
      </c>
      <c r="O1664">
        <v>0</v>
      </c>
      <c r="P1664">
        <v>0</v>
      </c>
      <c r="Q1664">
        <v>0</v>
      </c>
      <c r="R1664">
        <v>0</v>
      </c>
      <c r="S1664" s="2">
        <f t="shared" si="50"/>
        <v>2</v>
      </c>
      <c r="T1664" s="2">
        <f t="shared" si="51"/>
        <v>2</v>
      </c>
    </row>
    <row r="1665" spans="1:20" x14ac:dyDescent="0.3">
      <c r="A1665">
        <v>13</v>
      </c>
      <c r="B1665" t="s">
        <v>1683</v>
      </c>
      <c r="C1665" t="s">
        <v>2036</v>
      </c>
      <c r="E1665">
        <v>2019</v>
      </c>
      <c r="F1665">
        <v>2019</v>
      </c>
      <c r="G1665">
        <v>9</v>
      </c>
      <c r="H1665">
        <v>3</v>
      </c>
      <c r="I1665">
        <v>2</v>
      </c>
      <c r="J1665">
        <v>2</v>
      </c>
      <c r="K1665">
        <v>1</v>
      </c>
      <c r="L1665">
        <v>2</v>
      </c>
      <c r="M1665">
        <v>50</v>
      </c>
      <c r="N1665">
        <v>0</v>
      </c>
      <c r="O1665">
        <v>0</v>
      </c>
      <c r="P1665">
        <v>1</v>
      </c>
      <c r="Q1665">
        <v>0</v>
      </c>
      <c r="R1665">
        <v>0</v>
      </c>
      <c r="S1665" s="2">
        <f t="shared" si="50"/>
        <v>0.22222222222222221</v>
      </c>
      <c r="T1665" s="2">
        <f t="shared" si="51"/>
        <v>0.66666666666666663</v>
      </c>
    </row>
    <row r="1666" spans="1:20" x14ac:dyDescent="0.3">
      <c r="A1666">
        <v>14</v>
      </c>
      <c r="B1666" t="s">
        <v>1684</v>
      </c>
      <c r="C1666" t="s">
        <v>2042</v>
      </c>
      <c r="E1666">
        <v>2019</v>
      </c>
      <c r="F1666">
        <v>2019</v>
      </c>
      <c r="G1666">
        <v>3</v>
      </c>
      <c r="H1666">
        <v>1</v>
      </c>
      <c r="I1666">
        <v>1</v>
      </c>
      <c r="J1666">
        <v>2</v>
      </c>
      <c r="K1666">
        <v>2</v>
      </c>
      <c r="L1666" t="s">
        <v>8</v>
      </c>
      <c r="M1666">
        <v>100</v>
      </c>
      <c r="N1666">
        <v>0</v>
      </c>
      <c r="O1666">
        <v>0</v>
      </c>
      <c r="P1666">
        <v>0</v>
      </c>
      <c r="Q1666">
        <v>0</v>
      </c>
      <c r="R1666">
        <v>0</v>
      </c>
      <c r="S1666" s="2">
        <f t="shared" si="50"/>
        <v>0.66666666666666663</v>
      </c>
      <c r="T1666" s="2">
        <f t="shared" si="51"/>
        <v>2</v>
      </c>
    </row>
    <row r="1667" spans="1:20" x14ac:dyDescent="0.3">
      <c r="A1667">
        <v>15</v>
      </c>
      <c r="B1667" t="s">
        <v>1685</v>
      </c>
      <c r="C1667" t="s">
        <v>19</v>
      </c>
      <c r="E1667">
        <v>2019</v>
      </c>
      <c r="F1667">
        <v>2019</v>
      </c>
      <c r="G1667">
        <v>3</v>
      </c>
      <c r="H1667">
        <v>1</v>
      </c>
      <c r="I1667">
        <v>0</v>
      </c>
      <c r="J1667">
        <v>2</v>
      </c>
      <c r="K1667">
        <v>2</v>
      </c>
      <c r="L1667">
        <v>2</v>
      </c>
      <c r="M1667">
        <v>50</v>
      </c>
      <c r="N1667">
        <v>0</v>
      </c>
      <c r="O1667">
        <v>0</v>
      </c>
      <c r="P1667">
        <v>0</v>
      </c>
      <c r="Q1667">
        <v>0</v>
      </c>
      <c r="R1667">
        <v>0</v>
      </c>
      <c r="S1667" s="2">
        <f t="shared" ref="S1667:S1730" si="52">J1667/G1667</f>
        <v>0.66666666666666663</v>
      </c>
      <c r="T1667" s="2">
        <f t="shared" ref="T1667:T1730" si="53">J1667/H1667</f>
        <v>2</v>
      </c>
    </row>
    <row r="1668" spans="1:20" x14ac:dyDescent="0.3">
      <c r="A1668">
        <v>16</v>
      </c>
      <c r="B1668" t="s">
        <v>1686</v>
      </c>
      <c r="C1668" t="s">
        <v>2079</v>
      </c>
      <c r="E1668">
        <v>2019</v>
      </c>
      <c r="F1668">
        <v>2019</v>
      </c>
      <c r="G1668">
        <v>1</v>
      </c>
      <c r="H1668">
        <v>1</v>
      </c>
      <c r="I1668">
        <v>1</v>
      </c>
      <c r="J1668">
        <v>2</v>
      </c>
      <c r="K1668">
        <v>2</v>
      </c>
      <c r="L1668" t="s">
        <v>8</v>
      </c>
      <c r="M1668">
        <v>66.66</v>
      </c>
      <c r="N1668">
        <v>0</v>
      </c>
      <c r="O1668">
        <v>0</v>
      </c>
      <c r="P1668">
        <v>0</v>
      </c>
      <c r="Q1668">
        <v>0</v>
      </c>
      <c r="R1668">
        <v>0</v>
      </c>
      <c r="S1668" s="2">
        <f t="shared" si="52"/>
        <v>2</v>
      </c>
      <c r="T1668" s="2">
        <f t="shared" si="53"/>
        <v>2</v>
      </c>
    </row>
    <row r="1669" spans="1:20" x14ac:dyDescent="0.3">
      <c r="A1669">
        <v>17</v>
      </c>
      <c r="B1669" t="s">
        <v>1687</v>
      </c>
      <c r="C1669" t="s">
        <v>2077</v>
      </c>
      <c r="E1669">
        <v>2019</v>
      </c>
      <c r="F1669">
        <v>2019</v>
      </c>
      <c r="G1669">
        <v>1</v>
      </c>
      <c r="H1669">
        <v>1</v>
      </c>
      <c r="I1669">
        <v>0</v>
      </c>
      <c r="J1669">
        <v>2</v>
      </c>
      <c r="K1669">
        <v>2</v>
      </c>
      <c r="L1669">
        <v>2</v>
      </c>
      <c r="M1669">
        <v>28.57</v>
      </c>
      <c r="N1669">
        <v>0</v>
      </c>
      <c r="O1669">
        <v>0</v>
      </c>
      <c r="P1669">
        <v>0</v>
      </c>
      <c r="Q1669">
        <v>0</v>
      </c>
      <c r="R1669">
        <v>0</v>
      </c>
      <c r="S1669" s="2">
        <f t="shared" si="52"/>
        <v>2</v>
      </c>
      <c r="T1669" s="2">
        <f t="shared" si="53"/>
        <v>2</v>
      </c>
    </row>
    <row r="1670" spans="1:20" x14ac:dyDescent="0.3">
      <c r="A1670">
        <v>18</v>
      </c>
      <c r="B1670" t="s">
        <v>1688</v>
      </c>
      <c r="C1670" t="s">
        <v>2025</v>
      </c>
      <c r="E1670">
        <v>2015</v>
      </c>
      <c r="F1670">
        <v>2015</v>
      </c>
      <c r="G1670">
        <v>3</v>
      </c>
      <c r="H1670">
        <v>1</v>
      </c>
      <c r="I1670">
        <v>1</v>
      </c>
      <c r="J1670">
        <v>2</v>
      </c>
      <c r="K1670">
        <v>2</v>
      </c>
      <c r="L1670" t="s">
        <v>8</v>
      </c>
      <c r="M1670">
        <v>66.66</v>
      </c>
      <c r="N1670">
        <v>0</v>
      </c>
      <c r="O1670">
        <v>0</v>
      </c>
      <c r="P1670">
        <v>0</v>
      </c>
      <c r="Q1670">
        <v>0</v>
      </c>
      <c r="R1670">
        <v>0</v>
      </c>
      <c r="S1670" s="2">
        <f t="shared" si="52"/>
        <v>0.66666666666666663</v>
      </c>
      <c r="T1670" s="2">
        <f t="shared" si="53"/>
        <v>2</v>
      </c>
    </row>
    <row r="1671" spans="1:20" x14ac:dyDescent="0.3">
      <c r="A1671">
        <v>19</v>
      </c>
      <c r="B1671" t="s">
        <v>1689</v>
      </c>
      <c r="C1671" t="s">
        <v>2042</v>
      </c>
      <c r="E1671">
        <v>2019</v>
      </c>
      <c r="F1671">
        <v>2019</v>
      </c>
      <c r="G1671">
        <v>5</v>
      </c>
      <c r="H1671">
        <v>1</v>
      </c>
      <c r="I1671">
        <v>0</v>
      </c>
      <c r="J1671">
        <v>2</v>
      </c>
      <c r="K1671">
        <v>2</v>
      </c>
      <c r="L1671">
        <v>2</v>
      </c>
      <c r="M1671">
        <v>50</v>
      </c>
      <c r="N1671">
        <v>0</v>
      </c>
      <c r="O1671">
        <v>0</v>
      </c>
      <c r="P1671">
        <v>0</v>
      </c>
      <c r="Q1671">
        <v>0</v>
      </c>
      <c r="R1671">
        <v>0</v>
      </c>
      <c r="S1671" s="2">
        <f t="shared" si="52"/>
        <v>0.4</v>
      </c>
      <c r="T1671" s="2">
        <f t="shared" si="53"/>
        <v>2</v>
      </c>
    </row>
    <row r="1672" spans="1:20" x14ac:dyDescent="0.3">
      <c r="A1672">
        <v>20</v>
      </c>
      <c r="B1672" t="s">
        <v>1690</v>
      </c>
      <c r="C1672" t="s">
        <v>2077</v>
      </c>
      <c r="E1672">
        <v>2019</v>
      </c>
      <c r="F1672">
        <v>2019</v>
      </c>
      <c r="G1672">
        <v>2</v>
      </c>
      <c r="H1672">
        <v>1</v>
      </c>
      <c r="I1672">
        <v>0</v>
      </c>
      <c r="J1672">
        <v>2</v>
      </c>
      <c r="K1672">
        <v>2</v>
      </c>
      <c r="L1672">
        <v>2</v>
      </c>
      <c r="M1672">
        <v>33.33</v>
      </c>
      <c r="N1672">
        <v>0</v>
      </c>
      <c r="O1672">
        <v>0</v>
      </c>
      <c r="P1672">
        <v>0</v>
      </c>
      <c r="Q1672">
        <v>0</v>
      </c>
      <c r="R1672">
        <v>0</v>
      </c>
      <c r="S1672" s="2">
        <f t="shared" si="52"/>
        <v>1</v>
      </c>
      <c r="T1672" s="2">
        <f t="shared" si="53"/>
        <v>2</v>
      </c>
    </row>
    <row r="1673" spans="1:20" x14ac:dyDescent="0.3">
      <c r="A1673">
        <v>21</v>
      </c>
      <c r="B1673" t="s">
        <v>1691</v>
      </c>
      <c r="C1673" t="s">
        <v>2076</v>
      </c>
      <c r="E1673">
        <v>2019</v>
      </c>
      <c r="F1673">
        <v>2019</v>
      </c>
      <c r="G1673">
        <v>4</v>
      </c>
      <c r="H1673">
        <v>1</v>
      </c>
      <c r="I1673">
        <v>0</v>
      </c>
      <c r="J1673">
        <v>2</v>
      </c>
      <c r="K1673">
        <v>2</v>
      </c>
      <c r="L1673">
        <v>2</v>
      </c>
      <c r="M1673">
        <v>40</v>
      </c>
      <c r="N1673">
        <v>0</v>
      </c>
      <c r="O1673">
        <v>0</v>
      </c>
      <c r="P1673">
        <v>0</v>
      </c>
      <c r="Q1673">
        <v>0</v>
      </c>
      <c r="R1673">
        <v>0</v>
      </c>
      <c r="S1673" s="2">
        <f t="shared" si="52"/>
        <v>0.5</v>
      </c>
      <c r="T1673" s="2">
        <f t="shared" si="53"/>
        <v>2</v>
      </c>
    </row>
    <row r="1674" spans="1:20" x14ac:dyDescent="0.3">
      <c r="A1674">
        <v>22</v>
      </c>
      <c r="B1674" t="s">
        <v>1692</v>
      </c>
      <c r="C1674" t="s">
        <v>2074</v>
      </c>
      <c r="E1674">
        <v>2019</v>
      </c>
      <c r="F1674">
        <v>2019</v>
      </c>
      <c r="G1674">
        <v>1</v>
      </c>
      <c r="H1674">
        <v>1</v>
      </c>
      <c r="I1674">
        <v>1</v>
      </c>
      <c r="J1674">
        <v>2</v>
      </c>
      <c r="K1674">
        <v>2</v>
      </c>
      <c r="L1674" t="s">
        <v>8</v>
      </c>
      <c r="M1674">
        <v>66.66</v>
      </c>
      <c r="N1674">
        <v>0</v>
      </c>
      <c r="O1674">
        <v>0</v>
      </c>
      <c r="P1674">
        <v>0</v>
      </c>
      <c r="Q1674">
        <v>0</v>
      </c>
      <c r="R1674">
        <v>0</v>
      </c>
      <c r="S1674" s="2">
        <f t="shared" si="52"/>
        <v>2</v>
      </c>
      <c r="T1674" s="2">
        <f t="shared" si="53"/>
        <v>2</v>
      </c>
    </row>
    <row r="1675" spans="1:20" x14ac:dyDescent="0.3">
      <c r="A1675">
        <v>23</v>
      </c>
      <c r="B1675" t="s">
        <v>1693</v>
      </c>
      <c r="C1675" t="s">
        <v>2052</v>
      </c>
      <c r="E1675">
        <v>2019</v>
      </c>
      <c r="F1675">
        <v>2019</v>
      </c>
      <c r="G1675">
        <v>3</v>
      </c>
      <c r="H1675">
        <v>2</v>
      </c>
      <c r="I1675">
        <v>2</v>
      </c>
      <c r="J1675">
        <v>2</v>
      </c>
      <c r="K1675">
        <v>1</v>
      </c>
      <c r="L1675" t="s">
        <v>8</v>
      </c>
      <c r="M1675">
        <v>50</v>
      </c>
      <c r="N1675">
        <v>0</v>
      </c>
      <c r="O1675">
        <v>0</v>
      </c>
      <c r="P1675">
        <v>0</v>
      </c>
      <c r="Q1675">
        <v>0</v>
      </c>
      <c r="R1675">
        <v>0</v>
      </c>
      <c r="S1675" s="2">
        <f t="shared" si="52"/>
        <v>0.66666666666666663</v>
      </c>
      <c r="T1675" s="2">
        <f t="shared" si="53"/>
        <v>1</v>
      </c>
    </row>
    <row r="1676" spans="1:20" x14ac:dyDescent="0.3">
      <c r="A1676">
        <v>24</v>
      </c>
      <c r="B1676" t="s">
        <v>1694</v>
      </c>
      <c r="C1676" t="s">
        <v>17</v>
      </c>
      <c r="E1676">
        <v>2009</v>
      </c>
      <c r="F1676">
        <v>2014</v>
      </c>
      <c r="G1676">
        <v>23</v>
      </c>
      <c r="H1676">
        <v>3</v>
      </c>
      <c r="I1676">
        <v>2</v>
      </c>
      <c r="J1676">
        <v>2</v>
      </c>
      <c r="K1676">
        <v>1</v>
      </c>
      <c r="L1676">
        <v>2</v>
      </c>
      <c r="M1676">
        <v>20</v>
      </c>
      <c r="N1676">
        <v>0</v>
      </c>
      <c r="O1676">
        <v>0</v>
      </c>
      <c r="P1676">
        <v>0</v>
      </c>
      <c r="Q1676">
        <v>0</v>
      </c>
      <c r="R1676">
        <v>0</v>
      </c>
      <c r="S1676" s="2">
        <f t="shared" si="52"/>
        <v>8.6956521739130432E-2</v>
      </c>
      <c r="T1676" s="2">
        <f t="shared" si="53"/>
        <v>0.66666666666666663</v>
      </c>
    </row>
    <row r="1677" spans="1:20" x14ac:dyDescent="0.3">
      <c r="A1677">
        <v>25</v>
      </c>
      <c r="B1677" t="s">
        <v>1695</v>
      </c>
      <c r="C1677" t="s">
        <v>16</v>
      </c>
      <c r="E1677">
        <v>2013</v>
      </c>
      <c r="F1677">
        <v>2019</v>
      </c>
      <c r="G1677">
        <v>16</v>
      </c>
      <c r="H1677">
        <v>3</v>
      </c>
      <c r="I1677">
        <v>3</v>
      </c>
      <c r="J1677">
        <v>2</v>
      </c>
      <c r="K1677">
        <v>2</v>
      </c>
      <c r="L1677" t="s">
        <v>8</v>
      </c>
      <c r="M1677">
        <v>66.66</v>
      </c>
      <c r="N1677">
        <v>0</v>
      </c>
      <c r="O1677">
        <v>0</v>
      </c>
      <c r="P1677">
        <v>0</v>
      </c>
      <c r="Q1677">
        <v>0</v>
      </c>
      <c r="R1677">
        <v>0</v>
      </c>
      <c r="S1677" s="2">
        <f t="shared" si="52"/>
        <v>0.125</v>
      </c>
      <c r="T1677" s="2">
        <f t="shared" si="53"/>
        <v>0.66666666666666663</v>
      </c>
    </row>
    <row r="1678" spans="1:20" x14ac:dyDescent="0.3">
      <c r="A1678">
        <v>26</v>
      </c>
      <c r="B1678" t="s">
        <v>1696</v>
      </c>
      <c r="C1678" t="s">
        <v>2033</v>
      </c>
      <c r="E1678">
        <v>2019</v>
      </c>
      <c r="F1678">
        <v>2019</v>
      </c>
      <c r="G1678">
        <v>9</v>
      </c>
      <c r="H1678">
        <v>2</v>
      </c>
      <c r="I1678">
        <v>0</v>
      </c>
      <c r="J1678">
        <v>2</v>
      </c>
      <c r="K1678">
        <v>1</v>
      </c>
      <c r="L1678">
        <v>1</v>
      </c>
      <c r="M1678">
        <v>40</v>
      </c>
      <c r="N1678">
        <v>0</v>
      </c>
      <c r="O1678">
        <v>0</v>
      </c>
      <c r="P1678">
        <v>0</v>
      </c>
      <c r="Q1678">
        <v>0</v>
      </c>
      <c r="R1678">
        <v>0</v>
      </c>
      <c r="S1678" s="2">
        <f t="shared" si="52"/>
        <v>0.22222222222222221</v>
      </c>
      <c r="T1678" s="2">
        <f t="shared" si="53"/>
        <v>1</v>
      </c>
    </row>
    <row r="1679" spans="1:20" x14ac:dyDescent="0.3">
      <c r="A1679">
        <v>27</v>
      </c>
      <c r="B1679" t="s">
        <v>1697</v>
      </c>
      <c r="C1679" t="s">
        <v>11</v>
      </c>
      <c r="E1679">
        <v>2010</v>
      </c>
      <c r="F1679">
        <v>2013</v>
      </c>
      <c r="G1679">
        <v>9</v>
      </c>
      <c r="H1679">
        <v>1</v>
      </c>
      <c r="I1679">
        <v>1</v>
      </c>
      <c r="J1679">
        <v>2</v>
      </c>
      <c r="K1679">
        <v>2</v>
      </c>
      <c r="L1679" t="s">
        <v>8</v>
      </c>
      <c r="M1679">
        <v>50</v>
      </c>
      <c r="N1679">
        <v>0</v>
      </c>
      <c r="O1679">
        <v>0</v>
      </c>
      <c r="P1679">
        <v>0</v>
      </c>
      <c r="Q1679">
        <v>0</v>
      </c>
      <c r="R1679">
        <v>0</v>
      </c>
      <c r="S1679" s="2">
        <f t="shared" si="52"/>
        <v>0.22222222222222221</v>
      </c>
      <c r="T1679" s="2">
        <f t="shared" si="53"/>
        <v>2</v>
      </c>
    </row>
    <row r="1680" spans="1:20" x14ac:dyDescent="0.3">
      <c r="A1680">
        <v>28</v>
      </c>
      <c r="B1680" t="s">
        <v>1698</v>
      </c>
      <c r="C1680" t="s">
        <v>2075</v>
      </c>
      <c r="E1680">
        <v>2019</v>
      </c>
      <c r="F1680">
        <v>2019</v>
      </c>
      <c r="G1680">
        <v>4</v>
      </c>
      <c r="H1680">
        <v>2</v>
      </c>
      <c r="I1680">
        <v>1</v>
      </c>
      <c r="J1680">
        <v>2</v>
      </c>
      <c r="K1680">
        <v>2</v>
      </c>
      <c r="L1680">
        <v>2</v>
      </c>
      <c r="M1680">
        <v>66.66</v>
      </c>
      <c r="N1680">
        <v>0</v>
      </c>
      <c r="O1680">
        <v>0</v>
      </c>
      <c r="P1680">
        <v>1</v>
      </c>
      <c r="Q1680">
        <v>0</v>
      </c>
      <c r="R1680">
        <v>0</v>
      </c>
      <c r="S1680" s="2">
        <f t="shared" si="52"/>
        <v>0.5</v>
      </c>
      <c r="T1680" s="2">
        <f t="shared" si="53"/>
        <v>1</v>
      </c>
    </row>
    <row r="1681" spans="1:20" x14ac:dyDescent="0.3">
      <c r="A1681">
        <v>29</v>
      </c>
      <c r="B1681" t="s">
        <v>1699</v>
      </c>
      <c r="C1681" t="s">
        <v>2053</v>
      </c>
      <c r="E1681">
        <v>2019</v>
      </c>
      <c r="F1681">
        <v>2019</v>
      </c>
      <c r="G1681">
        <v>1</v>
      </c>
      <c r="H1681">
        <v>1</v>
      </c>
      <c r="I1681">
        <v>1</v>
      </c>
      <c r="J1681">
        <v>2</v>
      </c>
      <c r="K1681">
        <v>2</v>
      </c>
      <c r="L1681" t="s">
        <v>8</v>
      </c>
      <c r="M1681">
        <v>100</v>
      </c>
      <c r="N1681">
        <v>0</v>
      </c>
      <c r="O1681">
        <v>0</v>
      </c>
      <c r="P1681">
        <v>0</v>
      </c>
      <c r="Q1681">
        <v>0</v>
      </c>
      <c r="R1681">
        <v>0</v>
      </c>
      <c r="S1681" s="2">
        <f t="shared" si="52"/>
        <v>2</v>
      </c>
      <c r="T1681" s="2">
        <f t="shared" si="53"/>
        <v>2</v>
      </c>
    </row>
    <row r="1682" spans="1:20" x14ac:dyDescent="0.3">
      <c r="A1682">
        <v>30</v>
      </c>
      <c r="B1682" t="s">
        <v>1700</v>
      </c>
      <c r="C1682" t="s">
        <v>14</v>
      </c>
      <c r="E1682">
        <v>2010</v>
      </c>
      <c r="F1682">
        <v>2010</v>
      </c>
      <c r="G1682">
        <v>2</v>
      </c>
      <c r="H1682">
        <v>1</v>
      </c>
      <c r="I1682">
        <v>1</v>
      </c>
      <c r="J1682">
        <v>2</v>
      </c>
      <c r="K1682">
        <v>2</v>
      </c>
      <c r="L1682" t="s">
        <v>8</v>
      </c>
      <c r="M1682">
        <v>66.66</v>
      </c>
      <c r="N1682">
        <v>0</v>
      </c>
      <c r="O1682">
        <v>0</v>
      </c>
      <c r="P1682">
        <v>0</v>
      </c>
      <c r="Q1682">
        <v>0</v>
      </c>
      <c r="R1682">
        <v>0</v>
      </c>
      <c r="S1682" s="2">
        <f t="shared" si="52"/>
        <v>1</v>
      </c>
      <c r="T1682" s="2">
        <f t="shared" si="53"/>
        <v>2</v>
      </c>
    </row>
    <row r="1683" spans="1:20" x14ac:dyDescent="0.3">
      <c r="A1683">
        <v>31</v>
      </c>
      <c r="B1683" t="s">
        <v>1701</v>
      </c>
      <c r="C1683" t="s">
        <v>2020</v>
      </c>
      <c r="E1683">
        <v>2016</v>
      </c>
      <c r="F1683">
        <v>2017</v>
      </c>
      <c r="G1683">
        <v>5</v>
      </c>
      <c r="H1683">
        <v>2</v>
      </c>
      <c r="I1683">
        <v>2</v>
      </c>
      <c r="J1683">
        <v>2</v>
      </c>
      <c r="K1683">
        <v>2</v>
      </c>
      <c r="L1683" t="s">
        <v>8</v>
      </c>
      <c r="M1683">
        <v>100</v>
      </c>
      <c r="N1683">
        <v>0</v>
      </c>
      <c r="O1683">
        <v>0</v>
      </c>
      <c r="P1683">
        <v>0</v>
      </c>
      <c r="Q1683">
        <v>0</v>
      </c>
      <c r="R1683">
        <v>0</v>
      </c>
      <c r="S1683" s="2">
        <f t="shared" si="52"/>
        <v>0.4</v>
      </c>
      <c r="T1683" s="2">
        <f t="shared" si="53"/>
        <v>1</v>
      </c>
    </row>
    <row r="1684" spans="1:20" x14ac:dyDescent="0.3">
      <c r="A1684">
        <v>32</v>
      </c>
      <c r="B1684" t="s">
        <v>1702</v>
      </c>
      <c r="C1684" t="s">
        <v>11</v>
      </c>
      <c r="E1684">
        <v>2012</v>
      </c>
      <c r="F1684">
        <v>2019</v>
      </c>
      <c r="G1684">
        <v>7</v>
      </c>
      <c r="H1684">
        <v>1</v>
      </c>
      <c r="I1684">
        <v>0</v>
      </c>
      <c r="J1684">
        <v>2</v>
      </c>
      <c r="K1684">
        <v>2</v>
      </c>
      <c r="L1684">
        <v>2</v>
      </c>
      <c r="M1684">
        <v>50</v>
      </c>
      <c r="N1684">
        <v>0</v>
      </c>
      <c r="O1684">
        <v>0</v>
      </c>
      <c r="P1684">
        <v>0</v>
      </c>
      <c r="Q1684">
        <v>0</v>
      </c>
      <c r="R1684">
        <v>0</v>
      </c>
      <c r="S1684" s="2">
        <f t="shared" si="52"/>
        <v>0.2857142857142857</v>
      </c>
      <c r="T1684" s="2">
        <f t="shared" si="53"/>
        <v>2</v>
      </c>
    </row>
    <row r="1685" spans="1:20" x14ac:dyDescent="0.3">
      <c r="A1685">
        <v>33</v>
      </c>
      <c r="B1685" t="s">
        <v>1703</v>
      </c>
      <c r="C1685" t="s">
        <v>2022</v>
      </c>
      <c r="E1685">
        <v>2015</v>
      </c>
      <c r="F1685">
        <v>2016</v>
      </c>
      <c r="G1685">
        <v>3</v>
      </c>
      <c r="H1685">
        <v>1</v>
      </c>
      <c r="I1685">
        <v>0</v>
      </c>
      <c r="J1685">
        <v>2</v>
      </c>
      <c r="K1685">
        <v>2</v>
      </c>
      <c r="L1685">
        <v>2</v>
      </c>
      <c r="M1685">
        <v>40</v>
      </c>
      <c r="N1685">
        <v>0</v>
      </c>
      <c r="O1685">
        <v>0</v>
      </c>
      <c r="P1685">
        <v>0</v>
      </c>
      <c r="Q1685">
        <v>0</v>
      </c>
      <c r="R1685">
        <v>0</v>
      </c>
      <c r="S1685" s="2">
        <f t="shared" si="52"/>
        <v>0.66666666666666663</v>
      </c>
      <c r="T1685" s="2">
        <f t="shared" si="53"/>
        <v>2</v>
      </c>
    </row>
    <row r="1686" spans="1:20" x14ac:dyDescent="0.3">
      <c r="A1686">
        <v>34</v>
      </c>
      <c r="B1686" t="s">
        <v>1704</v>
      </c>
      <c r="C1686" t="s">
        <v>2065</v>
      </c>
      <c r="E1686">
        <v>2019</v>
      </c>
      <c r="F1686">
        <v>2019</v>
      </c>
      <c r="G1686">
        <v>1</v>
      </c>
      <c r="H1686">
        <v>1</v>
      </c>
      <c r="I1686">
        <v>0</v>
      </c>
      <c r="J1686">
        <v>1</v>
      </c>
      <c r="K1686">
        <v>1</v>
      </c>
      <c r="L1686">
        <v>1</v>
      </c>
      <c r="M1686">
        <v>20</v>
      </c>
      <c r="N1686">
        <v>0</v>
      </c>
      <c r="O1686">
        <v>0</v>
      </c>
      <c r="P1686">
        <v>0</v>
      </c>
      <c r="Q1686">
        <v>0</v>
      </c>
      <c r="R1686">
        <v>0</v>
      </c>
      <c r="S1686" s="2">
        <f t="shared" si="52"/>
        <v>1</v>
      </c>
      <c r="T1686" s="2">
        <f t="shared" si="53"/>
        <v>1</v>
      </c>
    </row>
    <row r="1687" spans="1:20" x14ac:dyDescent="0.3">
      <c r="A1687">
        <v>35</v>
      </c>
      <c r="B1687" t="s">
        <v>1705</v>
      </c>
      <c r="C1687" t="s">
        <v>11</v>
      </c>
      <c r="E1687">
        <v>2018</v>
      </c>
      <c r="F1687">
        <v>2019</v>
      </c>
      <c r="G1687">
        <v>14</v>
      </c>
      <c r="H1687">
        <v>1</v>
      </c>
      <c r="I1687">
        <v>1</v>
      </c>
      <c r="J1687">
        <v>1</v>
      </c>
      <c r="K1687">
        <v>1</v>
      </c>
      <c r="L1687" t="s">
        <v>8</v>
      </c>
      <c r="M1687">
        <v>100</v>
      </c>
      <c r="N1687">
        <v>0</v>
      </c>
      <c r="O1687">
        <v>0</v>
      </c>
      <c r="P1687">
        <v>0</v>
      </c>
      <c r="Q1687">
        <v>0</v>
      </c>
      <c r="R1687">
        <v>0</v>
      </c>
      <c r="S1687" s="2">
        <f t="shared" si="52"/>
        <v>7.1428571428571425E-2</v>
      </c>
      <c r="T1687" s="2">
        <f t="shared" si="53"/>
        <v>1</v>
      </c>
    </row>
    <row r="1688" spans="1:20" x14ac:dyDescent="0.3">
      <c r="A1688">
        <v>36</v>
      </c>
      <c r="B1688" t="s">
        <v>1706</v>
      </c>
      <c r="E1688">
        <v>2019</v>
      </c>
      <c r="F1688">
        <v>2019</v>
      </c>
      <c r="G1688">
        <v>2</v>
      </c>
      <c r="H1688">
        <v>2</v>
      </c>
      <c r="I1688">
        <v>1</v>
      </c>
      <c r="J1688">
        <v>1</v>
      </c>
      <c r="K1688">
        <v>1</v>
      </c>
      <c r="L1688">
        <v>1</v>
      </c>
      <c r="M1688">
        <v>25</v>
      </c>
      <c r="N1688">
        <v>0</v>
      </c>
      <c r="O1688">
        <v>0</v>
      </c>
      <c r="P1688">
        <v>1</v>
      </c>
      <c r="Q1688">
        <v>0</v>
      </c>
      <c r="R1688">
        <v>0</v>
      </c>
      <c r="S1688" s="2">
        <f t="shared" si="52"/>
        <v>0.5</v>
      </c>
      <c r="T1688" s="2">
        <f t="shared" si="53"/>
        <v>0.5</v>
      </c>
    </row>
    <row r="1689" spans="1:20" x14ac:dyDescent="0.3">
      <c r="A1689">
        <v>37</v>
      </c>
      <c r="B1689" t="s">
        <v>1707</v>
      </c>
      <c r="C1689" t="s">
        <v>2081</v>
      </c>
      <c r="E1689">
        <v>2019</v>
      </c>
      <c r="F1689">
        <v>2019</v>
      </c>
      <c r="G1689">
        <v>4</v>
      </c>
      <c r="H1689">
        <v>4</v>
      </c>
      <c r="I1689">
        <v>1</v>
      </c>
      <c r="J1689">
        <v>1</v>
      </c>
      <c r="K1689">
        <v>1</v>
      </c>
      <c r="L1689">
        <v>0.33</v>
      </c>
      <c r="M1689">
        <v>10</v>
      </c>
      <c r="N1689">
        <v>0</v>
      </c>
      <c r="O1689">
        <v>0</v>
      </c>
      <c r="P1689">
        <v>3</v>
      </c>
      <c r="Q1689">
        <v>0</v>
      </c>
      <c r="R1689">
        <v>0</v>
      </c>
      <c r="S1689" s="2">
        <f t="shared" si="52"/>
        <v>0.25</v>
      </c>
      <c r="T1689" s="2">
        <f t="shared" si="53"/>
        <v>0.25</v>
      </c>
    </row>
    <row r="1690" spans="1:20" x14ac:dyDescent="0.3">
      <c r="A1690">
        <v>38</v>
      </c>
      <c r="B1690" t="s">
        <v>1708</v>
      </c>
      <c r="C1690" t="s">
        <v>13</v>
      </c>
      <c r="E1690">
        <v>2007</v>
      </c>
      <c r="F1690">
        <v>2009</v>
      </c>
      <c r="G1690">
        <v>19</v>
      </c>
      <c r="H1690">
        <v>4</v>
      </c>
      <c r="I1690">
        <v>3</v>
      </c>
      <c r="J1690">
        <v>1</v>
      </c>
      <c r="K1690">
        <v>1</v>
      </c>
      <c r="L1690">
        <v>1</v>
      </c>
      <c r="M1690">
        <v>50</v>
      </c>
      <c r="N1690">
        <v>0</v>
      </c>
      <c r="O1690">
        <v>0</v>
      </c>
      <c r="P1690">
        <v>1</v>
      </c>
      <c r="Q1690">
        <v>0</v>
      </c>
      <c r="R1690">
        <v>0</v>
      </c>
      <c r="S1690" s="2">
        <f t="shared" si="52"/>
        <v>5.2631578947368418E-2</v>
      </c>
      <c r="T1690" s="2">
        <f t="shared" si="53"/>
        <v>0.25</v>
      </c>
    </row>
    <row r="1691" spans="1:20" x14ac:dyDescent="0.3">
      <c r="A1691">
        <v>39</v>
      </c>
      <c r="B1691" t="s">
        <v>1709</v>
      </c>
      <c r="C1691" t="s">
        <v>2072</v>
      </c>
      <c r="E1691">
        <v>2019</v>
      </c>
      <c r="F1691">
        <v>2019</v>
      </c>
      <c r="G1691">
        <v>3</v>
      </c>
      <c r="H1691">
        <v>1</v>
      </c>
      <c r="I1691">
        <v>0</v>
      </c>
      <c r="J1691">
        <v>1</v>
      </c>
      <c r="K1691">
        <v>1</v>
      </c>
      <c r="L1691">
        <v>1</v>
      </c>
      <c r="M1691">
        <v>25</v>
      </c>
      <c r="N1691">
        <v>0</v>
      </c>
      <c r="O1691">
        <v>0</v>
      </c>
      <c r="P1691">
        <v>0</v>
      </c>
      <c r="Q1691">
        <v>0</v>
      </c>
      <c r="R1691">
        <v>0</v>
      </c>
      <c r="S1691" s="2">
        <f t="shared" si="52"/>
        <v>0.33333333333333331</v>
      </c>
      <c r="T1691" s="2">
        <f t="shared" si="53"/>
        <v>1</v>
      </c>
    </row>
    <row r="1692" spans="1:20" x14ac:dyDescent="0.3">
      <c r="A1692">
        <v>40</v>
      </c>
      <c r="B1692" t="s">
        <v>1710</v>
      </c>
      <c r="C1692" t="s">
        <v>2080</v>
      </c>
      <c r="E1692">
        <v>2019</v>
      </c>
      <c r="F1692">
        <v>2019</v>
      </c>
      <c r="G1692">
        <v>4</v>
      </c>
      <c r="H1692">
        <v>1</v>
      </c>
      <c r="I1692">
        <v>1</v>
      </c>
      <c r="J1692">
        <v>1</v>
      </c>
      <c r="K1692">
        <v>1</v>
      </c>
      <c r="L1692" t="s">
        <v>8</v>
      </c>
      <c r="M1692">
        <v>50</v>
      </c>
      <c r="N1692">
        <v>0</v>
      </c>
      <c r="O1692">
        <v>0</v>
      </c>
      <c r="P1692">
        <v>0</v>
      </c>
      <c r="Q1692">
        <v>0</v>
      </c>
      <c r="R1692">
        <v>0</v>
      </c>
      <c r="S1692" s="2">
        <f t="shared" si="52"/>
        <v>0.25</v>
      </c>
      <c r="T1692" s="2">
        <f t="shared" si="53"/>
        <v>1</v>
      </c>
    </row>
    <row r="1693" spans="1:20" x14ac:dyDescent="0.3">
      <c r="A1693">
        <v>41</v>
      </c>
      <c r="B1693" t="s">
        <v>1711</v>
      </c>
      <c r="C1693" t="s">
        <v>2031</v>
      </c>
      <c r="E1693">
        <v>2019</v>
      </c>
      <c r="F1693">
        <v>2019</v>
      </c>
      <c r="G1693">
        <v>11</v>
      </c>
      <c r="H1693">
        <v>4</v>
      </c>
      <c r="I1693">
        <v>0</v>
      </c>
      <c r="J1693">
        <v>1</v>
      </c>
      <c r="K1693">
        <v>1</v>
      </c>
      <c r="L1693">
        <v>0.25</v>
      </c>
      <c r="M1693">
        <v>25</v>
      </c>
      <c r="N1693">
        <v>0</v>
      </c>
      <c r="O1693">
        <v>0</v>
      </c>
      <c r="P1693">
        <v>3</v>
      </c>
      <c r="Q1693">
        <v>0</v>
      </c>
      <c r="R1693">
        <v>0</v>
      </c>
      <c r="S1693" s="2">
        <f t="shared" si="52"/>
        <v>9.0909090909090912E-2</v>
      </c>
      <c r="T1693" s="2">
        <f t="shared" si="53"/>
        <v>0.25</v>
      </c>
    </row>
    <row r="1694" spans="1:20" x14ac:dyDescent="0.3">
      <c r="A1694">
        <v>42</v>
      </c>
      <c r="B1694" t="s">
        <v>1712</v>
      </c>
      <c r="C1694" t="s">
        <v>2055</v>
      </c>
      <c r="E1694">
        <v>2019</v>
      </c>
      <c r="F1694">
        <v>2019</v>
      </c>
      <c r="G1694">
        <v>3</v>
      </c>
      <c r="H1694">
        <v>1</v>
      </c>
      <c r="I1694">
        <v>1</v>
      </c>
      <c r="J1694">
        <v>1</v>
      </c>
      <c r="K1694">
        <v>1</v>
      </c>
      <c r="L1694" t="s">
        <v>8</v>
      </c>
      <c r="M1694">
        <v>100</v>
      </c>
      <c r="N1694">
        <v>0</v>
      </c>
      <c r="O1694">
        <v>0</v>
      </c>
      <c r="P1694">
        <v>0</v>
      </c>
      <c r="Q1694">
        <v>0</v>
      </c>
      <c r="R1694">
        <v>0</v>
      </c>
      <c r="S1694" s="2">
        <f t="shared" si="52"/>
        <v>0.33333333333333331</v>
      </c>
      <c r="T1694" s="2">
        <f t="shared" si="53"/>
        <v>1</v>
      </c>
    </row>
    <row r="1695" spans="1:20" x14ac:dyDescent="0.3">
      <c r="A1695">
        <v>43</v>
      </c>
      <c r="B1695" t="s">
        <v>1713</v>
      </c>
      <c r="C1695" t="s">
        <v>15</v>
      </c>
      <c r="E1695">
        <v>2009</v>
      </c>
      <c r="F1695">
        <v>2009</v>
      </c>
      <c r="G1695">
        <v>1</v>
      </c>
      <c r="H1695">
        <v>1</v>
      </c>
      <c r="I1695">
        <v>1</v>
      </c>
      <c r="J1695">
        <v>1</v>
      </c>
      <c r="K1695">
        <v>1</v>
      </c>
      <c r="L1695" t="s">
        <v>8</v>
      </c>
      <c r="M1695">
        <v>100</v>
      </c>
      <c r="N1695">
        <v>0</v>
      </c>
      <c r="O1695">
        <v>0</v>
      </c>
      <c r="P1695">
        <v>0</v>
      </c>
      <c r="Q1695">
        <v>0</v>
      </c>
      <c r="R1695">
        <v>0</v>
      </c>
      <c r="S1695" s="2">
        <f t="shared" si="52"/>
        <v>1</v>
      </c>
      <c r="T1695" s="2">
        <f t="shared" si="53"/>
        <v>1</v>
      </c>
    </row>
    <row r="1696" spans="1:20" x14ac:dyDescent="0.3">
      <c r="A1696">
        <v>44</v>
      </c>
      <c r="B1696" t="s">
        <v>1714</v>
      </c>
      <c r="C1696" t="s">
        <v>2023</v>
      </c>
      <c r="E1696">
        <v>2019</v>
      </c>
      <c r="F1696">
        <v>2019</v>
      </c>
      <c r="G1696">
        <v>6</v>
      </c>
      <c r="H1696">
        <v>3</v>
      </c>
      <c r="I1696">
        <v>2</v>
      </c>
      <c r="J1696">
        <v>1</v>
      </c>
      <c r="K1696">
        <v>1</v>
      </c>
      <c r="L1696">
        <v>1</v>
      </c>
      <c r="M1696">
        <v>20</v>
      </c>
      <c r="N1696">
        <v>0</v>
      </c>
      <c r="O1696">
        <v>0</v>
      </c>
      <c r="P1696">
        <v>1</v>
      </c>
      <c r="Q1696">
        <v>0</v>
      </c>
      <c r="R1696">
        <v>0</v>
      </c>
      <c r="S1696" s="2">
        <f t="shared" si="52"/>
        <v>0.16666666666666666</v>
      </c>
      <c r="T1696" s="2">
        <f t="shared" si="53"/>
        <v>0.33333333333333331</v>
      </c>
    </row>
    <row r="1697" spans="1:20" x14ac:dyDescent="0.3">
      <c r="A1697">
        <v>45</v>
      </c>
      <c r="B1697" t="s">
        <v>1715</v>
      </c>
      <c r="C1697" t="s">
        <v>12</v>
      </c>
      <c r="E1697">
        <v>2011</v>
      </c>
      <c r="F1697">
        <v>2014</v>
      </c>
      <c r="G1697">
        <v>9</v>
      </c>
      <c r="H1697">
        <v>2</v>
      </c>
      <c r="I1697">
        <v>2</v>
      </c>
      <c r="J1697">
        <v>1</v>
      </c>
      <c r="K1697">
        <v>1</v>
      </c>
      <c r="L1697" t="s">
        <v>8</v>
      </c>
      <c r="M1697">
        <v>100</v>
      </c>
      <c r="N1697">
        <v>0</v>
      </c>
      <c r="O1697">
        <v>0</v>
      </c>
      <c r="P1697">
        <v>0</v>
      </c>
      <c r="Q1697">
        <v>0</v>
      </c>
      <c r="R1697">
        <v>0</v>
      </c>
      <c r="S1697" s="2">
        <f t="shared" si="52"/>
        <v>0.1111111111111111</v>
      </c>
      <c r="T1697" s="2">
        <f t="shared" si="53"/>
        <v>0.5</v>
      </c>
    </row>
    <row r="1698" spans="1:20" x14ac:dyDescent="0.3">
      <c r="A1698">
        <v>46</v>
      </c>
      <c r="B1698" t="s">
        <v>1716</v>
      </c>
      <c r="C1698" t="s">
        <v>2020</v>
      </c>
      <c r="E1698">
        <v>2007</v>
      </c>
      <c r="F1698">
        <v>2007</v>
      </c>
      <c r="G1698">
        <v>2</v>
      </c>
      <c r="H1698">
        <v>1</v>
      </c>
      <c r="I1698">
        <v>0</v>
      </c>
      <c r="J1698">
        <v>1</v>
      </c>
      <c r="K1698">
        <v>1</v>
      </c>
      <c r="L1698">
        <v>1</v>
      </c>
      <c r="M1698">
        <v>20</v>
      </c>
      <c r="N1698">
        <v>0</v>
      </c>
      <c r="O1698">
        <v>0</v>
      </c>
      <c r="P1698">
        <v>0</v>
      </c>
      <c r="Q1698">
        <v>0</v>
      </c>
      <c r="R1698">
        <v>0</v>
      </c>
      <c r="S1698" s="2">
        <f t="shared" si="52"/>
        <v>0.5</v>
      </c>
      <c r="T1698" s="2">
        <f t="shared" si="53"/>
        <v>1</v>
      </c>
    </row>
    <row r="1699" spans="1:20" x14ac:dyDescent="0.3">
      <c r="A1699">
        <v>47</v>
      </c>
      <c r="B1699" t="s">
        <v>1717</v>
      </c>
      <c r="C1699" t="s">
        <v>2047</v>
      </c>
      <c r="E1699">
        <v>2019</v>
      </c>
      <c r="F1699">
        <v>2019</v>
      </c>
      <c r="G1699">
        <v>3</v>
      </c>
      <c r="H1699">
        <v>1</v>
      </c>
      <c r="I1699">
        <v>1</v>
      </c>
      <c r="J1699">
        <v>1</v>
      </c>
      <c r="K1699">
        <v>1</v>
      </c>
      <c r="L1699" t="s">
        <v>8</v>
      </c>
      <c r="M1699">
        <v>100</v>
      </c>
      <c r="N1699">
        <v>0</v>
      </c>
      <c r="O1699">
        <v>0</v>
      </c>
      <c r="P1699">
        <v>0</v>
      </c>
      <c r="Q1699">
        <v>0</v>
      </c>
      <c r="R1699">
        <v>0</v>
      </c>
      <c r="S1699" s="2">
        <f t="shared" si="52"/>
        <v>0.33333333333333331</v>
      </c>
      <c r="T1699" s="2">
        <f t="shared" si="53"/>
        <v>1</v>
      </c>
    </row>
    <row r="1700" spans="1:20" x14ac:dyDescent="0.3">
      <c r="A1700">
        <v>48</v>
      </c>
      <c r="B1700" t="s">
        <v>1718</v>
      </c>
      <c r="C1700" t="s">
        <v>11</v>
      </c>
      <c r="E1700">
        <v>2018</v>
      </c>
      <c r="F1700">
        <v>2019</v>
      </c>
      <c r="G1700">
        <v>10</v>
      </c>
      <c r="H1700">
        <v>2</v>
      </c>
      <c r="I1700">
        <v>2</v>
      </c>
      <c r="J1700">
        <v>1</v>
      </c>
      <c r="K1700">
        <v>1</v>
      </c>
      <c r="L1700" t="s">
        <v>8</v>
      </c>
      <c r="M1700">
        <v>100</v>
      </c>
      <c r="N1700">
        <v>0</v>
      </c>
      <c r="O1700">
        <v>0</v>
      </c>
      <c r="P1700">
        <v>0</v>
      </c>
      <c r="Q1700">
        <v>0</v>
      </c>
      <c r="R1700">
        <v>0</v>
      </c>
      <c r="S1700" s="2">
        <f t="shared" si="52"/>
        <v>0.1</v>
      </c>
      <c r="T1700" s="2">
        <f t="shared" si="53"/>
        <v>0.5</v>
      </c>
    </row>
    <row r="1701" spans="1:20" x14ac:dyDescent="0.3">
      <c r="A1701">
        <v>49</v>
      </c>
      <c r="B1701" t="s">
        <v>1719</v>
      </c>
      <c r="C1701" t="s">
        <v>11</v>
      </c>
      <c r="E1701">
        <v>2016</v>
      </c>
      <c r="F1701">
        <v>2016</v>
      </c>
      <c r="G1701">
        <v>1</v>
      </c>
      <c r="H1701">
        <v>1</v>
      </c>
      <c r="I1701">
        <v>1</v>
      </c>
      <c r="J1701">
        <v>1</v>
      </c>
      <c r="K1701">
        <v>1</v>
      </c>
      <c r="L1701" t="s">
        <v>8</v>
      </c>
      <c r="M1701">
        <v>50</v>
      </c>
      <c r="N1701">
        <v>0</v>
      </c>
      <c r="O1701">
        <v>0</v>
      </c>
      <c r="P1701">
        <v>0</v>
      </c>
      <c r="Q1701">
        <v>0</v>
      </c>
      <c r="R1701">
        <v>0</v>
      </c>
      <c r="S1701" s="2">
        <f t="shared" si="52"/>
        <v>1</v>
      </c>
      <c r="T1701" s="2">
        <f t="shared" si="53"/>
        <v>1</v>
      </c>
    </row>
    <row r="1702" spans="1:20" x14ac:dyDescent="0.3">
      <c r="A1702">
        <v>0</v>
      </c>
      <c r="B1702" t="s">
        <v>1720</v>
      </c>
      <c r="C1702" t="s">
        <v>20</v>
      </c>
      <c r="E1702">
        <v>2008</v>
      </c>
      <c r="F1702">
        <v>2008</v>
      </c>
      <c r="G1702">
        <v>1</v>
      </c>
      <c r="H1702">
        <v>1</v>
      </c>
      <c r="I1702">
        <v>0</v>
      </c>
      <c r="J1702">
        <v>1</v>
      </c>
      <c r="K1702">
        <v>1</v>
      </c>
      <c r="L1702">
        <v>1</v>
      </c>
      <c r="M1702">
        <v>50</v>
      </c>
      <c r="N1702">
        <v>0</v>
      </c>
      <c r="O1702">
        <v>0</v>
      </c>
      <c r="P1702">
        <v>0</v>
      </c>
      <c r="Q1702">
        <v>0</v>
      </c>
      <c r="R1702">
        <v>0</v>
      </c>
      <c r="S1702" s="2">
        <f t="shared" si="52"/>
        <v>1</v>
      </c>
      <c r="T1702" s="2">
        <f t="shared" si="53"/>
        <v>1</v>
      </c>
    </row>
    <row r="1703" spans="1:20" x14ac:dyDescent="0.3">
      <c r="A1703">
        <v>1</v>
      </c>
      <c r="B1703" t="s">
        <v>1721</v>
      </c>
      <c r="C1703" t="s">
        <v>17</v>
      </c>
      <c r="E1703">
        <v>2006</v>
      </c>
      <c r="F1703">
        <v>2006</v>
      </c>
      <c r="G1703">
        <v>1</v>
      </c>
      <c r="H1703">
        <v>1</v>
      </c>
      <c r="I1703">
        <v>0</v>
      </c>
      <c r="J1703">
        <v>1</v>
      </c>
      <c r="K1703">
        <v>1</v>
      </c>
      <c r="L1703">
        <v>1</v>
      </c>
      <c r="M1703">
        <v>20</v>
      </c>
      <c r="N1703">
        <v>0</v>
      </c>
      <c r="O1703">
        <v>0</v>
      </c>
      <c r="P1703">
        <v>0</v>
      </c>
      <c r="Q1703">
        <v>0</v>
      </c>
      <c r="R1703">
        <v>0</v>
      </c>
      <c r="S1703" s="2">
        <f t="shared" si="52"/>
        <v>1</v>
      </c>
      <c r="T1703" s="2">
        <f t="shared" si="53"/>
        <v>1</v>
      </c>
    </row>
    <row r="1704" spans="1:20" x14ac:dyDescent="0.3">
      <c r="A1704">
        <v>2</v>
      </c>
      <c r="B1704" t="s">
        <v>1722</v>
      </c>
      <c r="C1704" t="s">
        <v>2067</v>
      </c>
      <c r="E1704">
        <v>2019</v>
      </c>
      <c r="F1704">
        <v>2019</v>
      </c>
      <c r="G1704">
        <v>2</v>
      </c>
      <c r="H1704">
        <v>1</v>
      </c>
      <c r="I1704">
        <v>0</v>
      </c>
      <c r="J1704">
        <v>1</v>
      </c>
      <c r="K1704">
        <v>1</v>
      </c>
      <c r="L1704">
        <v>1</v>
      </c>
      <c r="M1704">
        <v>25</v>
      </c>
      <c r="N1704">
        <v>0</v>
      </c>
      <c r="O1704">
        <v>0</v>
      </c>
      <c r="P1704">
        <v>0</v>
      </c>
      <c r="Q1704">
        <v>0</v>
      </c>
      <c r="R1704">
        <v>0</v>
      </c>
      <c r="S1704" s="2">
        <f t="shared" si="52"/>
        <v>0.5</v>
      </c>
      <c r="T1704" s="2">
        <f t="shared" si="53"/>
        <v>1</v>
      </c>
    </row>
    <row r="1705" spans="1:20" x14ac:dyDescent="0.3">
      <c r="A1705">
        <v>3</v>
      </c>
      <c r="B1705" t="s">
        <v>1723</v>
      </c>
      <c r="C1705" t="s">
        <v>2030</v>
      </c>
      <c r="E1705">
        <v>2019</v>
      </c>
      <c r="F1705">
        <v>2019</v>
      </c>
      <c r="G1705">
        <v>9</v>
      </c>
      <c r="H1705">
        <v>1</v>
      </c>
      <c r="I1705">
        <v>0</v>
      </c>
      <c r="J1705">
        <v>1</v>
      </c>
      <c r="K1705">
        <v>1</v>
      </c>
      <c r="L1705">
        <v>1</v>
      </c>
      <c r="M1705">
        <v>100</v>
      </c>
      <c r="N1705">
        <v>0</v>
      </c>
      <c r="O1705">
        <v>0</v>
      </c>
      <c r="P1705">
        <v>0</v>
      </c>
      <c r="Q1705">
        <v>0</v>
      </c>
      <c r="R1705">
        <v>0</v>
      </c>
      <c r="S1705" s="2">
        <f t="shared" si="52"/>
        <v>0.1111111111111111</v>
      </c>
      <c r="T1705" s="2">
        <f t="shared" si="53"/>
        <v>1</v>
      </c>
    </row>
    <row r="1706" spans="1:20" x14ac:dyDescent="0.3">
      <c r="A1706">
        <v>4</v>
      </c>
      <c r="B1706" t="s">
        <v>1724</v>
      </c>
      <c r="C1706" t="s">
        <v>2020</v>
      </c>
      <c r="E1706">
        <v>2015</v>
      </c>
      <c r="F1706">
        <v>2019</v>
      </c>
      <c r="G1706">
        <v>27</v>
      </c>
      <c r="H1706">
        <v>6</v>
      </c>
      <c r="I1706">
        <v>1</v>
      </c>
      <c r="J1706">
        <v>1</v>
      </c>
      <c r="K1706">
        <v>1</v>
      </c>
      <c r="L1706">
        <v>0.2</v>
      </c>
      <c r="M1706">
        <v>10</v>
      </c>
      <c r="N1706">
        <v>0</v>
      </c>
      <c r="O1706">
        <v>0</v>
      </c>
      <c r="P1706">
        <v>5</v>
      </c>
      <c r="Q1706">
        <v>0</v>
      </c>
      <c r="R1706">
        <v>0</v>
      </c>
      <c r="S1706" s="2">
        <f t="shared" si="52"/>
        <v>3.7037037037037035E-2</v>
      </c>
      <c r="T1706" s="2">
        <f t="shared" si="53"/>
        <v>0.16666666666666666</v>
      </c>
    </row>
    <row r="1707" spans="1:20" x14ac:dyDescent="0.3">
      <c r="A1707">
        <v>5</v>
      </c>
      <c r="B1707" t="s">
        <v>1725</v>
      </c>
      <c r="C1707" t="s">
        <v>18</v>
      </c>
      <c r="E1707">
        <v>2017</v>
      </c>
      <c r="F1707">
        <v>2019</v>
      </c>
      <c r="G1707">
        <v>8</v>
      </c>
      <c r="H1707">
        <v>1</v>
      </c>
      <c r="I1707">
        <v>0</v>
      </c>
      <c r="J1707">
        <v>1</v>
      </c>
      <c r="K1707">
        <v>1</v>
      </c>
      <c r="L1707">
        <v>1</v>
      </c>
      <c r="M1707">
        <v>33.33</v>
      </c>
      <c r="N1707">
        <v>0</v>
      </c>
      <c r="O1707">
        <v>0</v>
      </c>
      <c r="P1707">
        <v>0</v>
      </c>
      <c r="Q1707">
        <v>0</v>
      </c>
      <c r="R1707">
        <v>0</v>
      </c>
      <c r="S1707" s="2">
        <f t="shared" si="52"/>
        <v>0.125</v>
      </c>
      <c r="T1707" s="2">
        <f t="shared" si="53"/>
        <v>1</v>
      </c>
    </row>
    <row r="1708" spans="1:20" x14ac:dyDescent="0.3">
      <c r="A1708">
        <v>6</v>
      </c>
      <c r="B1708" t="s">
        <v>1726</v>
      </c>
      <c r="C1708" t="s">
        <v>2056</v>
      </c>
      <c r="E1708">
        <v>2019</v>
      </c>
      <c r="F1708">
        <v>2019</v>
      </c>
      <c r="G1708">
        <v>4</v>
      </c>
      <c r="H1708">
        <v>2</v>
      </c>
      <c r="I1708">
        <v>1</v>
      </c>
      <c r="J1708">
        <v>1</v>
      </c>
      <c r="K1708">
        <v>1</v>
      </c>
      <c r="L1708">
        <v>1</v>
      </c>
      <c r="M1708">
        <v>100</v>
      </c>
      <c r="N1708">
        <v>0</v>
      </c>
      <c r="O1708">
        <v>0</v>
      </c>
      <c r="P1708">
        <v>1</v>
      </c>
      <c r="Q1708">
        <v>0</v>
      </c>
      <c r="R1708">
        <v>0</v>
      </c>
      <c r="S1708" s="2">
        <f t="shared" si="52"/>
        <v>0.25</v>
      </c>
      <c r="T1708" s="2">
        <f t="shared" si="53"/>
        <v>0.5</v>
      </c>
    </row>
    <row r="1709" spans="1:20" x14ac:dyDescent="0.3">
      <c r="A1709">
        <v>7</v>
      </c>
      <c r="B1709" t="s">
        <v>1727</v>
      </c>
      <c r="C1709" t="s">
        <v>2063</v>
      </c>
      <c r="E1709">
        <v>2019</v>
      </c>
      <c r="F1709">
        <v>2019</v>
      </c>
      <c r="G1709">
        <v>4</v>
      </c>
      <c r="H1709">
        <v>2</v>
      </c>
      <c r="I1709">
        <v>1</v>
      </c>
      <c r="J1709">
        <v>1</v>
      </c>
      <c r="K1709">
        <v>1</v>
      </c>
      <c r="L1709">
        <v>1</v>
      </c>
      <c r="M1709">
        <v>20</v>
      </c>
      <c r="N1709">
        <v>0</v>
      </c>
      <c r="O1709">
        <v>0</v>
      </c>
      <c r="P1709">
        <v>0</v>
      </c>
      <c r="Q1709">
        <v>0</v>
      </c>
      <c r="R1709">
        <v>0</v>
      </c>
      <c r="S1709" s="2">
        <f t="shared" si="52"/>
        <v>0.25</v>
      </c>
      <c r="T1709" s="2">
        <f t="shared" si="53"/>
        <v>0.5</v>
      </c>
    </row>
    <row r="1710" spans="1:20" x14ac:dyDescent="0.3">
      <c r="A1710">
        <v>8</v>
      </c>
      <c r="B1710" t="s">
        <v>1728</v>
      </c>
      <c r="C1710" t="s">
        <v>2069</v>
      </c>
      <c r="E1710">
        <v>2019</v>
      </c>
      <c r="F1710">
        <v>2019</v>
      </c>
      <c r="G1710">
        <v>1</v>
      </c>
      <c r="H1710">
        <v>1</v>
      </c>
      <c r="I1710">
        <v>0</v>
      </c>
      <c r="J1710">
        <v>1</v>
      </c>
      <c r="K1710">
        <v>1</v>
      </c>
      <c r="L1710">
        <v>1</v>
      </c>
      <c r="M1710">
        <v>16.66</v>
      </c>
      <c r="N1710">
        <v>0</v>
      </c>
      <c r="O1710">
        <v>0</v>
      </c>
      <c r="P1710">
        <v>0</v>
      </c>
      <c r="Q1710">
        <v>0</v>
      </c>
      <c r="R1710">
        <v>0</v>
      </c>
      <c r="S1710" s="2">
        <f t="shared" si="52"/>
        <v>1</v>
      </c>
      <c r="T1710" s="2">
        <f t="shared" si="53"/>
        <v>1</v>
      </c>
    </row>
    <row r="1711" spans="1:20" x14ac:dyDescent="0.3">
      <c r="A1711">
        <v>9</v>
      </c>
      <c r="B1711" t="s">
        <v>1729</v>
      </c>
      <c r="C1711" t="s">
        <v>2081</v>
      </c>
      <c r="E1711">
        <v>2019</v>
      </c>
      <c r="F1711">
        <v>2019</v>
      </c>
      <c r="G1711">
        <v>1</v>
      </c>
      <c r="H1711">
        <v>1</v>
      </c>
      <c r="I1711">
        <v>1</v>
      </c>
      <c r="J1711">
        <v>1</v>
      </c>
      <c r="K1711">
        <v>1</v>
      </c>
      <c r="L1711" t="s">
        <v>8</v>
      </c>
      <c r="M1711">
        <v>100</v>
      </c>
      <c r="N1711">
        <v>0</v>
      </c>
      <c r="O1711">
        <v>0</v>
      </c>
      <c r="P1711">
        <v>0</v>
      </c>
      <c r="Q1711">
        <v>0</v>
      </c>
      <c r="R1711">
        <v>0</v>
      </c>
      <c r="S1711" s="2">
        <f t="shared" si="52"/>
        <v>1</v>
      </c>
      <c r="T1711" s="2">
        <f t="shared" si="53"/>
        <v>1</v>
      </c>
    </row>
    <row r="1712" spans="1:20" x14ac:dyDescent="0.3">
      <c r="A1712">
        <v>10</v>
      </c>
      <c r="B1712" t="s">
        <v>1730</v>
      </c>
      <c r="C1712" t="s">
        <v>21</v>
      </c>
      <c r="E1712">
        <v>2013</v>
      </c>
      <c r="F1712">
        <v>2013</v>
      </c>
      <c r="G1712">
        <v>1</v>
      </c>
      <c r="H1712">
        <v>1</v>
      </c>
      <c r="I1712">
        <v>1</v>
      </c>
      <c r="J1712">
        <v>1</v>
      </c>
      <c r="K1712">
        <v>1</v>
      </c>
      <c r="L1712" t="s">
        <v>8</v>
      </c>
      <c r="M1712">
        <v>100</v>
      </c>
      <c r="N1712">
        <v>0</v>
      </c>
      <c r="O1712">
        <v>0</v>
      </c>
      <c r="P1712">
        <v>0</v>
      </c>
      <c r="Q1712">
        <v>0</v>
      </c>
      <c r="R1712">
        <v>0</v>
      </c>
      <c r="S1712" s="2">
        <f t="shared" si="52"/>
        <v>1</v>
      </c>
      <c r="T1712" s="2">
        <f t="shared" si="53"/>
        <v>1</v>
      </c>
    </row>
    <row r="1713" spans="1:20" x14ac:dyDescent="0.3">
      <c r="A1713">
        <v>11</v>
      </c>
      <c r="B1713" t="s">
        <v>1731</v>
      </c>
      <c r="C1713" t="s">
        <v>2068</v>
      </c>
      <c r="E1713">
        <v>2019</v>
      </c>
      <c r="F1713">
        <v>2019</v>
      </c>
      <c r="G1713">
        <v>3</v>
      </c>
      <c r="H1713">
        <v>1</v>
      </c>
      <c r="I1713">
        <v>0</v>
      </c>
      <c r="J1713">
        <v>1</v>
      </c>
      <c r="K1713">
        <v>1</v>
      </c>
      <c r="L1713">
        <v>1</v>
      </c>
      <c r="M1713">
        <v>16.66</v>
      </c>
      <c r="N1713">
        <v>0</v>
      </c>
      <c r="O1713">
        <v>0</v>
      </c>
      <c r="P1713">
        <v>0</v>
      </c>
      <c r="Q1713">
        <v>0</v>
      </c>
      <c r="R1713">
        <v>0</v>
      </c>
      <c r="S1713" s="2">
        <f t="shared" si="52"/>
        <v>0.33333333333333331</v>
      </c>
      <c r="T1713" s="2">
        <f t="shared" si="53"/>
        <v>1</v>
      </c>
    </row>
    <row r="1714" spans="1:20" x14ac:dyDescent="0.3">
      <c r="A1714">
        <v>12</v>
      </c>
      <c r="B1714" t="s">
        <v>1732</v>
      </c>
      <c r="C1714" t="s">
        <v>2024</v>
      </c>
      <c r="E1714">
        <v>2007</v>
      </c>
      <c r="F1714">
        <v>2007</v>
      </c>
      <c r="G1714">
        <v>1</v>
      </c>
      <c r="H1714">
        <v>1</v>
      </c>
      <c r="I1714">
        <v>0</v>
      </c>
      <c r="J1714">
        <v>1</v>
      </c>
      <c r="K1714">
        <v>1</v>
      </c>
      <c r="L1714">
        <v>1</v>
      </c>
      <c r="M1714">
        <v>20</v>
      </c>
      <c r="N1714">
        <v>0</v>
      </c>
      <c r="O1714">
        <v>0</v>
      </c>
      <c r="P1714">
        <v>0</v>
      </c>
      <c r="Q1714">
        <v>0</v>
      </c>
      <c r="R1714">
        <v>0</v>
      </c>
      <c r="S1714" s="2">
        <f t="shared" si="52"/>
        <v>1</v>
      </c>
      <c r="T1714" s="2">
        <f t="shared" si="53"/>
        <v>1</v>
      </c>
    </row>
    <row r="1715" spans="1:20" x14ac:dyDescent="0.3">
      <c r="A1715">
        <v>13</v>
      </c>
      <c r="B1715" t="s">
        <v>1733</v>
      </c>
      <c r="C1715" t="s">
        <v>2021</v>
      </c>
      <c r="E1715">
        <v>2010</v>
      </c>
      <c r="F1715">
        <v>2010</v>
      </c>
      <c r="G1715">
        <v>3</v>
      </c>
      <c r="H1715">
        <v>1</v>
      </c>
      <c r="I1715">
        <v>0</v>
      </c>
      <c r="J1715">
        <v>1</v>
      </c>
      <c r="K1715">
        <v>1</v>
      </c>
      <c r="L1715">
        <v>1</v>
      </c>
      <c r="M1715">
        <v>12.5</v>
      </c>
      <c r="N1715">
        <v>0</v>
      </c>
      <c r="O1715">
        <v>0</v>
      </c>
      <c r="P1715">
        <v>0</v>
      </c>
      <c r="Q1715">
        <v>0</v>
      </c>
      <c r="R1715">
        <v>0</v>
      </c>
      <c r="S1715" s="2">
        <f t="shared" si="52"/>
        <v>0.33333333333333331</v>
      </c>
      <c r="T1715" s="2">
        <f t="shared" si="53"/>
        <v>1</v>
      </c>
    </row>
    <row r="1716" spans="1:20" x14ac:dyDescent="0.3">
      <c r="A1716">
        <v>14</v>
      </c>
      <c r="B1716" t="s">
        <v>1734</v>
      </c>
      <c r="C1716" t="s">
        <v>2065</v>
      </c>
      <c r="E1716">
        <v>2019</v>
      </c>
      <c r="F1716">
        <v>2019</v>
      </c>
      <c r="G1716">
        <v>3</v>
      </c>
      <c r="H1716">
        <v>1</v>
      </c>
      <c r="I1716">
        <v>0</v>
      </c>
      <c r="J1716">
        <v>1</v>
      </c>
      <c r="K1716">
        <v>1</v>
      </c>
      <c r="L1716">
        <v>1</v>
      </c>
      <c r="M1716">
        <v>33.33</v>
      </c>
      <c r="N1716">
        <v>0</v>
      </c>
      <c r="O1716">
        <v>0</v>
      </c>
      <c r="P1716">
        <v>0</v>
      </c>
      <c r="Q1716">
        <v>0</v>
      </c>
      <c r="R1716">
        <v>0</v>
      </c>
      <c r="S1716" s="2">
        <f t="shared" si="52"/>
        <v>0.33333333333333331</v>
      </c>
      <c r="T1716" s="2">
        <f t="shared" si="53"/>
        <v>1</v>
      </c>
    </row>
    <row r="1717" spans="1:20" x14ac:dyDescent="0.3">
      <c r="A1717">
        <v>15</v>
      </c>
      <c r="B1717" t="s">
        <v>1735</v>
      </c>
      <c r="C1717" t="s">
        <v>22</v>
      </c>
      <c r="E1717">
        <v>2010</v>
      </c>
      <c r="F1717">
        <v>2010</v>
      </c>
      <c r="G1717">
        <v>1</v>
      </c>
      <c r="H1717">
        <v>1</v>
      </c>
      <c r="I1717">
        <v>1</v>
      </c>
      <c r="J1717">
        <v>1</v>
      </c>
      <c r="K1717">
        <v>1</v>
      </c>
      <c r="L1717" t="s">
        <v>8</v>
      </c>
      <c r="M1717">
        <v>100</v>
      </c>
      <c r="N1717">
        <v>0</v>
      </c>
      <c r="O1717">
        <v>0</v>
      </c>
      <c r="P1717">
        <v>0</v>
      </c>
      <c r="Q1717">
        <v>0</v>
      </c>
      <c r="R1717">
        <v>0</v>
      </c>
      <c r="S1717" s="2">
        <f t="shared" si="52"/>
        <v>1</v>
      </c>
      <c r="T1717" s="2">
        <f t="shared" si="53"/>
        <v>1</v>
      </c>
    </row>
    <row r="1718" spans="1:20" x14ac:dyDescent="0.3">
      <c r="A1718">
        <v>16</v>
      </c>
      <c r="B1718" t="s">
        <v>1736</v>
      </c>
      <c r="C1718" t="s">
        <v>2021</v>
      </c>
      <c r="E1718">
        <v>2016</v>
      </c>
      <c r="F1718">
        <v>2019</v>
      </c>
      <c r="G1718">
        <v>4</v>
      </c>
      <c r="H1718">
        <v>2</v>
      </c>
      <c r="I1718">
        <v>1</v>
      </c>
      <c r="J1718">
        <v>1</v>
      </c>
      <c r="K1718">
        <v>1</v>
      </c>
      <c r="L1718">
        <v>1</v>
      </c>
      <c r="M1718">
        <v>20</v>
      </c>
      <c r="N1718">
        <v>0</v>
      </c>
      <c r="O1718">
        <v>0</v>
      </c>
      <c r="P1718">
        <v>0</v>
      </c>
      <c r="Q1718">
        <v>0</v>
      </c>
      <c r="R1718">
        <v>0</v>
      </c>
      <c r="S1718" s="2">
        <f t="shared" si="52"/>
        <v>0.25</v>
      </c>
      <c r="T1718" s="2">
        <f t="shared" si="53"/>
        <v>0.5</v>
      </c>
    </row>
    <row r="1719" spans="1:20" x14ac:dyDescent="0.3">
      <c r="A1719">
        <v>17</v>
      </c>
      <c r="B1719" t="s">
        <v>1737</v>
      </c>
      <c r="C1719" t="s">
        <v>11</v>
      </c>
      <c r="E1719">
        <v>2016</v>
      </c>
      <c r="F1719">
        <v>2016</v>
      </c>
      <c r="G1719">
        <v>2</v>
      </c>
      <c r="H1719">
        <v>1</v>
      </c>
      <c r="I1719">
        <v>1</v>
      </c>
      <c r="J1719">
        <v>1</v>
      </c>
      <c r="K1719">
        <v>1</v>
      </c>
      <c r="L1719" t="s">
        <v>8</v>
      </c>
      <c r="M1719">
        <v>100</v>
      </c>
      <c r="N1719">
        <v>0</v>
      </c>
      <c r="O1719">
        <v>0</v>
      </c>
      <c r="P1719">
        <v>0</v>
      </c>
      <c r="Q1719">
        <v>0</v>
      </c>
      <c r="R1719">
        <v>0</v>
      </c>
      <c r="S1719" s="2">
        <f t="shared" si="52"/>
        <v>0.5</v>
      </c>
      <c r="T1719" s="2">
        <f t="shared" si="53"/>
        <v>1</v>
      </c>
    </row>
    <row r="1720" spans="1:20" x14ac:dyDescent="0.3">
      <c r="A1720">
        <v>18</v>
      </c>
      <c r="B1720" t="s">
        <v>1738</v>
      </c>
      <c r="E1720">
        <v>2019</v>
      </c>
      <c r="F1720">
        <v>2019</v>
      </c>
      <c r="G1720">
        <v>1</v>
      </c>
      <c r="H1720">
        <v>1</v>
      </c>
      <c r="I1720">
        <v>1</v>
      </c>
      <c r="J1720">
        <v>1</v>
      </c>
      <c r="K1720">
        <v>1</v>
      </c>
      <c r="L1720" t="s">
        <v>8</v>
      </c>
      <c r="M1720">
        <v>25</v>
      </c>
      <c r="N1720">
        <v>0</v>
      </c>
      <c r="O1720">
        <v>0</v>
      </c>
      <c r="P1720">
        <v>0</v>
      </c>
      <c r="Q1720">
        <v>0</v>
      </c>
      <c r="R1720">
        <v>0</v>
      </c>
      <c r="S1720" s="2">
        <f t="shared" si="52"/>
        <v>1</v>
      </c>
      <c r="T1720" s="2">
        <f t="shared" si="53"/>
        <v>1</v>
      </c>
    </row>
    <row r="1721" spans="1:20" x14ac:dyDescent="0.3">
      <c r="A1721">
        <v>19</v>
      </c>
      <c r="B1721" t="s">
        <v>1739</v>
      </c>
      <c r="C1721" t="s">
        <v>13</v>
      </c>
      <c r="E1721">
        <v>2005</v>
      </c>
      <c r="F1721">
        <v>2007</v>
      </c>
      <c r="G1721">
        <v>2</v>
      </c>
      <c r="H1721">
        <v>2</v>
      </c>
      <c r="I1721">
        <v>1</v>
      </c>
      <c r="J1721">
        <v>1</v>
      </c>
      <c r="K1721">
        <v>1</v>
      </c>
      <c r="L1721">
        <v>1</v>
      </c>
      <c r="M1721">
        <v>25</v>
      </c>
      <c r="N1721">
        <v>0</v>
      </c>
      <c r="O1721">
        <v>0</v>
      </c>
      <c r="P1721">
        <v>0</v>
      </c>
      <c r="Q1721">
        <v>0</v>
      </c>
      <c r="R1721">
        <v>0</v>
      </c>
      <c r="S1721" s="2">
        <f t="shared" si="52"/>
        <v>0.5</v>
      </c>
      <c r="T1721" s="2">
        <f t="shared" si="53"/>
        <v>0.5</v>
      </c>
    </row>
    <row r="1722" spans="1:20" x14ac:dyDescent="0.3">
      <c r="A1722">
        <v>20</v>
      </c>
      <c r="B1722" t="s">
        <v>1740</v>
      </c>
      <c r="C1722" t="s">
        <v>17</v>
      </c>
      <c r="E1722">
        <v>2008</v>
      </c>
      <c r="F1722">
        <v>2009</v>
      </c>
      <c r="G1722">
        <v>2</v>
      </c>
      <c r="H1722">
        <v>1</v>
      </c>
      <c r="I1722">
        <v>1</v>
      </c>
      <c r="J1722">
        <v>1</v>
      </c>
      <c r="K1722">
        <v>1</v>
      </c>
      <c r="L1722" t="s">
        <v>8</v>
      </c>
      <c r="M1722">
        <v>100</v>
      </c>
      <c r="N1722">
        <v>0</v>
      </c>
      <c r="O1722">
        <v>0</v>
      </c>
      <c r="P1722">
        <v>0</v>
      </c>
      <c r="Q1722">
        <v>0</v>
      </c>
      <c r="R1722">
        <v>0</v>
      </c>
      <c r="S1722" s="2">
        <f t="shared" si="52"/>
        <v>0.5</v>
      </c>
      <c r="T1722" s="2">
        <f t="shared" si="53"/>
        <v>1</v>
      </c>
    </row>
    <row r="1723" spans="1:20" x14ac:dyDescent="0.3">
      <c r="A1723">
        <v>21</v>
      </c>
      <c r="B1723" t="s">
        <v>1741</v>
      </c>
      <c r="C1723" t="s">
        <v>2078</v>
      </c>
      <c r="E1723">
        <v>2019</v>
      </c>
      <c r="F1723">
        <v>2019</v>
      </c>
      <c r="G1723">
        <v>3</v>
      </c>
      <c r="H1723">
        <v>1</v>
      </c>
      <c r="I1723">
        <v>1</v>
      </c>
      <c r="J1723">
        <v>1</v>
      </c>
      <c r="K1723">
        <v>1</v>
      </c>
      <c r="L1723" t="s">
        <v>8</v>
      </c>
      <c r="M1723">
        <v>100</v>
      </c>
      <c r="N1723">
        <v>0</v>
      </c>
      <c r="O1723">
        <v>0</v>
      </c>
      <c r="P1723">
        <v>0</v>
      </c>
      <c r="Q1723">
        <v>0</v>
      </c>
      <c r="R1723">
        <v>0</v>
      </c>
      <c r="S1723" s="2">
        <f t="shared" si="52"/>
        <v>0.33333333333333331</v>
      </c>
      <c r="T1723" s="2">
        <f t="shared" si="53"/>
        <v>1</v>
      </c>
    </row>
    <row r="1724" spans="1:20" x14ac:dyDescent="0.3">
      <c r="A1724">
        <v>22</v>
      </c>
      <c r="B1724" t="s">
        <v>1742</v>
      </c>
      <c r="C1724" t="s">
        <v>13</v>
      </c>
      <c r="E1724">
        <v>2006</v>
      </c>
      <c r="F1724">
        <v>2009</v>
      </c>
      <c r="G1724">
        <v>4</v>
      </c>
      <c r="H1724">
        <v>2</v>
      </c>
      <c r="I1724">
        <v>2</v>
      </c>
      <c r="J1724">
        <v>1</v>
      </c>
      <c r="K1724">
        <v>1</v>
      </c>
      <c r="L1724" t="s">
        <v>8</v>
      </c>
      <c r="M1724">
        <v>50</v>
      </c>
      <c r="N1724">
        <v>0</v>
      </c>
      <c r="O1724">
        <v>0</v>
      </c>
      <c r="P1724">
        <v>0</v>
      </c>
      <c r="Q1724">
        <v>0</v>
      </c>
      <c r="R1724">
        <v>0</v>
      </c>
      <c r="S1724" s="2">
        <f t="shared" si="52"/>
        <v>0.25</v>
      </c>
      <c r="T1724" s="2">
        <f t="shared" si="53"/>
        <v>0.5</v>
      </c>
    </row>
    <row r="1725" spans="1:20" x14ac:dyDescent="0.3">
      <c r="A1725">
        <v>23</v>
      </c>
      <c r="B1725" t="s">
        <v>1743</v>
      </c>
      <c r="C1725" t="s">
        <v>22</v>
      </c>
      <c r="E1725">
        <v>2012</v>
      </c>
      <c r="F1725">
        <v>2012</v>
      </c>
      <c r="G1725">
        <v>3</v>
      </c>
      <c r="H1725">
        <v>1</v>
      </c>
      <c r="I1725">
        <v>0</v>
      </c>
      <c r="J1725">
        <v>1</v>
      </c>
      <c r="K1725">
        <v>1</v>
      </c>
      <c r="L1725">
        <v>1</v>
      </c>
      <c r="M1725">
        <v>50</v>
      </c>
      <c r="N1725">
        <v>0</v>
      </c>
      <c r="O1725">
        <v>0</v>
      </c>
      <c r="P1725">
        <v>0</v>
      </c>
      <c r="Q1725">
        <v>0</v>
      </c>
      <c r="R1725">
        <v>0</v>
      </c>
      <c r="S1725" s="2">
        <f t="shared" si="52"/>
        <v>0.33333333333333331</v>
      </c>
      <c r="T1725" s="2">
        <f t="shared" si="53"/>
        <v>1</v>
      </c>
    </row>
    <row r="1726" spans="1:20" x14ac:dyDescent="0.3">
      <c r="A1726">
        <v>24</v>
      </c>
      <c r="B1726" t="s">
        <v>1744</v>
      </c>
      <c r="C1726" t="s">
        <v>2030</v>
      </c>
      <c r="E1726">
        <v>2019</v>
      </c>
      <c r="F1726">
        <v>2019</v>
      </c>
      <c r="G1726">
        <v>1</v>
      </c>
      <c r="H1726">
        <v>1</v>
      </c>
      <c r="I1726">
        <v>1</v>
      </c>
      <c r="J1726">
        <v>1</v>
      </c>
      <c r="K1726">
        <v>1</v>
      </c>
      <c r="L1726" t="s">
        <v>8</v>
      </c>
      <c r="M1726">
        <v>100</v>
      </c>
      <c r="N1726">
        <v>0</v>
      </c>
      <c r="O1726">
        <v>0</v>
      </c>
      <c r="P1726">
        <v>0</v>
      </c>
      <c r="Q1726">
        <v>0</v>
      </c>
      <c r="R1726">
        <v>0</v>
      </c>
      <c r="S1726" s="2">
        <f t="shared" si="52"/>
        <v>1</v>
      </c>
      <c r="T1726" s="2">
        <f t="shared" si="53"/>
        <v>1</v>
      </c>
    </row>
    <row r="1727" spans="1:20" x14ac:dyDescent="0.3">
      <c r="A1727">
        <v>25</v>
      </c>
      <c r="B1727" t="s">
        <v>1745</v>
      </c>
      <c r="C1727" t="s">
        <v>2022</v>
      </c>
      <c r="E1727">
        <v>2016</v>
      </c>
      <c r="F1727">
        <v>2016</v>
      </c>
      <c r="G1727">
        <v>1</v>
      </c>
      <c r="H1727">
        <v>1</v>
      </c>
      <c r="I1727">
        <v>1</v>
      </c>
      <c r="J1727">
        <v>1</v>
      </c>
      <c r="K1727">
        <v>1</v>
      </c>
      <c r="L1727" t="s">
        <v>8</v>
      </c>
      <c r="M1727">
        <v>33.33</v>
      </c>
      <c r="N1727">
        <v>0</v>
      </c>
      <c r="O1727">
        <v>0</v>
      </c>
      <c r="P1727">
        <v>0</v>
      </c>
      <c r="Q1727">
        <v>0</v>
      </c>
      <c r="R1727">
        <v>0</v>
      </c>
      <c r="S1727" s="2">
        <f t="shared" si="52"/>
        <v>1</v>
      </c>
      <c r="T1727" s="2">
        <f t="shared" si="53"/>
        <v>1</v>
      </c>
    </row>
    <row r="1728" spans="1:20" x14ac:dyDescent="0.3">
      <c r="A1728">
        <v>26</v>
      </c>
      <c r="B1728" t="s">
        <v>1746</v>
      </c>
      <c r="C1728" t="s">
        <v>14</v>
      </c>
      <c r="E1728">
        <v>2006</v>
      </c>
      <c r="F1728">
        <v>2010</v>
      </c>
      <c r="G1728">
        <v>12</v>
      </c>
      <c r="H1728">
        <v>2</v>
      </c>
      <c r="I1728">
        <v>0</v>
      </c>
      <c r="J1728">
        <v>1</v>
      </c>
      <c r="K1728">
        <v>1</v>
      </c>
      <c r="L1728">
        <v>0.5</v>
      </c>
      <c r="M1728">
        <v>20</v>
      </c>
      <c r="N1728">
        <v>0</v>
      </c>
      <c r="O1728">
        <v>0</v>
      </c>
      <c r="P1728">
        <v>1</v>
      </c>
      <c r="Q1728">
        <v>0</v>
      </c>
      <c r="R1728">
        <v>0</v>
      </c>
      <c r="S1728" s="2">
        <f t="shared" si="52"/>
        <v>8.3333333333333329E-2</v>
      </c>
      <c r="T1728" s="2">
        <f t="shared" si="53"/>
        <v>0.5</v>
      </c>
    </row>
    <row r="1729" spans="1:20" x14ac:dyDescent="0.3">
      <c r="A1729">
        <v>27</v>
      </c>
      <c r="B1729" t="s">
        <v>1747</v>
      </c>
      <c r="C1729" t="s">
        <v>19</v>
      </c>
      <c r="E1729">
        <v>2018</v>
      </c>
      <c r="F1729">
        <v>2018</v>
      </c>
      <c r="G1729">
        <v>6</v>
      </c>
      <c r="H1729">
        <v>3</v>
      </c>
      <c r="I1729">
        <v>2</v>
      </c>
      <c r="J1729">
        <v>1</v>
      </c>
      <c r="K1729">
        <v>1</v>
      </c>
      <c r="L1729">
        <v>1</v>
      </c>
      <c r="M1729">
        <v>20</v>
      </c>
      <c r="N1729">
        <v>0</v>
      </c>
      <c r="O1729">
        <v>0</v>
      </c>
      <c r="P1729">
        <v>1</v>
      </c>
      <c r="Q1729">
        <v>0</v>
      </c>
      <c r="R1729">
        <v>0</v>
      </c>
      <c r="S1729" s="2">
        <f t="shared" si="52"/>
        <v>0.16666666666666666</v>
      </c>
      <c r="T1729" s="2">
        <f t="shared" si="53"/>
        <v>0.33333333333333331</v>
      </c>
    </row>
    <row r="1730" spans="1:20" x14ac:dyDescent="0.3">
      <c r="A1730">
        <v>28</v>
      </c>
      <c r="B1730" t="s">
        <v>1748</v>
      </c>
      <c r="C1730" t="s">
        <v>21</v>
      </c>
      <c r="E1730">
        <v>2015</v>
      </c>
      <c r="F1730">
        <v>2015</v>
      </c>
      <c r="G1730">
        <v>3</v>
      </c>
      <c r="H1730">
        <v>1</v>
      </c>
      <c r="I1730">
        <v>0</v>
      </c>
      <c r="J1730">
        <v>1</v>
      </c>
      <c r="K1730">
        <v>1</v>
      </c>
      <c r="L1730">
        <v>1</v>
      </c>
      <c r="M1730">
        <v>50</v>
      </c>
      <c r="N1730">
        <v>0</v>
      </c>
      <c r="O1730">
        <v>0</v>
      </c>
      <c r="P1730">
        <v>0</v>
      </c>
      <c r="Q1730">
        <v>0</v>
      </c>
      <c r="R1730">
        <v>0</v>
      </c>
      <c r="S1730" s="2">
        <f t="shared" si="52"/>
        <v>0.33333333333333331</v>
      </c>
      <c r="T1730" s="2">
        <f t="shared" si="53"/>
        <v>1</v>
      </c>
    </row>
    <row r="1731" spans="1:20" x14ac:dyDescent="0.3">
      <c r="A1731">
        <v>29</v>
      </c>
      <c r="B1731" t="s">
        <v>1749</v>
      </c>
      <c r="C1731" t="s">
        <v>2045</v>
      </c>
      <c r="E1731">
        <v>2019</v>
      </c>
      <c r="F1731">
        <v>2019</v>
      </c>
      <c r="G1731">
        <v>5</v>
      </c>
      <c r="H1731">
        <v>1</v>
      </c>
      <c r="I1731">
        <v>1</v>
      </c>
      <c r="J1731">
        <v>1</v>
      </c>
      <c r="K1731">
        <v>1</v>
      </c>
      <c r="L1731" t="s">
        <v>8</v>
      </c>
      <c r="M1731">
        <v>100</v>
      </c>
      <c r="N1731">
        <v>0</v>
      </c>
      <c r="O1731">
        <v>0</v>
      </c>
      <c r="P1731">
        <v>0</v>
      </c>
      <c r="Q1731">
        <v>0</v>
      </c>
      <c r="R1731">
        <v>0</v>
      </c>
      <c r="S1731" s="2">
        <f t="shared" ref="S1731:S1794" si="54">J1731/G1731</f>
        <v>0.2</v>
      </c>
      <c r="T1731" s="2">
        <f t="shared" ref="T1731:T1794" si="55">J1731/H1731</f>
        <v>1</v>
      </c>
    </row>
    <row r="1732" spans="1:20" x14ac:dyDescent="0.3">
      <c r="A1732">
        <v>30</v>
      </c>
      <c r="B1732" t="s">
        <v>1750</v>
      </c>
      <c r="C1732" t="s">
        <v>2066</v>
      </c>
      <c r="E1732">
        <v>2019</v>
      </c>
      <c r="F1732">
        <v>2019</v>
      </c>
      <c r="G1732">
        <v>3</v>
      </c>
      <c r="H1732">
        <v>2</v>
      </c>
      <c r="I1732">
        <v>0</v>
      </c>
      <c r="J1732">
        <v>1</v>
      </c>
      <c r="K1732">
        <v>1</v>
      </c>
      <c r="L1732">
        <v>0.5</v>
      </c>
      <c r="M1732">
        <v>16.66</v>
      </c>
      <c r="N1732">
        <v>0</v>
      </c>
      <c r="O1732">
        <v>0</v>
      </c>
      <c r="P1732">
        <v>1</v>
      </c>
      <c r="Q1732">
        <v>0</v>
      </c>
      <c r="R1732">
        <v>0</v>
      </c>
      <c r="S1732" s="2">
        <f t="shared" si="54"/>
        <v>0.33333333333333331</v>
      </c>
      <c r="T1732" s="2">
        <f t="shared" si="55"/>
        <v>0.5</v>
      </c>
    </row>
    <row r="1733" spans="1:20" x14ac:dyDescent="0.3">
      <c r="A1733">
        <v>31</v>
      </c>
      <c r="B1733" t="s">
        <v>1751</v>
      </c>
      <c r="C1733" t="s">
        <v>19</v>
      </c>
      <c r="E1733">
        <v>2006</v>
      </c>
      <c r="F1733">
        <v>2006</v>
      </c>
      <c r="G1733">
        <v>1</v>
      </c>
      <c r="H1733">
        <v>1</v>
      </c>
      <c r="I1733">
        <v>0</v>
      </c>
      <c r="J1733">
        <v>1</v>
      </c>
      <c r="K1733">
        <v>1</v>
      </c>
      <c r="L1733">
        <v>1</v>
      </c>
      <c r="M1733">
        <v>33.33</v>
      </c>
      <c r="N1733">
        <v>0</v>
      </c>
      <c r="O1733">
        <v>0</v>
      </c>
      <c r="P1733">
        <v>0</v>
      </c>
      <c r="Q1733">
        <v>0</v>
      </c>
      <c r="R1733">
        <v>0</v>
      </c>
      <c r="S1733" s="2">
        <f t="shared" si="54"/>
        <v>1</v>
      </c>
      <c r="T1733" s="2">
        <f t="shared" si="55"/>
        <v>1</v>
      </c>
    </row>
    <row r="1734" spans="1:20" x14ac:dyDescent="0.3">
      <c r="A1734">
        <v>32</v>
      </c>
      <c r="B1734" t="s">
        <v>1752</v>
      </c>
      <c r="C1734" t="s">
        <v>13</v>
      </c>
      <c r="E1734">
        <v>2007</v>
      </c>
      <c r="F1734">
        <v>2007</v>
      </c>
      <c r="G1734">
        <v>1</v>
      </c>
      <c r="H1734">
        <v>1</v>
      </c>
      <c r="I1734">
        <v>0</v>
      </c>
      <c r="J1734">
        <v>1</v>
      </c>
      <c r="K1734">
        <v>1</v>
      </c>
      <c r="L1734">
        <v>1</v>
      </c>
      <c r="M1734">
        <v>50</v>
      </c>
      <c r="N1734">
        <v>0</v>
      </c>
      <c r="O1734">
        <v>0</v>
      </c>
      <c r="P1734">
        <v>0</v>
      </c>
      <c r="Q1734">
        <v>0</v>
      </c>
      <c r="R1734">
        <v>0</v>
      </c>
      <c r="S1734" s="2">
        <f t="shared" si="54"/>
        <v>1</v>
      </c>
      <c r="T1734" s="2">
        <f t="shared" si="55"/>
        <v>1</v>
      </c>
    </row>
    <row r="1735" spans="1:20" x14ac:dyDescent="0.3">
      <c r="A1735">
        <v>33</v>
      </c>
      <c r="B1735" t="s">
        <v>1753</v>
      </c>
      <c r="C1735" t="s">
        <v>13</v>
      </c>
      <c r="E1735">
        <v>2014</v>
      </c>
      <c r="F1735">
        <v>2015</v>
      </c>
      <c r="G1735">
        <v>5</v>
      </c>
      <c r="H1735">
        <v>1</v>
      </c>
      <c r="I1735">
        <v>0</v>
      </c>
      <c r="J1735">
        <v>1</v>
      </c>
      <c r="K1735">
        <v>1</v>
      </c>
      <c r="L1735">
        <v>1</v>
      </c>
      <c r="M1735">
        <v>100</v>
      </c>
      <c r="N1735">
        <v>0</v>
      </c>
      <c r="O1735">
        <v>0</v>
      </c>
      <c r="P1735">
        <v>0</v>
      </c>
      <c r="Q1735">
        <v>0</v>
      </c>
      <c r="R1735">
        <v>0</v>
      </c>
      <c r="S1735" s="2">
        <f t="shared" si="54"/>
        <v>0.2</v>
      </c>
      <c r="T1735" s="2">
        <f t="shared" si="55"/>
        <v>1</v>
      </c>
    </row>
    <row r="1736" spans="1:20" x14ac:dyDescent="0.3">
      <c r="A1736">
        <v>34</v>
      </c>
      <c r="B1736" t="s">
        <v>1754</v>
      </c>
      <c r="C1736" t="s">
        <v>14</v>
      </c>
      <c r="E1736">
        <v>2011</v>
      </c>
      <c r="F1736">
        <v>2011</v>
      </c>
      <c r="G1736">
        <v>3</v>
      </c>
      <c r="H1736">
        <v>2</v>
      </c>
      <c r="I1736">
        <v>0</v>
      </c>
      <c r="J1736">
        <v>1</v>
      </c>
      <c r="K1736">
        <v>1</v>
      </c>
      <c r="L1736">
        <v>0.5</v>
      </c>
      <c r="M1736">
        <v>16.66</v>
      </c>
      <c r="N1736">
        <v>0</v>
      </c>
      <c r="O1736">
        <v>0</v>
      </c>
      <c r="P1736">
        <v>1</v>
      </c>
      <c r="Q1736">
        <v>0</v>
      </c>
      <c r="R1736">
        <v>0</v>
      </c>
      <c r="S1736" s="2">
        <f t="shared" si="54"/>
        <v>0.33333333333333331</v>
      </c>
      <c r="T1736" s="2">
        <f t="shared" si="55"/>
        <v>0.5</v>
      </c>
    </row>
    <row r="1737" spans="1:20" x14ac:dyDescent="0.3">
      <c r="A1737">
        <v>35</v>
      </c>
      <c r="B1737" t="s">
        <v>1755</v>
      </c>
      <c r="C1737" t="s">
        <v>15</v>
      </c>
      <c r="E1737">
        <v>2007</v>
      </c>
      <c r="F1737">
        <v>2007</v>
      </c>
      <c r="G1737">
        <v>5</v>
      </c>
      <c r="H1737">
        <v>1</v>
      </c>
      <c r="I1737">
        <v>1</v>
      </c>
      <c r="J1737">
        <v>1</v>
      </c>
      <c r="K1737">
        <v>1</v>
      </c>
      <c r="L1737" t="s">
        <v>8</v>
      </c>
      <c r="M1737">
        <v>100</v>
      </c>
      <c r="N1737">
        <v>0</v>
      </c>
      <c r="O1737">
        <v>0</v>
      </c>
      <c r="P1737">
        <v>0</v>
      </c>
      <c r="Q1737">
        <v>0</v>
      </c>
      <c r="R1737">
        <v>0</v>
      </c>
      <c r="S1737" s="2">
        <f t="shared" si="54"/>
        <v>0.2</v>
      </c>
      <c r="T1737" s="2">
        <f t="shared" si="55"/>
        <v>1</v>
      </c>
    </row>
    <row r="1738" spans="1:20" x14ac:dyDescent="0.3">
      <c r="A1738">
        <v>36</v>
      </c>
      <c r="B1738" t="s">
        <v>1756</v>
      </c>
      <c r="C1738" t="s">
        <v>19</v>
      </c>
      <c r="E1738">
        <v>2010</v>
      </c>
      <c r="F1738">
        <v>2010</v>
      </c>
      <c r="G1738">
        <v>2</v>
      </c>
      <c r="H1738">
        <v>1</v>
      </c>
      <c r="I1738">
        <v>1</v>
      </c>
      <c r="J1738">
        <v>1</v>
      </c>
      <c r="K1738">
        <v>1</v>
      </c>
      <c r="L1738" t="s">
        <v>8</v>
      </c>
      <c r="M1738">
        <v>50</v>
      </c>
      <c r="N1738">
        <v>0</v>
      </c>
      <c r="O1738">
        <v>0</v>
      </c>
      <c r="P1738">
        <v>0</v>
      </c>
      <c r="Q1738">
        <v>0</v>
      </c>
      <c r="R1738">
        <v>0</v>
      </c>
      <c r="S1738" s="2">
        <f t="shared" si="54"/>
        <v>0.5</v>
      </c>
      <c r="T1738" s="2">
        <f t="shared" si="55"/>
        <v>1</v>
      </c>
    </row>
    <row r="1739" spans="1:20" x14ac:dyDescent="0.3">
      <c r="A1739">
        <v>37</v>
      </c>
      <c r="B1739" t="s">
        <v>1757</v>
      </c>
      <c r="C1739" t="s">
        <v>2059</v>
      </c>
      <c r="E1739">
        <v>2019</v>
      </c>
      <c r="F1739">
        <v>2019</v>
      </c>
      <c r="G1739">
        <v>3</v>
      </c>
      <c r="H1739">
        <v>1</v>
      </c>
      <c r="I1739">
        <v>1</v>
      </c>
      <c r="J1739">
        <v>1</v>
      </c>
      <c r="K1739">
        <v>1</v>
      </c>
      <c r="L1739" t="s">
        <v>8</v>
      </c>
      <c r="M1739">
        <v>50</v>
      </c>
      <c r="N1739">
        <v>0</v>
      </c>
      <c r="O1739">
        <v>0</v>
      </c>
      <c r="P1739">
        <v>0</v>
      </c>
      <c r="Q1739">
        <v>0</v>
      </c>
      <c r="R1739">
        <v>0</v>
      </c>
      <c r="S1739" s="2">
        <f t="shared" si="54"/>
        <v>0.33333333333333331</v>
      </c>
      <c r="T1739" s="2">
        <f t="shared" si="55"/>
        <v>1</v>
      </c>
    </row>
    <row r="1740" spans="1:20" x14ac:dyDescent="0.3">
      <c r="A1740">
        <v>38</v>
      </c>
      <c r="B1740" t="s">
        <v>1758</v>
      </c>
      <c r="C1740" t="s">
        <v>2024</v>
      </c>
      <c r="E1740">
        <v>2019</v>
      </c>
      <c r="F1740">
        <v>2019</v>
      </c>
      <c r="G1740">
        <v>1</v>
      </c>
      <c r="H1740">
        <v>1</v>
      </c>
      <c r="I1740">
        <v>0</v>
      </c>
      <c r="J1740">
        <v>1</v>
      </c>
      <c r="K1740">
        <v>1</v>
      </c>
      <c r="L1740">
        <v>1</v>
      </c>
      <c r="M1740">
        <v>33.33</v>
      </c>
      <c r="N1740">
        <v>0</v>
      </c>
      <c r="O1740">
        <v>0</v>
      </c>
      <c r="P1740">
        <v>0</v>
      </c>
      <c r="Q1740">
        <v>0</v>
      </c>
      <c r="R1740">
        <v>0</v>
      </c>
      <c r="S1740" s="2">
        <f t="shared" si="54"/>
        <v>1</v>
      </c>
      <c r="T1740" s="2">
        <f t="shared" si="55"/>
        <v>1</v>
      </c>
    </row>
    <row r="1741" spans="1:20" x14ac:dyDescent="0.3">
      <c r="A1741">
        <v>39</v>
      </c>
      <c r="B1741" t="s">
        <v>1759</v>
      </c>
      <c r="C1741" t="s">
        <v>2037</v>
      </c>
      <c r="E1741">
        <v>2019</v>
      </c>
      <c r="F1741">
        <v>2019</v>
      </c>
      <c r="G1741">
        <v>6</v>
      </c>
      <c r="H1741">
        <v>2</v>
      </c>
      <c r="I1741">
        <v>2</v>
      </c>
      <c r="J1741">
        <v>1</v>
      </c>
      <c r="K1741">
        <v>1</v>
      </c>
      <c r="L1741" t="s">
        <v>8</v>
      </c>
      <c r="M1741">
        <v>50</v>
      </c>
      <c r="N1741">
        <v>0</v>
      </c>
      <c r="O1741">
        <v>0</v>
      </c>
      <c r="P1741">
        <v>0</v>
      </c>
      <c r="Q1741">
        <v>0</v>
      </c>
      <c r="R1741">
        <v>0</v>
      </c>
      <c r="S1741" s="2">
        <f t="shared" si="54"/>
        <v>0.16666666666666666</v>
      </c>
      <c r="T1741" s="2">
        <f t="shared" si="55"/>
        <v>0.5</v>
      </c>
    </row>
    <row r="1742" spans="1:20" x14ac:dyDescent="0.3">
      <c r="A1742">
        <v>40</v>
      </c>
      <c r="B1742" t="s">
        <v>1760</v>
      </c>
      <c r="C1742" t="s">
        <v>2043</v>
      </c>
      <c r="E1742">
        <v>2019</v>
      </c>
      <c r="F1742">
        <v>2019</v>
      </c>
      <c r="G1742">
        <v>2</v>
      </c>
      <c r="H1742">
        <v>1</v>
      </c>
      <c r="I1742">
        <v>1</v>
      </c>
      <c r="J1742">
        <v>1</v>
      </c>
      <c r="K1742">
        <v>1</v>
      </c>
      <c r="L1742" t="s">
        <v>8</v>
      </c>
      <c r="M1742">
        <v>100</v>
      </c>
      <c r="N1742">
        <v>0</v>
      </c>
      <c r="O1742">
        <v>0</v>
      </c>
      <c r="P1742">
        <v>0</v>
      </c>
      <c r="Q1742">
        <v>0</v>
      </c>
      <c r="R1742">
        <v>0</v>
      </c>
      <c r="S1742" s="2">
        <f t="shared" si="54"/>
        <v>0.5</v>
      </c>
      <c r="T1742" s="2">
        <f t="shared" si="55"/>
        <v>1</v>
      </c>
    </row>
    <row r="1743" spans="1:20" x14ac:dyDescent="0.3">
      <c r="A1743">
        <v>41</v>
      </c>
      <c r="B1743" t="s">
        <v>1761</v>
      </c>
      <c r="C1743" t="s">
        <v>2070</v>
      </c>
      <c r="E1743">
        <v>2019</v>
      </c>
      <c r="F1743">
        <v>2019</v>
      </c>
      <c r="G1743">
        <v>3</v>
      </c>
      <c r="H1743">
        <v>2</v>
      </c>
      <c r="I1743">
        <v>1</v>
      </c>
      <c r="J1743">
        <v>1</v>
      </c>
      <c r="K1743">
        <v>1</v>
      </c>
      <c r="L1743">
        <v>1</v>
      </c>
      <c r="M1743">
        <v>100</v>
      </c>
      <c r="N1743">
        <v>0</v>
      </c>
      <c r="O1743">
        <v>0</v>
      </c>
      <c r="P1743">
        <v>0</v>
      </c>
      <c r="Q1743">
        <v>0</v>
      </c>
      <c r="R1743">
        <v>0</v>
      </c>
      <c r="S1743" s="2">
        <f t="shared" si="54"/>
        <v>0.33333333333333331</v>
      </c>
      <c r="T1743" s="2">
        <f t="shared" si="55"/>
        <v>0.5</v>
      </c>
    </row>
    <row r="1744" spans="1:20" x14ac:dyDescent="0.3">
      <c r="A1744">
        <v>42</v>
      </c>
      <c r="B1744" t="s">
        <v>1762</v>
      </c>
      <c r="C1744" t="s">
        <v>11</v>
      </c>
      <c r="E1744">
        <v>2015</v>
      </c>
      <c r="F1744">
        <v>2015</v>
      </c>
      <c r="G1744">
        <v>2</v>
      </c>
      <c r="H1744">
        <v>1</v>
      </c>
      <c r="I1744">
        <v>1</v>
      </c>
      <c r="J1744">
        <v>1</v>
      </c>
      <c r="K1744">
        <v>1</v>
      </c>
      <c r="L1744" t="s">
        <v>8</v>
      </c>
      <c r="M1744">
        <v>100</v>
      </c>
      <c r="N1744">
        <v>0</v>
      </c>
      <c r="O1744">
        <v>0</v>
      </c>
      <c r="P1744">
        <v>0</v>
      </c>
      <c r="Q1744">
        <v>0</v>
      </c>
      <c r="R1744">
        <v>0</v>
      </c>
      <c r="S1744" s="2">
        <f t="shared" si="54"/>
        <v>0.5</v>
      </c>
      <c r="T1744" s="2">
        <f t="shared" si="55"/>
        <v>1</v>
      </c>
    </row>
    <row r="1745" spans="1:20" x14ac:dyDescent="0.3">
      <c r="A1745">
        <v>43</v>
      </c>
      <c r="B1745" t="s">
        <v>1763</v>
      </c>
      <c r="C1745" t="s">
        <v>2067</v>
      </c>
      <c r="E1745">
        <v>2019</v>
      </c>
      <c r="F1745">
        <v>2019</v>
      </c>
      <c r="G1745">
        <v>2</v>
      </c>
      <c r="H1745">
        <v>1</v>
      </c>
      <c r="I1745">
        <v>0</v>
      </c>
      <c r="J1745">
        <v>1</v>
      </c>
      <c r="K1745">
        <v>1</v>
      </c>
      <c r="L1745">
        <v>1</v>
      </c>
      <c r="M1745">
        <v>50</v>
      </c>
      <c r="N1745">
        <v>0</v>
      </c>
      <c r="O1745">
        <v>0</v>
      </c>
      <c r="P1745">
        <v>0</v>
      </c>
      <c r="Q1745">
        <v>0</v>
      </c>
      <c r="R1745">
        <v>0</v>
      </c>
      <c r="S1745" s="2">
        <f t="shared" si="54"/>
        <v>0.5</v>
      </c>
      <c r="T1745" s="2">
        <f t="shared" si="55"/>
        <v>1</v>
      </c>
    </row>
    <row r="1746" spans="1:20" x14ac:dyDescent="0.3">
      <c r="A1746">
        <v>44</v>
      </c>
      <c r="B1746" t="s">
        <v>1764</v>
      </c>
      <c r="C1746" t="s">
        <v>21</v>
      </c>
      <c r="E1746">
        <v>2015</v>
      </c>
      <c r="F1746">
        <v>2019</v>
      </c>
      <c r="G1746">
        <v>4</v>
      </c>
      <c r="H1746">
        <v>1</v>
      </c>
      <c r="I1746">
        <v>0</v>
      </c>
      <c r="J1746">
        <v>1</v>
      </c>
      <c r="K1746">
        <v>1</v>
      </c>
      <c r="L1746">
        <v>1</v>
      </c>
      <c r="M1746">
        <v>50</v>
      </c>
      <c r="N1746">
        <v>0</v>
      </c>
      <c r="O1746">
        <v>0</v>
      </c>
      <c r="P1746">
        <v>0</v>
      </c>
      <c r="Q1746">
        <v>0</v>
      </c>
      <c r="R1746">
        <v>0</v>
      </c>
      <c r="S1746" s="2">
        <f t="shared" si="54"/>
        <v>0.25</v>
      </c>
      <c r="T1746" s="2">
        <f t="shared" si="55"/>
        <v>1</v>
      </c>
    </row>
    <row r="1747" spans="1:20" x14ac:dyDescent="0.3">
      <c r="A1747">
        <v>45</v>
      </c>
      <c r="B1747" t="s">
        <v>1765</v>
      </c>
      <c r="C1747" t="s">
        <v>2036</v>
      </c>
      <c r="E1747">
        <v>2019</v>
      </c>
      <c r="F1747">
        <v>2019</v>
      </c>
      <c r="G1747">
        <v>5</v>
      </c>
      <c r="H1747">
        <v>2</v>
      </c>
      <c r="I1747">
        <v>2</v>
      </c>
      <c r="J1747">
        <v>1</v>
      </c>
      <c r="K1747">
        <v>1</v>
      </c>
      <c r="L1747" t="s">
        <v>8</v>
      </c>
      <c r="M1747">
        <v>25</v>
      </c>
      <c r="N1747">
        <v>0</v>
      </c>
      <c r="O1747">
        <v>0</v>
      </c>
      <c r="P1747">
        <v>0</v>
      </c>
      <c r="Q1747">
        <v>0</v>
      </c>
      <c r="R1747">
        <v>0</v>
      </c>
      <c r="S1747" s="2">
        <f t="shared" si="54"/>
        <v>0.2</v>
      </c>
      <c r="T1747" s="2">
        <f t="shared" si="55"/>
        <v>0.5</v>
      </c>
    </row>
    <row r="1748" spans="1:20" x14ac:dyDescent="0.3">
      <c r="A1748">
        <v>46</v>
      </c>
      <c r="B1748" t="s">
        <v>1766</v>
      </c>
      <c r="C1748" t="s">
        <v>12</v>
      </c>
      <c r="E1748">
        <v>2009</v>
      </c>
      <c r="F1748">
        <v>2010</v>
      </c>
      <c r="G1748">
        <v>2</v>
      </c>
      <c r="H1748">
        <v>1</v>
      </c>
      <c r="I1748">
        <v>1</v>
      </c>
      <c r="J1748">
        <v>1</v>
      </c>
      <c r="K1748">
        <v>1</v>
      </c>
      <c r="L1748" t="s">
        <v>8</v>
      </c>
      <c r="M1748">
        <v>100</v>
      </c>
      <c r="N1748">
        <v>0</v>
      </c>
      <c r="O1748">
        <v>0</v>
      </c>
      <c r="P1748">
        <v>0</v>
      </c>
      <c r="Q1748">
        <v>0</v>
      </c>
      <c r="R1748">
        <v>0</v>
      </c>
      <c r="S1748" s="2">
        <f t="shared" si="54"/>
        <v>0.5</v>
      </c>
      <c r="T1748" s="2">
        <f t="shared" si="55"/>
        <v>1</v>
      </c>
    </row>
    <row r="1749" spans="1:20" x14ac:dyDescent="0.3">
      <c r="A1749">
        <v>47</v>
      </c>
      <c r="B1749" t="s">
        <v>1767</v>
      </c>
      <c r="E1749">
        <v>2019</v>
      </c>
      <c r="F1749">
        <v>2019</v>
      </c>
      <c r="G1749">
        <v>3</v>
      </c>
      <c r="H1749">
        <v>2</v>
      </c>
      <c r="I1749">
        <v>0</v>
      </c>
      <c r="J1749">
        <v>1</v>
      </c>
      <c r="K1749">
        <v>1</v>
      </c>
      <c r="L1749">
        <v>0.5</v>
      </c>
      <c r="M1749">
        <v>16.66</v>
      </c>
      <c r="N1749">
        <v>0</v>
      </c>
      <c r="O1749">
        <v>0</v>
      </c>
      <c r="P1749">
        <v>1</v>
      </c>
      <c r="Q1749">
        <v>0</v>
      </c>
      <c r="R1749">
        <v>0</v>
      </c>
      <c r="S1749" s="2">
        <f t="shared" si="54"/>
        <v>0.33333333333333331</v>
      </c>
      <c r="T1749" s="2">
        <f t="shared" si="55"/>
        <v>0.5</v>
      </c>
    </row>
    <row r="1750" spans="1:20" x14ac:dyDescent="0.3">
      <c r="A1750">
        <v>48</v>
      </c>
      <c r="B1750" t="s">
        <v>1768</v>
      </c>
      <c r="C1750" t="s">
        <v>16</v>
      </c>
      <c r="E1750">
        <v>2008</v>
      </c>
      <c r="F1750">
        <v>2017</v>
      </c>
      <c r="G1750">
        <v>5</v>
      </c>
      <c r="H1750">
        <v>1</v>
      </c>
      <c r="I1750">
        <v>1</v>
      </c>
      <c r="J1750">
        <v>1</v>
      </c>
      <c r="K1750">
        <v>1</v>
      </c>
      <c r="L1750" t="s">
        <v>8</v>
      </c>
      <c r="M1750">
        <v>100</v>
      </c>
      <c r="N1750">
        <v>0</v>
      </c>
      <c r="O1750">
        <v>0</v>
      </c>
      <c r="P1750">
        <v>0</v>
      </c>
      <c r="Q1750">
        <v>0</v>
      </c>
      <c r="R1750">
        <v>0</v>
      </c>
      <c r="S1750" s="2">
        <f t="shared" si="54"/>
        <v>0.2</v>
      </c>
      <c r="T1750" s="2">
        <f t="shared" si="55"/>
        <v>1</v>
      </c>
    </row>
    <row r="1751" spans="1:20" x14ac:dyDescent="0.3">
      <c r="A1751">
        <v>49</v>
      </c>
      <c r="B1751" t="s">
        <v>1769</v>
      </c>
      <c r="C1751" t="s">
        <v>20</v>
      </c>
      <c r="E1751">
        <v>2010</v>
      </c>
      <c r="F1751">
        <v>2010</v>
      </c>
      <c r="G1751">
        <v>1</v>
      </c>
      <c r="H1751">
        <v>1</v>
      </c>
      <c r="I1751">
        <v>1</v>
      </c>
      <c r="J1751">
        <v>1</v>
      </c>
      <c r="K1751">
        <v>1</v>
      </c>
      <c r="L1751" t="s">
        <v>8</v>
      </c>
      <c r="M1751">
        <v>33.33</v>
      </c>
      <c r="N1751">
        <v>0</v>
      </c>
      <c r="O1751">
        <v>0</v>
      </c>
      <c r="P1751">
        <v>0</v>
      </c>
      <c r="Q1751">
        <v>0</v>
      </c>
      <c r="R1751">
        <v>0</v>
      </c>
      <c r="S1751" s="2">
        <f t="shared" si="54"/>
        <v>1</v>
      </c>
      <c r="T1751" s="2">
        <f t="shared" si="55"/>
        <v>1</v>
      </c>
    </row>
    <row r="1752" spans="1:20" x14ac:dyDescent="0.3">
      <c r="A1752">
        <v>0</v>
      </c>
      <c r="B1752" t="s">
        <v>1770</v>
      </c>
      <c r="C1752" t="s">
        <v>2036</v>
      </c>
      <c r="E1752">
        <v>2019</v>
      </c>
      <c r="F1752">
        <v>2019</v>
      </c>
      <c r="G1752">
        <v>2</v>
      </c>
      <c r="H1752">
        <v>1</v>
      </c>
      <c r="I1752">
        <v>0</v>
      </c>
      <c r="J1752">
        <v>1</v>
      </c>
      <c r="K1752">
        <v>1</v>
      </c>
      <c r="L1752">
        <v>1</v>
      </c>
      <c r="M1752">
        <v>50</v>
      </c>
      <c r="N1752">
        <v>0</v>
      </c>
      <c r="O1752">
        <v>0</v>
      </c>
      <c r="P1752">
        <v>0</v>
      </c>
      <c r="Q1752">
        <v>0</v>
      </c>
      <c r="R1752">
        <v>0</v>
      </c>
      <c r="S1752" s="2">
        <f t="shared" si="54"/>
        <v>0.5</v>
      </c>
      <c r="T1752" s="2">
        <f t="shared" si="55"/>
        <v>1</v>
      </c>
    </row>
    <row r="1753" spans="1:20" x14ac:dyDescent="0.3">
      <c r="A1753">
        <v>1</v>
      </c>
      <c r="B1753" t="s">
        <v>1771</v>
      </c>
      <c r="C1753" t="s">
        <v>18</v>
      </c>
      <c r="E1753">
        <v>2008</v>
      </c>
      <c r="F1753">
        <v>2008</v>
      </c>
      <c r="G1753">
        <v>1</v>
      </c>
      <c r="H1753">
        <v>1</v>
      </c>
      <c r="I1753">
        <v>1</v>
      </c>
      <c r="J1753">
        <v>1</v>
      </c>
      <c r="K1753">
        <v>1</v>
      </c>
      <c r="L1753" t="s">
        <v>8</v>
      </c>
      <c r="M1753">
        <v>100</v>
      </c>
      <c r="N1753">
        <v>0</v>
      </c>
      <c r="O1753">
        <v>0</v>
      </c>
      <c r="P1753">
        <v>0</v>
      </c>
      <c r="Q1753">
        <v>0</v>
      </c>
      <c r="R1753">
        <v>0</v>
      </c>
      <c r="S1753" s="2">
        <f t="shared" si="54"/>
        <v>1</v>
      </c>
      <c r="T1753" s="2">
        <f t="shared" si="55"/>
        <v>1</v>
      </c>
    </row>
    <row r="1754" spans="1:20" x14ac:dyDescent="0.3">
      <c r="A1754">
        <v>2</v>
      </c>
      <c r="B1754" t="s">
        <v>1772</v>
      </c>
      <c r="C1754" t="s">
        <v>13</v>
      </c>
      <c r="E1754">
        <v>2015</v>
      </c>
      <c r="F1754">
        <v>2016</v>
      </c>
      <c r="G1754">
        <v>6</v>
      </c>
      <c r="H1754">
        <v>1</v>
      </c>
      <c r="I1754">
        <v>1</v>
      </c>
      <c r="J1754">
        <v>1</v>
      </c>
      <c r="K1754">
        <v>1</v>
      </c>
      <c r="L1754" t="s">
        <v>8</v>
      </c>
      <c r="M1754">
        <v>50</v>
      </c>
      <c r="N1754">
        <v>0</v>
      </c>
      <c r="O1754">
        <v>0</v>
      </c>
      <c r="P1754">
        <v>0</v>
      </c>
      <c r="Q1754">
        <v>0</v>
      </c>
      <c r="R1754">
        <v>0</v>
      </c>
      <c r="S1754" s="2">
        <f t="shared" si="54"/>
        <v>0.16666666666666666</v>
      </c>
      <c r="T1754" s="2">
        <f t="shared" si="55"/>
        <v>1</v>
      </c>
    </row>
    <row r="1755" spans="1:20" x14ac:dyDescent="0.3">
      <c r="A1755">
        <v>3</v>
      </c>
      <c r="B1755" t="s">
        <v>1773</v>
      </c>
      <c r="C1755" t="s">
        <v>2041</v>
      </c>
      <c r="E1755">
        <v>2008</v>
      </c>
      <c r="F1755">
        <v>2008</v>
      </c>
      <c r="G1755">
        <v>1</v>
      </c>
      <c r="H1755">
        <v>1</v>
      </c>
      <c r="I1755">
        <v>0</v>
      </c>
      <c r="J1755">
        <v>1</v>
      </c>
      <c r="K1755">
        <v>1</v>
      </c>
      <c r="L1755">
        <v>1</v>
      </c>
      <c r="M1755">
        <v>20</v>
      </c>
      <c r="N1755">
        <v>0</v>
      </c>
      <c r="O1755">
        <v>0</v>
      </c>
      <c r="P1755">
        <v>0</v>
      </c>
      <c r="Q1755">
        <v>0</v>
      </c>
      <c r="R1755">
        <v>0</v>
      </c>
      <c r="S1755" s="2">
        <f t="shared" si="54"/>
        <v>1</v>
      </c>
      <c r="T1755" s="2">
        <f t="shared" si="55"/>
        <v>1</v>
      </c>
    </row>
    <row r="1756" spans="1:20" x14ac:dyDescent="0.3">
      <c r="A1756">
        <v>4</v>
      </c>
      <c r="B1756" t="s">
        <v>1774</v>
      </c>
      <c r="C1756" t="s">
        <v>2081</v>
      </c>
      <c r="E1756">
        <v>2019</v>
      </c>
      <c r="F1756">
        <v>2019</v>
      </c>
      <c r="G1756">
        <v>4</v>
      </c>
      <c r="H1756">
        <v>4</v>
      </c>
      <c r="I1756">
        <v>0</v>
      </c>
      <c r="J1756">
        <v>1</v>
      </c>
      <c r="K1756">
        <v>1</v>
      </c>
      <c r="L1756">
        <v>0.25</v>
      </c>
      <c r="M1756">
        <v>5.88</v>
      </c>
      <c r="N1756">
        <v>0</v>
      </c>
      <c r="O1756">
        <v>0</v>
      </c>
      <c r="P1756">
        <v>3</v>
      </c>
      <c r="Q1756">
        <v>0</v>
      </c>
      <c r="R1756">
        <v>0</v>
      </c>
      <c r="S1756" s="2">
        <f t="shared" si="54"/>
        <v>0.25</v>
      </c>
      <c r="T1756" s="2">
        <f t="shared" si="55"/>
        <v>0.25</v>
      </c>
    </row>
    <row r="1757" spans="1:20" x14ac:dyDescent="0.3">
      <c r="A1757">
        <v>5</v>
      </c>
      <c r="B1757" t="s">
        <v>1775</v>
      </c>
      <c r="C1757" t="s">
        <v>2072</v>
      </c>
      <c r="E1757">
        <v>2019</v>
      </c>
      <c r="F1757">
        <v>2019</v>
      </c>
      <c r="G1757">
        <v>5</v>
      </c>
      <c r="H1757">
        <v>2</v>
      </c>
      <c r="I1757">
        <v>2</v>
      </c>
      <c r="J1757">
        <v>1</v>
      </c>
      <c r="K1757">
        <v>1</v>
      </c>
      <c r="L1757" t="s">
        <v>8</v>
      </c>
      <c r="M1757">
        <v>100</v>
      </c>
      <c r="N1757">
        <v>0</v>
      </c>
      <c r="O1757">
        <v>0</v>
      </c>
      <c r="P1757">
        <v>0</v>
      </c>
      <c r="Q1757">
        <v>0</v>
      </c>
      <c r="R1757">
        <v>0</v>
      </c>
      <c r="S1757" s="2">
        <f t="shared" si="54"/>
        <v>0.2</v>
      </c>
      <c r="T1757" s="2">
        <f t="shared" si="55"/>
        <v>0.5</v>
      </c>
    </row>
    <row r="1758" spans="1:20" x14ac:dyDescent="0.3">
      <c r="A1758">
        <v>6</v>
      </c>
      <c r="B1758" t="s">
        <v>1776</v>
      </c>
      <c r="C1758" t="s">
        <v>2020</v>
      </c>
      <c r="E1758">
        <v>2013</v>
      </c>
      <c r="F1758">
        <v>2013</v>
      </c>
      <c r="G1758">
        <v>4</v>
      </c>
      <c r="H1758">
        <v>1</v>
      </c>
      <c r="I1758">
        <v>0</v>
      </c>
      <c r="J1758">
        <v>1</v>
      </c>
      <c r="K1758">
        <v>1</v>
      </c>
      <c r="L1758">
        <v>1</v>
      </c>
      <c r="M1758">
        <v>33.33</v>
      </c>
      <c r="N1758">
        <v>0</v>
      </c>
      <c r="O1758">
        <v>0</v>
      </c>
      <c r="P1758">
        <v>0</v>
      </c>
      <c r="Q1758">
        <v>0</v>
      </c>
      <c r="R1758">
        <v>0</v>
      </c>
      <c r="S1758" s="2">
        <f t="shared" si="54"/>
        <v>0.25</v>
      </c>
      <c r="T1758" s="2">
        <f t="shared" si="55"/>
        <v>1</v>
      </c>
    </row>
    <row r="1759" spans="1:20" x14ac:dyDescent="0.3">
      <c r="A1759">
        <v>7</v>
      </c>
      <c r="B1759" t="s">
        <v>1777</v>
      </c>
      <c r="C1759" t="s">
        <v>2026</v>
      </c>
      <c r="E1759">
        <v>2019</v>
      </c>
      <c r="F1759">
        <v>2019</v>
      </c>
      <c r="G1759">
        <v>1</v>
      </c>
      <c r="H1759">
        <v>1</v>
      </c>
      <c r="I1759">
        <v>0</v>
      </c>
      <c r="J1759">
        <v>1</v>
      </c>
      <c r="K1759">
        <v>1</v>
      </c>
      <c r="L1759">
        <v>1</v>
      </c>
      <c r="M1759">
        <v>25</v>
      </c>
      <c r="N1759">
        <v>0</v>
      </c>
      <c r="O1759">
        <v>0</v>
      </c>
      <c r="P1759">
        <v>0</v>
      </c>
      <c r="Q1759">
        <v>0</v>
      </c>
      <c r="R1759">
        <v>0</v>
      </c>
      <c r="S1759" s="2">
        <f t="shared" si="54"/>
        <v>1</v>
      </c>
      <c r="T1759" s="2">
        <f t="shared" si="55"/>
        <v>1</v>
      </c>
    </row>
    <row r="1760" spans="1:20" x14ac:dyDescent="0.3">
      <c r="A1760">
        <v>8</v>
      </c>
      <c r="B1760" t="s">
        <v>1778</v>
      </c>
      <c r="C1760" t="s">
        <v>14</v>
      </c>
      <c r="E1760">
        <v>2007</v>
      </c>
      <c r="F1760">
        <v>2007</v>
      </c>
      <c r="G1760">
        <v>3</v>
      </c>
      <c r="H1760">
        <v>2</v>
      </c>
      <c r="I1760">
        <v>1</v>
      </c>
      <c r="J1760">
        <v>1</v>
      </c>
      <c r="K1760">
        <v>1</v>
      </c>
      <c r="L1760">
        <v>1</v>
      </c>
      <c r="M1760">
        <v>20</v>
      </c>
      <c r="N1760">
        <v>0</v>
      </c>
      <c r="O1760">
        <v>0</v>
      </c>
      <c r="P1760">
        <v>1</v>
      </c>
      <c r="Q1760">
        <v>0</v>
      </c>
      <c r="R1760">
        <v>0</v>
      </c>
      <c r="S1760" s="2">
        <f t="shared" si="54"/>
        <v>0.33333333333333331</v>
      </c>
      <c r="T1760" s="2">
        <f t="shared" si="55"/>
        <v>0.5</v>
      </c>
    </row>
    <row r="1761" spans="1:20" x14ac:dyDescent="0.3">
      <c r="A1761">
        <v>9</v>
      </c>
      <c r="B1761" t="s">
        <v>1779</v>
      </c>
      <c r="C1761" t="s">
        <v>12</v>
      </c>
      <c r="E1761">
        <v>2018</v>
      </c>
      <c r="F1761">
        <v>2018</v>
      </c>
      <c r="G1761">
        <v>2</v>
      </c>
      <c r="H1761">
        <v>1</v>
      </c>
      <c r="I1761">
        <v>1</v>
      </c>
      <c r="J1761">
        <v>1</v>
      </c>
      <c r="K1761">
        <v>1</v>
      </c>
      <c r="L1761" t="s">
        <v>8</v>
      </c>
      <c r="M1761">
        <v>100</v>
      </c>
      <c r="N1761">
        <v>0</v>
      </c>
      <c r="O1761">
        <v>0</v>
      </c>
      <c r="P1761">
        <v>0</v>
      </c>
      <c r="Q1761">
        <v>0</v>
      </c>
      <c r="R1761">
        <v>0</v>
      </c>
      <c r="S1761" s="2">
        <f t="shared" si="54"/>
        <v>0.5</v>
      </c>
      <c r="T1761" s="2">
        <f t="shared" si="55"/>
        <v>1</v>
      </c>
    </row>
    <row r="1762" spans="1:20" x14ac:dyDescent="0.3">
      <c r="A1762">
        <v>10</v>
      </c>
      <c r="B1762" t="s">
        <v>1780</v>
      </c>
      <c r="C1762" t="s">
        <v>21</v>
      </c>
      <c r="E1762">
        <v>2015</v>
      </c>
      <c r="F1762">
        <v>2015</v>
      </c>
      <c r="G1762">
        <v>2</v>
      </c>
      <c r="H1762">
        <v>1</v>
      </c>
      <c r="I1762">
        <v>1</v>
      </c>
      <c r="J1762">
        <v>1</v>
      </c>
      <c r="K1762">
        <v>1</v>
      </c>
      <c r="L1762" t="s">
        <v>8</v>
      </c>
      <c r="M1762">
        <v>100</v>
      </c>
      <c r="N1762">
        <v>0</v>
      </c>
      <c r="O1762">
        <v>0</v>
      </c>
      <c r="P1762">
        <v>0</v>
      </c>
      <c r="Q1762">
        <v>0</v>
      </c>
      <c r="R1762">
        <v>0</v>
      </c>
      <c r="S1762" s="2">
        <f t="shared" si="54"/>
        <v>0.5</v>
      </c>
      <c r="T1762" s="2">
        <f t="shared" si="55"/>
        <v>1</v>
      </c>
    </row>
    <row r="1763" spans="1:20" x14ac:dyDescent="0.3">
      <c r="A1763">
        <v>11</v>
      </c>
      <c r="B1763" t="s">
        <v>1781</v>
      </c>
      <c r="C1763" t="s">
        <v>2077</v>
      </c>
      <c r="E1763">
        <v>2019</v>
      </c>
      <c r="F1763">
        <v>2019</v>
      </c>
      <c r="G1763">
        <v>3</v>
      </c>
      <c r="H1763">
        <v>1</v>
      </c>
      <c r="I1763">
        <v>0</v>
      </c>
      <c r="J1763">
        <v>1</v>
      </c>
      <c r="K1763">
        <v>1</v>
      </c>
      <c r="L1763">
        <v>1</v>
      </c>
      <c r="M1763">
        <v>50</v>
      </c>
      <c r="N1763">
        <v>0</v>
      </c>
      <c r="O1763">
        <v>0</v>
      </c>
      <c r="P1763">
        <v>0</v>
      </c>
      <c r="Q1763">
        <v>0</v>
      </c>
      <c r="R1763">
        <v>0</v>
      </c>
      <c r="S1763" s="2">
        <f t="shared" si="54"/>
        <v>0.33333333333333331</v>
      </c>
      <c r="T1763" s="2">
        <f t="shared" si="55"/>
        <v>1</v>
      </c>
    </row>
    <row r="1764" spans="1:20" x14ac:dyDescent="0.3">
      <c r="A1764">
        <v>12</v>
      </c>
      <c r="B1764" t="s">
        <v>1782</v>
      </c>
      <c r="C1764" t="s">
        <v>2055</v>
      </c>
      <c r="E1764">
        <v>2019</v>
      </c>
      <c r="F1764">
        <v>2019</v>
      </c>
      <c r="G1764">
        <v>1</v>
      </c>
      <c r="H1764">
        <v>1</v>
      </c>
      <c r="I1764">
        <v>0</v>
      </c>
      <c r="J1764">
        <v>1</v>
      </c>
      <c r="K1764">
        <v>1</v>
      </c>
      <c r="L1764">
        <v>1</v>
      </c>
      <c r="M1764">
        <v>25</v>
      </c>
      <c r="N1764">
        <v>0</v>
      </c>
      <c r="O1764">
        <v>0</v>
      </c>
      <c r="P1764">
        <v>0</v>
      </c>
      <c r="Q1764">
        <v>0</v>
      </c>
      <c r="R1764">
        <v>0</v>
      </c>
      <c r="S1764" s="2">
        <f t="shared" si="54"/>
        <v>1</v>
      </c>
      <c r="T1764" s="2">
        <f t="shared" si="55"/>
        <v>1</v>
      </c>
    </row>
    <row r="1765" spans="1:20" x14ac:dyDescent="0.3">
      <c r="A1765">
        <v>13</v>
      </c>
      <c r="B1765" t="s">
        <v>966</v>
      </c>
      <c r="C1765" t="s">
        <v>2056</v>
      </c>
      <c r="E1765">
        <v>2019</v>
      </c>
      <c r="F1765">
        <v>2019</v>
      </c>
      <c r="G1765">
        <v>2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0</v>
      </c>
      <c r="S1765" s="2">
        <f t="shared" si="54"/>
        <v>0</v>
      </c>
      <c r="T1765" s="2">
        <f t="shared" si="55"/>
        <v>0</v>
      </c>
    </row>
    <row r="1766" spans="1:20" x14ac:dyDescent="0.3">
      <c r="A1766">
        <v>14</v>
      </c>
      <c r="B1766" t="s">
        <v>1783</v>
      </c>
      <c r="C1766" t="s">
        <v>2064</v>
      </c>
      <c r="E1766">
        <v>2019</v>
      </c>
      <c r="F1766">
        <v>2019</v>
      </c>
      <c r="G1766">
        <v>5</v>
      </c>
      <c r="H1766">
        <v>1</v>
      </c>
      <c r="I1766">
        <v>1</v>
      </c>
      <c r="J1766">
        <v>0</v>
      </c>
      <c r="K1766">
        <v>0</v>
      </c>
      <c r="L1766" t="s">
        <v>8</v>
      </c>
      <c r="M1766" t="s">
        <v>8</v>
      </c>
      <c r="N1766">
        <v>0</v>
      </c>
      <c r="O1766">
        <v>0</v>
      </c>
      <c r="P1766">
        <v>0</v>
      </c>
      <c r="Q1766">
        <v>0</v>
      </c>
      <c r="R1766">
        <v>0</v>
      </c>
      <c r="S1766" s="2">
        <f t="shared" si="54"/>
        <v>0</v>
      </c>
      <c r="T1766" s="2">
        <f t="shared" si="55"/>
        <v>0</v>
      </c>
    </row>
    <row r="1767" spans="1:20" x14ac:dyDescent="0.3">
      <c r="A1767">
        <v>15</v>
      </c>
      <c r="B1767" t="s">
        <v>1784</v>
      </c>
      <c r="C1767" t="s">
        <v>16</v>
      </c>
      <c r="E1767">
        <v>2011</v>
      </c>
      <c r="F1767">
        <v>2012</v>
      </c>
      <c r="G1767">
        <v>5</v>
      </c>
      <c r="H1767">
        <v>1</v>
      </c>
      <c r="I1767">
        <v>1</v>
      </c>
      <c r="J1767">
        <v>0</v>
      </c>
      <c r="K1767">
        <v>0</v>
      </c>
      <c r="L1767" t="s">
        <v>8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 s="2">
        <f t="shared" si="54"/>
        <v>0</v>
      </c>
      <c r="T1767" s="2">
        <f t="shared" si="55"/>
        <v>0</v>
      </c>
    </row>
    <row r="1768" spans="1:20" x14ac:dyDescent="0.3">
      <c r="A1768">
        <v>16</v>
      </c>
      <c r="B1768" t="s">
        <v>1785</v>
      </c>
      <c r="C1768" t="s">
        <v>2081</v>
      </c>
      <c r="E1768">
        <v>2019</v>
      </c>
      <c r="F1768">
        <v>2019</v>
      </c>
      <c r="G1768">
        <v>2</v>
      </c>
      <c r="H1768">
        <v>2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2</v>
      </c>
      <c r="Q1768">
        <v>0</v>
      </c>
      <c r="R1768">
        <v>0</v>
      </c>
      <c r="S1768" s="2">
        <f t="shared" si="54"/>
        <v>0</v>
      </c>
      <c r="T1768" s="2">
        <f t="shared" si="55"/>
        <v>0</v>
      </c>
    </row>
    <row r="1769" spans="1:20" x14ac:dyDescent="0.3">
      <c r="A1769">
        <v>17</v>
      </c>
      <c r="B1769" t="s">
        <v>1786</v>
      </c>
      <c r="C1769" t="s">
        <v>2062</v>
      </c>
      <c r="E1769">
        <v>2019</v>
      </c>
      <c r="F1769">
        <v>2019</v>
      </c>
      <c r="G1769">
        <v>4</v>
      </c>
      <c r="H1769">
        <v>1</v>
      </c>
      <c r="I1769">
        <v>1</v>
      </c>
      <c r="J1769">
        <v>0</v>
      </c>
      <c r="K1769">
        <v>0</v>
      </c>
      <c r="L1769" t="s">
        <v>8</v>
      </c>
      <c r="M1769" t="s">
        <v>8</v>
      </c>
      <c r="N1769">
        <v>0</v>
      </c>
      <c r="O1769">
        <v>0</v>
      </c>
      <c r="P1769">
        <v>0</v>
      </c>
      <c r="Q1769">
        <v>0</v>
      </c>
      <c r="R1769">
        <v>0</v>
      </c>
      <c r="S1769" s="2">
        <f t="shared" si="54"/>
        <v>0</v>
      </c>
      <c r="T1769" s="2">
        <f t="shared" si="55"/>
        <v>0</v>
      </c>
    </row>
    <row r="1770" spans="1:20" x14ac:dyDescent="0.3">
      <c r="A1770">
        <v>18</v>
      </c>
      <c r="B1770" t="s">
        <v>1787</v>
      </c>
      <c r="C1770" t="s">
        <v>14</v>
      </c>
      <c r="E1770">
        <v>2018</v>
      </c>
      <c r="F1770">
        <v>2018</v>
      </c>
      <c r="G1770">
        <v>3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0</v>
      </c>
      <c r="S1770" s="2">
        <f t="shared" si="54"/>
        <v>0</v>
      </c>
      <c r="T1770" s="2">
        <f t="shared" si="55"/>
        <v>0</v>
      </c>
    </row>
    <row r="1771" spans="1:20" x14ac:dyDescent="0.3">
      <c r="A1771">
        <v>19</v>
      </c>
      <c r="B1771" t="s">
        <v>1788</v>
      </c>
      <c r="C1771" t="s">
        <v>2046</v>
      </c>
      <c r="E1771">
        <v>2019</v>
      </c>
      <c r="F1771">
        <v>2019</v>
      </c>
      <c r="G1771">
        <v>4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0</v>
      </c>
      <c r="S1771" s="2">
        <f t="shared" si="54"/>
        <v>0</v>
      </c>
      <c r="T1771" s="2">
        <f t="shared" si="55"/>
        <v>0</v>
      </c>
    </row>
    <row r="1772" spans="1:20" x14ac:dyDescent="0.3">
      <c r="A1772">
        <v>20</v>
      </c>
      <c r="B1772" t="s">
        <v>1789</v>
      </c>
      <c r="C1772" t="s">
        <v>2077</v>
      </c>
      <c r="E1772">
        <v>2019</v>
      </c>
      <c r="F1772">
        <v>2019</v>
      </c>
      <c r="G1772">
        <v>3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0</v>
      </c>
      <c r="S1772" s="2">
        <f t="shared" si="54"/>
        <v>0</v>
      </c>
      <c r="T1772" s="2">
        <f t="shared" si="55"/>
        <v>0</v>
      </c>
    </row>
    <row r="1773" spans="1:20" x14ac:dyDescent="0.3">
      <c r="A1773">
        <v>21</v>
      </c>
      <c r="B1773" t="s">
        <v>1790</v>
      </c>
      <c r="C1773" t="s">
        <v>2025</v>
      </c>
      <c r="E1773">
        <v>2019</v>
      </c>
      <c r="F1773">
        <v>2019</v>
      </c>
      <c r="G1773">
        <v>2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0</v>
      </c>
      <c r="S1773" s="2">
        <f t="shared" si="54"/>
        <v>0</v>
      </c>
      <c r="T1773" s="2">
        <f t="shared" si="55"/>
        <v>0</v>
      </c>
    </row>
    <row r="1774" spans="1:20" x14ac:dyDescent="0.3">
      <c r="A1774">
        <v>22</v>
      </c>
      <c r="B1774" t="s">
        <v>1791</v>
      </c>
      <c r="C1774" t="s">
        <v>2030</v>
      </c>
      <c r="E1774">
        <v>2012</v>
      </c>
      <c r="F1774">
        <v>2013</v>
      </c>
      <c r="G1774">
        <v>3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0</v>
      </c>
      <c r="S1774" s="2">
        <f t="shared" si="54"/>
        <v>0</v>
      </c>
      <c r="T1774" s="2">
        <f t="shared" si="55"/>
        <v>0</v>
      </c>
    </row>
    <row r="1775" spans="1:20" x14ac:dyDescent="0.3">
      <c r="A1775">
        <v>23</v>
      </c>
      <c r="B1775" t="s">
        <v>1792</v>
      </c>
      <c r="C1775" t="s">
        <v>12</v>
      </c>
      <c r="E1775">
        <v>2016</v>
      </c>
      <c r="F1775">
        <v>2016</v>
      </c>
      <c r="G1775">
        <v>1</v>
      </c>
      <c r="H1775">
        <v>1</v>
      </c>
      <c r="I1775">
        <v>1</v>
      </c>
      <c r="J1775">
        <v>0</v>
      </c>
      <c r="K1775">
        <v>0</v>
      </c>
      <c r="L1775" t="s">
        <v>8</v>
      </c>
      <c r="M1775" t="s">
        <v>8</v>
      </c>
      <c r="N1775">
        <v>0</v>
      </c>
      <c r="O1775">
        <v>0</v>
      </c>
      <c r="P1775">
        <v>0</v>
      </c>
      <c r="Q1775">
        <v>0</v>
      </c>
      <c r="R1775">
        <v>0</v>
      </c>
      <c r="S1775" s="2">
        <f t="shared" si="54"/>
        <v>0</v>
      </c>
      <c r="T1775" s="2">
        <f t="shared" si="55"/>
        <v>0</v>
      </c>
    </row>
    <row r="1776" spans="1:20" x14ac:dyDescent="0.3">
      <c r="A1776">
        <v>24</v>
      </c>
      <c r="B1776" t="s">
        <v>1793</v>
      </c>
      <c r="C1776" t="s">
        <v>14</v>
      </c>
      <c r="E1776">
        <v>2019</v>
      </c>
      <c r="F1776">
        <v>2019</v>
      </c>
      <c r="G1776">
        <v>2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0</v>
      </c>
      <c r="S1776" s="2">
        <f t="shared" si="54"/>
        <v>0</v>
      </c>
      <c r="T1776" s="2">
        <f t="shared" si="55"/>
        <v>0</v>
      </c>
    </row>
    <row r="1777" spans="1:20" x14ac:dyDescent="0.3">
      <c r="A1777">
        <v>25</v>
      </c>
      <c r="B1777" t="s">
        <v>1794</v>
      </c>
      <c r="C1777" t="s">
        <v>15</v>
      </c>
      <c r="E1777">
        <v>2006</v>
      </c>
      <c r="F1777">
        <v>2006</v>
      </c>
      <c r="G1777">
        <v>1</v>
      </c>
      <c r="H1777">
        <v>1</v>
      </c>
      <c r="I1777">
        <v>1</v>
      </c>
      <c r="J1777">
        <v>0</v>
      </c>
      <c r="K1777">
        <v>0</v>
      </c>
      <c r="L1777" t="s">
        <v>8</v>
      </c>
      <c r="M1777" t="s">
        <v>8</v>
      </c>
      <c r="N1777">
        <v>0</v>
      </c>
      <c r="O1777">
        <v>0</v>
      </c>
      <c r="P1777">
        <v>0</v>
      </c>
      <c r="Q1777">
        <v>0</v>
      </c>
      <c r="R1777">
        <v>0</v>
      </c>
      <c r="S1777" s="2">
        <f t="shared" si="54"/>
        <v>0</v>
      </c>
      <c r="T1777" s="2">
        <f t="shared" si="55"/>
        <v>0</v>
      </c>
    </row>
    <row r="1778" spans="1:20" x14ac:dyDescent="0.3">
      <c r="A1778">
        <v>26</v>
      </c>
      <c r="B1778" t="s">
        <v>1795</v>
      </c>
      <c r="C1778" t="s">
        <v>13</v>
      </c>
      <c r="E1778">
        <v>2012</v>
      </c>
      <c r="F1778">
        <v>2014</v>
      </c>
      <c r="G1778">
        <v>7</v>
      </c>
      <c r="H1778">
        <v>1</v>
      </c>
      <c r="I1778">
        <v>1</v>
      </c>
      <c r="J1778">
        <v>0</v>
      </c>
      <c r="K1778">
        <v>0</v>
      </c>
      <c r="L1778" t="s">
        <v>8</v>
      </c>
      <c r="M1778" t="s">
        <v>8</v>
      </c>
      <c r="N1778">
        <v>0</v>
      </c>
      <c r="O1778">
        <v>0</v>
      </c>
      <c r="P1778">
        <v>0</v>
      </c>
      <c r="Q1778">
        <v>0</v>
      </c>
      <c r="R1778">
        <v>0</v>
      </c>
      <c r="S1778" s="2">
        <f t="shared" si="54"/>
        <v>0</v>
      </c>
      <c r="T1778" s="2">
        <f t="shared" si="55"/>
        <v>0</v>
      </c>
    </row>
    <row r="1779" spans="1:20" x14ac:dyDescent="0.3">
      <c r="A1779">
        <v>27</v>
      </c>
      <c r="B1779" t="s">
        <v>1796</v>
      </c>
      <c r="C1779" t="s">
        <v>2021</v>
      </c>
      <c r="E1779">
        <v>2010</v>
      </c>
      <c r="F1779">
        <v>2010</v>
      </c>
      <c r="G1779">
        <v>4</v>
      </c>
      <c r="H1779">
        <v>2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2</v>
      </c>
      <c r="Q1779">
        <v>0</v>
      </c>
      <c r="R1779">
        <v>0</v>
      </c>
      <c r="S1779" s="2">
        <f t="shared" si="54"/>
        <v>0</v>
      </c>
      <c r="T1779" s="2">
        <f t="shared" si="55"/>
        <v>0</v>
      </c>
    </row>
    <row r="1780" spans="1:20" x14ac:dyDescent="0.3">
      <c r="A1780">
        <v>28</v>
      </c>
      <c r="B1780" t="s">
        <v>1797</v>
      </c>
      <c r="C1780" t="s">
        <v>11</v>
      </c>
      <c r="E1780">
        <v>2010</v>
      </c>
      <c r="F1780">
        <v>2012</v>
      </c>
      <c r="G1780">
        <v>7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0</v>
      </c>
      <c r="S1780" s="2">
        <f t="shared" si="54"/>
        <v>0</v>
      </c>
      <c r="T1780" s="2">
        <f t="shared" si="55"/>
        <v>0</v>
      </c>
    </row>
    <row r="1781" spans="1:20" x14ac:dyDescent="0.3">
      <c r="A1781">
        <v>29</v>
      </c>
      <c r="B1781" t="s">
        <v>1798</v>
      </c>
      <c r="C1781" t="s">
        <v>15</v>
      </c>
      <c r="E1781">
        <v>2011</v>
      </c>
      <c r="F1781">
        <v>2011</v>
      </c>
      <c r="G1781">
        <v>2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0</v>
      </c>
      <c r="R1781">
        <v>0</v>
      </c>
      <c r="S1781" s="2">
        <f t="shared" si="54"/>
        <v>0</v>
      </c>
      <c r="T1781" s="2">
        <f t="shared" si="55"/>
        <v>0</v>
      </c>
    </row>
    <row r="1782" spans="1:20" x14ac:dyDescent="0.3">
      <c r="A1782">
        <v>30</v>
      </c>
      <c r="B1782" t="s">
        <v>1799</v>
      </c>
      <c r="C1782" t="s">
        <v>2067</v>
      </c>
      <c r="E1782">
        <v>2019</v>
      </c>
      <c r="F1782">
        <v>2019</v>
      </c>
      <c r="G1782">
        <v>1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0</v>
      </c>
      <c r="S1782" s="2">
        <f t="shared" si="54"/>
        <v>0</v>
      </c>
      <c r="T1782" s="2">
        <f t="shared" si="55"/>
        <v>0</v>
      </c>
    </row>
    <row r="1783" spans="1:20" x14ac:dyDescent="0.3">
      <c r="A1783">
        <v>31</v>
      </c>
      <c r="B1783" t="s">
        <v>1800</v>
      </c>
      <c r="C1783" t="s">
        <v>2044</v>
      </c>
      <c r="E1783">
        <v>2019</v>
      </c>
      <c r="F1783">
        <v>2019</v>
      </c>
      <c r="G1783">
        <v>3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0</v>
      </c>
      <c r="S1783" s="2">
        <f t="shared" si="54"/>
        <v>0</v>
      </c>
      <c r="T1783" s="2">
        <f t="shared" si="55"/>
        <v>0</v>
      </c>
    </row>
    <row r="1784" spans="1:20" x14ac:dyDescent="0.3">
      <c r="A1784">
        <v>32</v>
      </c>
      <c r="B1784" t="s">
        <v>1801</v>
      </c>
      <c r="C1784" t="s">
        <v>2059</v>
      </c>
      <c r="E1784">
        <v>2019</v>
      </c>
      <c r="F1784">
        <v>2019</v>
      </c>
      <c r="G1784">
        <v>3</v>
      </c>
      <c r="H1784">
        <v>1</v>
      </c>
      <c r="I1784">
        <v>0</v>
      </c>
      <c r="J1784">
        <v>0</v>
      </c>
      <c r="K1784">
        <v>0</v>
      </c>
      <c r="L1784">
        <v>0</v>
      </c>
      <c r="M1784" t="s">
        <v>8</v>
      </c>
      <c r="N1784">
        <v>0</v>
      </c>
      <c r="O1784">
        <v>0</v>
      </c>
      <c r="P1784">
        <v>1</v>
      </c>
      <c r="Q1784">
        <v>0</v>
      </c>
      <c r="R1784">
        <v>0</v>
      </c>
      <c r="S1784" s="2">
        <f t="shared" si="54"/>
        <v>0</v>
      </c>
      <c r="T1784" s="2">
        <f t="shared" si="55"/>
        <v>0</v>
      </c>
    </row>
    <row r="1785" spans="1:20" x14ac:dyDescent="0.3">
      <c r="A1785">
        <v>33</v>
      </c>
      <c r="B1785" t="s">
        <v>1802</v>
      </c>
      <c r="C1785" t="s">
        <v>2079</v>
      </c>
      <c r="E1785">
        <v>2019</v>
      </c>
      <c r="F1785">
        <v>2019</v>
      </c>
      <c r="G1785">
        <v>1</v>
      </c>
      <c r="H1785">
        <v>1</v>
      </c>
      <c r="I1785">
        <v>0</v>
      </c>
      <c r="J1785">
        <v>0</v>
      </c>
      <c r="K1785">
        <v>0</v>
      </c>
      <c r="L1785">
        <v>0</v>
      </c>
      <c r="M1785" t="s">
        <v>8</v>
      </c>
      <c r="N1785">
        <v>0</v>
      </c>
      <c r="O1785">
        <v>0</v>
      </c>
      <c r="P1785">
        <v>1</v>
      </c>
      <c r="Q1785">
        <v>0</v>
      </c>
      <c r="R1785">
        <v>0</v>
      </c>
      <c r="S1785" s="2">
        <f t="shared" si="54"/>
        <v>0</v>
      </c>
      <c r="T1785" s="2">
        <f t="shared" si="55"/>
        <v>0</v>
      </c>
    </row>
    <row r="1786" spans="1:20" x14ac:dyDescent="0.3">
      <c r="A1786">
        <v>34</v>
      </c>
      <c r="B1786" t="s">
        <v>1803</v>
      </c>
      <c r="C1786" t="s">
        <v>2027</v>
      </c>
      <c r="E1786">
        <v>2014</v>
      </c>
      <c r="F1786">
        <v>2017</v>
      </c>
      <c r="G1786">
        <v>5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0</v>
      </c>
      <c r="S1786" s="2">
        <f t="shared" si="54"/>
        <v>0</v>
      </c>
      <c r="T1786" s="2">
        <f t="shared" si="55"/>
        <v>0</v>
      </c>
    </row>
    <row r="1787" spans="1:20" x14ac:dyDescent="0.3">
      <c r="A1787">
        <v>35</v>
      </c>
      <c r="B1787" t="s">
        <v>1804</v>
      </c>
      <c r="C1787" t="s">
        <v>2061</v>
      </c>
      <c r="E1787">
        <v>2019</v>
      </c>
      <c r="F1787">
        <v>2019</v>
      </c>
      <c r="G1787">
        <v>4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>
        <v>0</v>
      </c>
      <c r="R1787">
        <v>0</v>
      </c>
      <c r="S1787" s="2">
        <f t="shared" si="54"/>
        <v>0</v>
      </c>
      <c r="T1787" s="2">
        <f t="shared" si="55"/>
        <v>0</v>
      </c>
    </row>
    <row r="1788" spans="1:20" x14ac:dyDescent="0.3">
      <c r="A1788">
        <v>36</v>
      </c>
      <c r="B1788" t="s">
        <v>1805</v>
      </c>
      <c r="C1788" t="s">
        <v>2062</v>
      </c>
      <c r="E1788">
        <v>2019</v>
      </c>
      <c r="F1788">
        <v>2019</v>
      </c>
      <c r="G1788">
        <v>4</v>
      </c>
      <c r="H1788">
        <v>1</v>
      </c>
      <c r="I1788">
        <v>0</v>
      </c>
      <c r="J1788">
        <v>0</v>
      </c>
      <c r="K1788">
        <v>0</v>
      </c>
      <c r="L1788">
        <v>0</v>
      </c>
      <c r="M1788" t="s">
        <v>8</v>
      </c>
      <c r="N1788">
        <v>0</v>
      </c>
      <c r="O1788">
        <v>0</v>
      </c>
      <c r="P1788">
        <v>1</v>
      </c>
      <c r="Q1788">
        <v>0</v>
      </c>
      <c r="R1788">
        <v>0</v>
      </c>
      <c r="S1788" s="2">
        <f t="shared" si="54"/>
        <v>0</v>
      </c>
      <c r="T1788" s="2">
        <f t="shared" si="55"/>
        <v>0</v>
      </c>
    </row>
    <row r="1789" spans="1:20" x14ac:dyDescent="0.3">
      <c r="A1789">
        <v>37</v>
      </c>
      <c r="B1789" t="s">
        <v>1806</v>
      </c>
      <c r="C1789" t="s">
        <v>2038</v>
      </c>
      <c r="E1789">
        <v>2019</v>
      </c>
      <c r="F1789">
        <v>2019</v>
      </c>
      <c r="G1789">
        <v>3</v>
      </c>
      <c r="H1789">
        <v>1</v>
      </c>
      <c r="I1789">
        <v>1</v>
      </c>
      <c r="J1789">
        <v>0</v>
      </c>
      <c r="K1789">
        <v>0</v>
      </c>
      <c r="L1789" t="s">
        <v>8</v>
      </c>
      <c r="M1789" t="s">
        <v>8</v>
      </c>
      <c r="N1789">
        <v>0</v>
      </c>
      <c r="O1789">
        <v>0</v>
      </c>
      <c r="P1789">
        <v>0</v>
      </c>
      <c r="Q1789">
        <v>0</v>
      </c>
      <c r="R1789">
        <v>0</v>
      </c>
      <c r="S1789" s="2">
        <f t="shared" si="54"/>
        <v>0</v>
      </c>
      <c r="T1789" s="2">
        <f t="shared" si="55"/>
        <v>0</v>
      </c>
    </row>
    <row r="1790" spans="1:20" x14ac:dyDescent="0.3">
      <c r="A1790">
        <v>38</v>
      </c>
      <c r="B1790" t="s">
        <v>1807</v>
      </c>
      <c r="E1790">
        <v>2019</v>
      </c>
      <c r="F1790">
        <v>2019</v>
      </c>
      <c r="G1790">
        <v>2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</v>
      </c>
      <c r="S1790" s="2">
        <f t="shared" si="54"/>
        <v>0</v>
      </c>
      <c r="T1790" s="2">
        <f t="shared" si="55"/>
        <v>0</v>
      </c>
    </row>
    <row r="1791" spans="1:20" x14ac:dyDescent="0.3">
      <c r="A1791">
        <v>39</v>
      </c>
      <c r="B1791" t="s">
        <v>1808</v>
      </c>
      <c r="C1791" t="s">
        <v>2064</v>
      </c>
      <c r="E1791">
        <v>2019</v>
      </c>
      <c r="F1791">
        <v>2019</v>
      </c>
      <c r="G1791">
        <v>1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0</v>
      </c>
      <c r="S1791" s="2">
        <f t="shared" si="54"/>
        <v>0</v>
      </c>
      <c r="T1791" s="2">
        <f t="shared" si="55"/>
        <v>0</v>
      </c>
    </row>
    <row r="1792" spans="1:20" x14ac:dyDescent="0.3">
      <c r="A1792">
        <v>40</v>
      </c>
      <c r="B1792" t="s">
        <v>1809</v>
      </c>
      <c r="C1792" t="s">
        <v>2056</v>
      </c>
      <c r="E1792">
        <v>2019</v>
      </c>
      <c r="F1792">
        <v>2019</v>
      </c>
      <c r="G1792">
        <v>2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0</v>
      </c>
      <c r="S1792" s="2">
        <f t="shared" si="54"/>
        <v>0</v>
      </c>
      <c r="T1792" s="2">
        <f t="shared" si="55"/>
        <v>0</v>
      </c>
    </row>
    <row r="1793" spans="1:20" x14ac:dyDescent="0.3">
      <c r="A1793">
        <v>41</v>
      </c>
      <c r="B1793" t="s">
        <v>1810</v>
      </c>
      <c r="C1793" t="s">
        <v>2074</v>
      </c>
      <c r="E1793">
        <v>2019</v>
      </c>
      <c r="F1793">
        <v>2019</v>
      </c>
      <c r="G1793">
        <v>1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0</v>
      </c>
      <c r="S1793" s="2">
        <f t="shared" si="54"/>
        <v>0</v>
      </c>
      <c r="T1793" s="2">
        <f t="shared" si="55"/>
        <v>0</v>
      </c>
    </row>
    <row r="1794" spans="1:20" x14ac:dyDescent="0.3">
      <c r="A1794">
        <v>42</v>
      </c>
      <c r="B1794" t="s">
        <v>1811</v>
      </c>
      <c r="C1794" t="s">
        <v>12</v>
      </c>
      <c r="E1794">
        <v>2007</v>
      </c>
      <c r="F1794">
        <v>2009</v>
      </c>
      <c r="G1794">
        <v>3</v>
      </c>
      <c r="H1794">
        <v>1</v>
      </c>
      <c r="I1794">
        <v>1</v>
      </c>
      <c r="J1794">
        <v>0</v>
      </c>
      <c r="K1794">
        <v>0</v>
      </c>
      <c r="L1794" t="s">
        <v>8</v>
      </c>
      <c r="M1794" t="s">
        <v>8</v>
      </c>
      <c r="N1794">
        <v>0</v>
      </c>
      <c r="O1794">
        <v>0</v>
      </c>
      <c r="P1794">
        <v>0</v>
      </c>
      <c r="Q1794">
        <v>0</v>
      </c>
      <c r="R1794">
        <v>0</v>
      </c>
      <c r="S1794" s="2">
        <f t="shared" si="54"/>
        <v>0</v>
      </c>
      <c r="T1794" s="2">
        <f t="shared" si="55"/>
        <v>0</v>
      </c>
    </row>
    <row r="1795" spans="1:20" x14ac:dyDescent="0.3">
      <c r="A1795">
        <v>43</v>
      </c>
      <c r="B1795" t="s">
        <v>1812</v>
      </c>
      <c r="C1795" t="s">
        <v>17</v>
      </c>
      <c r="E1795">
        <v>2006</v>
      </c>
      <c r="F1795">
        <v>2006</v>
      </c>
      <c r="G1795">
        <v>1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0</v>
      </c>
      <c r="S1795" s="2">
        <f t="shared" ref="S1795:S1858" si="56">J1795/G1795</f>
        <v>0</v>
      </c>
      <c r="T1795" s="2">
        <f t="shared" ref="T1795:T1858" si="57">J1795/H1795</f>
        <v>0</v>
      </c>
    </row>
    <row r="1796" spans="1:20" x14ac:dyDescent="0.3">
      <c r="A1796">
        <v>44</v>
      </c>
      <c r="B1796" t="s">
        <v>1813</v>
      </c>
      <c r="C1796" t="s">
        <v>2041</v>
      </c>
      <c r="E1796">
        <v>2008</v>
      </c>
      <c r="F1796">
        <v>2008</v>
      </c>
      <c r="G1796">
        <v>1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0</v>
      </c>
      <c r="S1796" s="2">
        <f t="shared" si="56"/>
        <v>0</v>
      </c>
      <c r="T1796" s="2">
        <f t="shared" si="57"/>
        <v>0</v>
      </c>
    </row>
    <row r="1797" spans="1:20" x14ac:dyDescent="0.3">
      <c r="A1797">
        <v>45</v>
      </c>
      <c r="B1797" t="s">
        <v>928</v>
      </c>
      <c r="C1797">
        <v>1</v>
      </c>
      <c r="E1797">
        <v>2015</v>
      </c>
      <c r="F1797">
        <v>2015</v>
      </c>
      <c r="G1797">
        <v>3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 s="2">
        <f t="shared" si="56"/>
        <v>0</v>
      </c>
      <c r="T1797" s="2">
        <f t="shared" si="57"/>
        <v>0</v>
      </c>
    </row>
    <row r="1798" spans="1:20" x14ac:dyDescent="0.3">
      <c r="A1798">
        <v>46</v>
      </c>
      <c r="B1798" t="s">
        <v>1814</v>
      </c>
      <c r="C1798" t="s">
        <v>2024</v>
      </c>
      <c r="E1798">
        <v>2019</v>
      </c>
      <c r="F1798">
        <v>2019</v>
      </c>
      <c r="G1798">
        <v>6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0</v>
      </c>
      <c r="S1798" s="2">
        <f t="shared" si="56"/>
        <v>0</v>
      </c>
      <c r="T1798" s="2">
        <f t="shared" si="57"/>
        <v>0</v>
      </c>
    </row>
    <row r="1799" spans="1:20" x14ac:dyDescent="0.3">
      <c r="A1799">
        <v>47</v>
      </c>
      <c r="B1799" t="s">
        <v>1815</v>
      </c>
      <c r="C1799" t="s">
        <v>2030</v>
      </c>
      <c r="E1799">
        <v>2010</v>
      </c>
      <c r="F1799">
        <v>2010</v>
      </c>
      <c r="G1799">
        <v>2</v>
      </c>
      <c r="H1799">
        <v>1</v>
      </c>
      <c r="I1799">
        <v>1</v>
      </c>
      <c r="J1799">
        <v>0</v>
      </c>
      <c r="K1799">
        <v>0</v>
      </c>
      <c r="L1799" t="s">
        <v>8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 s="2">
        <f t="shared" si="56"/>
        <v>0</v>
      </c>
      <c r="T1799" s="2">
        <f t="shared" si="57"/>
        <v>0</v>
      </c>
    </row>
    <row r="1800" spans="1:20" x14ac:dyDescent="0.3">
      <c r="A1800">
        <v>48</v>
      </c>
      <c r="B1800" t="s">
        <v>1816</v>
      </c>
      <c r="C1800" t="s">
        <v>15</v>
      </c>
      <c r="E1800">
        <v>2008</v>
      </c>
      <c r="F1800">
        <v>2008</v>
      </c>
      <c r="G1800">
        <v>1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 s="2">
        <f t="shared" si="56"/>
        <v>0</v>
      </c>
      <c r="T1800" s="2">
        <f t="shared" si="57"/>
        <v>0</v>
      </c>
    </row>
    <row r="1801" spans="1:20" x14ac:dyDescent="0.3">
      <c r="A1801">
        <v>49</v>
      </c>
      <c r="B1801" t="s">
        <v>1817</v>
      </c>
      <c r="C1801" t="s">
        <v>2042</v>
      </c>
      <c r="E1801">
        <v>2019</v>
      </c>
      <c r="F1801">
        <v>2019</v>
      </c>
      <c r="G1801">
        <v>2</v>
      </c>
      <c r="H1801">
        <v>2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 s="2">
        <f t="shared" si="56"/>
        <v>0</v>
      </c>
      <c r="T1801" s="2">
        <f t="shared" si="57"/>
        <v>0</v>
      </c>
    </row>
    <row r="1802" spans="1:20" x14ac:dyDescent="0.3">
      <c r="A1802">
        <v>0</v>
      </c>
      <c r="B1802" t="s">
        <v>1818</v>
      </c>
      <c r="C1802" t="s">
        <v>2079</v>
      </c>
      <c r="E1802">
        <v>2019</v>
      </c>
      <c r="F1802">
        <v>2019</v>
      </c>
      <c r="G1802">
        <v>1</v>
      </c>
      <c r="H1802">
        <v>1</v>
      </c>
      <c r="I1802">
        <v>1</v>
      </c>
      <c r="J1802">
        <v>0</v>
      </c>
      <c r="K1802">
        <v>0</v>
      </c>
      <c r="L1802" t="s">
        <v>8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 s="2">
        <f t="shared" si="56"/>
        <v>0</v>
      </c>
      <c r="T1802" s="2">
        <f t="shared" si="57"/>
        <v>0</v>
      </c>
    </row>
    <row r="1803" spans="1:20" x14ac:dyDescent="0.3">
      <c r="A1803">
        <v>1</v>
      </c>
      <c r="B1803" t="s">
        <v>1819</v>
      </c>
      <c r="C1803" t="s">
        <v>18</v>
      </c>
      <c r="E1803">
        <v>2010</v>
      </c>
      <c r="F1803">
        <v>2010</v>
      </c>
      <c r="G1803">
        <v>2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 s="2">
        <f t="shared" si="56"/>
        <v>0</v>
      </c>
      <c r="T1803" s="2">
        <f t="shared" si="57"/>
        <v>0</v>
      </c>
    </row>
    <row r="1804" spans="1:20" x14ac:dyDescent="0.3">
      <c r="A1804">
        <v>2</v>
      </c>
      <c r="B1804" t="s">
        <v>1820</v>
      </c>
      <c r="C1804" t="s">
        <v>2020</v>
      </c>
      <c r="E1804">
        <v>2008</v>
      </c>
      <c r="F1804">
        <v>2008</v>
      </c>
      <c r="G1804">
        <v>3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 s="2">
        <f t="shared" si="56"/>
        <v>0</v>
      </c>
      <c r="T1804" s="2">
        <f t="shared" si="57"/>
        <v>0</v>
      </c>
    </row>
    <row r="1805" spans="1:20" x14ac:dyDescent="0.3">
      <c r="A1805">
        <v>3</v>
      </c>
      <c r="B1805" t="s">
        <v>1821</v>
      </c>
      <c r="C1805" t="s">
        <v>2075</v>
      </c>
      <c r="E1805">
        <v>2019</v>
      </c>
      <c r="F1805">
        <v>2019</v>
      </c>
      <c r="G1805">
        <v>3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 s="2">
        <f t="shared" si="56"/>
        <v>0</v>
      </c>
      <c r="T1805" s="2">
        <f t="shared" si="57"/>
        <v>0</v>
      </c>
    </row>
    <row r="1806" spans="1:20" x14ac:dyDescent="0.3">
      <c r="A1806">
        <v>4</v>
      </c>
      <c r="B1806" t="s">
        <v>1822</v>
      </c>
      <c r="C1806" t="s">
        <v>2076</v>
      </c>
      <c r="E1806">
        <v>2019</v>
      </c>
      <c r="F1806">
        <v>2019</v>
      </c>
      <c r="G1806">
        <v>1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0</v>
      </c>
      <c r="S1806" s="2">
        <f t="shared" si="56"/>
        <v>0</v>
      </c>
      <c r="T1806" s="2">
        <f t="shared" si="57"/>
        <v>0</v>
      </c>
    </row>
    <row r="1807" spans="1:20" x14ac:dyDescent="0.3">
      <c r="A1807">
        <v>5</v>
      </c>
      <c r="B1807" t="s">
        <v>1823</v>
      </c>
      <c r="C1807" t="s">
        <v>2027</v>
      </c>
      <c r="E1807">
        <v>2016</v>
      </c>
      <c r="F1807">
        <v>2016</v>
      </c>
      <c r="G1807">
        <v>2</v>
      </c>
      <c r="H1807">
        <v>1</v>
      </c>
      <c r="I1807">
        <v>1</v>
      </c>
      <c r="J1807">
        <v>0</v>
      </c>
      <c r="K1807">
        <v>0</v>
      </c>
      <c r="L1807" t="s">
        <v>8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 s="2">
        <f t="shared" si="56"/>
        <v>0</v>
      </c>
      <c r="T1807" s="2">
        <f t="shared" si="57"/>
        <v>0</v>
      </c>
    </row>
    <row r="1808" spans="1:20" x14ac:dyDescent="0.3">
      <c r="A1808">
        <v>6</v>
      </c>
      <c r="B1808" t="s">
        <v>1824</v>
      </c>
      <c r="C1808" t="s">
        <v>2074</v>
      </c>
      <c r="E1808">
        <v>2019</v>
      </c>
      <c r="F1808">
        <v>2019</v>
      </c>
      <c r="G1808">
        <v>1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 s="2">
        <f t="shared" si="56"/>
        <v>0</v>
      </c>
      <c r="T1808" s="2">
        <f t="shared" si="57"/>
        <v>0</v>
      </c>
    </row>
    <row r="1809" spans="1:20" x14ac:dyDescent="0.3">
      <c r="A1809">
        <v>7</v>
      </c>
      <c r="B1809" t="s">
        <v>1825</v>
      </c>
      <c r="C1809" t="s">
        <v>2039</v>
      </c>
      <c r="E1809">
        <v>2016</v>
      </c>
      <c r="F1809">
        <v>2018</v>
      </c>
      <c r="G1809">
        <v>5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0</v>
      </c>
      <c r="S1809" s="2">
        <f t="shared" si="56"/>
        <v>0</v>
      </c>
      <c r="T1809" s="2">
        <f t="shared" si="57"/>
        <v>0</v>
      </c>
    </row>
    <row r="1810" spans="1:20" x14ac:dyDescent="0.3">
      <c r="A1810">
        <v>8</v>
      </c>
      <c r="B1810" t="s">
        <v>1826</v>
      </c>
      <c r="C1810" t="s">
        <v>11</v>
      </c>
      <c r="E1810">
        <v>2010</v>
      </c>
      <c r="F1810">
        <v>2017</v>
      </c>
      <c r="G1810">
        <v>10</v>
      </c>
      <c r="H1810">
        <v>1</v>
      </c>
      <c r="I1810">
        <v>0</v>
      </c>
      <c r="J1810">
        <v>0</v>
      </c>
      <c r="K1810">
        <v>0</v>
      </c>
      <c r="L1810">
        <v>0</v>
      </c>
      <c r="M1810" t="s">
        <v>8</v>
      </c>
      <c r="N1810">
        <v>0</v>
      </c>
      <c r="O1810">
        <v>0</v>
      </c>
      <c r="P1810">
        <v>1</v>
      </c>
      <c r="Q1810">
        <v>0</v>
      </c>
      <c r="R1810">
        <v>0</v>
      </c>
      <c r="S1810" s="2">
        <f t="shared" si="56"/>
        <v>0</v>
      </c>
      <c r="T1810" s="2">
        <f t="shared" si="57"/>
        <v>0</v>
      </c>
    </row>
    <row r="1811" spans="1:20" x14ac:dyDescent="0.3">
      <c r="A1811">
        <v>9</v>
      </c>
      <c r="B1811" t="s">
        <v>1827</v>
      </c>
      <c r="C1811" t="s">
        <v>2064</v>
      </c>
      <c r="E1811">
        <v>2019</v>
      </c>
      <c r="F1811">
        <v>2019</v>
      </c>
      <c r="G1811">
        <v>2</v>
      </c>
      <c r="H1811">
        <v>1</v>
      </c>
      <c r="I1811">
        <v>1</v>
      </c>
      <c r="J1811">
        <v>0</v>
      </c>
      <c r="K1811">
        <v>0</v>
      </c>
      <c r="L1811" t="s">
        <v>8</v>
      </c>
      <c r="M1811" t="s">
        <v>8</v>
      </c>
      <c r="N1811">
        <v>0</v>
      </c>
      <c r="O1811">
        <v>0</v>
      </c>
      <c r="P1811">
        <v>0</v>
      </c>
      <c r="Q1811">
        <v>0</v>
      </c>
      <c r="R1811">
        <v>0</v>
      </c>
      <c r="S1811" s="2">
        <f t="shared" si="56"/>
        <v>0</v>
      </c>
      <c r="T1811" s="2">
        <f t="shared" si="57"/>
        <v>0</v>
      </c>
    </row>
    <row r="1812" spans="1:20" x14ac:dyDescent="0.3">
      <c r="A1812">
        <v>10</v>
      </c>
      <c r="B1812" t="s">
        <v>1828</v>
      </c>
      <c r="C1812" t="s">
        <v>2021</v>
      </c>
      <c r="E1812">
        <v>2010</v>
      </c>
      <c r="F1812">
        <v>2010</v>
      </c>
      <c r="G1812">
        <v>3</v>
      </c>
      <c r="H1812">
        <v>1</v>
      </c>
      <c r="I1812">
        <v>1</v>
      </c>
      <c r="J1812">
        <v>0</v>
      </c>
      <c r="K1812">
        <v>0</v>
      </c>
      <c r="L1812" t="s">
        <v>8</v>
      </c>
      <c r="M1812" t="s">
        <v>8</v>
      </c>
      <c r="N1812">
        <v>0</v>
      </c>
      <c r="O1812">
        <v>0</v>
      </c>
      <c r="P1812">
        <v>0</v>
      </c>
      <c r="Q1812">
        <v>0</v>
      </c>
      <c r="R1812">
        <v>0</v>
      </c>
      <c r="S1812" s="2">
        <f t="shared" si="56"/>
        <v>0</v>
      </c>
      <c r="T1812" s="2">
        <f t="shared" si="57"/>
        <v>0</v>
      </c>
    </row>
    <row r="1813" spans="1:20" x14ac:dyDescent="0.3">
      <c r="A1813">
        <v>11</v>
      </c>
      <c r="B1813" t="s">
        <v>1829</v>
      </c>
      <c r="C1813" t="s">
        <v>2030</v>
      </c>
      <c r="E1813">
        <v>2008</v>
      </c>
      <c r="F1813">
        <v>2008</v>
      </c>
      <c r="G1813">
        <v>1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0</v>
      </c>
      <c r="S1813" s="2">
        <f t="shared" si="56"/>
        <v>0</v>
      </c>
      <c r="T1813" s="2">
        <f t="shared" si="57"/>
        <v>0</v>
      </c>
    </row>
    <row r="1814" spans="1:20" x14ac:dyDescent="0.3">
      <c r="A1814">
        <v>12</v>
      </c>
      <c r="B1814" t="s">
        <v>1830</v>
      </c>
      <c r="C1814" t="s">
        <v>2031</v>
      </c>
      <c r="E1814">
        <v>2019</v>
      </c>
      <c r="F1814">
        <v>2019</v>
      </c>
      <c r="G1814">
        <v>15</v>
      </c>
      <c r="H1814">
        <v>2</v>
      </c>
      <c r="I1814">
        <v>2</v>
      </c>
      <c r="J1814">
        <v>0</v>
      </c>
      <c r="K1814">
        <v>0</v>
      </c>
      <c r="L1814" t="s">
        <v>8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s="2">
        <f t="shared" si="56"/>
        <v>0</v>
      </c>
      <c r="T1814" s="2">
        <f t="shared" si="57"/>
        <v>0</v>
      </c>
    </row>
    <row r="1815" spans="1:20" x14ac:dyDescent="0.3">
      <c r="A1815">
        <v>13</v>
      </c>
      <c r="B1815" t="s">
        <v>1831</v>
      </c>
      <c r="C1815" t="s">
        <v>2021</v>
      </c>
      <c r="E1815">
        <v>2008</v>
      </c>
      <c r="F1815">
        <v>2008</v>
      </c>
      <c r="G1815">
        <v>4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 s="2">
        <f t="shared" si="56"/>
        <v>0</v>
      </c>
      <c r="T1815" s="2">
        <f t="shared" si="57"/>
        <v>0</v>
      </c>
    </row>
    <row r="1816" spans="1:20" x14ac:dyDescent="0.3">
      <c r="A1816">
        <v>14</v>
      </c>
      <c r="B1816" t="s">
        <v>1832</v>
      </c>
      <c r="C1816" t="s">
        <v>2023</v>
      </c>
      <c r="E1816">
        <v>2014</v>
      </c>
      <c r="F1816">
        <v>2015</v>
      </c>
      <c r="G1816">
        <v>4</v>
      </c>
      <c r="H1816">
        <v>1</v>
      </c>
      <c r="I1816">
        <v>1</v>
      </c>
      <c r="J1816">
        <v>0</v>
      </c>
      <c r="K1816">
        <v>0</v>
      </c>
      <c r="L1816" t="s">
        <v>8</v>
      </c>
      <c r="M1816" t="s">
        <v>8</v>
      </c>
      <c r="N1816">
        <v>0</v>
      </c>
      <c r="O1816">
        <v>0</v>
      </c>
      <c r="P1816">
        <v>0</v>
      </c>
      <c r="Q1816">
        <v>0</v>
      </c>
      <c r="R1816">
        <v>0</v>
      </c>
      <c r="S1816" s="2">
        <f t="shared" si="56"/>
        <v>0</v>
      </c>
      <c r="T1816" s="2">
        <f t="shared" si="57"/>
        <v>0</v>
      </c>
    </row>
    <row r="1817" spans="1:20" x14ac:dyDescent="0.3">
      <c r="A1817">
        <v>15</v>
      </c>
      <c r="B1817" t="s">
        <v>1833</v>
      </c>
      <c r="C1817" t="s">
        <v>2051</v>
      </c>
      <c r="E1817">
        <v>2019</v>
      </c>
      <c r="F1817">
        <v>2019</v>
      </c>
      <c r="G1817">
        <v>1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0</v>
      </c>
      <c r="S1817" s="2">
        <f t="shared" si="56"/>
        <v>0</v>
      </c>
      <c r="T1817" s="2">
        <f t="shared" si="57"/>
        <v>0</v>
      </c>
    </row>
    <row r="1818" spans="1:20" x14ac:dyDescent="0.3">
      <c r="A1818">
        <v>16</v>
      </c>
      <c r="B1818" t="s">
        <v>1834</v>
      </c>
      <c r="C1818" t="s">
        <v>19</v>
      </c>
      <c r="E1818">
        <v>2015</v>
      </c>
      <c r="F1818">
        <v>2016</v>
      </c>
      <c r="G1818">
        <v>9</v>
      </c>
      <c r="H1818">
        <v>1</v>
      </c>
      <c r="I1818">
        <v>1</v>
      </c>
      <c r="J1818">
        <v>0</v>
      </c>
      <c r="K1818">
        <v>0</v>
      </c>
      <c r="L1818" t="s">
        <v>8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s="2">
        <f t="shared" si="56"/>
        <v>0</v>
      </c>
      <c r="T1818" s="2">
        <f t="shared" si="57"/>
        <v>0</v>
      </c>
    </row>
    <row r="1819" spans="1:20" x14ac:dyDescent="0.3">
      <c r="A1819">
        <v>17</v>
      </c>
      <c r="B1819" t="s">
        <v>1835</v>
      </c>
      <c r="C1819" t="s">
        <v>2044</v>
      </c>
      <c r="E1819">
        <v>2019</v>
      </c>
      <c r="F1819">
        <v>2019</v>
      </c>
      <c r="G1819">
        <v>7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0</v>
      </c>
      <c r="S1819" s="2">
        <f t="shared" si="56"/>
        <v>0</v>
      </c>
      <c r="T1819" s="2">
        <f t="shared" si="57"/>
        <v>0</v>
      </c>
    </row>
    <row r="1820" spans="1:20" x14ac:dyDescent="0.3">
      <c r="A1820">
        <v>18</v>
      </c>
      <c r="B1820" t="s">
        <v>1836</v>
      </c>
      <c r="C1820" t="s">
        <v>2038</v>
      </c>
      <c r="E1820">
        <v>2019</v>
      </c>
      <c r="F1820">
        <v>2019</v>
      </c>
      <c r="G1820">
        <v>1</v>
      </c>
      <c r="H1820">
        <v>1</v>
      </c>
      <c r="I1820">
        <v>1</v>
      </c>
      <c r="J1820">
        <v>0</v>
      </c>
      <c r="K1820">
        <v>0</v>
      </c>
      <c r="L1820" t="s">
        <v>8</v>
      </c>
      <c r="M1820" t="s">
        <v>8</v>
      </c>
      <c r="N1820">
        <v>0</v>
      </c>
      <c r="O1820">
        <v>0</v>
      </c>
      <c r="P1820">
        <v>0</v>
      </c>
      <c r="Q1820">
        <v>0</v>
      </c>
      <c r="R1820">
        <v>0</v>
      </c>
      <c r="S1820" s="2">
        <f t="shared" si="56"/>
        <v>0</v>
      </c>
      <c r="T1820" s="2">
        <f t="shared" si="57"/>
        <v>0</v>
      </c>
    </row>
    <row r="1821" spans="1:20" x14ac:dyDescent="0.3">
      <c r="A1821">
        <v>19</v>
      </c>
      <c r="B1821" t="s">
        <v>1837</v>
      </c>
      <c r="C1821" t="s">
        <v>17</v>
      </c>
      <c r="E1821">
        <v>2005</v>
      </c>
      <c r="F1821">
        <v>2007</v>
      </c>
      <c r="G1821">
        <v>2</v>
      </c>
      <c r="H1821">
        <v>1</v>
      </c>
      <c r="I1821">
        <v>1</v>
      </c>
      <c r="J1821">
        <v>0</v>
      </c>
      <c r="K1821">
        <v>0</v>
      </c>
      <c r="L1821" t="s">
        <v>8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s="2">
        <f t="shared" si="56"/>
        <v>0</v>
      </c>
      <c r="T1821" s="2">
        <f t="shared" si="57"/>
        <v>0</v>
      </c>
    </row>
    <row r="1822" spans="1:20" x14ac:dyDescent="0.3">
      <c r="A1822">
        <v>20</v>
      </c>
      <c r="B1822" t="s">
        <v>1838</v>
      </c>
      <c r="C1822" t="s">
        <v>12</v>
      </c>
      <c r="E1822">
        <v>2007</v>
      </c>
      <c r="F1822">
        <v>2008</v>
      </c>
      <c r="G1822">
        <v>2</v>
      </c>
      <c r="H1822">
        <v>1</v>
      </c>
      <c r="I1822">
        <v>0</v>
      </c>
      <c r="J1822">
        <v>0</v>
      </c>
      <c r="K1822">
        <v>0</v>
      </c>
      <c r="L1822">
        <v>0</v>
      </c>
      <c r="M1822" t="s">
        <v>8</v>
      </c>
      <c r="N1822">
        <v>0</v>
      </c>
      <c r="O1822">
        <v>0</v>
      </c>
      <c r="P1822">
        <v>1</v>
      </c>
      <c r="Q1822">
        <v>0</v>
      </c>
      <c r="R1822">
        <v>0</v>
      </c>
      <c r="S1822" s="2">
        <f t="shared" si="56"/>
        <v>0</v>
      </c>
      <c r="T1822" s="2">
        <f t="shared" si="57"/>
        <v>0</v>
      </c>
    </row>
    <row r="1823" spans="1:20" x14ac:dyDescent="0.3">
      <c r="A1823">
        <v>21</v>
      </c>
      <c r="B1823" t="s">
        <v>1839</v>
      </c>
      <c r="C1823" t="s">
        <v>2077</v>
      </c>
      <c r="E1823">
        <v>2019</v>
      </c>
      <c r="F1823">
        <v>2019</v>
      </c>
      <c r="G1823">
        <v>2</v>
      </c>
      <c r="H1823">
        <v>1</v>
      </c>
      <c r="I1823">
        <v>1</v>
      </c>
      <c r="J1823">
        <v>0</v>
      </c>
      <c r="K1823">
        <v>0</v>
      </c>
      <c r="L1823" t="s">
        <v>8</v>
      </c>
      <c r="M1823" t="s">
        <v>8</v>
      </c>
      <c r="N1823">
        <v>0</v>
      </c>
      <c r="O1823">
        <v>0</v>
      </c>
      <c r="P1823">
        <v>0</v>
      </c>
      <c r="Q1823">
        <v>0</v>
      </c>
      <c r="R1823">
        <v>0</v>
      </c>
      <c r="S1823" s="2">
        <f t="shared" si="56"/>
        <v>0</v>
      </c>
      <c r="T1823" s="2">
        <f t="shared" si="57"/>
        <v>0</v>
      </c>
    </row>
    <row r="1824" spans="1:20" x14ac:dyDescent="0.3">
      <c r="A1824">
        <v>22</v>
      </c>
      <c r="B1824" t="s">
        <v>1840</v>
      </c>
      <c r="C1824" t="s">
        <v>2047</v>
      </c>
      <c r="E1824">
        <v>2019</v>
      </c>
      <c r="F1824">
        <v>2019</v>
      </c>
      <c r="G1824">
        <v>1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0</v>
      </c>
      <c r="S1824" s="2">
        <f t="shared" si="56"/>
        <v>0</v>
      </c>
      <c r="T1824" s="2">
        <f t="shared" si="57"/>
        <v>0</v>
      </c>
    </row>
    <row r="1825" spans="1:20" x14ac:dyDescent="0.3">
      <c r="A1825">
        <v>23</v>
      </c>
      <c r="B1825" t="s">
        <v>1841</v>
      </c>
      <c r="C1825" t="s">
        <v>2063</v>
      </c>
      <c r="E1825">
        <v>2019</v>
      </c>
      <c r="F1825">
        <v>2019</v>
      </c>
      <c r="G1825">
        <v>1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0</v>
      </c>
      <c r="S1825" s="2">
        <f t="shared" si="56"/>
        <v>0</v>
      </c>
      <c r="T1825" s="2">
        <f t="shared" si="57"/>
        <v>0</v>
      </c>
    </row>
    <row r="1826" spans="1:20" x14ac:dyDescent="0.3">
      <c r="A1826">
        <v>24</v>
      </c>
      <c r="B1826" t="s">
        <v>1842</v>
      </c>
      <c r="C1826" t="s">
        <v>11</v>
      </c>
      <c r="E1826">
        <v>2011</v>
      </c>
      <c r="F1826">
        <v>2011</v>
      </c>
      <c r="G1826">
        <v>3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 s="2">
        <f t="shared" si="56"/>
        <v>0</v>
      </c>
      <c r="T1826" s="2">
        <f t="shared" si="57"/>
        <v>0</v>
      </c>
    </row>
    <row r="1827" spans="1:20" x14ac:dyDescent="0.3">
      <c r="A1827">
        <v>25</v>
      </c>
      <c r="B1827" t="s">
        <v>1843</v>
      </c>
      <c r="C1827" t="s">
        <v>14</v>
      </c>
      <c r="E1827">
        <v>2006</v>
      </c>
      <c r="F1827">
        <v>2006</v>
      </c>
      <c r="G1827">
        <v>2</v>
      </c>
      <c r="H1827">
        <v>2</v>
      </c>
      <c r="I1827">
        <v>2</v>
      </c>
      <c r="J1827">
        <v>0</v>
      </c>
      <c r="K1827">
        <v>0</v>
      </c>
      <c r="L1827" t="s">
        <v>8</v>
      </c>
      <c r="M1827" t="s">
        <v>8</v>
      </c>
      <c r="N1827">
        <v>0</v>
      </c>
      <c r="O1827">
        <v>0</v>
      </c>
      <c r="P1827">
        <v>0</v>
      </c>
      <c r="Q1827">
        <v>0</v>
      </c>
      <c r="R1827">
        <v>0</v>
      </c>
      <c r="S1827" s="2">
        <f t="shared" si="56"/>
        <v>0</v>
      </c>
      <c r="T1827" s="2">
        <f t="shared" si="57"/>
        <v>0</v>
      </c>
    </row>
    <row r="1828" spans="1:20" x14ac:dyDescent="0.3">
      <c r="A1828">
        <v>26</v>
      </c>
      <c r="B1828" t="s">
        <v>1844</v>
      </c>
      <c r="C1828" t="s">
        <v>2065</v>
      </c>
      <c r="E1828">
        <v>2019</v>
      </c>
      <c r="F1828">
        <v>2019</v>
      </c>
      <c r="G1828">
        <v>1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0</v>
      </c>
      <c r="S1828" s="2">
        <f t="shared" si="56"/>
        <v>0</v>
      </c>
      <c r="T1828" s="2">
        <f t="shared" si="57"/>
        <v>0</v>
      </c>
    </row>
    <row r="1829" spans="1:20" x14ac:dyDescent="0.3">
      <c r="A1829">
        <v>27</v>
      </c>
      <c r="B1829" t="s">
        <v>1845</v>
      </c>
      <c r="C1829" t="s">
        <v>2067</v>
      </c>
      <c r="E1829">
        <v>2019</v>
      </c>
      <c r="F1829">
        <v>2019</v>
      </c>
      <c r="G1829">
        <v>2</v>
      </c>
      <c r="H1829">
        <v>1</v>
      </c>
      <c r="I1829">
        <v>1</v>
      </c>
      <c r="J1829">
        <v>0</v>
      </c>
      <c r="K1829">
        <v>0</v>
      </c>
      <c r="L1829" t="s">
        <v>8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s="2">
        <f t="shared" si="56"/>
        <v>0</v>
      </c>
      <c r="T1829" s="2">
        <f t="shared" si="57"/>
        <v>0</v>
      </c>
    </row>
    <row r="1830" spans="1:20" x14ac:dyDescent="0.3">
      <c r="A1830">
        <v>28</v>
      </c>
      <c r="B1830" t="s">
        <v>1846</v>
      </c>
      <c r="C1830" t="s">
        <v>15</v>
      </c>
      <c r="E1830">
        <v>2009</v>
      </c>
      <c r="F1830">
        <v>2009</v>
      </c>
      <c r="G1830">
        <v>1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 s="2">
        <f t="shared" si="56"/>
        <v>0</v>
      </c>
      <c r="T1830" s="2">
        <f t="shared" si="57"/>
        <v>0</v>
      </c>
    </row>
    <row r="1831" spans="1:20" x14ac:dyDescent="0.3">
      <c r="A1831">
        <v>29</v>
      </c>
      <c r="B1831" t="s">
        <v>1847</v>
      </c>
      <c r="C1831" t="s">
        <v>2076</v>
      </c>
      <c r="E1831">
        <v>2019</v>
      </c>
      <c r="F1831">
        <v>2019</v>
      </c>
      <c r="G1831">
        <v>3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  <c r="S1831" s="2">
        <f t="shared" si="56"/>
        <v>0</v>
      </c>
      <c r="T1831" s="2">
        <f t="shared" si="57"/>
        <v>0</v>
      </c>
    </row>
    <row r="1832" spans="1:20" x14ac:dyDescent="0.3">
      <c r="A1832">
        <v>30</v>
      </c>
      <c r="B1832" t="s">
        <v>1848</v>
      </c>
      <c r="C1832" t="s">
        <v>16</v>
      </c>
      <c r="E1832">
        <v>2016</v>
      </c>
      <c r="F1832">
        <v>2018</v>
      </c>
      <c r="G1832">
        <v>8</v>
      </c>
      <c r="H1832">
        <v>1</v>
      </c>
      <c r="I1832">
        <v>1</v>
      </c>
      <c r="J1832">
        <v>0</v>
      </c>
      <c r="K1832">
        <v>0</v>
      </c>
      <c r="L1832" t="s">
        <v>8</v>
      </c>
      <c r="M1832" t="s">
        <v>8</v>
      </c>
      <c r="N1832">
        <v>0</v>
      </c>
      <c r="O1832">
        <v>0</v>
      </c>
      <c r="P1832">
        <v>0</v>
      </c>
      <c r="Q1832">
        <v>0</v>
      </c>
      <c r="R1832">
        <v>0</v>
      </c>
      <c r="S1832" s="2">
        <f t="shared" si="56"/>
        <v>0</v>
      </c>
      <c r="T1832" s="2">
        <f t="shared" si="57"/>
        <v>0</v>
      </c>
    </row>
    <row r="1833" spans="1:20" x14ac:dyDescent="0.3">
      <c r="A1833">
        <v>31</v>
      </c>
      <c r="B1833" t="s">
        <v>1849</v>
      </c>
      <c r="C1833" t="s">
        <v>11</v>
      </c>
      <c r="E1833">
        <v>2019</v>
      </c>
      <c r="F1833">
        <v>2019</v>
      </c>
      <c r="G1833">
        <v>5</v>
      </c>
      <c r="H1833">
        <v>1</v>
      </c>
      <c r="I1833">
        <v>1</v>
      </c>
      <c r="J1833">
        <v>0</v>
      </c>
      <c r="K1833">
        <v>0</v>
      </c>
      <c r="L1833" t="s">
        <v>8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s="2">
        <f t="shared" si="56"/>
        <v>0</v>
      </c>
      <c r="T1833" s="2">
        <f t="shared" si="57"/>
        <v>0</v>
      </c>
    </row>
    <row r="1834" spans="1:20" x14ac:dyDescent="0.3">
      <c r="A1834">
        <v>32</v>
      </c>
      <c r="B1834" t="s">
        <v>1850</v>
      </c>
      <c r="C1834" t="s">
        <v>2050</v>
      </c>
      <c r="E1834">
        <v>2019</v>
      </c>
      <c r="F1834">
        <v>2019</v>
      </c>
      <c r="G1834">
        <v>2</v>
      </c>
      <c r="H1834">
        <v>1</v>
      </c>
      <c r="I1834">
        <v>1</v>
      </c>
      <c r="J1834">
        <v>0</v>
      </c>
      <c r="K1834">
        <v>0</v>
      </c>
      <c r="L1834" t="s">
        <v>8</v>
      </c>
      <c r="M1834" t="s">
        <v>8</v>
      </c>
      <c r="N1834">
        <v>0</v>
      </c>
      <c r="O1834">
        <v>0</v>
      </c>
      <c r="P1834">
        <v>0</v>
      </c>
      <c r="Q1834">
        <v>0</v>
      </c>
      <c r="R1834">
        <v>0</v>
      </c>
      <c r="S1834" s="2">
        <f t="shared" si="56"/>
        <v>0</v>
      </c>
      <c r="T1834" s="2">
        <f t="shared" si="57"/>
        <v>0</v>
      </c>
    </row>
    <row r="1835" spans="1:20" x14ac:dyDescent="0.3">
      <c r="A1835">
        <v>33</v>
      </c>
      <c r="B1835" t="s">
        <v>1851</v>
      </c>
      <c r="C1835" t="s">
        <v>15</v>
      </c>
      <c r="E1835">
        <v>2011</v>
      </c>
      <c r="F1835">
        <v>2014</v>
      </c>
      <c r="G1835">
        <v>12</v>
      </c>
      <c r="H1835">
        <v>1</v>
      </c>
      <c r="I1835">
        <v>1</v>
      </c>
      <c r="J1835">
        <v>0</v>
      </c>
      <c r="K1835">
        <v>0</v>
      </c>
      <c r="L1835" t="s">
        <v>8</v>
      </c>
      <c r="M1835" t="s">
        <v>8</v>
      </c>
      <c r="N1835">
        <v>0</v>
      </c>
      <c r="O1835">
        <v>0</v>
      </c>
      <c r="P1835">
        <v>0</v>
      </c>
      <c r="Q1835">
        <v>0</v>
      </c>
      <c r="R1835">
        <v>0</v>
      </c>
      <c r="S1835" s="2">
        <f t="shared" si="56"/>
        <v>0</v>
      </c>
      <c r="T1835" s="2">
        <f t="shared" si="57"/>
        <v>0</v>
      </c>
    </row>
    <row r="1836" spans="1:20" x14ac:dyDescent="0.3">
      <c r="A1836">
        <v>34</v>
      </c>
      <c r="B1836" t="s">
        <v>1852</v>
      </c>
      <c r="C1836" t="s">
        <v>2051</v>
      </c>
      <c r="E1836">
        <v>2019</v>
      </c>
      <c r="F1836">
        <v>2019</v>
      </c>
      <c r="G1836">
        <v>2</v>
      </c>
      <c r="H1836">
        <v>2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0</v>
      </c>
      <c r="R1836">
        <v>0</v>
      </c>
      <c r="S1836" s="2">
        <f t="shared" si="56"/>
        <v>0</v>
      </c>
      <c r="T1836" s="2">
        <f t="shared" si="57"/>
        <v>0</v>
      </c>
    </row>
    <row r="1837" spans="1:20" x14ac:dyDescent="0.3">
      <c r="A1837">
        <v>35</v>
      </c>
      <c r="B1837" t="s">
        <v>1853</v>
      </c>
      <c r="C1837" t="s">
        <v>16</v>
      </c>
      <c r="E1837">
        <v>2018</v>
      </c>
      <c r="F1837">
        <v>2019</v>
      </c>
      <c r="G1837">
        <v>10</v>
      </c>
      <c r="H1837">
        <v>1</v>
      </c>
      <c r="I1837">
        <v>1</v>
      </c>
      <c r="J1837">
        <v>0</v>
      </c>
      <c r="K1837">
        <v>0</v>
      </c>
      <c r="L1837" t="s">
        <v>8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s="2">
        <f t="shared" si="56"/>
        <v>0</v>
      </c>
      <c r="T1837" s="2">
        <f t="shared" si="57"/>
        <v>0</v>
      </c>
    </row>
    <row r="1838" spans="1:20" x14ac:dyDescent="0.3">
      <c r="A1838">
        <v>36</v>
      </c>
      <c r="B1838" t="s">
        <v>1854</v>
      </c>
      <c r="C1838" t="s">
        <v>13</v>
      </c>
      <c r="E1838">
        <v>2010</v>
      </c>
      <c r="F1838">
        <v>2011</v>
      </c>
      <c r="G1838">
        <v>3</v>
      </c>
      <c r="H1838">
        <v>1</v>
      </c>
      <c r="I1838">
        <v>1</v>
      </c>
      <c r="J1838">
        <v>0</v>
      </c>
      <c r="K1838">
        <v>0</v>
      </c>
      <c r="L1838" t="s">
        <v>8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s="2">
        <f t="shared" si="56"/>
        <v>0</v>
      </c>
      <c r="T1838" s="2">
        <f t="shared" si="57"/>
        <v>0</v>
      </c>
    </row>
    <row r="1839" spans="1:20" x14ac:dyDescent="0.3">
      <c r="A1839">
        <v>37</v>
      </c>
      <c r="B1839" t="s">
        <v>1855</v>
      </c>
      <c r="C1839" t="s">
        <v>16</v>
      </c>
      <c r="E1839">
        <v>2012</v>
      </c>
      <c r="F1839">
        <v>2012</v>
      </c>
      <c r="G1839">
        <v>2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0</v>
      </c>
      <c r="S1839" s="2">
        <f t="shared" si="56"/>
        <v>0</v>
      </c>
      <c r="T1839" s="2">
        <f t="shared" si="57"/>
        <v>0</v>
      </c>
    </row>
    <row r="1840" spans="1:20" x14ac:dyDescent="0.3">
      <c r="A1840">
        <v>38</v>
      </c>
      <c r="B1840" t="s">
        <v>1856</v>
      </c>
      <c r="C1840" t="s">
        <v>17</v>
      </c>
      <c r="E1840">
        <v>2017</v>
      </c>
      <c r="F1840">
        <v>2019</v>
      </c>
      <c r="G1840">
        <v>16</v>
      </c>
      <c r="H1840">
        <v>3</v>
      </c>
      <c r="I1840">
        <v>2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 s="2">
        <f t="shared" si="56"/>
        <v>0</v>
      </c>
      <c r="T1840" s="2">
        <f t="shared" si="57"/>
        <v>0</v>
      </c>
    </row>
    <row r="1841" spans="1:20" x14ac:dyDescent="0.3">
      <c r="A1841">
        <v>39</v>
      </c>
      <c r="B1841" t="s">
        <v>1857</v>
      </c>
      <c r="C1841" t="s">
        <v>2034</v>
      </c>
      <c r="E1841">
        <v>2019</v>
      </c>
      <c r="F1841">
        <v>2019</v>
      </c>
      <c r="G1841">
        <v>11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0</v>
      </c>
      <c r="S1841" s="2">
        <f t="shared" si="56"/>
        <v>0</v>
      </c>
      <c r="T1841" s="2">
        <f t="shared" si="57"/>
        <v>0</v>
      </c>
    </row>
    <row r="1842" spans="1:20" x14ac:dyDescent="0.3">
      <c r="A1842">
        <v>40</v>
      </c>
      <c r="B1842" t="s">
        <v>1858</v>
      </c>
      <c r="C1842" t="s">
        <v>2043</v>
      </c>
      <c r="E1842">
        <v>2019</v>
      </c>
      <c r="F1842">
        <v>2019</v>
      </c>
      <c r="G1842">
        <v>2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0</v>
      </c>
      <c r="S1842" s="2">
        <f t="shared" si="56"/>
        <v>0</v>
      </c>
      <c r="T1842" s="2">
        <f t="shared" si="57"/>
        <v>0</v>
      </c>
    </row>
    <row r="1843" spans="1:20" x14ac:dyDescent="0.3">
      <c r="A1843">
        <v>41</v>
      </c>
      <c r="B1843" t="s">
        <v>1859</v>
      </c>
      <c r="C1843" t="s">
        <v>2041</v>
      </c>
      <c r="E1843">
        <v>2019</v>
      </c>
      <c r="F1843">
        <v>2019</v>
      </c>
      <c r="G1843">
        <v>2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0</v>
      </c>
      <c r="S1843" s="2">
        <f t="shared" si="56"/>
        <v>0</v>
      </c>
      <c r="T1843" s="2">
        <f t="shared" si="57"/>
        <v>0</v>
      </c>
    </row>
    <row r="1844" spans="1:20" x14ac:dyDescent="0.3">
      <c r="A1844">
        <v>42</v>
      </c>
      <c r="B1844" t="s">
        <v>1860</v>
      </c>
      <c r="C1844" t="s">
        <v>2045</v>
      </c>
      <c r="E1844">
        <v>2019</v>
      </c>
      <c r="F1844">
        <v>2019</v>
      </c>
      <c r="G1844">
        <v>3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0</v>
      </c>
      <c r="S1844" s="2">
        <f t="shared" si="56"/>
        <v>0</v>
      </c>
      <c r="T1844" s="2">
        <f t="shared" si="57"/>
        <v>0</v>
      </c>
    </row>
    <row r="1845" spans="1:20" x14ac:dyDescent="0.3">
      <c r="A1845">
        <v>43</v>
      </c>
      <c r="B1845" t="s">
        <v>1861</v>
      </c>
      <c r="C1845" t="s">
        <v>18</v>
      </c>
      <c r="E1845">
        <v>2005</v>
      </c>
      <c r="F1845">
        <v>2007</v>
      </c>
      <c r="G1845">
        <v>2</v>
      </c>
      <c r="H1845">
        <v>2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2</v>
      </c>
      <c r="Q1845">
        <v>0</v>
      </c>
      <c r="R1845">
        <v>0</v>
      </c>
      <c r="S1845" s="2">
        <f t="shared" si="56"/>
        <v>0</v>
      </c>
      <c r="T1845" s="2">
        <f t="shared" si="57"/>
        <v>0</v>
      </c>
    </row>
    <row r="1846" spans="1:20" x14ac:dyDescent="0.3">
      <c r="A1846">
        <v>44</v>
      </c>
      <c r="B1846" t="s">
        <v>1862</v>
      </c>
      <c r="C1846" t="s">
        <v>2062</v>
      </c>
      <c r="E1846">
        <v>2019</v>
      </c>
      <c r="F1846">
        <v>2019</v>
      </c>
      <c r="G1846">
        <v>1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0</v>
      </c>
      <c r="S1846" s="2">
        <f t="shared" si="56"/>
        <v>0</v>
      </c>
      <c r="T1846" s="2">
        <f t="shared" si="57"/>
        <v>0</v>
      </c>
    </row>
    <row r="1847" spans="1:20" x14ac:dyDescent="0.3">
      <c r="A1847">
        <v>45</v>
      </c>
      <c r="B1847" t="s">
        <v>1863</v>
      </c>
      <c r="C1847" t="s">
        <v>17</v>
      </c>
      <c r="E1847">
        <v>2019</v>
      </c>
      <c r="F1847">
        <v>2019</v>
      </c>
      <c r="G1847">
        <v>5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0</v>
      </c>
      <c r="S1847" s="2">
        <f t="shared" si="56"/>
        <v>0</v>
      </c>
      <c r="T1847" s="2">
        <f t="shared" si="57"/>
        <v>0</v>
      </c>
    </row>
    <row r="1848" spans="1:20" x14ac:dyDescent="0.3">
      <c r="A1848">
        <v>46</v>
      </c>
      <c r="B1848" t="s">
        <v>1864</v>
      </c>
      <c r="E1848">
        <v>2019</v>
      </c>
      <c r="F1848">
        <v>2019</v>
      </c>
      <c r="G1848">
        <v>1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0</v>
      </c>
      <c r="S1848" s="2">
        <f t="shared" si="56"/>
        <v>0</v>
      </c>
      <c r="T1848" s="2">
        <f t="shared" si="57"/>
        <v>0</v>
      </c>
    </row>
    <row r="1849" spans="1:20" x14ac:dyDescent="0.3">
      <c r="A1849">
        <v>47</v>
      </c>
      <c r="B1849" t="s">
        <v>1865</v>
      </c>
      <c r="C1849" t="s">
        <v>2070</v>
      </c>
      <c r="E1849">
        <v>2019</v>
      </c>
      <c r="F1849">
        <v>2019</v>
      </c>
      <c r="G1849">
        <v>1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 s="2">
        <f t="shared" si="56"/>
        <v>0</v>
      </c>
      <c r="T1849" s="2">
        <f t="shared" si="57"/>
        <v>0</v>
      </c>
    </row>
    <row r="1850" spans="1:20" x14ac:dyDescent="0.3">
      <c r="A1850">
        <v>48</v>
      </c>
      <c r="B1850" t="s">
        <v>1866</v>
      </c>
      <c r="C1850" t="s">
        <v>2022</v>
      </c>
      <c r="E1850">
        <v>2017</v>
      </c>
      <c r="F1850">
        <v>2017</v>
      </c>
      <c r="G1850">
        <v>1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 s="2">
        <f t="shared" si="56"/>
        <v>0</v>
      </c>
      <c r="T1850" s="2">
        <f t="shared" si="57"/>
        <v>0</v>
      </c>
    </row>
    <row r="1851" spans="1:20" x14ac:dyDescent="0.3">
      <c r="A1851">
        <v>49</v>
      </c>
      <c r="B1851" t="s">
        <v>1867</v>
      </c>
      <c r="C1851" t="s">
        <v>2057</v>
      </c>
      <c r="E1851">
        <v>2019</v>
      </c>
      <c r="F1851">
        <v>2019</v>
      </c>
      <c r="G1851">
        <v>4</v>
      </c>
      <c r="H1851">
        <v>1</v>
      </c>
      <c r="I1851">
        <v>1</v>
      </c>
      <c r="J1851">
        <v>0</v>
      </c>
      <c r="K1851">
        <v>0</v>
      </c>
      <c r="L1851" t="s">
        <v>8</v>
      </c>
      <c r="M1851" t="s">
        <v>8</v>
      </c>
      <c r="N1851">
        <v>0</v>
      </c>
      <c r="O1851">
        <v>0</v>
      </c>
      <c r="P1851">
        <v>0</v>
      </c>
      <c r="Q1851">
        <v>0</v>
      </c>
      <c r="R1851">
        <v>0</v>
      </c>
      <c r="S1851" s="2">
        <f t="shared" si="56"/>
        <v>0</v>
      </c>
      <c r="T1851" s="2">
        <f t="shared" si="57"/>
        <v>0</v>
      </c>
    </row>
    <row r="1852" spans="1:20" x14ac:dyDescent="0.3">
      <c r="A1852">
        <v>0</v>
      </c>
      <c r="B1852" t="s">
        <v>1868</v>
      </c>
      <c r="C1852" t="s">
        <v>20</v>
      </c>
      <c r="E1852">
        <v>2019</v>
      </c>
      <c r="F1852">
        <v>2019</v>
      </c>
      <c r="G1852">
        <v>2</v>
      </c>
      <c r="H1852">
        <v>1</v>
      </c>
      <c r="I1852">
        <v>1</v>
      </c>
      <c r="J1852">
        <v>0</v>
      </c>
      <c r="K1852">
        <v>0</v>
      </c>
      <c r="L1852" t="s">
        <v>8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s="2">
        <f t="shared" si="56"/>
        <v>0</v>
      </c>
      <c r="T1852" s="2">
        <f t="shared" si="57"/>
        <v>0</v>
      </c>
    </row>
    <row r="1853" spans="1:20" x14ac:dyDescent="0.3">
      <c r="A1853">
        <v>1</v>
      </c>
      <c r="B1853" t="s">
        <v>1869</v>
      </c>
      <c r="C1853" t="s">
        <v>2053</v>
      </c>
      <c r="E1853">
        <v>2019</v>
      </c>
      <c r="F1853">
        <v>2019</v>
      </c>
      <c r="G1853">
        <v>1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 s="2">
        <f t="shared" si="56"/>
        <v>0</v>
      </c>
      <c r="T1853" s="2">
        <f t="shared" si="57"/>
        <v>0</v>
      </c>
    </row>
    <row r="1854" spans="1:20" x14ac:dyDescent="0.3">
      <c r="A1854">
        <v>2</v>
      </c>
      <c r="B1854" t="s">
        <v>1870</v>
      </c>
      <c r="C1854" t="s">
        <v>17</v>
      </c>
      <c r="E1854">
        <v>2006</v>
      </c>
      <c r="F1854">
        <v>2006</v>
      </c>
      <c r="G1854">
        <v>1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0</v>
      </c>
      <c r="S1854" s="2">
        <f t="shared" si="56"/>
        <v>0</v>
      </c>
      <c r="T1854" s="2">
        <f t="shared" si="57"/>
        <v>0</v>
      </c>
    </row>
    <row r="1855" spans="1:20" x14ac:dyDescent="0.3">
      <c r="A1855">
        <v>3</v>
      </c>
      <c r="B1855" t="s">
        <v>1129</v>
      </c>
      <c r="C1855" t="s">
        <v>2048</v>
      </c>
      <c r="E1855">
        <v>2019</v>
      </c>
      <c r="F1855">
        <v>2019</v>
      </c>
      <c r="G1855">
        <v>5</v>
      </c>
      <c r="H1855">
        <v>1</v>
      </c>
      <c r="I1855">
        <v>0</v>
      </c>
      <c r="J1855">
        <v>0</v>
      </c>
      <c r="K1855">
        <v>0</v>
      </c>
      <c r="L1855">
        <v>0</v>
      </c>
      <c r="M1855" t="s">
        <v>8</v>
      </c>
      <c r="N1855">
        <v>0</v>
      </c>
      <c r="O1855">
        <v>0</v>
      </c>
      <c r="P1855">
        <v>1</v>
      </c>
      <c r="Q1855">
        <v>0</v>
      </c>
      <c r="R1855">
        <v>0</v>
      </c>
      <c r="S1855" s="2">
        <f t="shared" si="56"/>
        <v>0</v>
      </c>
      <c r="T1855" s="2">
        <f t="shared" si="57"/>
        <v>0</v>
      </c>
    </row>
    <row r="1856" spans="1:20" x14ac:dyDescent="0.3">
      <c r="A1856">
        <v>4</v>
      </c>
      <c r="B1856" t="s">
        <v>1871</v>
      </c>
      <c r="C1856" t="s">
        <v>17</v>
      </c>
      <c r="E1856">
        <v>2009</v>
      </c>
      <c r="F1856">
        <v>2009</v>
      </c>
      <c r="G1856">
        <v>2</v>
      </c>
      <c r="H1856" t="s">
        <v>8</v>
      </c>
      <c r="I1856" t="s">
        <v>8</v>
      </c>
      <c r="J1856" t="s">
        <v>8</v>
      </c>
      <c r="K1856" t="s">
        <v>8</v>
      </c>
      <c r="L1856" t="s">
        <v>8</v>
      </c>
      <c r="M1856" t="s">
        <v>8</v>
      </c>
      <c r="N1856" t="s">
        <v>8</v>
      </c>
      <c r="O1856" t="s">
        <v>8</v>
      </c>
      <c r="P1856" t="s">
        <v>8</v>
      </c>
      <c r="Q1856" t="s">
        <v>8</v>
      </c>
      <c r="R1856" t="s">
        <v>8</v>
      </c>
      <c r="S1856" s="2" t="e">
        <f t="shared" si="56"/>
        <v>#VALUE!</v>
      </c>
      <c r="T1856" s="2" t="e">
        <f t="shared" si="57"/>
        <v>#VALUE!</v>
      </c>
    </row>
    <row r="1857" spans="1:20" x14ac:dyDescent="0.3">
      <c r="A1857">
        <v>5</v>
      </c>
      <c r="B1857" t="s">
        <v>1872</v>
      </c>
      <c r="C1857" t="s">
        <v>16</v>
      </c>
      <c r="E1857">
        <v>2008</v>
      </c>
      <c r="F1857">
        <v>2008</v>
      </c>
      <c r="G1857">
        <v>1</v>
      </c>
      <c r="H1857" t="s">
        <v>8</v>
      </c>
      <c r="I1857" t="s">
        <v>8</v>
      </c>
      <c r="J1857" t="s">
        <v>8</v>
      </c>
      <c r="K1857" t="s">
        <v>8</v>
      </c>
      <c r="L1857" t="s">
        <v>8</v>
      </c>
      <c r="M1857" t="s">
        <v>8</v>
      </c>
      <c r="N1857" t="s">
        <v>8</v>
      </c>
      <c r="O1857" t="s">
        <v>8</v>
      </c>
      <c r="P1857" t="s">
        <v>8</v>
      </c>
      <c r="Q1857" t="s">
        <v>8</v>
      </c>
      <c r="R1857" t="s">
        <v>8</v>
      </c>
      <c r="S1857" s="2" t="e">
        <f t="shared" si="56"/>
        <v>#VALUE!</v>
      </c>
      <c r="T1857" s="2" t="e">
        <f t="shared" si="57"/>
        <v>#VALUE!</v>
      </c>
    </row>
    <row r="1858" spans="1:20" x14ac:dyDescent="0.3">
      <c r="A1858">
        <v>6</v>
      </c>
      <c r="B1858" t="s">
        <v>1873</v>
      </c>
      <c r="C1858" t="s">
        <v>2064</v>
      </c>
      <c r="E1858">
        <v>2019</v>
      </c>
      <c r="F1858">
        <v>2019</v>
      </c>
      <c r="G1858">
        <v>1</v>
      </c>
      <c r="H1858" t="s">
        <v>8</v>
      </c>
      <c r="I1858" t="s">
        <v>8</v>
      </c>
      <c r="J1858" t="s">
        <v>8</v>
      </c>
      <c r="K1858" t="s">
        <v>8</v>
      </c>
      <c r="L1858" t="s">
        <v>8</v>
      </c>
      <c r="M1858" t="s">
        <v>8</v>
      </c>
      <c r="N1858" t="s">
        <v>8</v>
      </c>
      <c r="O1858" t="s">
        <v>8</v>
      </c>
      <c r="P1858" t="s">
        <v>8</v>
      </c>
      <c r="Q1858" t="s">
        <v>8</v>
      </c>
      <c r="R1858" t="s">
        <v>8</v>
      </c>
      <c r="S1858" s="2" t="e">
        <f t="shared" si="56"/>
        <v>#VALUE!</v>
      </c>
      <c r="T1858" s="2" t="e">
        <f t="shared" si="57"/>
        <v>#VALUE!</v>
      </c>
    </row>
    <row r="1859" spans="1:20" x14ac:dyDescent="0.3">
      <c r="A1859">
        <v>7</v>
      </c>
      <c r="B1859" t="s">
        <v>1874</v>
      </c>
      <c r="C1859" t="s">
        <v>2057</v>
      </c>
      <c r="E1859">
        <v>2019</v>
      </c>
      <c r="F1859">
        <v>2019</v>
      </c>
      <c r="G1859">
        <v>1</v>
      </c>
      <c r="H1859" t="s">
        <v>8</v>
      </c>
      <c r="I1859" t="s">
        <v>8</v>
      </c>
      <c r="J1859" t="s">
        <v>8</v>
      </c>
      <c r="K1859" t="s">
        <v>8</v>
      </c>
      <c r="L1859" t="s">
        <v>8</v>
      </c>
      <c r="M1859" t="s">
        <v>8</v>
      </c>
      <c r="N1859" t="s">
        <v>8</v>
      </c>
      <c r="O1859" t="s">
        <v>8</v>
      </c>
      <c r="P1859" t="s">
        <v>8</v>
      </c>
      <c r="Q1859" t="s">
        <v>8</v>
      </c>
      <c r="R1859" t="s">
        <v>8</v>
      </c>
      <c r="S1859" s="2" t="e">
        <f t="shared" ref="S1859:S1922" si="58">J1859/G1859</f>
        <v>#VALUE!</v>
      </c>
      <c r="T1859" s="2" t="e">
        <f t="shared" ref="T1859:T1922" si="59">J1859/H1859</f>
        <v>#VALUE!</v>
      </c>
    </row>
    <row r="1860" spans="1:20" x14ac:dyDescent="0.3">
      <c r="A1860">
        <v>8</v>
      </c>
      <c r="B1860" t="s">
        <v>1875</v>
      </c>
      <c r="C1860" t="s">
        <v>18</v>
      </c>
      <c r="E1860">
        <v>2011</v>
      </c>
      <c r="F1860">
        <v>2011</v>
      </c>
      <c r="G1860">
        <v>1</v>
      </c>
      <c r="H1860" t="s">
        <v>8</v>
      </c>
      <c r="I1860" t="s">
        <v>8</v>
      </c>
      <c r="J1860" t="s">
        <v>8</v>
      </c>
      <c r="K1860" t="s">
        <v>8</v>
      </c>
      <c r="L1860" t="s">
        <v>8</v>
      </c>
      <c r="M1860" t="s">
        <v>8</v>
      </c>
      <c r="N1860" t="s">
        <v>8</v>
      </c>
      <c r="O1860" t="s">
        <v>8</v>
      </c>
      <c r="P1860" t="s">
        <v>8</v>
      </c>
      <c r="Q1860" t="s">
        <v>8</v>
      </c>
      <c r="R1860" t="s">
        <v>8</v>
      </c>
      <c r="S1860" s="2" t="e">
        <f t="shared" si="58"/>
        <v>#VALUE!</v>
      </c>
      <c r="T1860" s="2" t="e">
        <f t="shared" si="59"/>
        <v>#VALUE!</v>
      </c>
    </row>
    <row r="1861" spans="1:20" x14ac:dyDescent="0.3">
      <c r="A1861">
        <v>9</v>
      </c>
      <c r="B1861" t="s">
        <v>1876</v>
      </c>
      <c r="C1861" t="s">
        <v>13</v>
      </c>
      <c r="E1861">
        <v>2008</v>
      </c>
      <c r="F1861">
        <v>2008</v>
      </c>
      <c r="G1861">
        <v>1</v>
      </c>
      <c r="H1861" t="s">
        <v>8</v>
      </c>
      <c r="I1861" t="s">
        <v>8</v>
      </c>
      <c r="J1861" t="s">
        <v>8</v>
      </c>
      <c r="K1861" t="s">
        <v>8</v>
      </c>
      <c r="L1861" t="s">
        <v>8</v>
      </c>
      <c r="M1861" t="s">
        <v>8</v>
      </c>
      <c r="N1861" t="s">
        <v>8</v>
      </c>
      <c r="O1861" t="s">
        <v>8</v>
      </c>
      <c r="P1861" t="s">
        <v>8</v>
      </c>
      <c r="Q1861" t="s">
        <v>8</v>
      </c>
      <c r="R1861" t="s">
        <v>8</v>
      </c>
      <c r="S1861" s="2" t="e">
        <f t="shared" si="58"/>
        <v>#VALUE!</v>
      </c>
      <c r="T1861" s="2" t="e">
        <f t="shared" si="59"/>
        <v>#VALUE!</v>
      </c>
    </row>
    <row r="1862" spans="1:20" x14ac:dyDescent="0.3">
      <c r="A1862">
        <v>10</v>
      </c>
      <c r="B1862" t="s">
        <v>1877</v>
      </c>
      <c r="E1862">
        <v>2019</v>
      </c>
      <c r="F1862">
        <v>2019</v>
      </c>
      <c r="G1862">
        <v>1</v>
      </c>
      <c r="H1862" t="s">
        <v>8</v>
      </c>
      <c r="I1862" t="s">
        <v>8</v>
      </c>
      <c r="J1862" t="s">
        <v>8</v>
      </c>
      <c r="K1862" t="s">
        <v>8</v>
      </c>
      <c r="L1862" t="s">
        <v>8</v>
      </c>
      <c r="M1862" t="s">
        <v>8</v>
      </c>
      <c r="N1862" t="s">
        <v>8</v>
      </c>
      <c r="O1862" t="s">
        <v>8</v>
      </c>
      <c r="P1862" t="s">
        <v>8</v>
      </c>
      <c r="Q1862" t="s">
        <v>8</v>
      </c>
      <c r="R1862" t="s">
        <v>8</v>
      </c>
      <c r="S1862" s="2" t="e">
        <f t="shared" si="58"/>
        <v>#VALUE!</v>
      </c>
      <c r="T1862" s="2" t="e">
        <f t="shared" si="59"/>
        <v>#VALUE!</v>
      </c>
    </row>
    <row r="1863" spans="1:20" x14ac:dyDescent="0.3">
      <c r="A1863">
        <v>11</v>
      </c>
      <c r="B1863" t="s">
        <v>1878</v>
      </c>
      <c r="C1863" t="s">
        <v>11</v>
      </c>
      <c r="E1863">
        <v>2015</v>
      </c>
      <c r="F1863">
        <v>2015</v>
      </c>
      <c r="G1863">
        <v>1</v>
      </c>
      <c r="H1863" t="s">
        <v>8</v>
      </c>
      <c r="I1863" t="s">
        <v>8</v>
      </c>
      <c r="J1863" t="s">
        <v>8</v>
      </c>
      <c r="K1863" t="s">
        <v>8</v>
      </c>
      <c r="L1863" t="s">
        <v>8</v>
      </c>
      <c r="M1863" t="s">
        <v>8</v>
      </c>
      <c r="N1863" t="s">
        <v>8</v>
      </c>
      <c r="O1863" t="s">
        <v>8</v>
      </c>
      <c r="P1863" t="s">
        <v>8</v>
      </c>
      <c r="Q1863" t="s">
        <v>8</v>
      </c>
      <c r="R1863" t="s">
        <v>8</v>
      </c>
      <c r="S1863" s="2" t="e">
        <f t="shared" si="58"/>
        <v>#VALUE!</v>
      </c>
      <c r="T1863" s="2" t="e">
        <f t="shared" si="59"/>
        <v>#VALUE!</v>
      </c>
    </row>
    <row r="1864" spans="1:20" x14ac:dyDescent="0.3">
      <c r="A1864">
        <v>12</v>
      </c>
      <c r="B1864" t="s">
        <v>1879</v>
      </c>
      <c r="C1864" t="s">
        <v>13</v>
      </c>
      <c r="E1864">
        <v>2019</v>
      </c>
      <c r="F1864">
        <v>2019</v>
      </c>
      <c r="G1864">
        <v>1</v>
      </c>
      <c r="H1864" t="s">
        <v>8</v>
      </c>
      <c r="I1864" t="s">
        <v>8</v>
      </c>
      <c r="J1864" t="s">
        <v>8</v>
      </c>
      <c r="K1864" t="s">
        <v>8</v>
      </c>
      <c r="L1864" t="s">
        <v>8</v>
      </c>
      <c r="M1864" t="s">
        <v>8</v>
      </c>
      <c r="N1864" t="s">
        <v>8</v>
      </c>
      <c r="O1864" t="s">
        <v>8</v>
      </c>
      <c r="P1864" t="s">
        <v>8</v>
      </c>
      <c r="Q1864" t="s">
        <v>8</v>
      </c>
      <c r="R1864" t="s">
        <v>8</v>
      </c>
      <c r="S1864" s="2" t="e">
        <f t="shared" si="58"/>
        <v>#VALUE!</v>
      </c>
      <c r="T1864" s="2" t="e">
        <f t="shared" si="59"/>
        <v>#VALUE!</v>
      </c>
    </row>
    <row r="1865" spans="1:20" x14ac:dyDescent="0.3">
      <c r="A1865">
        <v>13</v>
      </c>
      <c r="B1865" t="s">
        <v>1880</v>
      </c>
      <c r="C1865" t="s">
        <v>2030</v>
      </c>
      <c r="E1865">
        <v>2010</v>
      </c>
      <c r="F1865">
        <v>2010</v>
      </c>
      <c r="G1865">
        <v>1</v>
      </c>
      <c r="H1865" t="s">
        <v>8</v>
      </c>
      <c r="I1865" t="s">
        <v>8</v>
      </c>
      <c r="J1865" t="s">
        <v>8</v>
      </c>
      <c r="K1865" t="s">
        <v>8</v>
      </c>
      <c r="L1865" t="s">
        <v>8</v>
      </c>
      <c r="M1865" t="s">
        <v>8</v>
      </c>
      <c r="N1865" t="s">
        <v>8</v>
      </c>
      <c r="O1865" t="s">
        <v>8</v>
      </c>
      <c r="P1865" t="s">
        <v>8</v>
      </c>
      <c r="Q1865" t="s">
        <v>8</v>
      </c>
      <c r="R1865" t="s">
        <v>8</v>
      </c>
      <c r="S1865" s="2" t="e">
        <f t="shared" si="58"/>
        <v>#VALUE!</v>
      </c>
      <c r="T1865" s="2" t="e">
        <f t="shared" si="59"/>
        <v>#VALUE!</v>
      </c>
    </row>
    <row r="1866" spans="1:20" x14ac:dyDescent="0.3">
      <c r="A1866">
        <v>14</v>
      </c>
      <c r="B1866" t="s">
        <v>1881</v>
      </c>
      <c r="C1866" t="s">
        <v>16</v>
      </c>
      <c r="E1866">
        <v>2013</v>
      </c>
      <c r="F1866">
        <v>2013</v>
      </c>
      <c r="G1866">
        <v>2</v>
      </c>
      <c r="H1866" t="s">
        <v>8</v>
      </c>
      <c r="I1866" t="s">
        <v>8</v>
      </c>
      <c r="J1866" t="s">
        <v>8</v>
      </c>
      <c r="K1866" t="s">
        <v>8</v>
      </c>
      <c r="L1866" t="s">
        <v>8</v>
      </c>
      <c r="M1866" t="s">
        <v>8</v>
      </c>
      <c r="N1866" t="s">
        <v>8</v>
      </c>
      <c r="O1866" t="s">
        <v>8</v>
      </c>
      <c r="P1866" t="s">
        <v>8</v>
      </c>
      <c r="Q1866" t="s">
        <v>8</v>
      </c>
      <c r="R1866" t="s">
        <v>8</v>
      </c>
      <c r="S1866" s="2" t="e">
        <f t="shared" si="58"/>
        <v>#VALUE!</v>
      </c>
      <c r="T1866" s="2" t="e">
        <f t="shared" si="59"/>
        <v>#VALUE!</v>
      </c>
    </row>
    <row r="1867" spans="1:20" x14ac:dyDescent="0.3">
      <c r="A1867">
        <v>15</v>
      </c>
      <c r="B1867" t="s">
        <v>1882</v>
      </c>
      <c r="C1867" t="s">
        <v>2022</v>
      </c>
      <c r="E1867">
        <v>2016</v>
      </c>
      <c r="F1867">
        <v>2016</v>
      </c>
      <c r="G1867">
        <v>1</v>
      </c>
      <c r="H1867" t="s">
        <v>8</v>
      </c>
      <c r="I1867" t="s">
        <v>8</v>
      </c>
      <c r="J1867" t="s">
        <v>8</v>
      </c>
      <c r="K1867" t="s">
        <v>8</v>
      </c>
      <c r="L1867" t="s">
        <v>8</v>
      </c>
      <c r="M1867" t="s">
        <v>8</v>
      </c>
      <c r="N1867" t="s">
        <v>8</v>
      </c>
      <c r="O1867" t="s">
        <v>8</v>
      </c>
      <c r="P1867" t="s">
        <v>8</v>
      </c>
      <c r="Q1867" t="s">
        <v>8</v>
      </c>
      <c r="R1867" t="s">
        <v>8</v>
      </c>
      <c r="S1867" s="2" t="e">
        <f t="shared" si="58"/>
        <v>#VALUE!</v>
      </c>
      <c r="T1867" s="2" t="e">
        <f t="shared" si="59"/>
        <v>#VALUE!</v>
      </c>
    </row>
    <row r="1868" spans="1:20" x14ac:dyDescent="0.3">
      <c r="A1868">
        <v>16</v>
      </c>
      <c r="B1868" t="s">
        <v>1883</v>
      </c>
      <c r="C1868" t="s">
        <v>11</v>
      </c>
      <c r="E1868">
        <v>2012</v>
      </c>
      <c r="F1868">
        <v>2012</v>
      </c>
      <c r="G1868">
        <v>2</v>
      </c>
      <c r="H1868" t="s">
        <v>8</v>
      </c>
      <c r="I1868" t="s">
        <v>8</v>
      </c>
      <c r="J1868" t="s">
        <v>8</v>
      </c>
      <c r="K1868" t="s">
        <v>8</v>
      </c>
      <c r="L1868" t="s">
        <v>8</v>
      </c>
      <c r="M1868" t="s">
        <v>8</v>
      </c>
      <c r="N1868" t="s">
        <v>8</v>
      </c>
      <c r="O1868" t="s">
        <v>8</v>
      </c>
      <c r="P1868" t="s">
        <v>8</v>
      </c>
      <c r="Q1868" t="s">
        <v>8</v>
      </c>
      <c r="R1868" t="s">
        <v>8</v>
      </c>
      <c r="S1868" s="2" t="e">
        <f t="shared" si="58"/>
        <v>#VALUE!</v>
      </c>
      <c r="T1868" s="2" t="e">
        <f t="shared" si="59"/>
        <v>#VALUE!</v>
      </c>
    </row>
    <row r="1869" spans="1:20" x14ac:dyDescent="0.3">
      <c r="A1869">
        <v>17</v>
      </c>
      <c r="B1869" t="s">
        <v>1884</v>
      </c>
      <c r="C1869" t="s">
        <v>15</v>
      </c>
      <c r="E1869">
        <v>2008</v>
      </c>
      <c r="F1869">
        <v>2009</v>
      </c>
      <c r="G1869">
        <v>3</v>
      </c>
      <c r="H1869" t="s">
        <v>8</v>
      </c>
      <c r="I1869" t="s">
        <v>8</v>
      </c>
      <c r="J1869" t="s">
        <v>8</v>
      </c>
      <c r="K1869" t="s">
        <v>8</v>
      </c>
      <c r="L1869" t="s">
        <v>8</v>
      </c>
      <c r="M1869" t="s">
        <v>8</v>
      </c>
      <c r="N1869" t="s">
        <v>8</v>
      </c>
      <c r="O1869" t="s">
        <v>8</v>
      </c>
      <c r="P1869" t="s">
        <v>8</v>
      </c>
      <c r="Q1869" t="s">
        <v>8</v>
      </c>
      <c r="R1869" t="s">
        <v>8</v>
      </c>
      <c r="S1869" s="2" t="e">
        <f t="shared" si="58"/>
        <v>#VALUE!</v>
      </c>
      <c r="T1869" s="2" t="e">
        <f t="shared" si="59"/>
        <v>#VALUE!</v>
      </c>
    </row>
    <row r="1870" spans="1:20" x14ac:dyDescent="0.3">
      <c r="A1870">
        <v>18</v>
      </c>
      <c r="B1870" t="s">
        <v>1885</v>
      </c>
      <c r="C1870" t="s">
        <v>11</v>
      </c>
      <c r="E1870">
        <v>2012</v>
      </c>
      <c r="F1870">
        <v>2012</v>
      </c>
      <c r="G1870">
        <v>5</v>
      </c>
      <c r="H1870" t="s">
        <v>8</v>
      </c>
      <c r="I1870" t="s">
        <v>8</v>
      </c>
      <c r="J1870" t="s">
        <v>8</v>
      </c>
      <c r="K1870" t="s">
        <v>8</v>
      </c>
      <c r="L1870" t="s">
        <v>8</v>
      </c>
      <c r="M1870" t="s">
        <v>8</v>
      </c>
      <c r="N1870" t="s">
        <v>8</v>
      </c>
      <c r="O1870" t="s">
        <v>8</v>
      </c>
      <c r="P1870" t="s">
        <v>8</v>
      </c>
      <c r="Q1870" t="s">
        <v>8</v>
      </c>
      <c r="R1870" t="s">
        <v>8</v>
      </c>
      <c r="S1870" s="2" t="e">
        <f t="shared" si="58"/>
        <v>#VALUE!</v>
      </c>
      <c r="T1870" s="2" t="e">
        <f t="shared" si="59"/>
        <v>#VALUE!</v>
      </c>
    </row>
    <row r="1871" spans="1:20" x14ac:dyDescent="0.3">
      <c r="A1871">
        <v>19</v>
      </c>
      <c r="B1871" t="s">
        <v>1886</v>
      </c>
      <c r="C1871" t="s">
        <v>13</v>
      </c>
      <c r="E1871">
        <v>2018</v>
      </c>
      <c r="F1871">
        <v>2018</v>
      </c>
      <c r="G1871">
        <v>2</v>
      </c>
      <c r="H1871" t="s">
        <v>8</v>
      </c>
      <c r="I1871" t="s">
        <v>8</v>
      </c>
      <c r="J1871" t="s">
        <v>8</v>
      </c>
      <c r="K1871" t="s">
        <v>8</v>
      </c>
      <c r="L1871" t="s">
        <v>8</v>
      </c>
      <c r="M1871" t="s">
        <v>8</v>
      </c>
      <c r="N1871" t="s">
        <v>8</v>
      </c>
      <c r="O1871" t="s">
        <v>8</v>
      </c>
      <c r="P1871" t="s">
        <v>8</v>
      </c>
      <c r="Q1871" t="s">
        <v>8</v>
      </c>
      <c r="R1871" t="s">
        <v>8</v>
      </c>
      <c r="S1871" s="2" t="e">
        <f t="shared" si="58"/>
        <v>#VALUE!</v>
      </c>
      <c r="T1871" s="2" t="e">
        <f t="shared" si="59"/>
        <v>#VALUE!</v>
      </c>
    </row>
    <row r="1872" spans="1:20" x14ac:dyDescent="0.3">
      <c r="A1872">
        <v>20</v>
      </c>
      <c r="B1872" t="s">
        <v>1887</v>
      </c>
      <c r="E1872">
        <v>2019</v>
      </c>
      <c r="F1872">
        <v>2019</v>
      </c>
      <c r="G1872">
        <v>1</v>
      </c>
      <c r="H1872" t="s">
        <v>8</v>
      </c>
      <c r="I1872" t="s">
        <v>8</v>
      </c>
      <c r="J1872" t="s">
        <v>8</v>
      </c>
      <c r="K1872" t="s">
        <v>8</v>
      </c>
      <c r="L1872" t="s">
        <v>8</v>
      </c>
      <c r="M1872" t="s">
        <v>8</v>
      </c>
      <c r="N1872" t="s">
        <v>8</v>
      </c>
      <c r="O1872" t="s">
        <v>8</v>
      </c>
      <c r="P1872" t="s">
        <v>8</v>
      </c>
      <c r="Q1872" t="s">
        <v>8</v>
      </c>
      <c r="R1872" t="s">
        <v>8</v>
      </c>
      <c r="S1872" s="2" t="e">
        <f t="shared" si="58"/>
        <v>#VALUE!</v>
      </c>
      <c r="T1872" s="2" t="e">
        <f t="shared" si="59"/>
        <v>#VALUE!</v>
      </c>
    </row>
    <row r="1873" spans="1:20" x14ac:dyDescent="0.3">
      <c r="A1873">
        <v>21</v>
      </c>
      <c r="B1873" t="s">
        <v>1888</v>
      </c>
      <c r="C1873" t="s">
        <v>2030</v>
      </c>
      <c r="E1873">
        <v>2010</v>
      </c>
      <c r="F1873">
        <v>2010</v>
      </c>
      <c r="G1873">
        <v>2</v>
      </c>
      <c r="H1873" t="s">
        <v>8</v>
      </c>
      <c r="I1873" t="s">
        <v>8</v>
      </c>
      <c r="J1873" t="s">
        <v>8</v>
      </c>
      <c r="K1873" t="s">
        <v>8</v>
      </c>
      <c r="L1873" t="s">
        <v>8</v>
      </c>
      <c r="M1873" t="s">
        <v>8</v>
      </c>
      <c r="N1873" t="s">
        <v>8</v>
      </c>
      <c r="O1873" t="s">
        <v>8</v>
      </c>
      <c r="P1873" t="s">
        <v>8</v>
      </c>
      <c r="Q1873" t="s">
        <v>8</v>
      </c>
      <c r="R1873" t="s">
        <v>8</v>
      </c>
      <c r="S1873" s="2" t="e">
        <f t="shared" si="58"/>
        <v>#VALUE!</v>
      </c>
      <c r="T1873" s="2" t="e">
        <f t="shared" si="59"/>
        <v>#VALUE!</v>
      </c>
    </row>
    <row r="1874" spans="1:20" x14ac:dyDescent="0.3">
      <c r="A1874">
        <v>22</v>
      </c>
      <c r="B1874" t="s">
        <v>1889</v>
      </c>
      <c r="C1874" t="s">
        <v>18</v>
      </c>
      <c r="E1874">
        <v>2012</v>
      </c>
      <c r="F1874">
        <v>2012</v>
      </c>
      <c r="G1874">
        <v>3</v>
      </c>
      <c r="H1874" t="s">
        <v>8</v>
      </c>
      <c r="I1874" t="s">
        <v>8</v>
      </c>
      <c r="J1874" t="s">
        <v>8</v>
      </c>
      <c r="K1874" t="s">
        <v>8</v>
      </c>
      <c r="L1874" t="s">
        <v>8</v>
      </c>
      <c r="M1874" t="s">
        <v>8</v>
      </c>
      <c r="N1874" t="s">
        <v>8</v>
      </c>
      <c r="O1874" t="s">
        <v>8</v>
      </c>
      <c r="P1874" t="s">
        <v>8</v>
      </c>
      <c r="Q1874" t="s">
        <v>8</v>
      </c>
      <c r="R1874" t="s">
        <v>8</v>
      </c>
      <c r="S1874" s="2" t="e">
        <f t="shared" si="58"/>
        <v>#VALUE!</v>
      </c>
      <c r="T1874" s="2" t="e">
        <f t="shared" si="59"/>
        <v>#VALUE!</v>
      </c>
    </row>
    <row r="1875" spans="1:20" x14ac:dyDescent="0.3">
      <c r="A1875">
        <v>23</v>
      </c>
      <c r="B1875" t="s">
        <v>1890</v>
      </c>
      <c r="C1875" t="s">
        <v>2025</v>
      </c>
      <c r="E1875">
        <v>2017</v>
      </c>
      <c r="F1875">
        <v>2017</v>
      </c>
      <c r="G1875">
        <v>1</v>
      </c>
      <c r="H1875" t="s">
        <v>8</v>
      </c>
      <c r="I1875" t="s">
        <v>8</v>
      </c>
      <c r="J1875" t="s">
        <v>8</v>
      </c>
      <c r="K1875" t="s">
        <v>8</v>
      </c>
      <c r="L1875" t="s">
        <v>8</v>
      </c>
      <c r="M1875" t="s">
        <v>8</v>
      </c>
      <c r="N1875" t="s">
        <v>8</v>
      </c>
      <c r="O1875" t="s">
        <v>8</v>
      </c>
      <c r="P1875" t="s">
        <v>8</v>
      </c>
      <c r="Q1875" t="s">
        <v>8</v>
      </c>
      <c r="R1875" t="s">
        <v>8</v>
      </c>
      <c r="S1875" s="2" t="e">
        <f t="shared" si="58"/>
        <v>#VALUE!</v>
      </c>
      <c r="T1875" s="2" t="e">
        <f t="shared" si="59"/>
        <v>#VALUE!</v>
      </c>
    </row>
    <row r="1876" spans="1:20" x14ac:dyDescent="0.3">
      <c r="A1876">
        <v>24</v>
      </c>
      <c r="B1876" t="s">
        <v>1891</v>
      </c>
      <c r="C1876" t="s">
        <v>12</v>
      </c>
      <c r="E1876">
        <v>2017</v>
      </c>
      <c r="F1876">
        <v>2019</v>
      </c>
      <c r="G1876">
        <v>7</v>
      </c>
      <c r="H1876" t="s">
        <v>8</v>
      </c>
      <c r="I1876" t="s">
        <v>8</v>
      </c>
      <c r="J1876" t="s">
        <v>8</v>
      </c>
      <c r="K1876" t="s">
        <v>8</v>
      </c>
      <c r="L1876" t="s">
        <v>8</v>
      </c>
      <c r="M1876" t="s">
        <v>8</v>
      </c>
      <c r="N1876" t="s">
        <v>8</v>
      </c>
      <c r="O1876" t="s">
        <v>8</v>
      </c>
      <c r="P1876" t="s">
        <v>8</v>
      </c>
      <c r="Q1876" t="s">
        <v>8</v>
      </c>
      <c r="R1876" t="s">
        <v>8</v>
      </c>
      <c r="S1876" s="2" t="e">
        <f t="shared" si="58"/>
        <v>#VALUE!</v>
      </c>
      <c r="T1876" s="2" t="e">
        <f t="shared" si="59"/>
        <v>#VALUE!</v>
      </c>
    </row>
    <row r="1877" spans="1:20" x14ac:dyDescent="0.3">
      <c r="A1877">
        <v>25</v>
      </c>
      <c r="B1877" t="s">
        <v>1892</v>
      </c>
      <c r="C1877" t="s">
        <v>2036</v>
      </c>
      <c r="E1877">
        <v>2019</v>
      </c>
      <c r="F1877">
        <v>2019</v>
      </c>
      <c r="G1877">
        <v>3</v>
      </c>
      <c r="H1877" t="s">
        <v>8</v>
      </c>
      <c r="I1877" t="s">
        <v>8</v>
      </c>
      <c r="J1877" t="s">
        <v>8</v>
      </c>
      <c r="K1877" t="s">
        <v>8</v>
      </c>
      <c r="L1877" t="s">
        <v>8</v>
      </c>
      <c r="M1877" t="s">
        <v>8</v>
      </c>
      <c r="N1877" t="s">
        <v>8</v>
      </c>
      <c r="O1877" t="s">
        <v>8</v>
      </c>
      <c r="P1877" t="s">
        <v>8</v>
      </c>
      <c r="Q1877" t="s">
        <v>8</v>
      </c>
      <c r="R1877" t="s">
        <v>8</v>
      </c>
      <c r="S1877" s="2" t="e">
        <f t="shared" si="58"/>
        <v>#VALUE!</v>
      </c>
      <c r="T1877" s="2" t="e">
        <f t="shared" si="59"/>
        <v>#VALUE!</v>
      </c>
    </row>
    <row r="1878" spans="1:20" x14ac:dyDescent="0.3">
      <c r="A1878">
        <v>26</v>
      </c>
      <c r="B1878" t="s">
        <v>1893</v>
      </c>
      <c r="C1878" t="s">
        <v>17</v>
      </c>
      <c r="E1878">
        <v>2005</v>
      </c>
      <c r="F1878">
        <v>2005</v>
      </c>
      <c r="G1878">
        <v>1</v>
      </c>
      <c r="H1878" t="s">
        <v>8</v>
      </c>
      <c r="I1878" t="s">
        <v>8</v>
      </c>
      <c r="J1878" t="s">
        <v>8</v>
      </c>
      <c r="K1878" t="s">
        <v>8</v>
      </c>
      <c r="L1878" t="s">
        <v>8</v>
      </c>
      <c r="M1878" t="s">
        <v>8</v>
      </c>
      <c r="N1878" t="s">
        <v>8</v>
      </c>
      <c r="O1878" t="s">
        <v>8</v>
      </c>
      <c r="P1878" t="s">
        <v>8</v>
      </c>
      <c r="Q1878" t="s">
        <v>8</v>
      </c>
      <c r="R1878" t="s">
        <v>8</v>
      </c>
      <c r="S1878" s="2" t="e">
        <f t="shared" si="58"/>
        <v>#VALUE!</v>
      </c>
      <c r="T1878" s="2" t="e">
        <f t="shared" si="59"/>
        <v>#VALUE!</v>
      </c>
    </row>
    <row r="1879" spans="1:20" x14ac:dyDescent="0.3">
      <c r="A1879">
        <v>27</v>
      </c>
      <c r="B1879" t="s">
        <v>1894</v>
      </c>
      <c r="C1879" t="s">
        <v>12</v>
      </c>
      <c r="E1879">
        <v>2016</v>
      </c>
      <c r="F1879">
        <v>2016</v>
      </c>
      <c r="G1879">
        <v>3</v>
      </c>
      <c r="H1879" t="s">
        <v>8</v>
      </c>
      <c r="I1879" t="s">
        <v>8</v>
      </c>
      <c r="J1879" t="s">
        <v>8</v>
      </c>
      <c r="K1879" t="s">
        <v>8</v>
      </c>
      <c r="L1879" t="s">
        <v>8</v>
      </c>
      <c r="M1879" t="s">
        <v>8</v>
      </c>
      <c r="N1879" t="s">
        <v>8</v>
      </c>
      <c r="O1879" t="s">
        <v>8</v>
      </c>
      <c r="P1879" t="s">
        <v>8</v>
      </c>
      <c r="Q1879" t="s">
        <v>8</v>
      </c>
      <c r="R1879" t="s">
        <v>8</v>
      </c>
      <c r="S1879" s="2" t="e">
        <f t="shared" si="58"/>
        <v>#VALUE!</v>
      </c>
      <c r="T1879" s="2" t="e">
        <f t="shared" si="59"/>
        <v>#VALUE!</v>
      </c>
    </row>
    <row r="1880" spans="1:20" x14ac:dyDescent="0.3">
      <c r="A1880">
        <v>28</v>
      </c>
      <c r="B1880" t="s">
        <v>1895</v>
      </c>
      <c r="C1880" t="s">
        <v>2020</v>
      </c>
      <c r="E1880">
        <v>2013</v>
      </c>
      <c r="F1880">
        <v>2013</v>
      </c>
      <c r="G1880">
        <v>1</v>
      </c>
      <c r="H1880" t="s">
        <v>8</v>
      </c>
      <c r="I1880" t="s">
        <v>8</v>
      </c>
      <c r="J1880" t="s">
        <v>8</v>
      </c>
      <c r="K1880" t="s">
        <v>8</v>
      </c>
      <c r="L1880" t="s">
        <v>8</v>
      </c>
      <c r="M1880" t="s">
        <v>8</v>
      </c>
      <c r="N1880" t="s">
        <v>8</v>
      </c>
      <c r="O1880" t="s">
        <v>8</v>
      </c>
      <c r="P1880" t="s">
        <v>8</v>
      </c>
      <c r="Q1880" t="s">
        <v>8</v>
      </c>
      <c r="R1880" t="s">
        <v>8</v>
      </c>
      <c r="S1880" s="2" t="e">
        <f t="shared" si="58"/>
        <v>#VALUE!</v>
      </c>
      <c r="T1880" s="2" t="e">
        <f t="shared" si="59"/>
        <v>#VALUE!</v>
      </c>
    </row>
    <row r="1881" spans="1:20" x14ac:dyDescent="0.3">
      <c r="A1881">
        <v>29</v>
      </c>
      <c r="B1881" t="s">
        <v>1896</v>
      </c>
      <c r="C1881" t="s">
        <v>15</v>
      </c>
      <c r="E1881">
        <v>2006</v>
      </c>
      <c r="F1881">
        <v>2006</v>
      </c>
      <c r="G1881">
        <v>1</v>
      </c>
      <c r="H1881" t="s">
        <v>8</v>
      </c>
      <c r="I1881" t="s">
        <v>8</v>
      </c>
      <c r="J1881" t="s">
        <v>8</v>
      </c>
      <c r="K1881" t="s">
        <v>8</v>
      </c>
      <c r="L1881" t="s">
        <v>8</v>
      </c>
      <c r="M1881" t="s">
        <v>8</v>
      </c>
      <c r="N1881" t="s">
        <v>8</v>
      </c>
      <c r="O1881" t="s">
        <v>8</v>
      </c>
      <c r="P1881" t="s">
        <v>8</v>
      </c>
      <c r="Q1881" t="s">
        <v>8</v>
      </c>
      <c r="R1881" t="s">
        <v>8</v>
      </c>
      <c r="S1881" s="2" t="e">
        <f t="shared" si="58"/>
        <v>#VALUE!</v>
      </c>
      <c r="T1881" s="2" t="e">
        <f t="shared" si="59"/>
        <v>#VALUE!</v>
      </c>
    </row>
    <row r="1882" spans="1:20" x14ac:dyDescent="0.3">
      <c r="A1882">
        <v>30</v>
      </c>
      <c r="B1882" t="s">
        <v>1897</v>
      </c>
      <c r="C1882" t="s">
        <v>11</v>
      </c>
      <c r="E1882">
        <v>2019</v>
      </c>
      <c r="F1882">
        <v>2019</v>
      </c>
      <c r="G1882">
        <v>1</v>
      </c>
      <c r="H1882" t="s">
        <v>8</v>
      </c>
      <c r="I1882" t="s">
        <v>8</v>
      </c>
      <c r="J1882" t="s">
        <v>8</v>
      </c>
      <c r="K1882" t="s">
        <v>8</v>
      </c>
      <c r="L1882" t="s">
        <v>8</v>
      </c>
      <c r="M1882" t="s">
        <v>8</v>
      </c>
      <c r="N1882" t="s">
        <v>8</v>
      </c>
      <c r="O1882" t="s">
        <v>8</v>
      </c>
      <c r="P1882" t="s">
        <v>8</v>
      </c>
      <c r="Q1882" t="s">
        <v>8</v>
      </c>
      <c r="R1882" t="s">
        <v>8</v>
      </c>
      <c r="S1882" s="2" t="e">
        <f t="shared" si="58"/>
        <v>#VALUE!</v>
      </c>
      <c r="T1882" s="2" t="e">
        <f t="shared" si="59"/>
        <v>#VALUE!</v>
      </c>
    </row>
    <row r="1883" spans="1:20" x14ac:dyDescent="0.3">
      <c r="A1883">
        <v>31</v>
      </c>
      <c r="B1883" t="s">
        <v>1898</v>
      </c>
      <c r="C1883" t="s">
        <v>2079</v>
      </c>
      <c r="E1883">
        <v>2019</v>
      </c>
      <c r="F1883">
        <v>2019</v>
      </c>
      <c r="G1883">
        <v>1</v>
      </c>
      <c r="H1883" t="s">
        <v>8</v>
      </c>
      <c r="I1883" t="s">
        <v>8</v>
      </c>
      <c r="J1883" t="s">
        <v>8</v>
      </c>
      <c r="K1883" t="s">
        <v>8</v>
      </c>
      <c r="L1883" t="s">
        <v>8</v>
      </c>
      <c r="M1883" t="s">
        <v>8</v>
      </c>
      <c r="N1883" t="s">
        <v>8</v>
      </c>
      <c r="O1883" t="s">
        <v>8</v>
      </c>
      <c r="P1883" t="s">
        <v>8</v>
      </c>
      <c r="Q1883" t="s">
        <v>8</v>
      </c>
      <c r="R1883" t="s">
        <v>8</v>
      </c>
      <c r="S1883" s="2" t="e">
        <f t="shared" si="58"/>
        <v>#VALUE!</v>
      </c>
      <c r="T1883" s="2" t="e">
        <f t="shared" si="59"/>
        <v>#VALUE!</v>
      </c>
    </row>
    <row r="1884" spans="1:20" x14ac:dyDescent="0.3">
      <c r="A1884">
        <v>32</v>
      </c>
      <c r="B1884" t="s">
        <v>1899</v>
      </c>
      <c r="C1884" t="s">
        <v>2058</v>
      </c>
      <c r="E1884">
        <v>2019</v>
      </c>
      <c r="F1884">
        <v>2019</v>
      </c>
      <c r="G1884">
        <v>2</v>
      </c>
      <c r="H1884" t="s">
        <v>8</v>
      </c>
      <c r="I1884" t="s">
        <v>8</v>
      </c>
      <c r="J1884" t="s">
        <v>8</v>
      </c>
      <c r="K1884" t="s">
        <v>8</v>
      </c>
      <c r="L1884" t="s">
        <v>8</v>
      </c>
      <c r="M1884" t="s">
        <v>8</v>
      </c>
      <c r="N1884" t="s">
        <v>8</v>
      </c>
      <c r="O1884" t="s">
        <v>8</v>
      </c>
      <c r="P1884" t="s">
        <v>8</v>
      </c>
      <c r="Q1884" t="s">
        <v>8</v>
      </c>
      <c r="R1884" t="s">
        <v>8</v>
      </c>
      <c r="S1884" s="2" t="e">
        <f t="shared" si="58"/>
        <v>#VALUE!</v>
      </c>
      <c r="T1884" s="2" t="e">
        <f t="shared" si="59"/>
        <v>#VALUE!</v>
      </c>
    </row>
    <row r="1885" spans="1:20" x14ac:dyDescent="0.3">
      <c r="A1885">
        <v>33</v>
      </c>
      <c r="B1885" t="s">
        <v>1900</v>
      </c>
      <c r="C1885" t="s">
        <v>12</v>
      </c>
      <c r="E1885">
        <v>2006</v>
      </c>
      <c r="F1885">
        <v>2007</v>
      </c>
      <c r="G1885">
        <v>9</v>
      </c>
      <c r="H1885" t="s">
        <v>8</v>
      </c>
      <c r="I1885" t="s">
        <v>8</v>
      </c>
      <c r="J1885" t="s">
        <v>8</v>
      </c>
      <c r="K1885" t="s">
        <v>8</v>
      </c>
      <c r="L1885" t="s">
        <v>8</v>
      </c>
      <c r="M1885" t="s">
        <v>8</v>
      </c>
      <c r="N1885" t="s">
        <v>8</v>
      </c>
      <c r="O1885" t="s">
        <v>8</v>
      </c>
      <c r="P1885" t="s">
        <v>8</v>
      </c>
      <c r="Q1885" t="s">
        <v>8</v>
      </c>
      <c r="R1885" t="s">
        <v>8</v>
      </c>
      <c r="S1885" s="2" t="e">
        <f t="shared" si="58"/>
        <v>#VALUE!</v>
      </c>
      <c r="T1885" s="2" t="e">
        <f t="shared" si="59"/>
        <v>#VALUE!</v>
      </c>
    </row>
    <row r="1886" spans="1:20" x14ac:dyDescent="0.3">
      <c r="A1886">
        <v>34</v>
      </c>
      <c r="B1886" t="s">
        <v>1901</v>
      </c>
      <c r="C1886" t="s">
        <v>13</v>
      </c>
      <c r="E1886">
        <v>2017</v>
      </c>
      <c r="F1886">
        <v>2017</v>
      </c>
      <c r="G1886">
        <v>2</v>
      </c>
      <c r="H1886" t="s">
        <v>8</v>
      </c>
      <c r="I1886" t="s">
        <v>8</v>
      </c>
      <c r="J1886" t="s">
        <v>8</v>
      </c>
      <c r="K1886" t="s">
        <v>8</v>
      </c>
      <c r="L1886" t="s">
        <v>8</v>
      </c>
      <c r="M1886" t="s">
        <v>8</v>
      </c>
      <c r="N1886" t="s">
        <v>8</v>
      </c>
      <c r="O1886" t="s">
        <v>8</v>
      </c>
      <c r="P1886" t="s">
        <v>8</v>
      </c>
      <c r="Q1886" t="s">
        <v>8</v>
      </c>
      <c r="R1886" t="s">
        <v>8</v>
      </c>
      <c r="S1886" s="2" t="e">
        <f t="shared" si="58"/>
        <v>#VALUE!</v>
      </c>
      <c r="T1886" s="2" t="e">
        <f t="shared" si="59"/>
        <v>#VALUE!</v>
      </c>
    </row>
    <row r="1887" spans="1:20" x14ac:dyDescent="0.3">
      <c r="A1887">
        <v>35</v>
      </c>
      <c r="B1887" t="s">
        <v>1902</v>
      </c>
      <c r="C1887" t="s">
        <v>2030</v>
      </c>
      <c r="E1887">
        <v>2013</v>
      </c>
      <c r="F1887">
        <v>2013</v>
      </c>
      <c r="G1887">
        <v>1</v>
      </c>
      <c r="H1887" t="s">
        <v>8</v>
      </c>
      <c r="I1887" t="s">
        <v>8</v>
      </c>
      <c r="J1887" t="s">
        <v>8</v>
      </c>
      <c r="K1887" t="s">
        <v>8</v>
      </c>
      <c r="L1887" t="s">
        <v>8</v>
      </c>
      <c r="M1887" t="s">
        <v>8</v>
      </c>
      <c r="N1887" t="s">
        <v>8</v>
      </c>
      <c r="O1887" t="s">
        <v>8</v>
      </c>
      <c r="P1887" t="s">
        <v>8</v>
      </c>
      <c r="Q1887" t="s">
        <v>8</v>
      </c>
      <c r="R1887" t="s">
        <v>8</v>
      </c>
      <c r="S1887" s="2" t="e">
        <f t="shared" si="58"/>
        <v>#VALUE!</v>
      </c>
      <c r="T1887" s="2" t="e">
        <f t="shared" si="59"/>
        <v>#VALUE!</v>
      </c>
    </row>
    <row r="1888" spans="1:20" x14ac:dyDescent="0.3">
      <c r="A1888">
        <v>36</v>
      </c>
      <c r="B1888" t="s">
        <v>1903</v>
      </c>
      <c r="C1888" t="s">
        <v>17</v>
      </c>
      <c r="E1888">
        <v>2012</v>
      </c>
      <c r="F1888">
        <v>2015</v>
      </c>
      <c r="G1888">
        <v>6</v>
      </c>
      <c r="H1888" t="s">
        <v>8</v>
      </c>
      <c r="I1888" t="s">
        <v>8</v>
      </c>
      <c r="J1888" t="s">
        <v>8</v>
      </c>
      <c r="K1888" t="s">
        <v>8</v>
      </c>
      <c r="L1888" t="s">
        <v>8</v>
      </c>
      <c r="M1888" t="s">
        <v>8</v>
      </c>
      <c r="N1888" t="s">
        <v>8</v>
      </c>
      <c r="O1888" t="s">
        <v>8</v>
      </c>
      <c r="P1888" t="s">
        <v>8</v>
      </c>
      <c r="Q1888" t="s">
        <v>8</v>
      </c>
      <c r="R1888" t="s">
        <v>8</v>
      </c>
      <c r="S1888" s="2" t="e">
        <f t="shared" si="58"/>
        <v>#VALUE!</v>
      </c>
      <c r="T1888" s="2" t="e">
        <f t="shared" si="59"/>
        <v>#VALUE!</v>
      </c>
    </row>
    <row r="1889" spans="1:20" x14ac:dyDescent="0.3">
      <c r="A1889">
        <v>37</v>
      </c>
      <c r="B1889" t="s">
        <v>1904</v>
      </c>
      <c r="C1889" t="s">
        <v>14</v>
      </c>
      <c r="E1889">
        <v>2009</v>
      </c>
      <c r="F1889">
        <v>2009</v>
      </c>
      <c r="G1889">
        <v>1</v>
      </c>
      <c r="H1889" t="s">
        <v>8</v>
      </c>
      <c r="I1889" t="s">
        <v>8</v>
      </c>
      <c r="J1889" t="s">
        <v>8</v>
      </c>
      <c r="K1889" t="s">
        <v>8</v>
      </c>
      <c r="L1889" t="s">
        <v>8</v>
      </c>
      <c r="M1889" t="s">
        <v>8</v>
      </c>
      <c r="N1889" t="s">
        <v>8</v>
      </c>
      <c r="O1889" t="s">
        <v>8</v>
      </c>
      <c r="P1889" t="s">
        <v>8</v>
      </c>
      <c r="Q1889" t="s">
        <v>8</v>
      </c>
      <c r="R1889" t="s">
        <v>8</v>
      </c>
      <c r="S1889" s="2" t="e">
        <f t="shared" si="58"/>
        <v>#VALUE!</v>
      </c>
      <c r="T1889" s="2" t="e">
        <f t="shared" si="59"/>
        <v>#VALUE!</v>
      </c>
    </row>
    <row r="1890" spans="1:20" x14ac:dyDescent="0.3">
      <c r="A1890">
        <v>38</v>
      </c>
      <c r="B1890" t="s">
        <v>1905</v>
      </c>
      <c r="C1890" t="s">
        <v>18</v>
      </c>
      <c r="E1890">
        <v>2009</v>
      </c>
      <c r="F1890">
        <v>2009</v>
      </c>
      <c r="G1890">
        <v>1</v>
      </c>
      <c r="H1890" t="s">
        <v>8</v>
      </c>
      <c r="I1890" t="s">
        <v>8</v>
      </c>
      <c r="J1890" t="s">
        <v>8</v>
      </c>
      <c r="K1890" t="s">
        <v>8</v>
      </c>
      <c r="L1890" t="s">
        <v>8</v>
      </c>
      <c r="M1890" t="s">
        <v>8</v>
      </c>
      <c r="N1890" t="s">
        <v>8</v>
      </c>
      <c r="O1890" t="s">
        <v>8</v>
      </c>
      <c r="P1890" t="s">
        <v>8</v>
      </c>
      <c r="Q1890" t="s">
        <v>8</v>
      </c>
      <c r="R1890" t="s">
        <v>8</v>
      </c>
      <c r="S1890" s="2" t="e">
        <f t="shared" si="58"/>
        <v>#VALUE!</v>
      </c>
      <c r="T1890" s="2" t="e">
        <f t="shared" si="59"/>
        <v>#VALUE!</v>
      </c>
    </row>
    <row r="1891" spans="1:20" x14ac:dyDescent="0.3">
      <c r="A1891">
        <v>39</v>
      </c>
      <c r="B1891" t="s">
        <v>1906</v>
      </c>
      <c r="E1891">
        <v>2019</v>
      </c>
      <c r="F1891">
        <v>2019</v>
      </c>
      <c r="G1891">
        <v>3</v>
      </c>
      <c r="H1891" t="s">
        <v>8</v>
      </c>
      <c r="I1891" t="s">
        <v>8</v>
      </c>
      <c r="J1891" t="s">
        <v>8</v>
      </c>
      <c r="K1891" t="s">
        <v>8</v>
      </c>
      <c r="L1891" t="s">
        <v>8</v>
      </c>
      <c r="M1891" t="s">
        <v>8</v>
      </c>
      <c r="N1891" t="s">
        <v>8</v>
      </c>
      <c r="O1891" t="s">
        <v>8</v>
      </c>
      <c r="P1891" t="s">
        <v>8</v>
      </c>
      <c r="Q1891" t="s">
        <v>8</v>
      </c>
      <c r="R1891" t="s">
        <v>8</v>
      </c>
      <c r="S1891" s="2" t="e">
        <f t="shared" si="58"/>
        <v>#VALUE!</v>
      </c>
      <c r="T1891" s="2" t="e">
        <f t="shared" si="59"/>
        <v>#VALUE!</v>
      </c>
    </row>
    <row r="1892" spans="1:20" x14ac:dyDescent="0.3">
      <c r="A1892">
        <v>40</v>
      </c>
      <c r="B1892" t="s">
        <v>1907</v>
      </c>
      <c r="C1892" t="s">
        <v>2079</v>
      </c>
      <c r="E1892">
        <v>2019</v>
      </c>
      <c r="F1892">
        <v>2019</v>
      </c>
      <c r="G1892">
        <v>2</v>
      </c>
      <c r="H1892" t="s">
        <v>8</v>
      </c>
      <c r="I1892" t="s">
        <v>8</v>
      </c>
      <c r="J1892" t="s">
        <v>8</v>
      </c>
      <c r="K1892" t="s">
        <v>8</v>
      </c>
      <c r="L1892" t="s">
        <v>8</v>
      </c>
      <c r="M1892" t="s">
        <v>8</v>
      </c>
      <c r="N1892" t="s">
        <v>8</v>
      </c>
      <c r="O1892" t="s">
        <v>8</v>
      </c>
      <c r="P1892" t="s">
        <v>8</v>
      </c>
      <c r="Q1892" t="s">
        <v>8</v>
      </c>
      <c r="R1892" t="s">
        <v>8</v>
      </c>
      <c r="S1892" s="2" t="e">
        <f t="shared" si="58"/>
        <v>#VALUE!</v>
      </c>
      <c r="T1892" s="2" t="e">
        <f t="shared" si="59"/>
        <v>#VALUE!</v>
      </c>
    </row>
    <row r="1893" spans="1:20" x14ac:dyDescent="0.3">
      <c r="A1893">
        <v>41</v>
      </c>
      <c r="B1893" t="s">
        <v>1908</v>
      </c>
      <c r="C1893" t="s">
        <v>22</v>
      </c>
      <c r="E1893">
        <v>2010</v>
      </c>
      <c r="F1893">
        <v>2010</v>
      </c>
      <c r="G1893">
        <v>1</v>
      </c>
      <c r="H1893" t="s">
        <v>8</v>
      </c>
      <c r="I1893" t="s">
        <v>8</v>
      </c>
      <c r="J1893" t="s">
        <v>8</v>
      </c>
      <c r="K1893" t="s">
        <v>8</v>
      </c>
      <c r="L1893" t="s">
        <v>8</v>
      </c>
      <c r="M1893" t="s">
        <v>8</v>
      </c>
      <c r="N1893" t="s">
        <v>8</v>
      </c>
      <c r="O1893" t="s">
        <v>8</v>
      </c>
      <c r="P1893" t="s">
        <v>8</v>
      </c>
      <c r="Q1893" t="s">
        <v>8</v>
      </c>
      <c r="R1893" t="s">
        <v>8</v>
      </c>
      <c r="S1893" s="2" t="e">
        <f t="shared" si="58"/>
        <v>#VALUE!</v>
      </c>
      <c r="T1893" s="2" t="e">
        <f t="shared" si="59"/>
        <v>#VALUE!</v>
      </c>
    </row>
    <row r="1894" spans="1:20" x14ac:dyDescent="0.3">
      <c r="A1894">
        <v>42</v>
      </c>
      <c r="B1894" t="s">
        <v>1909</v>
      </c>
      <c r="C1894" t="s">
        <v>13</v>
      </c>
      <c r="E1894">
        <v>2019</v>
      </c>
      <c r="F1894">
        <v>2019</v>
      </c>
      <c r="G1894">
        <v>1</v>
      </c>
      <c r="H1894" t="s">
        <v>8</v>
      </c>
      <c r="I1894" t="s">
        <v>8</v>
      </c>
      <c r="J1894" t="s">
        <v>8</v>
      </c>
      <c r="K1894" t="s">
        <v>8</v>
      </c>
      <c r="L1894" t="s">
        <v>8</v>
      </c>
      <c r="M1894" t="s">
        <v>8</v>
      </c>
      <c r="N1894" t="s">
        <v>8</v>
      </c>
      <c r="O1894" t="s">
        <v>8</v>
      </c>
      <c r="P1894" t="s">
        <v>8</v>
      </c>
      <c r="Q1894" t="s">
        <v>8</v>
      </c>
      <c r="R1894" t="s">
        <v>8</v>
      </c>
      <c r="S1894" s="2" t="e">
        <f t="shared" si="58"/>
        <v>#VALUE!</v>
      </c>
      <c r="T1894" s="2" t="e">
        <f t="shared" si="59"/>
        <v>#VALUE!</v>
      </c>
    </row>
    <row r="1895" spans="1:20" x14ac:dyDescent="0.3">
      <c r="A1895">
        <v>43</v>
      </c>
      <c r="B1895" t="s">
        <v>1910</v>
      </c>
      <c r="C1895" t="s">
        <v>17</v>
      </c>
      <c r="E1895">
        <v>2019</v>
      </c>
      <c r="F1895">
        <v>2019</v>
      </c>
      <c r="G1895">
        <v>2</v>
      </c>
      <c r="H1895" t="s">
        <v>8</v>
      </c>
      <c r="I1895" t="s">
        <v>8</v>
      </c>
      <c r="J1895" t="s">
        <v>8</v>
      </c>
      <c r="K1895" t="s">
        <v>8</v>
      </c>
      <c r="L1895" t="s">
        <v>8</v>
      </c>
      <c r="M1895" t="s">
        <v>8</v>
      </c>
      <c r="N1895" t="s">
        <v>8</v>
      </c>
      <c r="O1895" t="s">
        <v>8</v>
      </c>
      <c r="P1895" t="s">
        <v>8</v>
      </c>
      <c r="Q1895" t="s">
        <v>8</v>
      </c>
      <c r="R1895" t="s">
        <v>8</v>
      </c>
      <c r="S1895" s="2" t="e">
        <f t="shared" si="58"/>
        <v>#VALUE!</v>
      </c>
      <c r="T1895" s="2" t="e">
        <f t="shared" si="59"/>
        <v>#VALUE!</v>
      </c>
    </row>
    <row r="1896" spans="1:20" x14ac:dyDescent="0.3">
      <c r="A1896">
        <v>44</v>
      </c>
      <c r="B1896" t="s">
        <v>1911</v>
      </c>
      <c r="C1896" t="s">
        <v>2070</v>
      </c>
      <c r="E1896">
        <v>2019</v>
      </c>
      <c r="F1896">
        <v>2019</v>
      </c>
      <c r="G1896">
        <v>2</v>
      </c>
      <c r="H1896" t="s">
        <v>8</v>
      </c>
      <c r="I1896" t="s">
        <v>8</v>
      </c>
      <c r="J1896" t="s">
        <v>8</v>
      </c>
      <c r="K1896" t="s">
        <v>8</v>
      </c>
      <c r="L1896" t="s">
        <v>8</v>
      </c>
      <c r="M1896" t="s">
        <v>8</v>
      </c>
      <c r="N1896" t="s">
        <v>8</v>
      </c>
      <c r="O1896" t="s">
        <v>8</v>
      </c>
      <c r="P1896" t="s">
        <v>8</v>
      </c>
      <c r="Q1896" t="s">
        <v>8</v>
      </c>
      <c r="R1896" t="s">
        <v>8</v>
      </c>
      <c r="S1896" s="2" t="e">
        <f t="shared" si="58"/>
        <v>#VALUE!</v>
      </c>
      <c r="T1896" s="2" t="e">
        <f t="shared" si="59"/>
        <v>#VALUE!</v>
      </c>
    </row>
    <row r="1897" spans="1:20" x14ac:dyDescent="0.3">
      <c r="A1897">
        <v>45</v>
      </c>
      <c r="B1897" t="s">
        <v>1912</v>
      </c>
      <c r="C1897" t="s">
        <v>17</v>
      </c>
      <c r="E1897">
        <v>2017</v>
      </c>
      <c r="F1897">
        <v>2018</v>
      </c>
      <c r="G1897">
        <v>3</v>
      </c>
      <c r="H1897" t="s">
        <v>8</v>
      </c>
      <c r="I1897" t="s">
        <v>8</v>
      </c>
      <c r="J1897" t="s">
        <v>8</v>
      </c>
      <c r="K1897" t="s">
        <v>8</v>
      </c>
      <c r="L1897" t="s">
        <v>8</v>
      </c>
      <c r="M1897" t="s">
        <v>8</v>
      </c>
      <c r="N1897" t="s">
        <v>8</v>
      </c>
      <c r="O1897" t="s">
        <v>8</v>
      </c>
      <c r="P1897" t="s">
        <v>8</v>
      </c>
      <c r="Q1897" t="s">
        <v>8</v>
      </c>
      <c r="R1897" t="s">
        <v>8</v>
      </c>
      <c r="S1897" s="2" t="e">
        <f t="shared" si="58"/>
        <v>#VALUE!</v>
      </c>
      <c r="T1897" s="2" t="e">
        <f t="shared" si="59"/>
        <v>#VALUE!</v>
      </c>
    </row>
    <row r="1898" spans="1:20" x14ac:dyDescent="0.3">
      <c r="A1898">
        <v>46</v>
      </c>
      <c r="B1898" t="s">
        <v>1913</v>
      </c>
      <c r="C1898" t="s">
        <v>15</v>
      </c>
      <c r="E1898">
        <v>2013</v>
      </c>
      <c r="F1898">
        <v>2013</v>
      </c>
      <c r="G1898">
        <v>2</v>
      </c>
      <c r="H1898" t="s">
        <v>8</v>
      </c>
      <c r="I1898" t="s">
        <v>8</v>
      </c>
      <c r="J1898" t="s">
        <v>8</v>
      </c>
      <c r="K1898" t="s">
        <v>8</v>
      </c>
      <c r="L1898" t="s">
        <v>8</v>
      </c>
      <c r="M1898" t="s">
        <v>8</v>
      </c>
      <c r="N1898" t="s">
        <v>8</v>
      </c>
      <c r="O1898" t="s">
        <v>8</v>
      </c>
      <c r="P1898" t="s">
        <v>8</v>
      </c>
      <c r="Q1898" t="s">
        <v>8</v>
      </c>
      <c r="R1898" t="s">
        <v>8</v>
      </c>
      <c r="S1898" s="2" t="e">
        <f t="shared" si="58"/>
        <v>#VALUE!</v>
      </c>
      <c r="T1898" s="2" t="e">
        <f t="shared" si="59"/>
        <v>#VALUE!</v>
      </c>
    </row>
    <row r="1899" spans="1:20" x14ac:dyDescent="0.3">
      <c r="A1899">
        <v>47</v>
      </c>
      <c r="B1899" t="s">
        <v>1914</v>
      </c>
      <c r="C1899" t="s">
        <v>2068</v>
      </c>
      <c r="E1899">
        <v>2019</v>
      </c>
      <c r="F1899">
        <v>2019</v>
      </c>
      <c r="G1899">
        <v>1</v>
      </c>
      <c r="H1899" t="s">
        <v>8</v>
      </c>
      <c r="I1899" t="s">
        <v>8</v>
      </c>
      <c r="J1899" t="s">
        <v>8</v>
      </c>
      <c r="K1899" t="s">
        <v>8</v>
      </c>
      <c r="L1899" t="s">
        <v>8</v>
      </c>
      <c r="M1899" t="s">
        <v>8</v>
      </c>
      <c r="N1899" t="s">
        <v>8</v>
      </c>
      <c r="O1899" t="s">
        <v>8</v>
      </c>
      <c r="P1899" t="s">
        <v>8</v>
      </c>
      <c r="Q1899" t="s">
        <v>8</v>
      </c>
      <c r="R1899" t="s">
        <v>8</v>
      </c>
      <c r="S1899" s="2" t="e">
        <f t="shared" si="58"/>
        <v>#VALUE!</v>
      </c>
      <c r="T1899" s="2" t="e">
        <f t="shared" si="59"/>
        <v>#VALUE!</v>
      </c>
    </row>
    <row r="1900" spans="1:20" x14ac:dyDescent="0.3">
      <c r="A1900">
        <v>48</v>
      </c>
      <c r="B1900" t="s">
        <v>1915</v>
      </c>
      <c r="C1900" t="s">
        <v>12</v>
      </c>
      <c r="E1900">
        <v>2009</v>
      </c>
      <c r="F1900">
        <v>2009</v>
      </c>
      <c r="G1900">
        <v>1</v>
      </c>
      <c r="H1900" t="s">
        <v>8</v>
      </c>
      <c r="I1900" t="s">
        <v>8</v>
      </c>
      <c r="J1900" t="s">
        <v>8</v>
      </c>
      <c r="K1900" t="s">
        <v>8</v>
      </c>
      <c r="L1900" t="s">
        <v>8</v>
      </c>
      <c r="M1900" t="s">
        <v>8</v>
      </c>
      <c r="N1900" t="s">
        <v>8</v>
      </c>
      <c r="O1900" t="s">
        <v>8</v>
      </c>
      <c r="P1900" t="s">
        <v>8</v>
      </c>
      <c r="Q1900" t="s">
        <v>8</v>
      </c>
      <c r="R1900" t="s">
        <v>8</v>
      </c>
      <c r="S1900" s="2" t="e">
        <f t="shared" si="58"/>
        <v>#VALUE!</v>
      </c>
      <c r="T1900" s="2" t="e">
        <f t="shared" si="59"/>
        <v>#VALUE!</v>
      </c>
    </row>
    <row r="1901" spans="1:20" x14ac:dyDescent="0.3">
      <c r="A1901">
        <v>49</v>
      </c>
      <c r="B1901" t="s">
        <v>1916</v>
      </c>
      <c r="C1901" t="s">
        <v>2044</v>
      </c>
      <c r="E1901">
        <v>2019</v>
      </c>
      <c r="F1901">
        <v>2019</v>
      </c>
      <c r="G1901">
        <v>1</v>
      </c>
      <c r="H1901" t="s">
        <v>8</v>
      </c>
      <c r="I1901" t="s">
        <v>8</v>
      </c>
      <c r="J1901" t="s">
        <v>8</v>
      </c>
      <c r="K1901" t="s">
        <v>8</v>
      </c>
      <c r="L1901" t="s">
        <v>8</v>
      </c>
      <c r="M1901" t="s">
        <v>8</v>
      </c>
      <c r="N1901" t="s">
        <v>8</v>
      </c>
      <c r="O1901" t="s">
        <v>8</v>
      </c>
      <c r="P1901" t="s">
        <v>8</v>
      </c>
      <c r="Q1901" t="s">
        <v>8</v>
      </c>
      <c r="R1901" t="s">
        <v>8</v>
      </c>
      <c r="S1901" s="2" t="e">
        <f t="shared" si="58"/>
        <v>#VALUE!</v>
      </c>
      <c r="T1901" s="2" t="e">
        <f t="shared" si="59"/>
        <v>#VALUE!</v>
      </c>
    </row>
    <row r="1902" spans="1:20" x14ac:dyDescent="0.3">
      <c r="A1902">
        <v>0</v>
      </c>
      <c r="B1902" t="s">
        <v>1917</v>
      </c>
      <c r="C1902" t="s">
        <v>13</v>
      </c>
      <c r="E1902">
        <v>2005</v>
      </c>
      <c r="F1902">
        <v>2006</v>
      </c>
      <c r="G1902">
        <v>2</v>
      </c>
      <c r="H1902" t="s">
        <v>8</v>
      </c>
      <c r="I1902" t="s">
        <v>8</v>
      </c>
      <c r="J1902" t="s">
        <v>8</v>
      </c>
      <c r="K1902" t="s">
        <v>8</v>
      </c>
      <c r="L1902" t="s">
        <v>8</v>
      </c>
      <c r="M1902" t="s">
        <v>8</v>
      </c>
      <c r="N1902" t="s">
        <v>8</v>
      </c>
      <c r="O1902" t="s">
        <v>8</v>
      </c>
      <c r="P1902" t="s">
        <v>8</v>
      </c>
      <c r="Q1902" t="s">
        <v>8</v>
      </c>
      <c r="R1902" t="s">
        <v>8</v>
      </c>
      <c r="S1902" s="2" t="e">
        <f t="shared" si="58"/>
        <v>#VALUE!</v>
      </c>
      <c r="T1902" s="2" t="e">
        <f t="shared" si="59"/>
        <v>#VALUE!</v>
      </c>
    </row>
    <row r="1903" spans="1:20" x14ac:dyDescent="0.3">
      <c r="A1903">
        <v>1</v>
      </c>
      <c r="B1903" t="s">
        <v>1918</v>
      </c>
      <c r="C1903" t="s">
        <v>13</v>
      </c>
      <c r="E1903">
        <v>2014</v>
      </c>
      <c r="F1903">
        <v>2014</v>
      </c>
      <c r="G1903">
        <v>2</v>
      </c>
      <c r="H1903" t="s">
        <v>8</v>
      </c>
      <c r="I1903" t="s">
        <v>8</v>
      </c>
      <c r="J1903" t="s">
        <v>8</v>
      </c>
      <c r="K1903" t="s">
        <v>8</v>
      </c>
      <c r="L1903" t="s">
        <v>8</v>
      </c>
      <c r="M1903" t="s">
        <v>8</v>
      </c>
      <c r="N1903" t="s">
        <v>8</v>
      </c>
      <c r="O1903" t="s">
        <v>8</v>
      </c>
      <c r="P1903" t="s">
        <v>8</v>
      </c>
      <c r="Q1903" t="s">
        <v>8</v>
      </c>
      <c r="R1903" t="s">
        <v>8</v>
      </c>
      <c r="S1903" s="2" t="e">
        <f t="shared" si="58"/>
        <v>#VALUE!</v>
      </c>
      <c r="T1903" s="2" t="e">
        <f t="shared" si="59"/>
        <v>#VALUE!</v>
      </c>
    </row>
    <row r="1904" spans="1:20" x14ac:dyDescent="0.3">
      <c r="A1904">
        <v>2</v>
      </c>
      <c r="B1904" t="s">
        <v>1919</v>
      </c>
      <c r="C1904" t="s">
        <v>2020</v>
      </c>
      <c r="E1904">
        <v>2018</v>
      </c>
      <c r="F1904">
        <v>2019</v>
      </c>
      <c r="G1904">
        <v>11</v>
      </c>
      <c r="H1904" t="s">
        <v>8</v>
      </c>
      <c r="I1904" t="s">
        <v>8</v>
      </c>
      <c r="J1904" t="s">
        <v>8</v>
      </c>
      <c r="K1904" t="s">
        <v>8</v>
      </c>
      <c r="L1904" t="s">
        <v>8</v>
      </c>
      <c r="M1904" t="s">
        <v>8</v>
      </c>
      <c r="N1904" t="s">
        <v>8</v>
      </c>
      <c r="O1904" t="s">
        <v>8</v>
      </c>
      <c r="P1904" t="s">
        <v>8</v>
      </c>
      <c r="Q1904" t="s">
        <v>8</v>
      </c>
      <c r="R1904" t="s">
        <v>8</v>
      </c>
      <c r="S1904" s="2" t="e">
        <f t="shared" si="58"/>
        <v>#VALUE!</v>
      </c>
      <c r="T1904" s="2" t="e">
        <f t="shared" si="59"/>
        <v>#VALUE!</v>
      </c>
    </row>
    <row r="1905" spans="1:20" x14ac:dyDescent="0.3">
      <c r="A1905">
        <v>3</v>
      </c>
      <c r="B1905" t="s">
        <v>1920</v>
      </c>
      <c r="C1905" t="s">
        <v>13</v>
      </c>
      <c r="E1905">
        <v>2005</v>
      </c>
      <c r="F1905">
        <v>2006</v>
      </c>
      <c r="G1905">
        <v>2</v>
      </c>
      <c r="H1905" t="s">
        <v>8</v>
      </c>
      <c r="I1905" t="s">
        <v>8</v>
      </c>
      <c r="J1905" t="s">
        <v>8</v>
      </c>
      <c r="K1905" t="s">
        <v>8</v>
      </c>
      <c r="L1905" t="s">
        <v>8</v>
      </c>
      <c r="M1905" t="s">
        <v>8</v>
      </c>
      <c r="N1905" t="s">
        <v>8</v>
      </c>
      <c r="O1905" t="s">
        <v>8</v>
      </c>
      <c r="P1905" t="s">
        <v>8</v>
      </c>
      <c r="Q1905" t="s">
        <v>8</v>
      </c>
      <c r="R1905" t="s">
        <v>8</v>
      </c>
      <c r="S1905" s="2" t="e">
        <f t="shared" si="58"/>
        <v>#VALUE!</v>
      </c>
      <c r="T1905" s="2" t="e">
        <f t="shared" si="59"/>
        <v>#VALUE!</v>
      </c>
    </row>
    <row r="1906" spans="1:20" x14ac:dyDescent="0.3">
      <c r="A1906">
        <v>4</v>
      </c>
      <c r="B1906" t="s">
        <v>1921</v>
      </c>
      <c r="C1906" t="s">
        <v>2063</v>
      </c>
      <c r="E1906">
        <v>2019</v>
      </c>
      <c r="F1906">
        <v>2019</v>
      </c>
      <c r="G1906">
        <v>1</v>
      </c>
      <c r="H1906" t="s">
        <v>8</v>
      </c>
      <c r="I1906" t="s">
        <v>8</v>
      </c>
      <c r="J1906" t="s">
        <v>8</v>
      </c>
      <c r="K1906" t="s">
        <v>8</v>
      </c>
      <c r="L1906" t="s">
        <v>8</v>
      </c>
      <c r="M1906" t="s">
        <v>8</v>
      </c>
      <c r="N1906" t="s">
        <v>8</v>
      </c>
      <c r="O1906" t="s">
        <v>8</v>
      </c>
      <c r="P1906" t="s">
        <v>8</v>
      </c>
      <c r="Q1906" t="s">
        <v>8</v>
      </c>
      <c r="R1906" t="s">
        <v>8</v>
      </c>
      <c r="S1906" s="2" t="e">
        <f t="shared" si="58"/>
        <v>#VALUE!</v>
      </c>
      <c r="T1906" s="2" t="e">
        <f t="shared" si="59"/>
        <v>#VALUE!</v>
      </c>
    </row>
    <row r="1907" spans="1:20" x14ac:dyDescent="0.3">
      <c r="A1907">
        <v>5</v>
      </c>
      <c r="B1907" t="s">
        <v>1922</v>
      </c>
      <c r="C1907" t="s">
        <v>12</v>
      </c>
      <c r="E1907">
        <v>2013</v>
      </c>
      <c r="F1907">
        <v>2016</v>
      </c>
      <c r="G1907">
        <v>7</v>
      </c>
      <c r="H1907" t="s">
        <v>8</v>
      </c>
      <c r="I1907" t="s">
        <v>8</v>
      </c>
      <c r="J1907" t="s">
        <v>8</v>
      </c>
      <c r="K1907" t="s">
        <v>8</v>
      </c>
      <c r="L1907" t="s">
        <v>8</v>
      </c>
      <c r="M1907" t="s">
        <v>8</v>
      </c>
      <c r="N1907" t="s">
        <v>8</v>
      </c>
      <c r="O1907" t="s">
        <v>8</v>
      </c>
      <c r="P1907" t="s">
        <v>8</v>
      </c>
      <c r="Q1907" t="s">
        <v>8</v>
      </c>
      <c r="R1907" t="s">
        <v>8</v>
      </c>
      <c r="S1907" s="2" t="e">
        <f t="shared" si="58"/>
        <v>#VALUE!</v>
      </c>
      <c r="T1907" s="2" t="e">
        <f t="shared" si="59"/>
        <v>#VALUE!</v>
      </c>
    </row>
    <row r="1908" spans="1:20" x14ac:dyDescent="0.3">
      <c r="A1908">
        <v>6</v>
      </c>
      <c r="B1908" t="s">
        <v>1923</v>
      </c>
      <c r="C1908" t="s">
        <v>2072</v>
      </c>
      <c r="E1908">
        <v>2019</v>
      </c>
      <c r="F1908">
        <v>2019</v>
      </c>
      <c r="G1908">
        <v>3</v>
      </c>
      <c r="H1908" t="s">
        <v>8</v>
      </c>
      <c r="I1908" t="s">
        <v>8</v>
      </c>
      <c r="J1908" t="s">
        <v>8</v>
      </c>
      <c r="K1908" t="s">
        <v>8</v>
      </c>
      <c r="L1908" t="s">
        <v>8</v>
      </c>
      <c r="M1908" t="s">
        <v>8</v>
      </c>
      <c r="N1908" t="s">
        <v>8</v>
      </c>
      <c r="O1908" t="s">
        <v>8</v>
      </c>
      <c r="P1908" t="s">
        <v>8</v>
      </c>
      <c r="Q1908" t="s">
        <v>8</v>
      </c>
      <c r="R1908" t="s">
        <v>8</v>
      </c>
      <c r="S1908" s="2" t="e">
        <f t="shared" si="58"/>
        <v>#VALUE!</v>
      </c>
      <c r="T1908" s="2" t="e">
        <f t="shared" si="59"/>
        <v>#VALUE!</v>
      </c>
    </row>
    <row r="1909" spans="1:20" x14ac:dyDescent="0.3">
      <c r="A1909">
        <v>7</v>
      </c>
      <c r="B1909" t="s">
        <v>1924</v>
      </c>
      <c r="C1909" t="s">
        <v>2060</v>
      </c>
      <c r="E1909">
        <v>2019</v>
      </c>
      <c r="F1909">
        <v>2019</v>
      </c>
      <c r="G1909">
        <v>1</v>
      </c>
      <c r="H1909" t="s">
        <v>8</v>
      </c>
      <c r="I1909" t="s">
        <v>8</v>
      </c>
      <c r="J1909" t="s">
        <v>8</v>
      </c>
      <c r="K1909" t="s">
        <v>8</v>
      </c>
      <c r="L1909" t="s">
        <v>8</v>
      </c>
      <c r="M1909" t="s">
        <v>8</v>
      </c>
      <c r="N1909" t="s">
        <v>8</v>
      </c>
      <c r="O1909" t="s">
        <v>8</v>
      </c>
      <c r="P1909" t="s">
        <v>8</v>
      </c>
      <c r="Q1909" t="s">
        <v>8</v>
      </c>
      <c r="R1909" t="s">
        <v>8</v>
      </c>
      <c r="S1909" s="2" t="e">
        <f t="shared" si="58"/>
        <v>#VALUE!</v>
      </c>
      <c r="T1909" s="2" t="e">
        <f t="shared" si="59"/>
        <v>#VALUE!</v>
      </c>
    </row>
    <row r="1910" spans="1:20" x14ac:dyDescent="0.3">
      <c r="A1910">
        <v>8</v>
      </c>
      <c r="B1910" t="s">
        <v>1925</v>
      </c>
      <c r="C1910" t="s">
        <v>16</v>
      </c>
      <c r="E1910">
        <v>2007</v>
      </c>
      <c r="F1910">
        <v>2009</v>
      </c>
      <c r="G1910">
        <v>2</v>
      </c>
      <c r="H1910" t="s">
        <v>8</v>
      </c>
      <c r="I1910" t="s">
        <v>8</v>
      </c>
      <c r="J1910" t="s">
        <v>8</v>
      </c>
      <c r="K1910" t="s">
        <v>8</v>
      </c>
      <c r="L1910" t="s">
        <v>8</v>
      </c>
      <c r="M1910" t="s">
        <v>8</v>
      </c>
      <c r="N1910" t="s">
        <v>8</v>
      </c>
      <c r="O1910" t="s">
        <v>8</v>
      </c>
      <c r="P1910" t="s">
        <v>8</v>
      </c>
      <c r="Q1910" t="s">
        <v>8</v>
      </c>
      <c r="R1910" t="s">
        <v>8</v>
      </c>
      <c r="S1910" s="2" t="e">
        <f t="shared" si="58"/>
        <v>#VALUE!</v>
      </c>
      <c r="T1910" s="2" t="e">
        <f t="shared" si="59"/>
        <v>#VALUE!</v>
      </c>
    </row>
    <row r="1911" spans="1:20" x14ac:dyDescent="0.3">
      <c r="A1911">
        <v>9</v>
      </c>
      <c r="B1911" t="s">
        <v>1926</v>
      </c>
      <c r="C1911" t="s">
        <v>2031</v>
      </c>
      <c r="E1911">
        <v>2019</v>
      </c>
      <c r="F1911">
        <v>2019</v>
      </c>
      <c r="G1911">
        <v>3</v>
      </c>
      <c r="H1911" t="s">
        <v>8</v>
      </c>
      <c r="I1911" t="s">
        <v>8</v>
      </c>
      <c r="J1911" t="s">
        <v>8</v>
      </c>
      <c r="K1911" t="s">
        <v>8</v>
      </c>
      <c r="L1911" t="s">
        <v>8</v>
      </c>
      <c r="M1911" t="s">
        <v>8</v>
      </c>
      <c r="N1911" t="s">
        <v>8</v>
      </c>
      <c r="O1911" t="s">
        <v>8</v>
      </c>
      <c r="P1911" t="s">
        <v>8</v>
      </c>
      <c r="Q1911" t="s">
        <v>8</v>
      </c>
      <c r="R1911" t="s">
        <v>8</v>
      </c>
      <c r="S1911" s="2" t="e">
        <f t="shared" si="58"/>
        <v>#VALUE!</v>
      </c>
      <c r="T1911" s="2" t="e">
        <f t="shared" si="59"/>
        <v>#VALUE!</v>
      </c>
    </row>
    <row r="1912" spans="1:20" x14ac:dyDescent="0.3">
      <c r="A1912">
        <v>10</v>
      </c>
      <c r="B1912" t="s">
        <v>1927</v>
      </c>
      <c r="C1912" t="s">
        <v>19</v>
      </c>
      <c r="E1912">
        <v>2019</v>
      </c>
      <c r="F1912">
        <v>2019</v>
      </c>
      <c r="G1912">
        <v>2</v>
      </c>
      <c r="H1912" t="s">
        <v>8</v>
      </c>
      <c r="I1912" t="s">
        <v>8</v>
      </c>
      <c r="J1912" t="s">
        <v>8</v>
      </c>
      <c r="K1912" t="s">
        <v>8</v>
      </c>
      <c r="L1912" t="s">
        <v>8</v>
      </c>
      <c r="M1912" t="s">
        <v>8</v>
      </c>
      <c r="N1912" t="s">
        <v>8</v>
      </c>
      <c r="O1912" t="s">
        <v>8</v>
      </c>
      <c r="P1912" t="s">
        <v>8</v>
      </c>
      <c r="Q1912" t="s">
        <v>8</v>
      </c>
      <c r="R1912" t="s">
        <v>8</v>
      </c>
      <c r="S1912" s="2" t="e">
        <f t="shared" si="58"/>
        <v>#VALUE!</v>
      </c>
      <c r="T1912" s="2" t="e">
        <f t="shared" si="59"/>
        <v>#VALUE!</v>
      </c>
    </row>
    <row r="1913" spans="1:20" x14ac:dyDescent="0.3">
      <c r="A1913">
        <v>11</v>
      </c>
      <c r="B1913" t="s">
        <v>1928</v>
      </c>
      <c r="C1913" t="s">
        <v>11</v>
      </c>
      <c r="E1913">
        <v>2007</v>
      </c>
      <c r="F1913">
        <v>2007</v>
      </c>
      <c r="G1913">
        <v>4</v>
      </c>
      <c r="H1913" t="s">
        <v>8</v>
      </c>
      <c r="I1913" t="s">
        <v>8</v>
      </c>
      <c r="J1913" t="s">
        <v>8</v>
      </c>
      <c r="K1913" t="s">
        <v>8</v>
      </c>
      <c r="L1913" t="s">
        <v>8</v>
      </c>
      <c r="M1913" t="s">
        <v>8</v>
      </c>
      <c r="N1913" t="s">
        <v>8</v>
      </c>
      <c r="O1913" t="s">
        <v>8</v>
      </c>
      <c r="P1913" t="s">
        <v>8</v>
      </c>
      <c r="Q1913" t="s">
        <v>8</v>
      </c>
      <c r="R1913" t="s">
        <v>8</v>
      </c>
      <c r="S1913" s="2" t="e">
        <f t="shared" si="58"/>
        <v>#VALUE!</v>
      </c>
      <c r="T1913" s="2" t="e">
        <f t="shared" si="59"/>
        <v>#VALUE!</v>
      </c>
    </row>
    <row r="1914" spans="1:20" x14ac:dyDescent="0.3">
      <c r="A1914">
        <v>12</v>
      </c>
      <c r="B1914" t="s">
        <v>1929</v>
      </c>
      <c r="C1914" t="s">
        <v>2068</v>
      </c>
      <c r="E1914">
        <v>2019</v>
      </c>
      <c r="F1914">
        <v>2019</v>
      </c>
      <c r="G1914">
        <v>1</v>
      </c>
      <c r="H1914" t="s">
        <v>8</v>
      </c>
      <c r="I1914" t="s">
        <v>8</v>
      </c>
      <c r="J1914" t="s">
        <v>8</v>
      </c>
      <c r="K1914" t="s">
        <v>8</v>
      </c>
      <c r="L1914" t="s">
        <v>8</v>
      </c>
      <c r="M1914" t="s">
        <v>8</v>
      </c>
      <c r="N1914" t="s">
        <v>8</v>
      </c>
      <c r="O1914" t="s">
        <v>8</v>
      </c>
      <c r="P1914" t="s">
        <v>8</v>
      </c>
      <c r="Q1914" t="s">
        <v>8</v>
      </c>
      <c r="R1914" t="s">
        <v>8</v>
      </c>
      <c r="S1914" s="2" t="e">
        <f t="shared" si="58"/>
        <v>#VALUE!</v>
      </c>
      <c r="T1914" s="2" t="e">
        <f t="shared" si="59"/>
        <v>#VALUE!</v>
      </c>
    </row>
    <row r="1915" spans="1:20" x14ac:dyDescent="0.3">
      <c r="A1915">
        <v>13</v>
      </c>
      <c r="B1915" t="s">
        <v>1930</v>
      </c>
      <c r="C1915" t="s">
        <v>20</v>
      </c>
      <c r="E1915">
        <v>2015</v>
      </c>
      <c r="F1915">
        <v>2015</v>
      </c>
      <c r="G1915">
        <v>1</v>
      </c>
      <c r="H1915" t="s">
        <v>8</v>
      </c>
      <c r="I1915" t="s">
        <v>8</v>
      </c>
      <c r="J1915" t="s">
        <v>8</v>
      </c>
      <c r="K1915" t="s">
        <v>8</v>
      </c>
      <c r="L1915" t="s">
        <v>8</v>
      </c>
      <c r="M1915" t="s">
        <v>8</v>
      </c>
      <c r="N1915" t="s">
        <v>8</v>
      </c>
      <c r="O1915" t="s">
        <v>8</v>
      </c>
      <c r="P1915" t="s">
        <v>8</v>
      </c>
      <c r="Q1915" t="s">
        <v>8</v>
      </c>
      <c r="R1915" t="s">
        <v>8</v>
      </c>
      <c r="S1915" s="2" t="e">
        <f t="shared" si="58"/>
        <v>#VALUE!</v>
      </c>
      <c r="T1915" s="2" t="e">
        <f t="shared" si="59"/>
        <v>#VALUE!</v>
      </c>
    </row>
    <row r="1916" spans="1:20" x14ac:dyDescent="0.3">
      <c r="A1916">
        <v>14</v>
      </c>
      <c r="B1916" t="s">
        <v>1931</v>
      </c>
      <c r="C1916" t="s">
        <v>19</v>
      </c>
      <c r="E1916">
        <v>2014</v>
      </c>
      <c r="F1916">
        <v>2014</v>
      </c>
      <c r="G1916">
        <v>1</v>
      </c>
      <c r="H1916" t="s">
        <v>8</v>
      </c>
      <c r="I1916" t="s">
        <v>8</v>
      </c>
      <c r="J1916" t="s">
        <v>8</v>
      </c>
      <c r="K1916" t="s">
        <v>8</v>
      </c>
      <c r="L1916" t="s">
        <v>8</v>
      </c>
      <c r="M1916" t="s">
        <v>8</v>
      </c>
      <c r="N1916" t="s">
        <v>8</v>
      </c>
      <c r="O1916" t="s">
        <v>8</v>
      </c>
      <c r="P1916" t="s">
        <v>8</v>
      </c>
      <c r="Q1916" t="s">
        <v>8</v>
      </c>
      <c r="R1916" t="s">
        <v>8</v>
      </c>
      <c r="S1916" s="2" t="e">
        <f t="shared" si="58"/>
        <v>#VALUE!</v>
      </c>
      <c r="T1916" s="2" t="e">
        <f t="shared" si="59"/>
        <v>#VALUE!</v>
      </c>
    </row>
    <row r="1917" spans="1:20" x14ac:dyDescent="0.3">
      <c r="A1917">
        <v>15</v>
      </c>
      <c r="B1917" t="s">
        <v>1932</v>
      </c>
      <c r="C1917" t="s">
        <v>11</v>
      </c>
      <c r="E1917">
        <v>2007</v>
      </c>
      <c r="F1917">
        <v>2007</v>
      </c>
      <c r="G1917">
        <v>1</v>
      </c>
      <c r="H1917" t="s">
        <v>8</v>
      </c>
      <c r="I1917" t="s">
        <v>8</v>
      </c>
      <c r="J1917" t="s">
        <v>8</v>
      </c>
      <c r="K1917" t="s">
        <v>8</v>
      </c>
      <c r="L1917" t="s">
        <v>8</v>
      </c>
      <c r="M1917" t="s">
        <v>8</v>
      </c>
      <c r="N1917" t="s">
        <v>8</v>
      </c>
      <c r="O1917" t="s">
        <v>8</v>
      </c>
      <c r="P1917" t="s">
        <v>8</v>
      </c>
      <c r="Q1917" t="s">
        <v>8</v>
      </c>
      <c r="R1917" t="s">
        <v>8</v>
      </c>
      <c r="S1917" s="2" t="e">
        <f t="shared" si="58"/>
        <v>#VALUE!</v>
      </c>
      <c r="T1917" s="2" t="e">
        <f t="shared" si="59"/>
        <v>#VALUE!</v>
      </c>
    </row>
    <row r="1918" spans="1:20" x14ac:dyDescent="0.3">
      <c r="A1918">
        <v>16</v>
      </c>
      <c r="B1918" t="s">
        <v>1933</v>
      </c>
      <c r="C1918" t="s">
        <v>11</v>
      </c>
      <c r="E1918">
        <v>2018</v>
      </c>
      <c r="F1918">
        <v>2019</v>
      </c>
      <c r="G1918">
        <v>3</v>
      </c>
      <c r="H1918" t="s">
        <v>8</v>
      </c>
      <c r="I1918" t="s">
        <v>8</v>
      </c>
      <c r="J1918" t="s">
        <v>8</v>
      </c>
      <c r="K1918" t="s">
        <v>8</v>
      </c>
      <c r="L1918" t="s">
        <v>8</v>
      </c>
      <c r="M1918" t="s">
        <v>8</v>
      </c>
      <c r="N1918" t="s">
        <v>8</v>
      </c>
      <c r="O1918" t="s">
        <v>8</v>
      </c>
      <c r="P1918" t="s">
        <v>8</v>
      </c>
      <c r="Q1918" t="s">
        <v>8</v>
      </c>
      <c r="R1918" t="s">
        <v>8</v>
      </c>
      <c r="S1918" s="2" t="e">
        <f t="shared" si="58"/>
        <v>#VALUE!</v>
      </c>
      <c r="T1918" s="2" t="e">
        <f t="shared" si="59"/>
        <v>#VALUE!</v>
      </c>
    </row>
    <row r="1919" spans="1:20" x14ac:dyDescent="0.3">
      <c r="A1919">
        <v>17</v>
      </c>
      <c r="B1919" t="s">
        <v>1934</v>
      </c>
      <c r="C1919" t="s">
        <v>2038</v>
      </c>
      <c r="E1919">
        <v>2019</v>
      </c>
      <c r="F1919">
        <v>2019</v>
      </c>
      <c r="G1919">
        <v>3</v>
      </c>
      <c r="H1919" t="s">
        <v>8</v>
      </c>
      <c r="I1919" t="s">
        <v>8</v>
      </c>
      <c r="J1919" t="s">
        <v>8</v>
      </c>
      <c r="K1919" t="s">
        <v>8</v>
      </c>
      <c r="L1919" t="s">
        <v>8</v>
      </c>
      <c r="M1919" t="s">
        <v>8</v>
      </c>
      <c r="N1919" t="s">
        <v>8</v>
      </c>
      <c r="O1919" t="s">
        <v>8</v>
      </c>
      <c r="P1919" t="s">
        <v>8</v>
      </c>
      <c r="Q1919" t="s">
        <v>8</v>
      </c>
      <c r="R1919" t="s">
        <v>8</v>
      </c>
      <c r="S1919" s="2" t="e">
        <f t="shared" si="58"/>
        <v>#VALUE!</v>
      </c>
      <c r="T1919" s="2" t="e">
        <f t="shared" si="59"/>
        <v>#VALUE!</v>
      </c>
    </row>
    <row r="1920" spans="1:20" x14ac:dyDescent="0.3">
      <c r="A1920">
        <v>18</v>
      </c>
      <c r="B1920" t="s">
        <v>1935</v>
      </c>
      <c r="C1920" t="s">
        <v>12</v>
      </c>
      <c r="E1920">
        <v>2009</v>
      </c>
      <c r="F1920">
        <v>2013</v>
      </c>
      <c r="G1920">
        <v>3</v>
      </c>
      <c r="H1920" t="s">
        <v>8</v>
      </c>
      <c r="I1920" t="s">
        <v>8</v>
      </c>
      <c r="J1920" t="s">
        <v>8</v>
      </c>
      <c r="K1920" t="s">
        <v>8</v>
      </c>
      <c r="L1920" t="s">
        <v>8</v>
      </c>
      <c r="M1920" t="s">
        <v>8</v>
      </c>
      <c r="N1920" t="s">
        <v>8</v>
      </c>
      <c r="O1920" t="s">
        <v>8</v>
      </c>
      <c r="P1920" t="s">
        <v>8</v>
      </c>
      <c r="Q1920" t="s">
        <v>8</v>
      </c>
      <c r="R1920" t="s">
        <v>8</v>
      </c>
      <c r="S1920" s="2" t="e">
        <f t="shared" si="58"/>
        <v>#VALUE!</v>
      </c>
      <c r="T1920" s="2" t="e">
        <f t="shared" si="59"/>
        <v>#VALUE!</v>
      </c>
    </row>
    <row r="1921" spans="1:20" x14ac:dyDescent="0.3">
      <c r="A1921">
        <v>19</v>
      </c>
      <c r="B1921" t="s">
        <v>1936</v>
      </c>
      <c r="C1921" t="s">
        <v>17</v>
      </c>
      <c r="E1921">
        <v>2015</v>
      </c>
      <c r="F1921">
        <v>2015</v>
      </c>
      <c r="G1921">
        <v>2</v>
      </c>
      <c r="H1921" t="s">
        <v>8</v>
      </c>
      <c r="I1921" t="s">
        <v>8</v>
      </c>
      <c r="J1921" t="s">
        <v>8</v>
      </c>
      <c r="K1921" t="s">
        <v>8</v>
      </c>
      <c r="L1921" t="s">
        <v>8</v>
      </c>
      <c r="M1921" t="s">
        <v>8</v>
      </c>
      <c r="N1921" t="s">
        <v>8</v>
      </c>
      <c r="O1921" t="s">
        <v>8</v>
      </c>
      <c r="P1921" t="s">
        <v>8</v>
      </c>
      <c r="Q1921" t="s">
        <v>8</v>
      </c>
      <c r="R1921" t="s">
        <v>8</v>
      </c>
      <c r="S1921" s="2" t="e">
        <f t="shared" si="58"/>
        <v>#VALUE!</v>
      </c>
      <c r="T1921" s="2" t="e">
        <f t="shared" si="59"/>
        <v>#VALUE!</v>
      </c>
    </row>
    <row r="1922" spans="1:20" x14ac:dyDescent="0.3">
      <c r="A1922">
        <v>20</v>
      </c>
      <c r="B1922" t="s">
        <v>1937</v>
      </c>
      <c r="C1922" t="s">
        <v>2041</v>
      </c>
      <c r="E1922">
        <v>2008</v>
      </c>
      <c r="F1922">
        <v>2008</v>
      </c>
      <c r="G1922">
        <v>2</v>
      </c>
      <c r="H1922" t="s">
        <v>8</v>
      </c>
      <c r="I1922" t="s">
        <v>8</v>
      </c>
      <c r="J1922" t="s">
        <v>8</v>
      </c>
      <c r="K1922" t="s">
        <v>8</v>
      </c>
      <c r="L1922" t="s">
        <v>8</v>
      </c>
      <c r="M1922" t="s">
        <v>8</v>
      </c>
      <c r="N1922" t="s">
        <v>8</v>
      </c>
      <c r="O1922" t="s">
        <v>8</v>
      </c>
      <c r="P1922" t="s">
        <v>8</v>
      </c>
      <c r="Q1922" t="s">
        <v>8</v>
      </c>
      <c r="R1922" t="s">
        <v>8</v>
      </c>
      <c r="S1922" s="2" t="e">
        <f t="shared" si="58"/>
        <v>#VALUE!</v>
      </c>
      <c r="T1922" s="2" t="e">
        <f t="shared" si="59"/>
        <v>#VALUE!</v>
      </c>
    </row>
    <row r="1923" spans="1:20" x14ac:dyDescent="0.3">
      <c r="A1923">
        <v>21</v>
      </c>
      <c r="B1923" t="s">
        <v>1938</v>
      </c>
      <c r="C1923" t="s">
        <v>12</v>
      </c>
      <c r="E1923">
        <v>2006</v>
      </c>
      <c r="F1923">
        <v>2006</v>
      </c>
      <c r="G1923">
        <v>2</v>
      </c>
      <c r="H1923" t="s">
        <v>8</v>
      </c>
      <c r="I1923" t="s">
        <v>8</v>
      </c>
      <c r="J1923" t="s">
        <v>8</v>
      </c>
      <c r="K1923" t="s">
        <v>8</v>
      </c>
      <c r="L1923" t="s">
        <v>8</v>
      </c>
      <c r="M1923" t="s">
        <v>8</v>
      </c>
      <c r="N1923" t="s">
        <v>8</v>
      </c>
      <c r="O1923" t="s">
        <v>8</v>
      </c>
      <c r="P1923" t="s">
        <v>8</v>
      </c>
      <c r="Q1923" t="s">
        <v>8</v>
      </c>
      <c r="R1923" t="s">
        <v>8</v>
      </c>
      <c r="S1923" s="2" t="e">
        <f t="shared" ref="S1923:S1986" si="60">J1923/G1923</f>
        <v>#VALUE!</v>
      </c>
      <c r="T1923" s="2" t="e">
        <f t="shared" ref="T1923:T1986" si="61">J1923/H1923</f>
        <v>#VALUE!</v>
      </c>
    </row>
    <row r="1924" spans="1:20" x14ac:dyDescent="0.3">
      <c r="A1924">
        <v>22</v>
      </c>
      <c r="B1924" t="s">
        <v>1939</v>
      </c>
      <c r="C1924" t="s">
        <v>14</v>
      </c>
      <c r="E1924">
        <v>2018</v>
      </c>
      <c r="F1924">
        <v>2018</v>
      </c>
      <c r="G1924">
        <v>2</v>
      </c>
      <c r="H1924" t="s">
        <v>8</v>
      </c>
      <c r="I1924" t="s">
        <v>8</v>
      </c>
      <c r="J1924" t="s">
        <v>8</v>
      </c>
      <c r="K1924" t="s">
        <v>8</v>
      </c>
      <c r="L1924" t="s">
        <v>8</v>
      </c>
      <c r="M1924" t="s">
        <v>8</v>
      </c>
      <c r="N1924" t="s">
        <v>8</v>
      </c>
      <c r="O1924" t="s">
        <v>8</v>
      </c>
      <c r="P1924" t="s">
        <v>8</v>
      </c>
      <c r="Q1924" t="s">
        <v>8</v>
      </c>
      <c r="R1924" t="s">
        <v>8</v>
      </c>
      <c r="S1924" s="2" t="e">
        <f t="shared" si="60"/>
        <v>#VALUE!</v>
      </c>
      <c r="T1924" s="2" t="e">
        <f t="shared" si="61"/>
        <v>#VALUE!</v>
      </c>
    </row>
    <row r="1925" spans="1:20" x14ac:dyDescent="0.3">
      <c r="A1925">
        <v>23</v>
      </c>
      <c r="B1925" t="s">
        <v>1940</v>
      </c>
      <c r="C1925" t="s">
        <v>2020</v>
      </c>
      <c r="E1925">
        <v>2015</v>
      </c>
      <c r="F1925">
        <v>2016</v>
      </c>
      <c r="G1925">
        <v>4</v>
      </c>
      <c r="H1925" t="s">
        <v>8</v>
      </c>
      <c r="I1925" t="s">
        <v>8</v>
      </c>
      <c r="J1925" t="s">
        <v>8</v>
      </c>
      <c r="K1925" t="s">
        <v>8</v>
      </c>
      <c r="L1925" t="s">
        <v>8</v>
      </c>
      <c r="M1925" t="s">
        <v>8</v>
      </c>
      <c r="N1925" t="s">
        <v>8</v>
      </c>
      <c r="O1925" t="s">
        <v>8</v>
      </c>
      <c r="P1925" t="s">
        <v>8</v>
      </c>
      <c r="Q1925" t="s">
        <v>8</v>
      </c>
      <c r="R1925" t="s">
        <v>8</v>
      </c>
      <c r="S1925" s="2" t="e">
        <f t="shared" si="60"/>
        <v>#VALUE!</v>
      </c>
      <c r="T1925" s="2" t="e">
        <f t="shared" si="61"/>
        <v>#VALUE!</v>
      </c>
    </row>
    <row r="1926" spans="1:20" x14ac:dyDescent="0.3">
      <c r="A1926">
        <v>24</v>
      </c>
      <c r="B1926" t="s">
        <v>1941</v>
      </c>
      <c r="C1926" t="s">
        <v>16</v>
      </c>
      <c r="E1926">
        <v>2008</v>
      </c>
      <c r="F1926">
        <v>2008</v>
      </c>
      <c r="G1926">
        <v>1</v>
      </c>
      <c r="H1926" t="s">
        <v>8</v>
      </c>
      <c r="I1926" t="s">
        <v>8</v>
      </c>
      <c r="J1926" t="s">
        <v>8</v>
      </c>
      <c r="K1926" t="s">
        <v>8</v>
      </c>
      <c r="L1926" t="s">
        <v>8</v>
      </c>
      <c r="M1926" t="s">
        <v>8</v>
      </c>
      <c r="N1926" t="s">
        <v>8</v>
      </c>
      <c r="O1926" t="s">
        <v>8</v>
      </c>
      <c r="P1926" t="s">
        <v>8</v>
      </c>
      <c r="Q1926" t="s">
        <v>8</v>
      </c>
      <c r="R1926" t="s">
        <v>8</v>
      </c>
      <c r="S1926" s="2" t="e">
        <f t="shared" si="60"/>
        <v>#VALUE!</v>
      </c>
      <c r="T1926" s="2" t="e">
        <f t="shared" si="61"/>
        <v>#VALUE!</v>
      </c>
    </row>
    <row r="1927" spans="1:20" x14ac:dyDescent="0.3">
      <c r="A1927">
        <v>25</v>
      </c>
      <c r="B1927" t="s">
        <v>1942</v>
      </c>
      <c r="C1927" t="s">
        <v>11</v>
      </c>
      <c r="E1927">
        <v>2019</v>
      </c>
      <c r="F1927">
        <v>2019</v>
      </c>
      <c r="G1927">
        <v>1</v>
      </c>
      <c r="H1927" t="s">
        <v>8</v>
      </c>
      <c r="I1927" t="s">
        <v>8</v>
      </c>
      <c r="J1927" t="s">
        <v>8</v>
      </c>
      <c r="K1927" t="s">
        <v>8</v>
      </c>
      <c r="L1927" t="s">
        <v>8</v>
      </c>
      <c r="M1927" t="s">
        <v>8</v>
      </c>
      <c r="N1927" t="s">
        <v>8</v>
      </c>
      <c r="O1927" t="s">
        <v>8</v>
      </c>
      <c r="P1927" t="s">
        <v>8</v>
      </c>
      <c r="Q1927" t="s">
        <v>8</v>
      </c>
      <c r="R1927" t="s">
        <v>8</v>
      </c>
      <c r="S1927" s="2" t="e">
        <f t="shared" si="60"/>
        <v>#VALUE!</v>
      </c>
      <c r="T1927" s="2" t="e">
        <f t="shared" si="61"/>
        <v>#VALUE!</v>
      </c>
    </row>
    <row r="1928" spans="1:20" x14ac:dyDescent="0.3">
      <c r="A1928">
        <v>26</v>
      </c>
      <c r="B1928" t="s">
        <v>1943</v>
      </c>
      <c r="C1928" t="s">
        <v>15</v>
      </c>
      <c r="E1928">
        <v>2011</v>
      </c>
      <c r="F1928">
        <v>2011</v>
      </c>
      <c r="G1928">
        <v>1</v>
      </c>
      <c r="H1928" t="s">
        <v>8</v>
      </c>
      <c r="I1928" t="s">
        <v>8</v>
      </c>
      <c r="J1928" t="s">
        <v>8</v>
      </c>
      <c r="K1928" t="s">
        <v>8</v>
      </c>
      <c r="L1928" t="s">
        <v>8</v>
      </c>
      <c r="M1928" t="s">
        <v>8</v>
      </c>
      <c r="N1928" t="s">
        <v>8</v>
      </c>
      <c r="O1928" t="s">
        <v>8</v>
      </c>
      <c r="P1928" t="s">
        <v>8</v>
      </c>
      <c r="Q1928" t="s">
        <v>8</v>
      </c>
      <c r="R1928" t="s">
        <v>8</v>
      </c>
      <c r="S1928" s="2" t="e">
        <f t="shared" si="60"/>
        <v>#VALUE!</v>
      </c>
      <c r="T1928" s="2" t="e">
        <f t="shared" si="61"/>
        <v>#VALUE!</v>
      </c>
    </row>
    <row r="1929" spans="1:20" x14ac:dyDescent="0.3">
      <c r="A1929">
        <v>27</v>
      </c>
      <c r="B1929" t="s">
        <v>1944</v>
      </c>
      <c r="C1929" t="s">
        <v>2057</v>
      </c>
      <c r="E1929">
        <v>2019</v>
      </c>
      <c r="F1929">
        <v>2019</v>
      </c>
      <c r="G1929">
        <v>1</v>
      </c>
      <c r="H1929" t="s">
        <v>8</v>
      </c>
      <c r="I1929" t="s">
        <v>8</v>
      </c>
      <c r="J1929" t="s">
        <v>8</v>
      </c>
      <c r="K1929" t="s">
        <v>8</v>
      </c>
      <c r="L1929" t="s">
        <v>8</v>
      </c>
      <c r="M1929" t="s">
        <v>8</v>
      </c>
      <c r="N1929" t="s">
        <v>8</v>
      </c>
      <c r="O1929" t="s">
        <v>8</v>
      </c>
      <c r="P1929" t="s">
        <v>8</v>
      </c>
      <c r="Q1929" t="s">
        <v>8</v>
      </c>
      <c r="R1929" t="s">
        <v>8</v>
      </c>
      <c r="S1929" s="2" t="e">
        <f t="shared" si="60"/>
        <v>#VALUE!</v>
      </c>
      <c r="T1929" s="2" t="e">
        <f t="shared" si="61"/>
        <v>#VALUE!</v>
      </c>
    </row>
    <row r="1930" spans="1:20" x14ac:dyDescent="0.3">
      <c r="A1930">
        <v>28</v>
      </c>
      <c r="B1930" t="s">
        <v>1945</v>
      </c>
      <c r="C1930" t="s">
        <v>19</v>
      </c>
      <c r="E1930">
        <v>2019</v>
      </c>
      <c r="F1930">
        <v>2019</v>
      </c>
      <c r="G1930">
        <v>2</v>
      </c>
      <c r="H1930" t="s">
        <v>8</v>
      </c>
      <c r="I1930" t="s">
        <v>8</v>
      </c>
      <c r="J1930" t="s">
        <v>8</v>
      </c>
      <c r="K1930" t="s">
        <v>8</v>
      </c>
      <c r="L1930" t="s">
        <v>8</v>
      </c>
      <c r="M1930" t="s">
        <v>8</v>
      </c>
      <c r="N1930" t="s">
        <v>8</v>
      </c>
      <c r="O1930" t="s">
        <v>8</v>
      </c>
      <c r="P1930" t="s">
        <v>8</v>
      </c>
      <c r="Q1930" t="s">
        <v>8</v>
      </c>
      <c r="R1930" t="s">
        <v>8</v>
      </c>
      <c r="S1930" s="2" t="e">
        <f t="shared" si="60"/>
        <v>#VALUE!</v>
      </c>
      <c r="T1930" s="2" t="e">
        <f t="shared" si="61"/>
        <v>#VALUE!</v>
      </c>
    </row>
    <row r="1931" spans="1:20" x14ac:dyDescent="0.3">
      <c r="A1931">
        <v>29</v>
      </c>
      <c r="B1931" t="s">
        <v>1946</v>
      </c>
      <c r="C1931" t="s">
        <v>22</v>
      </c>
      <c r="E1931">
        <v>2015</v>
      </c>
      <c r="F1931">
        <v>2015</v>
      </c>
      <c r="G1931">
        <v>3</v>
      </c>
      <c r="H1931" t="s">
        <v>8</v>
      </c>
      <c r="I1931" t="s">
        <v>8</v>
      </c>
      <c r="J1931" t="s">
        <v>8</v>
      </c>
      <c r="K1931" t="s">
        <v>8</v>
      </c>
      <c r="L1931" t="s">
        <v>8</v>
      </c>
      <c r="M1931" t="s">
        <v>8</v>
      </c>
      <c r="N1931" t="s">
        <v>8</v>
      </c>
      <c r="O1931" t="s">
        <v>8</v>
      </c>
      <c r="P1931" t="s">
        <v>8</v>
      </c>
      <c r="Q1931" t="s">
        <v>8</v>
      </c>
      <c r="R1931" t="s">
        <v>8</v>
      </c>
      <c r="S1931" s="2" t="e">
        <f t="shared" si="60"/>
        <v>#VALUE!</v>
      </c>
      <c r="T1931" s="2" t="e">
        <f t="shared" si="61"/>
        <v>#VALUE!</v>
      </c>
    </row>
    <row r="1932" spans="1:20" x14ac:dyDescent="0.3">
      <c r="A1932">
        <v>30</v>
      </c>
      <c r="B1932" t="s">
        <v>1947</v>
      </c>
      <c r="C1932" t="s">
        <v>13</v>
      </c>
      <c r="E1932">
        <v>2012</v>
      </c>
      <c r="F1932">
        <v>2012</v>
      </c>
      <c r="G1932">
        <v>2</v>
      </c>
      <c r="H1932" t="s">
        <v>8</v>
      </c>
      <c r="I1932" t="s">
        <v>8</v>
      </c>
      <c r="J1932" t="s">
        <v>8</v>
      </c>
      <c r="K1932" t="s">
        <v>8</v>
      </c>
      <c r="L1932" t="s">
        <v>8</v>
      </c>
      <c r="M1932" t="s">
        <v>8</v>
      </c>
      <c r="N1932" t="s">
        <v>8</v>
      </c>
      <c r="O1932" t="s">
        <v>8</v>
      </c>
      <c r="P1932" t="s">
        <v>8</v>
      </c>
      <c r="Q1932" t="s">
        <v>8</v>
      </c>
      <c r="R1932" t="s">
        <v>8</v>
      </c>
      <c r="S1932" s="2" t="e">
        <f t="shared" si="60"/>
        <v>#VALUE!</v>
      </c>
      <c r="T1932" s="2" t="e">
        <f t="shared" si="61"/>
        <v>#VALUE!</v>
      </c>
    </row>
    <row r="1933" spans="1:20" x14ac:dyDescent="0.3">
      <c r="A1933">
        <v>31</v>
      </c>
      <c r="B1933" t="s">
        <v>1948</v>
      </c>
      <c r="C1933" t="s">
        <v>2042</v>
      </c>
      <c r="E1933">
        <v>2019</v>
      </c>
      <c r="F1933">
        <v>2019</v>
      </c>
      <c r="G1933">
        <v>1</v>
      </c>
      <c r="H1933" t="s">
        <v>8</v>
      </c>
      <c r="I1933" t="s">
        <v>8</v>
      </c>
      <c r="J1933" t="s">
        <v>8</v>
      </c>
      <c r="K1933" t="s">
        <v>8</v>
      </c>
      <c r="L1933" t="s">
        <v>8</v>
      </c>
      <c r="M1933" t="s">
        <v>8</v>
      </c>
      <c r="N1933" t="s">
        <v>8</v>
      </c>
      <c r="O1933" t="s">
        <v>8</v>
      </c>
      <c r="P1933" t="s">
        <v>8</v>
      </c>
      <c r="Q1933" t="s">
        <v>8</v>
      </c>
      <c r="R1933" t="s">
        <v>8</v>
      </c>
      <c r="S1933" s="2" t="e">
        <f t="shared" si="60"/>
        <v>#VALUE!</v>
      </c>
      <c r="T1933" s="2" t="e">
        <f t="shared" si="61"/>
        <v>#VALUE!</v>
      </c>
    </row>
    <row r="1934" spans="1:20" x14ac:dyDescent="0.3">
      <c r="A1934">
        <v>32</v>
      </c>
      <c r="B1934" t="s">
        <v>1949</v>
      </c>
      <c r="C1934" t="s">
        <v>20</v>
      </c>
      <c r="E1934">
        <v>2016</v>
      </c>
      <c r="F1934">
        <v>2016</v>
      </c>
      <c r="G1934">
        <v>1</v>
      </c>
      <c r="H1934" t="s">
        <v>8</v>
      </c>
      <c r="I1934" t="s">
        <v>8</v>
      </c>
      <c r="J1934" t="s">
        <v>8</v>
      </c>
      <c r="K1934" t="s">
        <v>8</v>
      </c>
      <c r="L1934" t="s">
        <v>8</v>
      </c>
      <c r="M1934" t="s">
        <v>8</v>
      </c>
      <c r="N1934" t="s">
        <v>8</v>
      </c>
      <c r="O1934" t="s">
        <v>8</v>
      </c>
      <c r="P1934" t="s">
        <v>8</v>
      </c>
      <c r="Q1934" t="s">
        <v>8</v>
      </c>
      <c r="R1934" t="s">
        <v>8</v>
      </c>
      <c r="S1934" s="2" t="e">
        <f t="shared" si="60"/>
        <v>#VALUE!</v>
      </c>
      <c r="T1934" s="2" t="e">
        <f t="shared" si="61"/>
        <v>#VALUE!</v>
      </c>
    </row>
    <row r="1935" spans="1:20" x14ac:dyDescent="0.3">
      <c r="A1935">
        <v>33</v>
      </c>
      <c r="B1935" t="s">
        <v>1950</v>
      </c>
      <c r="C1935" t="s">
        <v>11</v>
      </c>
      <c r="E1935">
        <v>2014</v>
      </c>
      <c r="F1935">
        <v>2019</v>
      </c>
      <c r="G1935">
        <v>8</v>
      </c>
      <c r="H1935" t="s">
        <v>8</v>
      </c>
      <c r="I1935" t="s">
        <v>8</v>
      </c>
      <c r="J1935" t="s">
        <v>8</v>
      </c>
      <c r="K1935" t="s">
        <v>8</v>
      </c>
      <c r="L1935" t="s">
        <v>8</v>
      </c>
      <c r="M1935" t="s">
        <v>8</v>
      </c>
      <c r="N1935" t="s">
        <v>8</v>
      </c>
      <c r="O1935" t="s">
        <v>8</v>
      </c>
      <c r="P1935" t="s">
        <v>8</v>
      </c>
      <c r="Q1935" t="s">
        <v>8</v>
      </c>
      <c r="R1935" t="s">
        <v>8</v>
      </c>
      <c r="S1935" s="2" t="e">
        <f t="shared" si="60"/>
        <v>#VALUE!</v>
      </c>
      <c r="T1935" s="2" t="e">
        <f t="shared" si="61"/>
        <v>#VALUE!</v>
      </c>
    </row>
    <row r="1936" spans="1:20" x14ac:dyDescent="0.3">
      <c r="A1936">
        <v>34</v>
      </c>
      <c r="B1936" t="s">
        <v>1951</v>
      </c>
      <c r="C1936" t="s">
        <v>11</v>
      </c>
      <c r="E1936">
        <v>2017</v>
      </c>
      <c r="F1936">
        <v>2018</v>
      </c>
      <c r="G1936">
        <v>3</v>
      </c>
      <c r="H1936" t="s">
        <v>8</v>
      </c>
      <c r="I1936" t="s">
        <v>8</v>
      </c>
      <c r="J1936" t="s">
        <v>8</v>
      </c>
      <c r="K1936" t="s">
        <v>8</v>
      </c>
      <c r="L1936" t="s">
        <v>8</v>
      </c>
      <c r="M1936" t="s">
        <v>8</v>
      </c>
      <c r="N1936" t="s">
        <v>8</v>
      </c>
      <c r="O1936" t="s">
        <v>8</v>
      </c>
      <c r="P1936" t="s">
        <v>8</v>
      </c>
      <c r="Q1936" t="s">
        <v>8</v>
      </c>
      <c r="R1936" t="s">
        <v>8</v>
      </c>
      <c r="S1936" s="2" t="e">
        <f t="shared" si="60"/>
        <v>#VALUE!</v>
      </c>
      <c r="T1936" s="2" t="e">
        <f t="shared" si="61"/>
        <v>#VALUE!</v>
      </c>
    </row>
    <row r="1937" spans="1:20" x14ac:dyDescent="0.3">
      <c r="A1937">
        <v>35</v>
      </c>
      <c r="B1937" t="s">
        <v>1952</v>
      </c>
      <c r="C1937" t="s">
        <v>2021</v>
      </c>
      <c r="E1937">
        <v>2008</v>
      </c>
      <c r="F1937">
        <v>2008</v>
      </c>
      <c r="G1937">
        <v>1</v>
      </c>
      <c r="H1937" t="s">
        <v>8</v>
      </c>
      <c r="I1937" t="s">
        <v>8</v>
      </c>
      <c r="J1937" t="s">
        <v>8</v>
      </c>
      <c r="K1937" t="s">
        <v>8</v>
      </c>
      <c r="L1937" t="s">
        <v>8</v>
      </c>
      <c r="M1937" t="s">
        <v>8</v>
      </c>
      <c r="N1937" t="s">
        <v>8</v>
      </c>
      <c r="O1937" t="s">
        <v>8</v>
      </c>
      <c r="P1937" t="s">
        <v>8</v>
      </c>
      <c r="Q1937" t="s">
        <v>8</v>
      </c>
      <c r="R1937" t="s">
        <v>8</v>
      </c>
      <c r="S1937" s="2" t="e">
        <f t="shared" si="60"/>
        <v>#VALUE!</v>
      </c>
      <c r="T1937" s="2" t="e">
        <f t="shared" si="61"/>
        <v>#VALUE!</v>
      </c>
    </row>
    <row r="1938" spans="1:20" x14ac:dyDescent="0.3">
      <c r="A1938">
        <v>36</v>
      </c>
      <c r="B1938" t="s">
        <v>1953</v>
      </c>
      <c r="C1938" t="s">
        <v>2032</v>
      </c>
      <c r="E1938">
        <v>2019</v>
      </c>
      <c r="F1938">
        <v>2019</v>
      </c>
      <c r="G1938">
        <v>1</v>
      </c>
      <c r="H1938" t="s">
        <v>8</v>
      </c>
      <c r="I1938" t="s">
        <v>8</v>
      </c>
      <c r="J1938" t="s">
        <v>8</v>
      </c>
      <c r="K1938" t="s">
        <v>8</v>
      </c>
      <c r="L1938" t="s">
        <v>8</v>
      </c>
      <c r="M1938" t="s">
        <v>8</v>
      </c>
      <c r="N1938" t="s">
        <v>8</v>
      </c>
      <c r="O1938" t="s">
        <v>8</v>
      </c>
      <c r="P1938" t="s">
        <v>8</v>
      </c>
      <c r="Q1938" t="s">
        <v>8</v>
      </c>
      <c r="R1938" t="s">
        <v>8</v>
      </c>
      <c r="S1938" s="2" t="e">
        <f t="shared" si="60"/>
        <v>#VALUE!</v>
      </c>
      <c r="T1938" s="2" t="e">
        <f t="shared" si="61"/>
        <v>#VALUE!</v>
      </c>
    </row>
    <row r="1939" spans="1:20" x14ac:dyDescent="0.3">
      <c r="A1939">
        <v>37</v>
      </c>
      <c r="B1939" t="s">
        <v>1954</v>
      </c>
      <c r="C1939" t="s">
        <v>16</v>
      </c>
      <c r="E1939">
        <v>2019</v>
      </c>
      <c r="F1939">
        <v>2019</v>
      </c>
      <c r="G1939">
        <v>1</v>
      </c>
      <c r="H1939" t="s">
        <v>8</v>
      </c>
      <c r="I1939" t="s">
        <v>8</v>
      </c>
      <c r="J1939" t="s">
        <v>8</v>
      </c>
      <c r="K1939" t="s">
        <v>8</v>
      </c>
      <c r="L1939" t="s">
        <v>8</v>
      </c>
      <c r="M1939" t="s">
        <v>8</v>
      </c>
      <c r="N1939" t="s">
        <v>8</v>
      </c>
      <c r="O1939" t="s">
        <v>8</v>
      </c>
      <c r="P1939" t="s">
        <v>8</v>
      </c>
      <c r="Q1939" t="s">
        <v>8</v>
      </c>
      <c r="R1939" t="s">
        <v>8</v>
      </c>
      <c r="S1939" s="2" t="e">
        <f t="shared" si="60"/>
        <v>#VALUE!</v>
      </c>
      <c r="T1939" s="2" t="e">
        <f t="shared" si="61"/>
        <v>#VALUE!</v>
      </c>
    </row>
    <row r="1940" spans="1:20" x14ac:dyDescent="0.3">
      <c r="A1940">
        <v>38</v>
      </c>
      <c r="B1940" t="s">
        <v>1955</v>
      </c>
      <c r="C1940" t="s">
        <v>2048</v>
      </c>
      <c r="E1940">
        <v>2019</v>
      </c>
      <c r="F1940">
        <v>2019</v>
      </c>
      <c r="G1940">
        <v>2</v>
      </c>
      <c r="H1940" t="s">
        <v>8</v>
      </c>
      <c r="I1940" t="s">
        <v>8</v>
      </c>
      <c r="J1940" t="s">
        <v>8</v>
      </c>
      <c r="K1940" t="s">
        <v>8</v>
      </c>
      <c r="L1940" t="s">
        <v>8</v>
      </c>
      <c r="M1940" t="s">
        <v>8</v>
      </c>
      <c r="N1940" t="s">
        <v>8</v>
      </c>
      <c r="O1940" t="s">
        <v>8</v>
      </c>
      <c r="P1940" t="s">
        <v>8</v>
      </c>
      <c r="Q1940" t="s">
        <v>8</v>
      </c>
      <c r="R1940" t="s">
        <v>8</v>
      </c>
      <c r="S1940" s="2" t="e">
        <f t="shared" si="60"/>
        <v>#VALUE!</v>
      </c>
      <c r="T1940" s="2" t="e">
        <f t="shared" si="61"/>
        <v>#VALUE!</v>
      </c>
    </row>
    <row r="1941" spans="1:20" x14ac:dyDescent="0.3">
      <c r="A1941">
        <v>39</v>
      </c>
      <c r="B1941" t="s">
        <v>1956</v>
      </c>
      <c r="C1941" t="s">
        <v>2031</v>
      </c>
      <c r="E1941">
        <v>2019</v>
      </c>
      <c r="F1941">
        <v>2019</v>
      </c>
      <c r="G1941">
        <v>2</v>
      </c>
      <c r="H1941" t="s">
        <v>8</v>
      </c>
      <c r="I1941" t="s">
        <v>8</v>
      </c>
      <c r="J1941" t="s">
        <v>8</v>
      </c>
      <c r="K1941" t="s">
        <v>8</v>
      </c>
      <c r="L1941" t="s">
        <v>8</v>
      </c>
      <c r="M1941" t="s">
        <v>8</v>
      </c>
      <c r="N1941" t="s">
        <v>8</v>
      </c>
      <c r="O1941" t="s">
        <v>8</v>
      </c>
      <c r="P1941" t="s">
        <v>8</v>
      </c>
      <c r="Q1941" t="s">
        <v>8</v>
      </c>
      <c r="R1941" t="s">
        <v>8</v>
      </c>
      <c r="S1941" s="2" t="e">
        <f t="shared" si="60"/>
        <v>#VALUE!</v>
      </c>
      <c r="T1941" s="2" t="e">
        <f t="shared" si="61"/>
        <v>#VALUE!</v>
      </c>
    </row>
    <row r="1942" spans="1:20" x14ac:dyDescent="0.3">
      <c r="A1942">
        <v>40</v>
      </c>
      <c r="B1942" t="s">
        <v>1957</v>
      </c>
      <c r="C1942" t="s">
        <v>2058</v>
      </c>
      <c r="E1942">
        <v>2019</v>
      </c>
      <c r="F1942">
        <v>2019</v>
      </c>
      <c r="G1942">
        <v>3</v>
      </c>
      <c r="H1942" t="s">
        <v>8</v>
      </c>
      <c r="I1942" t="s">
        <v>8</v>
      </c>
      <c r="J1942" t="s">
        <v>8</v>
      </c>
      <c r="K1942" t="s">
        <v>8</v>
      </c>
      <c r="L1942" t="s">
        <v>8</v>
      </c>
      <c r="M1942" t="s">
        <v>8</v>
      </c>
      <c r="N1942" t="s">
        <v>8</v>
      </c>
      <c r="O1942" t="s">
        <v>8</v>
      </c>
      <c r="P1942" t="s">
        <v>8</v>
      </c>
      <c r="Q1942" t="s">
        <v>8</v>
      </c>
      <c r="R1942" t="s">
        <v>8</v>
      </c>
      <c r="S1942" s="2" t="e">
        <f t="shared" si="60"/>
        <v>#VALUE!</v>
      </c>
      <c r="T1942" s="2" t="e">
        <f t="shared" si="61"/>
        <v>#VALUE!</v>
      </c>
    </row>
    <row r="1943" spans="1:20" x14ac:dyDescent="0.3">
      <c r="A1943">
        <v>41</v>
      </c>
      <c r="B1943" t="s">
        <v>1958</v>
      </c>
      <c r="C1943" t="s">
        <v>2052</v>
      </c>
      <c r="E1943">
        <v>2019</v>
      </c>
      <c r="F1943">
        <v>2019</v>
      </c>
      <c r="G1943">
        <v>2</v>
      </c>
      <c r="H1943" t="s">
        <v>8</v>
      </c>
      <c r="I1943" t="s">
        <v>8</v>
      </c>
      <c r="J1943" t="s">
        <v>8</v>
      </c>
      <c r="K1943" t="s">
        <v>8</v>
      </c>
      <c r="L1943" t="s">
        <v>8</v>
      </c>
      <c r="M1943" t="s">
        <v>8</v>
      </c>
      <c r="N1943" t="s">
        <v>8</v>
      </c>
      <c r="O1943" t="s">
        <v>8</v>
      </c>
      <c r="P1943" t="s">
        <v>8</v>
      </c>
      <c r="Q1943" t="s">
        <v>8</v>
      </c>
      <c r="R1943" t="s">
        <v>8</v>
      </c>
      <c r="S1943" s="2" t="e">
        <f t="shared" si="60"/>
        <v>#VALUE!</v>
      </c>
      <c r="T1943" s="2" t="e">
        <f t="shared" si="61"/>
        <v>#VALUE!</v>
      </c>
    </row>
    <row r="1944" spans="1:20" x14ac:dyDescent="0.3">
      <c r="A1944">
        <v>42</v>
      </c>
      <c r="B1944" t="s">
        <v>1959</v>
      </c>
      <c r="C1944" t="s">
        <v>2022</v>
      </c>
      <c r="E1944">
        <v>2015</v>
      </c>
      <c r="F1944">
        <v>2015</v>
      </c>
      <c r="G1944">
        <v>1</v>
      </c>
      <c r="H1944" t="s">
        <v>8</v>
      </c>
      <c r="I1944" t="s">
        <v>8</v>
      </c>
      <c r="J1944" t="s">
        <v>8</v>
      </c>
      <c r="K1944" t="s">
        <v>8</v>
      </c>
      <c r="L1944" t="s">
        <v>8</v>
      </c>
      <c r="M1944" t="s">
        <v>8</v>
      </c>
      <c r="N1944" t="s">
        <v>8</v>
      </c>
      <c r="O1944" t="s">
        <v>8</v>
      </c>
      <c r="P1944" t="s">
        <v>8</v>
      </c>
      <c r="Q1944" t="s">
        <v>8</v>
      </c>
      <c r="R1944" t="s">
        <v>8</v>
      </c>
      <c r="S1944" s="2" t="e">
        <f t="shared" si="60"/>
        <v>#VALUE!</v>
      </c>
      <c r="T1944" s="2" t="e">
        <f t="shared" si="61"/>
        <v>#VALUE!</v>
      </c>
    </row>
    <row r="1945" spans="1:20" x14ac:dyDescent="0.3">
      <c r="A1945">
        <v>43</v>
      </c>
      <c r="B1945" t="s">
        <v>1960</v>
      </c>
      <c r="C1945" t="s">
        <v>2048</v>
      </c>
      <c r="E1945">
        <v>2019</v>
      </c>
      <c r="F1945">
        <v>2019</v>
      </c>
      <c r="G1945">
        <v>1</v>
      </c>
      <c r="H1945" t="s">
        <v>8</v>
      </c>
      <c r="I1945" t="s">
        <v>8</v>
      </c>
      <c r="J1945" t="s">
        <v>8</v>
      </c>
      <c r="K1945" t="s">
        <v>8</v>
      </c>
      <c r="L1945" t="s">
        <v>8</v>
      </c>
      <c r="M1945" t="s">
        <v>8</v>
      </c>
      <c r="N1945" t="s">
        <v>8</v>
      </c>
      <c r="O1945" t="s">
        <v>8</v>
      </c>
      <c r="P1945" t="s">
        <v>8</v>
      </c>
      <c r="Q1945" t="s">
        <v>8</v>
      </c>
      <c r="R1945" t="s">
        <v>8</v>
      </c>
      <c r="S1945" s="2" t="e">
        <f t="shared" si="60"/>
        <v>#VALUE!</v>
      </c>
      <c r="T1945" s="2" t="e">
        <f t="shared" si="61"/>
        <v>#VALUE!</v>
      </c>
    </row>
    <row r="1946" spans="1:20" x14ac:dyDescent="0.3">
      <c r="A1946">
        <v>44</v>
      </c>
      <c r="B1946" t="s">
        <v>1961</v>
      </c>
      <c r="C1946" t="s">
        <v>2060</v>
      </c>
      <c r="E1946">
        <v>2019</v>
      </c>
      <c r="F1946">
        <v>2019</v>
      </c>
      <c r="G1946">
        <v>1</v>
      </c>
      <c r="H1946" t="s">
        <v>8</v>
      </c>
      <c r="I1946" t="s">
        <v>8</v>
      </c>
      <c r="J1946" t="s">
        <v>8</v>
      </c>
      <c r="K1946" t="s">
        <v>8</v>
      </c>
      <c r="L1946" t="s">
        <v>8</v>
      </c>
      <c r="M1946" t="s">
        <v>8</v>
      </c>
      <c r="N1946" t="s">
        <v>8</v>
      </c>
      <c r="O1946" t="s">
        <v>8</v>
      </c>
      <c r="P1946" t="s">
        <v>8</v>
      </c>
      <c r="Q1946" t="s">
        <v>8</v>
      </c>
      <c r="R1946" t="s">
        <v>8</v>
      </c>
      <c r="S1946" s="2" t="e">
        <f t="shared" si="60"/>
        <v>#VALUE!</v>
      </c>
      <c r="T1946" s="2" t="e">
        <f t="shared" si="61"/>
        <v>#VALUE!</v>
      </c>
    </row>
    <row r="1947" spans="1:20" x14ac:dyDescent="0.3">
      <c r="A1947">
        <v>45</v>
      </c>
      <c r="B1947" t="s">
        <v>1962</v>
      </c>
      <c r="C1947" t="s">
        <v>11</v>
      </c>
      <c r="E1947">
        <v>2016</v>
      </c>
      <c r="F1947">
        <v>2016</v>
      </c>
      <c r="G1947">
        <v>1</v>
      </c>
      <c r="H1947" t="s">
        <v>8</v>
      </c>
      <c r="I1947" t="s">
        <v>8</v>
      </c>
      <c r="J1947" t="s">
        <v>8</v>
      </c>
      <c r="K1947" t="s">
        <v>8</v>
      </c>
      <c r="L1947" t="s">
        <v>8</v>
      </c>
      <c r="M1947" t="s">
        <v>8</v>
      </c>
      <c r="N1947" t="s">
        <v>8</v>
      </c>
      <c r="O1947" t="s">
        <v>8</v>
      </c>
      <c r="P1947" t="s">
        <v>8</v>
      </c>
      <c r="Q1947" t="s">
        <v>8</v>
      </c>
      <c r="R1947" t="s">
        <v>8</v>
      </c>
      <c r="S1947" s="2" t="e">
        <f t="shared" si="60"/>
        <v>#VALUE!</v>
      </c>
      <c r="T1947" s="2" t="e">
        <f t="shared" si="61"/>
        <v>#VALUE!</v>
      </c>
    </row>
    <row r="1948" spans="1:20" x14ac:dyDescent="0.3">
      <c r="A1948">
        <v>46</v>
      </c>
      <c r="B1948" t="s">
        <v>1963</v>
      </c>
      <c r="C1948" t="s">
        <v>2020</v>
      </c>
      <c r="E1948">
        <v>2019</v>
      </c>
      <c r="F1948">
        <v>2019</v>
      </c>
      <c r="G1948">
        <v>5</v>
      </c>
      <c r="H1948" t="s">
        <v>8</v>
      </c>
      <c r="I1948" t="s">
        <v>8</v>
      </c>
      <c r="J1948" t="s">
        <v>8</v>
      </c>
      <c r="K1948" t="s">
        <v>8</v>
      </c>
      <c r="L1948" t="s">
        <v>8</v>
      </c>
      <c r="M1948" t="s">
        <v>8</v>
      </c>
      <c r="N1948" t="s">
        <v>8</v>
      </c>
      <c r="O1948" t="s">
        <v>8</v>
      </c>
      <c r="P1948" t="s">
        <v>8</v>
      </c>
      <c r="Q1948" t="s">
        <v>8</v>
      </c>
      <c r="R1948" t="s">
        <v>8</v>
      </c>
      <c r="S1948" s="2" t="e">
        <f t="shared" si="60"/>
        <v>#VALUE!</v>
      </c>
      <c r="T1948" s="2" t="e">
        <f t="shared" si="61"/>
        <v>#VALUE!</v>
      </c>
    </row>
    <row r="1949" spans="1:20" x14ac:dyDescent="0.3">
      <c r="A1949">
        <v>47</v>
      </c>
      <c r="B1949" t="s">
        <v>1964</v>
      </c>
      <c r="C1949" t="s">
        <v>19</v>
      </c>
      <c r="E1949">
        <v>2019</v>
      </c>
      <c r="F1949">
        <v>2019</v>
      </c>
      <c r="G1949">
        <v>1</v>
      </c>
      <c r="H1949" t="s">
        <v>8</v>
      </c>
      <c r="I1949" t="s">
        <v>8</v>
      </c>
      <c r="J1949" t="s">
        <v>8</v>
      </c>
      <c r="K1949" t="s">
        <v>8</v>
      </c>
      <c r="L1949" t="s">
        <v>8</v>
      </c>
      <c r="M1949" t="s">
        <v>8</v>
      </c>
      <c r="N1949" t="s">
        <v>8</v>
      </c>
      <c r="O1949" t="s">
        <v>8</v>
      </c>
      <c r="P1949" t="s">
        <v>8</v>
      </c>
      <c r="Q1949" t="s">
        <v>8</v>
      </c>
      <c r="R1949" t="s">
        <v>8</v>
      </c>
      <c r="S1949" s="2" t="e">
        <f t="shared" si="60"/>
        <v>#VALUE!</v>
      </c>
      <c r="T1949" s="2" t="e">
        <f t="shared" si="61"/>
        <v>#VALUE!</v>
      </c>
    </row>
    <row r="1950" spans="1:20" x14ac:dyDescent="0.3">
      <c r="A1950">
        <v>48</v>
      </c>
      <c r="B1950" t="s">
        <v>1965</v>
      </c>
      <c r="E1950">
        <v>2019</v>
      </c>
      <c r="F1950">
        <v>2019</v>
      </c>
      <c r="G1950">
        <v>2</v>
      </c>
      <c r="H1950" t="s">
        <v>8</v>
      </c>
      <c r="I1950" t="s">
        <v>8</v>
      </c>
      <c r="J1950" t="s">
        <v>8</v>
      </c>
      <c r="K1950" t="s">
        <v>8</v>
      </c>
      <c r="L1950" t="s">
        <v>8</v>
      </c>
      <c r="M1950" t="s">
        <v>8</v>
      </c>
      <c r="N1950" t="s">
        <v>8</v>
      </c>
      <c r="O1950" t="s">
        <v>8</v>
      </c>
      <c r="P1950" t="s">
        <v>8</v>
      </c>
      <c r="Q1950" t="s">
        <v>8</v>
      </c>
      <c r="R1950" t="s">
        <v>8</v>
      </c>
      <c r="S1950" s="2" t="e">
        <f t="shared" si="60"/>
        <v>#VALUE!</v>
      </c>
      <c r="T1950" s="2" t="e">
        <f t="shared" si="61"/>
        <v>#VALUE!</v>
      </c>
    </row>
    <row r="1951" spans="1:20" x14ac:dyDescent="0.3">
      <c r="A1951">
        <v>49</v>
      </c>
      <c r="B1951" t="s">
        <v>1966</v>
      </c>
      <c r="C1951" t="s">
        <v>2058</v>
      </c>
      <c r="E1951">
        <v>2019</v>
      </c>
      <c r="F1951">
        <v>2019</v>
      </c>
      <c r="G1951">
        <v>4</v>
      </c>
      <c r="H1951" t="s">
        <v>8</v>
      </c>
      <c r="I1951" t="s">
        <v>8</v>
      </c>
      <c r="J1951" t="s">
        <v>8</v>
      </c>
      <c r="K1951" t="s">
        <v>8</v>
      </c>
      <c r="L1951" t="s">
        <v>8</v>
      </c>
      <c r="M1951" t="s">
        <v>8</v>
      </c>
      <c r="N1951" t="s">
        <v>8</v>
      </c>
      <c r="O1951" t="s">
        <v>8</v>
      </c>
      <c r="P1951" t="s">
        <v>8</v>
      </c>
      <c r="Q1951" t="s">
        <v>8</v>
      </c>
      <c r="R1951" t="s">
        <v>8</v>
      </c>
      <c r="S1951" s="2" t="e">
        <f t="shared" si="60"/>
        <v>#VALUE!</v>
      </c>
      <c r="T1951" s="2" t="e">
        <f t="shared" si="61"/>
        <v>#VALUE!</v>
      </c>
    </row>
    <row r="1952" spans="1:20" x14ac:dyDescent="0.3">
      <c r="A1952">
        <v>0</v>
      </c>
      <c r="B1952" t="s">
        <v>1967</v>
      </c>
      <c r="C1952" t="s">
        <v>17</v>
      </c>
      <c r="E1952">
        <v>2019</v>
      </c>
      <c r="F1952">
        <v>2019</v>
      </c>
      <c r="G1952">
        <v>1</v>
      </c>
      <c r="H1952" t="s">
        <v>8</v>
      </c>
      <c r="I1952" t="s">
        <v>8</v>
      </c>
      <c r="J1952" t="s">
        <v>8</v>
      </c>
      <c r="K1952" t="s">
        <v>8</v>
      </c>
      <c r="L1952" t="s">
        <v>8</v>
      </c>
      <c r="M1952" t="s">
        <v>8</v>
      </c>
      <c r="N1952" t="s">
        <v>8</v>
      </c>
      <c r="O1952" t="s">
        <v>8</v>
      </c>
      <c r="P1952" t="s">
        <v>8</v>
      </c>
      <c r="Q1952" t="s">
        <v>8</v>
      </c>
      <c r="R1952" t="s">
        <v>8</v>
      </c>
      <c r="S1952" s="2" t="e">
        <f t="shared" si="60"/>
        <v>#VALUE!</v>
      </c>
      <c r="T1952" s="2" t="e">
        <f t="shared" si="61"/>
        <v>#VALUE!</v>
      </c>
    </row>
    <row r="1953" spans="1:20" x14ac:dyDescent="0.3">
      <c r="A1953">
        <v>1</v>
      </c>
      <c r="B1953" t="s">
        <v>1968</v>
      </c>
      <c r="C1953" t="s">
        <v>18</v>
      </c>
      <c r="E1953">
        <v>2009</v>
      </c>
      <c r="F1953">
        <v>2009</v>
      </c>
      <c r="G1953">
        <v>4</v>
      </c>
      <c r="H1953" t="s">
        <v>8</v>
      </c>
      <c r="I1953" t="s">
        <v>8</v>
      </c>
      <c r="J1953" t="s">
        <v>8</v>
      </c>
      <c r="K1953" t="s">
        <v>8</v>
      </c>
      <c r="L1953" t="s">
        <v>8</v>
      </c>
      <c r="M1953" t="s">
        <v>8</v>
      </c>
      <c r="N1953" t="s">
        <v>8</v>
      </c>
      <c r="O1953" t="s">
        <v>8</v>
      </c>
      <c r="P1953" t="s">
        <v>8</v>
      </c>
      <c r="Q1953" t="s">
        <v>8</v>
      </c>
      <c r="R1953" t="s">
        <v>8</v>
      </c>
      <c r="S1953" s="2" t="e">
        <f t="shared" si="60"/>
        <v>#VALUE!</v>
      </c>
      <c r="T1953" s="2" t="e">
        <f t="shared" si="61"/>
        <v>#VALUE!</v>
      </c>
    </row>
    <row r="1954" spans="1:20" x14ac:dyDescent="0.3">
      <c r="A1954">
        <v>2</v>
      </c>
      <c r="B1954" t="s">
        <v>1969</v>
      </c>
      <c r="C1954" t="s">
        <v>2024</v>
      </c>
      <c r="E1954">
        <v>2019</v>
      </c>
      <c r="F1954">
        <v>2019</v>
      </c>
      <c r="G1954">
        <v>2</v>
      </c>
      <c r="H1954" t="s">
        <v>8</v>
      </c>
      <c r="I1954" t="s">
        <v>8</v>
      </c>
      <c r="J1954" t="s">
        <v>8</v>
      </c>
      <c r="K1954" t="s">
        <v>8</v>
      </c>
      <c r="L1954" t="s">
        <v>8</v>
      </c>
      <c r="M1954" t="s">
        <v>8</v>
      </c>
      <c r="N1954" t="s">
        <v>8</v>
      </c>
      <c r="O1954" t="s">
        <v>8</v>
      </c>
      <c r="P1954" t="s">
        <v>8</v>
      </c>
      <c r="Q1954" t="s">
        <v>8</v>
      </c>
      <c r="R1954" t="s">
        <v>8</v>
      </c>
      <c r="S1954" s="2" t="e">
        <f t="shared" si="60"/>
        <v>#VALUE!</v>
      </c>
      <c r="T1954" s="2" t="e">
        <f t="shared" si="61"/>
        <v>#VALUE!</v>
      </c>
    </row>
    <row r="1955" spans="1:20" x14ac:dyDescent="0.3">
      <c r="A1955">
        <v>3</v>
      </c>
      <c r="B1955" t="s">
        <v>1970</v>
      </c>
      <c r="C1955" t="s">
        <v>2037</v>
      </c>
      <c r="E1955">
        <v>2019</v>
      </c>
      <c r="F1955">
        <v>2019</v>
      </c>
      <c r="G1955">
        <v>2</v>
      </c>
      <c r="H1955" t="s">
        <v>8</v>
      </c>
      <c r="I1955" t="s">
        <v>8</v>
      </c>
      <c r="J1955" t="s">
        <v>8</v>
      </c>
      <c r="K1955" t="s">
        <v>8</v>
      </c>
      <c r="L1955" t="s">
        <v>8</v>
      </c>
      <c r="M1955" t="s">
        <v>8</v>
      </c>
      <c r="N1955" t="s">
        <v>8</v>
      </c>
      <c r="O1955" t="s">
        <v>8</v>
      </c>
      <c r="P1955" t="s">
        <v>8</v>
      </c>
      <c r="Q1955" t="s">
        <v>8</v>
      </c>
      <c r="R1955" t="s">
        <v>8</v>
      </c>
      <c r="S1955" s="2" t="e">
        <f t="shared" si="60"/>
        <v>#VALUE!</v>
      </c>
      <c r="T1955" s="2" t="e">
        <f t="shared" si="61"/>
        <v>#VALUE!</v>
      </c>
    </row>
    <row r="1956" spans="1:20" x14ac:dyDescent="0.3">
      <c r="A1956">
        <v>4</v>
      </c>
      <c r="B1956" t="s">
        <v>1971</v>
      </c>
      <c r="C1956" t="s">
        <v>2020</v>
      </c>
      <c r="E1956">
        <v>2012</v>
      </c>
      <c r="F1956">
        <v>2012</v>
      </c>
      <c r="G1956">
        <v>2</v>
      </c>
      <c r="H1956" t="s">
        <v>8</v>
      </c>
      <c r="I1956" t="s">
        <v>8</v>
      </c>
      <c r="J1956" t="s">
        <v>8</v>
      </c>
      <c r="K1956" t="s">
        <v>8</v>
      </c>
      <c r="L1956" t="s">
        <v>8</v>
      </c>
      <c r="M1956" t="s">
        <v>8</v>
      </c>
      <c r="N1956" t="s">
        <v>8</v>
      </c>
      <c r="O1956" t="s">
        <v>8</v>
      </c>
      <c r="P1956" t="s">
        <v>8</v>
      </c>
      <c r="Q1956" t="s">
        <v>8</v>
      </c>
      <c r="R1956" t="s">
        <v>8</v>
      </c>
      <c r="S1956" s="2" t="e">
        <f t="shared" si="60"/>
        <v>#VALUE!</v>
      </c>
      <c r="T1956" s="2" t="e">
        <f t="shared" si="61"/>
        <v>#VALUE!</v>
      </c>
    </row>
    <row r="1957" spans="1:20" x14ac:dyDescent="0.3">
      <c r="A1957">
        <v>5</v>
      </c>
      <c r="B1957" t="s">
        <v>1972</v>
      </c>
      <c r="C1957" t="s">
        <v>13</v>
      </c>
      <c r="E1957">
        <v>2019</v>
      </c>
      <c r="F1957">
        <v>2019</v>
      </c>
      <c r="G1957">
        <v>2</v>
      </c>
      <c r="H1957" t="s">
        <v>8</v>
      </c>
      <c r="I1957" t="s">
        <v>8</v>
      </c>
      <c r="J1957" t="s">
        <v>8</v>
      </c>
      <c r="K1957" t="s">
        <v>8</v>
      </c>
      <c r="L1957" t="s">
        <v>8</v>
      </c>
      <c r="M1957" t="s">
        <v>8</v>
      </c>
      <c r="N1957" t="s">
        <v>8</v>
      </c>
      <c r="O1957" t="s">
        <v>8</v>
      </c>
      <c r="P1957" t="s">
        <v>8</v>
      </c>
      <c r="Q1957" t="s">
        <v>8</v>
      </c>
      <c r="R1957" t="s">
        <v>8</v>
      </c>
      <c r="S1957" s="2" t="e">
        <f t="shared" si="60"/>
        <v>#VALUE!</v>
      </c>
      <c r="T1957" s="2" t="e">
        <f t="shared" si="61"/>
        <v>#VALUE!</v>
      </c>
    </row>
    <row r="1958" spans="1:20" x14ac:dyDescent="0.3">
      <c r="A1958">
        <v>6</v>
      </c>
      <c r="B1958" t="s">
        <v>1973</v>
      </c>
      <c r="C1958" t="s">
        <v>18</v>
      </c>
      <c r="E1958">
        <v>2018</v>
      </c>
      <c r="F1958">
        <v>2018</v>
      </c>
      <c r="G1958">
        <v>2</v>
      </c>
      <c r="H1958" t="s">
        <v>8</v>
      </c>
      <c r="I1958" t="s">
        <v>8</v>
      </c>
      <c r="J1958" t="s">
        <v>8</v>
      </c>
      <c r="K1958" t="s">
        <v>8</v>
      </c>
      <c r="L1958" t="s">
        <v>8</v>
      </c>
      <c r="M1958" t="s">
        <v>8</v>
      </c>
      <c r="N1958" t="s">
        <v>8</v>
      </c>
      <c r="O1958" t="s">
        <v>8</v>
      </c>
      <c r="P1958" t="s">
        <v>8</v>
      </c>
      <c r="Q1958" t="s">
        <v>8</v>
      </c>
      <c r="R1958" t="s">
        <v>8</v>
      </c>
      <c r="S1958" s="2" t="e">
        <f t="shared" si="60"/>
        <v>#VALUE!</v>
      </c>
      <c r="T1958" s="2" t="e">
        <f t="shared" si="61"/>
        <v>#VALUE!</v>
      </c>
    </row>
    <row r="1959" spans="1:20" x14ac:dyDescent="0.3">
      <c r="A1959">
        <v>7</v>
      </c>
      <c r="B1959" t="s">
        <v>1974</v>
      </c>
      <c r="C1959" t="s">
        <v>2048</v>
      </c>
      <c r="E1959">
        <v>2019</v>
      </c>
      <c r="F1959">
        <v>2019</v>
      </c>
      <c r="G1959">
        <v>2</v>
      </c>
      <c r="H1959" t="s">
        <v>8</v>
      </c>
      <c r="I1959" t="s">
        <v>8</v>
      </c>
      <c r="J1959" t="s">
        <v>8</v>
      </c>
      <c r="K1959" t="s">
        <v>8</v>
      </c>
      <c r="L1959" t="s">
        <v>8</v>
      </c>
      <c r="M1959" t="s">
        <v>8</v>
      </c>
      <c r="N1959" t="s">
        <v>8</v>
      </c>
      <c r="O1959" t="s">
        <v>8</v>
      </c>
      <c r="P1959" t="s">
        <v>8</v>
      </c>
      <c r="Q1959" t="s">
        <v>8</v>
      </c>
      <c r="R1959" t="s">
        <v>8</v>
      </c>
      <c r="S1959" s="2" t="e">
        <f t="shared" si="60"/>
        <v>#VALUE!</v>
      </c>
      <c r="T1959" s="2" t="e">
        <f t="shared" si="61"/>
        <v>#VALUE!</v>
      </c>
    </row>
    <row r="1960" spans="1:20" x14ac:dyDescent="0.3">
      <c r="A1960">
        <v>8</v>
      </c>
      <c r="B1960" t="s">
        <v>1975</v>
      </c>
      <c r="C1960" t="s">
        <v>15</v>
      </c>
      <c r="E1960">
        <v>2018</v>
      </c>
      <c r="F1960">
        <v>2018</v>
      </c>
      <c r="G1960">
        <v>1</v>
      </c>
      <c r="H1960" t="s">
        <v>8</v>
      </c>
      <c r="I1960" t="s">
        <v>8</v>
      </c>
      <c r="J1960" t="s">
        <v>8</v>
      </c>
      <c r="K1960" t="s">
        <v>8</v>
      </c>
      <c r="L1960" t="s">
        <v>8</v>
      </c>
      <c r="M1960" t="s">
        <v>8</v>
      </c>
      <c r="N1960" t="s">
        <v>8</v>
      </c>
      <c r="O1960" t="s">
        <v>8</v>
      </c>
      <c r="P1960" t="s">
        <v>8</v>
      </c>
      <c r="Q1960" t="s">
        <v>8</v>
      </c>
      <c r="R1960" t="s">
        <v>8</v>
      </c>
      <c r="S1960" s="2" t="e">
        <f t="shared" si="60"/>
        <v>#VALUE!</v>
      </c>
      <c r="T1960" s="2" t="e">
        <f t="shared" si="61"/>
        <v>#VALUE!</v>
      </c>
    </row>
    <row r="1961" spans="1:20" x14ac:dyDescent="0.3">
      <c r="A1961">
        <v>9</v>
      </c>
      <c r="B1961" t="s">
        <v>1976</v>
      </c>
      <c r="C1961" t="s">
        <v>2056</v>
      </c>
      <c r="E1961">
        <v>2019</v>
      </c>
      <c r="F1961">
        <v>2019</v>
      </c>
      <c r="G1961">
        <v>1</v>
      </c>
      <c r="H1961" t="s">
        <v>8</v>
      </c>
      <c r="I1961" t="s">
        <v>8</v>
      </c>
      <c r="J1961" t="s">
        <v>8</v>
      </c>
      <c r="K1961" t="s">
        <v>8</v>
      </c>
      <c r="L1961" t="s">
        <v>8</v>
      </c>
      <c r="M1961" t="s">
        <v>8</v>
      </c>
      <c r="N1961" t="s">
        <v>8</v>
      </c>
      <c r="O1961" t="s">
        <v>8</v>
      </c>
      <c r="P1961" t="s">
        <v>8</v>
      </c>
      <c r="Q1961" t="s">
        <v>8</v>
      </c>
      <c r="R1961" t="s">
        <v>8</v>
      </c>
      <c r="S1961" s="2" t="e">
        <f t="shared" si="60"/>
        <v>#VALUE!</v>
      </c>
      <c r="T1961" s="2" t="e">
        <f t="shared" si="61"/>
        <v>#VALUE!</v>
      </c>
    </row>
    <row r="1962" spans="1:20" x14ac:dyDescent="0.3">
      <c r="A1962">
        <v>10</v>
      </c>
      <c r="B1962" t="s">
        <v>1977</v>
      </c>
      <c r="C1962" t="s">
        <v>14</v>
      </c>
      <c r="E1962">
        <v>2011</v>
      </c>
      <c r="F1962">
        <v>2011</v>
      </c>
      <c r="G1962">
        <v>1</v>
      </c>
      <c r="H1962" t="s">
        <v>8</v>
      </c>
      <c r="I1962" t="s">
        <v>8</v>
      </c>
      <c r="J1962" t="s">
        <v>8</v>
      </c>
      <c r="K1962" t="s">
        <v>8</v>
      </c>
      <c r="L1962" t="s">
        <v>8</v>
      </c>
      <c r="M1962" t="s">
        <v>8</v>
      </c>
      <c r="N1962" t="s">
        <v>8</v>
      </c>
      <c r="O1962" t="s">
        <v>8</v>
      </c>
      <c r="P1962" t="s">
        <v>8</v>
      </c>
      <c r="Q1962" t="s">
        <v>8</v>
      </c>
      <c r="R1962" t="s">
        <v>8</v>
      </c>
      <c r="S1962" s="2" t="e">
        <f t="shared" si="60"/>
        <v>#VALUE!</v>
      </c>
      <c r="T1962" s="2" t="e">
        <f t="shared" si="61"/>
        <v>#VALUE!</v>
      </c>
    </row>
    <row r="1963" spans="1:20" x14ac:dyDescent="0.3">
      <c r="A1963">
        <v>11</v>
      </c>
      <c r="B1963" t="s">
        <v>1978</v>
      </c>
      <c r="C1963" t="s">
        <v>14</v>
      </c>
      <c r="E1963">
        <v>2009</v>
      </c>
      <c r="F1963">
        <v>2009</v>
      </c>
      <c r="G1963">
        <v>1</v>
      </c>
      <c r="H1963" t="s">
        <v>8</v>
      </c>
      <c r="I1963" t="s">
        <v>8</v>
      </c>
      <c r="J1963" t="s">
        <v>8</v>
      </c>
      <c r="K1963" t="s">
        <v>8</v>
      </c>
      <c r="L1963" t="s">
        <v>8</v>
      </c>
      <c r="M1963" t="s">
        <v>8</v>
      </c>
      <c r="N1963" t="s">
        <v>8</v>
      </c>
      <c r="O1963" t="s">
        <v>8</v>
      </c>
      <c r="P1963" t="s">
        <v>8</v>
      </c>
      <c r="Q1963" t="s">
        <v>8</v>
      </c>
      <c r="R1963" t="s">
        <v>8</v>
      </c>
      <c r="S1963" s="2" t="e">
        <f t="shared" si="60"/>
        <v>#VALUE!</v>
      </c>
      <c r="T1963" s="2" t="e">
        <f t="shared" si="61"/>
        <v>#VALUE!</v>
      </c>
    </row>
    <row r="1964" spans="1:20" x14ac:dyDescent="0.3">
      <c r="A1964">
        <v>12</v>
      </c>
      <c r="B1964" t="s">
        <v>1979</v>
      </c>
      <c r="C1964" t="s">
        <v>17</v>
      </c>
      <c r="E1964">
        <v>2019</v>
      </c>
      <c r="F1964">
        <v>2019</v>
      </c>
      <c r="G1964">
        <v>2</v>
      </c>
      <c r="H1964" t="s">
        <v>8</v>
      </c>
      <c r="I1964" t="s">
        <v>8</v>
      </c>
      <c r="J1964" t="s">
        <v>8</v>
      </c>
      <c r="K1964" t="s">
        <v>8</v>
      </c>
      <c r="L1964" t="s">
        <v>8</v>
      </c>
      <c r="M1964" t="s">
        <v>8</v>
      </c>
      <c r="N1964" t="s">
        <v>8</v>
      </c>
      <c r="O1964" t="s">
        <v>8</v>
      </c>
      <c r="P1964" t="s">
        <v>8</v>
      </c>
      <c r="Q1964" t="s">
        <v>8</v>
      </c>
      <c r="R1964" t="s">
        <v>8</v>
      </c>
      <c r="S1964" s="2" t="e">
        <f t="shared" si="60"/>
        <v>#VALUE!</v>
      </c>
      <c r="T1964" s="2" t="e">
        <f t="shared" si="61"/>
        <v>#VALUE!</v>
      </c>
    </row>
    <row r="1965" spans="1:20" x14ac:dyDescent="0.3">
      <c r="A1965">
        <v>13</v>
      </c>
      <c r="B1965" t="s">
        <v>1980</v>
      </c>
      <c r="C1965" t="s">
        <v>2048</v>
      </c>
      <c r="E1965">
        <v>2019</v>
      </c>
      <c r="F1965">
        <v>2019</v>
      </c>
      <c r="G1965">
        <v>3</v>
      </c>
      <c r="H1965" t="s">
        <v>8</v>
      </c>
      <c r="I1965" t="s">
        <v>8</v>
      </c>
      <c r="J1965" t="s">
        <v>8</v>
      </c>
      <c r="K1965" t="s">
        <v>8</v>
      </c>
      <c r="L1965" t="s">
        <v>8</v>
      </c>
      <c r="M1965" t="s">
        <v>8</v>
      </c>
      <c r="N1965" t="s">
        <v>8</v>
      </c>
      <c r="O1965" t="s">
        <v>8</v>
      </c>
      <c r="P1965" t="s">
        <v>8</v>
      </c>
      <c r="Q1965" t="s">
        <v>8</v>
      </c>
      <c r="R1965" t="s">
        <v>8</v>
      </c>
      <c r="S1965" s="2" t="e">
        <f t="shared" si="60"/>
        <v>#VALUE!</v>
      </c>
      <c r="T1965" s="2" t="e">
        <f t="shared" si="61"/>
        <v>#VALUE!</v>
      </c>
    </row>
    <row r="1966" spans="1:20" x14ac:dyDescent="0.3">
      <c r="A1966">
        <v>14</v>
      </c>
      <c r="B1966" t="s">
        <v>432</v>
      </c>
      <c r="C1966" t="s">
        <v>2023</v>
      </c>
      <c r="E1966">
        <v>2019</v>
      </c>
      <c r="F1966">
        <v>2019</v>
      </c>
      <c r="G1966">
        <v>1</v>
      </c>
      <c r="H1966" t="s">
        <v>8</v>
      </c>
      <c r="I1966" t="s">
        <v>8</v>
      </c>
      <c r="J1966" t="s">
        <v>8</v>
      </c>
      <c r="K1966" t="s">
        <v>8</v>
      </c>
      <c r="L1966" t="s">
        <v>8</v>
      </c>
      <c r="M1966" t="s">
        <v>8</v>
      </c>
      <c r="N1966" t="s">
        <v>8</v>
      </c>
      <c r="O1966" t="s">
        <v>8</v>
      </c>
      <c r="P1966" t="s">
        <v>8</v>
      </c>
      <c r="Q1966" t="s">
        <v>8</v>
      </c>
      <c r="R1966" t="s">
        <v>8</v>
      </c>
      <c r="S1966" s="2" t="e">
        <f t="shared" si="60"/>
        <v>#VALUE!</v>
      </c>
      <c r="T1966" s="2" t="e">
        <f t="shared" si="61"/>
        <v>#VALUE!</v>
      </c>
    </row>
    <row r="1967" spans="1:20" x14ac:dyDescent="0.3">
      <c r="A1967">
        <v>15</v>
      </c>
      <c r="B1967" t="s">
        <v>1981</v>
      </c>
      <c r="C1967" t="s">
        <v>2068</v>
      </c>
      <c r="E1967">
        <v>2019</v>
      </c>
      <c r="F1967">
        <v>2019</v>
      </c>
      <c r="G1967">
        <v>3</v>
      </c>
      <c r="H1967" t="s">
        <v>8</v>
      </c>
      <c r="I1967" t="s">
        <v>8</v>
      </c>
      <c r="J1967" t="s">
        <v>8</v>
      </c>
      <c r="K1967" t="s">
        <v>8</v>
      </c>
      <c r="L1967" t="s">
        <v>8</v>
      </c>
      <c r="M1967" t="s">
        <v>8</v>
      </c>
      <c r="N1967" t="s">
        <v>8</v>
      </c>
      <c r="O1967" t="s">
        <v>8</v>
      </c>
      <c r="P1967" t="s">
        <v>8</v>
      </c>
      <c r="Q1967" t="s">
        <v>8</v>
      </c>
      <c r="R1967" t="s">
        <v>8</v>
      </c>
      <c r="S1967" s="2" t="e">
        <f t="shared" si="60"/>
        <v>#VALUE!</v>
      </c>
      <c r="T1967" s="2" t="e">
        <f t="shared" si="61"/>
        <v>#VALUE!</v>
      </c>
    </row>
    <row r="1968" spans="1:20" x14ac:dyDescent="0.3">
      <c r="A1968">
        <v>16</v>
      </c>
      <c r="B1968" t="s">
        <v>1982</v>
      </c>
      <c r="C1968" t="s">
        <v>20</v>
      </c>
      <c r="E1968">
        <v>2013</v>
      </c>
      <c r="F1968">
        <v>2013</v>
      </c>
      <c r="G1968">
        <v>1</v>
      </c>
      <c r="H1968" t="s">
        <v>8</v>
      </c>
      <c r="I1968" t="s">
        <v>8</v>
      </c>
      <c r="J1968" t="s">
        <v>8</v>
      </c>
      <c r="K1968" t="s">
        <v>8</v>
      </c>
      <c r="L1968" t="s">
        <v>8</v>
      </c>
      <c r="M1968" t="s">
        <v>8</v>
      </c>
      <c r="N1968" t="s">
        <v>8</v>
      </c>
      <c r="O1968" t="s">
        <v>8</v>
      </c>
      <c r="P1968" t="s">
        <v>8</v>
      </c>
      <c r="Q1968" t="s">
        <v>8</v>
      </c>
      <c r="R1968" t="s">
        <v>8</v>
      </c>
      <c r="S1968" s="2" t="e">
        <f t="shared" si="60"/>
        <v>#VALUE!</v>
      </c>
      <c r="T1968" s="2" t="e">
        <f t="shared" si="61"/>
        <v>#VALUE!</v>
      </c>
    </row>
    <row r="1969" spans="1:20" x14ac:dyDescent="0.3">
      <c r="A1969">
        <v>17</v>
      </c>
      <c r="B1969" t="s">
        <v>1983</v>
      </c>
      <c r="C1969" t="s">
        <v>21</v>
      </c>
      <c r="E1969">
        <v>2015</v>
      </c>
      <c r="F1969">
        <v>2015</v>
      </c>
      <c r="G1969">
        <v>3</v>
      </c>
      <c r="H1969" t="s">
        <v>8</v>
      </c>
      <c r="I1969" t="s">
        <v>8</v>
      </c>
      <c r="J1969" t="s">
        <v>8</v>
      </c>
      <c r="K1969" t="s">
        <v>8</v>
      </c>
      <c r="L1969" t="s">
        <v>8</v>
      </c>
      <c r="M1969" t="s">
        <v>8</v>
      </c>
      <c r="N1969" t="s">
        <v>8</v>
      </c>
      <c r="O1969" t="s">
        <v>8</v>
      </c>
      <c r="P1969" t="s">
        <v>8</v>
      </c>
      <c r="Q1969" t="s">
        <v>8</v>
      </c>
      <c r="R1969" t="s">
        <v>8</v>
      </c>
      <c r="S1969" s="2" t="e">
        <f t="shared" si="60"/>
        <v>#VALUE!</v>
      </c>
      <c r="T1969" s="2" t="e">
        <f t="shared" si="61"/>
        <v>#VALUE!</v>
      </c>
    </row>
    <row r="1970" spans="1:20" x14ac:dyDescent="0.3">
      <c r="A1970">
        <v>18</v>
      </c>
      <c r="B1970" t="s">
        <v>1984</v>
      </c>
      <c r="C1970" t="s">
        <v>2023</v>
      </c>
      <c r="E1970">
        <v>2018</v>
      </c>
      <c r="F1970">
        <v>2018</v>
      </c>
      <c r="G1970">
        <v>1</v>
      </c>
      <c r="H1970" t="s">
        <v>8</v>
      </c>
      <c r="I1970" t="s">
        <v>8</v>
      </c>
      <c r="J1970" t="s">
        <v>8</v>
      </c>
      <c r="K1970" t="s">
        <v>8</v>
      </c>
      <c r="L1970" t="s">
        <v>8</v>
      </c>
      <c r="M1970" t="s">
        <v>8</v>
      </c>
      <c r="N1970" t="s">
        <v>8</v>
      </c>
      <c r="O1970" t="s">
        <v>8</v>
      </c>
      <c r="P1970" t="s">
        <v>8</v>
      </c>
      <c r="Q1970" t="s">
        <v>8</v>
      </c>
      <c r="R1970" t="s">
        <v>8</v>
      </c>
      <c r="S1970" s="2" t="e">
        <f t="shared" si="60"/>
        <v>#VALUE!</v>
      </c>
      <c r="T1970" s="2" t="e">
        <f t="shared" si="61"/>
        <v>#VALUE!</v>
      </c>
    </row>
    <row r="1971" spans="1:20" x14ac:dyDescent="0.3">
      <c r="A1971">
        <v>19</v>
      </c>
      <c r="B1971" t="s">
        <v>1985</v>
      </c>
      <c r="C1971" t="s">
        <v>20</v>
      </c>
      <c r="E1971">
        <v>2013</v>
      </c>
      <c r="F1971">
        <v>2013</v>
      </c>
      <c r="G1971">
        <v>1</v>
      </c>
      <c r="H1971" t="s">
        <v>8</v>
      </c>
      <c r="I1971" t="s">
        <v>8</v>
      </c>
      <c r="J1971" t="s">
        <v>8</v>
      </c>
      <c r="K1971" t="s">
        <v>8</v>
      </c>
      <c r="L1971" t="s">
        <v>8</v>
      </c>
      <c r="M1971" t="s">
        <v>8</v>
      </c>
      <c r="N1971" t="s">
        <v>8</v>
      </c>
      <c r="O1971" t="s">
        <v>8</v>
      </c>
      <c r="P1971" t="s">
        <v>8</v>
      </c>
      <c r="Q1971" t="s">
        <v>8</v>
      </c>
      <c r="R1971" t="s">
        <v>8</v>
      </c>
      <c r="S1971" s="2" t="e">
        <f t="shared" si="60"/>
        <v>#VALUE!</v>
      </c>
      <c r="T1971" s="2" t="e">
        <f t="shared" si="61"/>
        <v>#VALUE!</v>
      </c>
    </row>
    <row r="1972" spans="1:20" x14ac:dyDescent="0.3">
      <c r="A1972">
        <v>20</v>
      </c>
      <c r="B1972" t="s">
        <v>1986</v>
      </c>
      <c r="C1972" t="s">
        <v>20</v>
      </c>
      <c r="E1972">
        <v>2016</v>
      </c>
      <c r="F1972">
        <v>2016</v>
      </c>
      <c r="G1972">
        <v>1</v>
      </c>
      <c r="H1972" t="s">
        <v>8</v>
      </c>
      <c r="I1972" t="s">
        <v>8</v>
      </c>
      <c r="J1972" t="s">
        <v>8</v>
      </c>
      <c r="K1972" t="s">
        <v>8</v>
      </c>
      <c r="L1972" t="s">
        <v>8</v>
      </c>
      <c r="M1972" t="s">
        <v>8</v>
      </c>
      <c r="N1972" t="s">
        <v>8</v>
      </c>
      <c r="O1972" t="s">
        <v>8</v>
      </c>
      <c r="P1972" t="s">
        <v>8</v>
      </c>
      <c r="Q1972" t="s">
        <v>8</v>
      </c>
      <c r="R1972" t="s">
        <v>8</v>
      </c>
      <c r="S1972" s="2" t="e">
        <f t="shared" si="60"/>
        <v>#VALUE!</v>
      </c>
      <c r="T1972" s="2" t="e">
        <f t="shared" si="61"/>
        <v>#VALUE!</v>
      </c>
    </row>
    <row r="1973" spans="1:20" x14ac:dyDescent="0.3">
      <c r="A1973">
        <v>21</v>
      </c>
      <c r="B1973" t="s">
        <v>1987</v>
      </c>
      <c r="C1973" t="s">
        <v>2021</v>
      </c>
      <c r="E1973">
        <v>2008</v>
      </c>
      <c r="F1973">
        <v>2008</v>
      </c>
      <c r="G1973">
        <v>1</v>
      </c>
      <c r="H1973" t="s">
        <v>8</v>
      </c>
      <c r="I1973" t="s">
        <v>8</v>
      </c>
      <c r="J1973" t="s">
        <v>8</v>
      </c>
      <c r="K1973" t="s">
        <v>8</v>
      </c>
      <c r="L1973" t="s">
        <v>8</v>
      </c>
      <c r="M1973" t="s">
        <v>8</v>
      </c>
      <c r="N1973" t="s">
        <v>8</v>
      </c>
      <c r="O1973" t="s">
        <v>8</v>
      </c>
      <c r="P1973" t="s">
        <v>8</v>
      </c>
      <c r="Q1973" t="s">
        <v>8</v>
      </c>
      <c r="R1973" t="s">
        <v>8</v>
      </c>
      <c r="S1973" s="2" t="e">
        <f t="shared" si="60"/>
        <v>#VALUE!</v>
      </c>
      <c r="T1973" s="2" t="e">
        <f t="shared" si="61"/>
        <v>#VALUE!</v>
      </c>
    </row>
    <row r="1974" spans="1:20" x14ac:dyDescent="0.3">
      <c r="A1974">
        <v>22</v>
      </c>
      <c r="B1974" t="s">
        <v>1988</v>
      </c>
      <c r="C1974" t="s">
        <v>2061</v>
      </c>
      <c r="E1974">
        <v>2019</v>
      </c>
      <c r="F1974">
        <v>2019</v>
      </c>
      <c r="G1974">
        <v>2</v>
      </c>
      <c r="H1974" t="s">
        <v>8</v>
      </c>
      <c r="I1974" t="s">
        <v>8</v>
      </c>
      <c r="J1974" t="s">
        <v>8</v>
      </c>
      <c r="K1974" t="s">
        <v>8</v>
      </c>
      <c r="L1974" t="s">
        <v>8</v>
      </c>
      <c r="M1974" t="s">
        <v>8</v>
      </c>
      <c r="N1974" t="s">
        <v>8</v>
      </c>
      <c r="O1974" t="s">
        <v>8</v>
      </c>
      <c r="P1974" t="s">
        <v>8</v>
      </c>
      <c r="Q1974" t="s">
        <v>8</v>
      </c>
      <c r="R1974" t="s">
        <v>8</v>
      </c>
      <c r="S1974" s="2" t="e">
        <f t="shared" si="60"/>
        <v>#VALUE!</v>
      </c>
      <c r="T1974" s="2" t="e">
        <f t="shared" si="61"/>
        <v>#VALUE!</v>
      </c>
    </row>
    <row r="1975" spans="1:20" x14ac:dyDescent="0.3">
      <c r="A1975">
        <v>23</v>
      </c>
      <c r="B1975" t="s">
        <v>1989</v>
      </c>
      <c r="C1975" t="s">
        <v>16</v>
      </c>
      <c r="E1975">
        <v>2007</v>
      </c>
      <c r="F1975">
        <v>2007</v>
      </c>
      <c r="G1975">
        <v>1</v>
      </c>
      <c r="H1975" t="s">
        <v>8</v>
      </c>
      <c r="I1975" t="s">
        <v>8</v>
      </c>
      <c r="J1975" t="s">
        <v>8</v>
      </c>
      <c r="K1975" t="s">
        <v>8</v>
      </c>
      <c r="L1975" t="s">
        <v>8</v>
      </c>
      <c r="M1975" t="s">
        <v>8</v>
      </c>
      <c r="N1975" t="s">
        <v>8</v>
      </c>
      <c r="O1975" t="s">
        <v>8</v>
      </c>
      <c r="P1975" t="s">
        <v>8</v>
      </c>
      <c r="Q1975" t="s">
        <v>8</v>
      </c>
      <c r="R1975" t="s">
        <v>8</v>
      </c>
      <c r="S1975" s="2" t="e">
        <f t="shared" si="60"/>
        <v>#VALUE!</v>
      </c>
      <c r="T1975" s="2" t="e">
        <f t="shared" si="61"/>
        <v>#VALUE!</v>
      </c>
    </row>
    <row r="1976" spans="1:20" x14ac:dyDescent="0.3">
      <c r="A1976">
        <v>24</v>
      </c>
      <c r="B1976" t="s">
        <v>1990</v>
      </c>
      <c r="E1976">
        <v>2019</v>
      </c>
      <c r="F1976">
        <v>2019</v>
      </c>
      <c r="G1976">
        <v>2</v>
      </c>
      <c r="H1976" t="s">
        <v>8</v>
      </c>
      <c r="I1976" t="s">
        <v>8</v>
      </c>
      <c r="J1976" t="s">
        <v>8</v>
      </c>
      <c r="K1976" t="s">
        <v>8</v>
      </c>
      <c r="L1976" t="s">
        <v>8</v>
      </c>
      <c r="M1976" t="s">
        <v>8</v>
      </c>
      <c r="N1976" t="s">
        <v>8</v>
      </c>
      <c r="O1976" t="s">
        <v>8</v>
      </c>
      <c r="P1976" t="s">
        <v>8</v>
      </c>
      <c r="Q1976" t="s">
        <v>8</v>
      </c>
      <c r="R1976" t="s">
        <v>8</v>
      </c>
      <c r="S1976" s="2" t="e">
        <f t="shared" si="60"/>
        <v>#VALUE!</v>
      </c>
      <c r="T1976" s="2" t="e">
        <f t="shared" si="61"/>
        <v>#VALUE!</v>
      </c>
    </row>
    <row r="1977" spans="1:20" x14ac:dyDescent="0.3">
      <c r="A1977">
        <v>25</v>
      </c>
      <c r="B1977" t="s">
        <v>1991</v>
      </c>
      <c r="C1977" t="s">
        <v>2022</v>
      </c>
      <c r="E1977">
        <v>2014</v>
      </c>
      <c r="F1977">
        <v>2014</v>
      </c>
      <c r="G1977">
        <v>1</v>
      </c>
      <c r="H1977" t="s">
        <v>8</v>
      </c>
      <c r="I1977" t="s">
        <v>8</v>
      </c>
      <c r="J1977" t="s">
        <v>8</v>
      </c>
      <c r="K1977" t="s">
        <v>8</v>
      </c>
      <c r="L1977" t="s">
        <v>8</v>
      </c>
      <c r="M1977" t="s">
        <v>8</v>
      </c>
      <c r="N1977" t="s">
        <v>8</v>
      </c>
      <c r="O1977" t="s">
        <v>8</v>
      </c>
      <c r="P1977" t="s">
        <v>8</v>
      </c>
      <c r="Q1977" t="s">
        <v>8</v>
      </c>
      <c r="R1977" t="s">
        <v>8</v>
      </c>
      <c r="S1977" s="2" t="e">
        <f t="shared" si="60"/>
        <v>#VALUE!</v>
      </c>
      <c r="T1977" s="2" t="e">
        <f t="shared" si="61"/>
        <v>#VALUE!</v>
      </c>
    </row>
    <row r="1978" spans="1:20" x14ac:dyDescent="0.3">
      <c r="A1978">
        <v>26</v>
      </c>
      <c r="B1978" t="s">
        <v>1992</v>
      </c>
      <c r="C1978" t="s">
        <v>11</v>
      </c>
      <c r="E1978">
        <v>2014</v>
      </c>
      <c r="F1978">
        <v>2014</v>
      </c>
      <c r="G1978">
        <v>1</v>
      </c>
      <c r="H1978" t="s">
        <v>8</v>
      </c>
      <c r="I1978" t="s">
        <v>8</v>
      </c>
      <c r="J1978" t="s">
        <v>8</v>
      </c>
      <c r="K1978" t="s">
        <v>8</v>
      </c>
      <c r="L1978" t="s">
        <v>8</v>
      </c>
      <c r="M1978" t="s">
        <v>8</v>
      </c>
      <c r="N1978" t="s">
        <v>8</v>
      </c>
      <c r="O1978" t="s">
        <v>8</v>
      </c>
      <c r="P1978" t="s">
        <v>8</v>
      </c>
      <c r="Q1978" t="s">
        <v>8</v>
      </c>
      <c r="R1978" t="s">
        <v>8</v>
      </c>
      <c r="S1978" s="2" t="e">
        <f t="shared" si="60"/>
        <v>#VALUE!</v>
      </c>
      <c r="T1978" s="2" t="e">
        <f t="shared" si="61"/>
        <v>#VALUE!</v>
      </c>
    </row>
    <row r="1979" spans="1:20" x14ac:dyDescent="0.3">
      <c r="A1979">
        <v>27</v>
      </c>
      <c r="B1979" t="s">
        <v>1993</v>
      </c>
      <c r="C1979" t="s">
        <v>11</v>
      </c>
      <c r="E1979">
        <v>2012</v>
      </c>
      <c r="F1979">
        <v>2012</v>
      </c>
      <c r="G1979">
        <v>2</v>
      </c>
      <c r="H1979" t="s">
        <v>8</v>
      </c>
      <c r="I1979" t="s">
        <v>8</v>
      </c>
      <c r="J1979" t="s">
        <v>8</v>
      </c>
      <c r="K1979" t="s">
        <v>8</v>
      </c>
      <c r="L1979" t="s">
        <v>8</v>
      </c>
      <c r="M1979" t="s">
        <v>8</v>
      </c>
      <c r="N1979" t="s">
        <v>8</v>
      </c>
      <c r="O1979" t="s">
        <v>8</v>
      </c>
      <c r="P1979" t="s">
        <v>8</v>
      </c>
      <c r="Q1979" t="s">
        <v>8</v>
      </c>
      <c r="R1979" t="s">
        <v>8</v>
      </c>
      <c r="S1979" s="2" t="e">
        <f t="shared" si="60"/>
        <v>#VALUE!</v>
      </c>
      <c r="T1979" s="2" t="e">
        <f t="shared" si="61"/>
        <v>#VALUE!</v>
      </c>
    </row>
    <row r="1980" spans="1:20" x14ac:dyDescent="0.3">
      <c r="A1980">
        <v>28</v>
      </c>
      <c r="B1980" t="s">
        <v>1994</v>
      </c>
      <c r="C1980" t="s">
        <v>2052</v>
      </c>
      <c r="E1980">
        <v>2019</v>
      </c>
      <c r="F1980">
        <v>2019</v>
      </c>
      <c r="G1980">
        <v>2</v>
      </c>
      <c r="H1980" t="s">
        <v>8</v>
      </c>
      <c r="I1980" t="s">
        <v>8</v>
      </c>
      <c r="J1980" t="s">
        <v>8</v>
      </c>
      <c r="K1980" t="s">
        <v>8</v>
      </c>
      <c r="L1980" t="s">
        <v>8</v>
      </c>
      <c r="M1980" t="s">
        <v>8</v>
      </c>
      <c r="N1980" t="s">
        <v>8</v>
      </c>
      <c r="O1980" t="s">
        <v>8</v>
      </c>
      <c r="P1980" t="s">
        <v>8</v>
      </c>
      <c r="Q1980" t="s">
        <v>8</v>
      </c>
      <c r="R1980" t="s">
        <v>8</v>
      </c>
      <c r="S1980" s="2" t="e">
        <f t="shared" si="60"/>
        <v>#VALUE!</v>
      </c>
      <c r="T1980" s="2" t="e">
        <f t="shared" si="61"/>
        <v>#VALUE!</v>
      </c>
    </row>
    <row r="1981" spans="1:20" x14ac:dyDescent="0.3">
      <c r="A1981">
        <v>29</v>
      </c>
      <c r="B1981" t="s">
        <v>1862</v>
      </c>
      <c r="C1981" t="s">
        <v>2078</v>
      </c>
      <c r="E1981">
        <v>2019</v>
      </c>
      <c r="F1981">
        <v>2019</v>
      </c>
      <c r="G1981">
        <v>4</v>
      </c>
      <c r="H1981" t="s">
        <v>8</v>
      </c>
      <c r="I1981" t="s">
        <v>8</v>
      </c>
      <c r="J1981" t="s">
        <v>8</v>
      </c>
      <c r="K1981" t="s">
        <v>8</v>
      </c>
      <c r="L1981" t="s">
        <v>8</v>
      </c>
      <c r="M1981" t="s">
        <v>8</v>
      </c>
      <c r="N1981" t="s">
        <v>8</v>
      </c>
      <c r="O1981" t="s">
        <v>8</v>
      </c>
      <c r="P1981" t="s">
        <v>8</v>
      </c>
      <c r="Q1981" t="s">
        <v>8</v>
      </c>
      <c r="R1981" t="s">
        <v>8</v>
      </c>
      <c r="S1981" s="2" t="e">
        <f t="shared" si="60"/>
        <v>#VALUE!</v>
      </c>
      <c r="T1981" s="2" t="e">
        <f t="shared" si="61"/>
        <v>#VALUE!</v>
      </c>
    </row>
    <row r="1982" spans="1:20" x14ac:dyDescent="0.3">
      <c r="A1982">
        <v>30</v>
      </c>
      <c r="B1982" t="s">
        <v>1995</v>
      </c>
      <c r="C1982" t="s">
        <v>2077</v>
      </c>
      <c r="E1982">
        <v>2019</v>
      </c>
      <c r="F1982">
        <v>2019</v>
      </c>
      <c r="G1982">
        <v>1</v>
      </c>
      <c r="H1982" t="s">
        <v>8</v>
      </c>
      <c r="I1982" t="s">
        <v>8</v>
      </c>
      <c r="J1982" t="s">
        <v>8</v>
      </c>
      <c r="K1982" t="s">
        <v>8</v>
      </c>
      <c r="L1982" t="s">
        <v>8</v>
      </c>
      <c r="M1982" t="s">
        <v>8</v>
      </c>
      <c r="N1982" t="s">
        <v>8</v>
      </c>
      <c r="O1982" t="s">
        <v>8</v>
      </c>
      <c r="P1982" t="s">
        <v>8</v>
      </c>
      <c r="Q1982" t="s">
        <v>8</v>
      </c>
      <c r="R1982" t="s">
        <v>8</v>
      </c>
      <c r="S1982" s="2" t="e">
        <f t="shared" si="60"/>
        <v>#VALUE!</v>
      </c>
      <c r="T1982" s="2" t="e">
        <f t="shared" si="61"/>
        <v>#VALUE!</v>
      </c>
    </row>
    <row r="1983" spans="1:20" x14ac:dyDescent="0.3">
      <c r="A1983">
        <v>31</v>
      </c>
      <c r="B1983" t="s">
        <v>1996</v>
      </c>
      <c r="C1983" t="s">
        <v>11</v>
      </c>
      <c r="E1983">
        <v>2016</v>
      </c>
      <c r="F1983">
        <v>2016</v>
      </c>
      <c r="G1983">
        <v>2</v>
      </c>
      <c r="H1983" t="s">
        <v>8</v>
      </c>
      <c r="I1983" t="s">
        <v>8</v>
      </c>
      <c r="J1983" t="s">
        <v>8</v>
      </c>
      <c r="K1983" t="s">
        <v>8</v>
      </c>
      <c r="L1983" t="s">
        <v>8</v>
      </c>
      <c r="M1983" t="s">
        <v>8</v>
      </c>
      <c r="N1983" t="s">
        <v>8</v>
      </c>
      <c r="O1983" t="s">
        <v>8</v>
      </c>
      <c r="P1983" t="s">
        <v>8</v>
      </c>
      <c r="Q1983" t="s">
        <v>8</v>
      </c>
      <c r="R1983" t="s">
        <v>8</v>
      </c>
      <c r="S1983" s="2" t="e">
        <f t="shared" si="60"/>
        <v>#VALUE!</v>
      </c>
      <c r="T1983" s="2" t="e">
        <f t="shared" si="61"/>
        <v>#VALUE!</v>
      </c>
    </row>
    <row r="1984" spans="1:20" x14ac:dyDescent="0.3">
      <c r="A1984">
        <v>32</v>
      </c>
      <c r="B1984" t="s">
        <v>1997</v>
      </c>
      <c r="C1984" t="s">
        <v>2050</v>
      </c>
      <c r="E1984">
        <v>2019</v>
      </c>
      <c r="F1984">
        <v>2019</v>
      </c>
      <c r="G1984">
        <v>1</v>
      </c>
      <c r="H1984" t="s">
        <v>8</v>
      </c>
      <c r="I1984" t="s">
        <v>8</v>
      </c>
      <c r="J1984" t="s">
        <v>8</v>
      </c>
      <c r="K1984" t="s">
        <v>8</v>
      </c>
      <c r="L1984" t="s">
        <v>8</v>
      </c>
      <c r="M1984" t="s">
        <v>8</v>
      </c>
      <c r="N1984" t="s">
        <v>8</v>
      </c>
      <c r="O1984" t="s">
        <v>8</v>
      </c>
      <c r="P1984" t="s">
        <v>8</v>
      </c>
      <c r="Q1984" t="s">
        <v>8</v>
      </c>
      <c r="R1984" t="s">
        <v>8</v>
      </c>
      <c r="S1984" s="2" t="e">
        <f t="shared" si="60"/>
        <v>#VALUE!</v>
      </c>
      <c r="T1984" s="2" t="e">
        <f t="shared" si="61"/>
        <v>#VALUE!</v>
      </c>
    </row>
    <row r="1985" spans="1:20" x14ac:dyDescent="0.3">
      <c r="A1985">
        <v>33</v>
      </c>
      <c r="B1985" t="s">
        <v>1998</v>
      </c>
      <c r="C1985" t="s">
        <v>2068</v>
      </c>
      <c r="E1985">
        <v>2019</v>
      </c>
      <c r="F1985">
        <v>2019</v>
      </c>
      <c r="G1985">
        <v>1</v>
      </c>
      <c r="H1985" t="s">
        <v>8</v>
      </c>
      <c r="I1985" t="s">
        <v>8</v>
      </c>
      <c r="J1985" t="s">
        <v>8</v>
      </c>
      <c r="K1985" t="s">
        <v>8</v>
      </c>
      <c r="L1985" t="s">
        <v>8</v>
      </c>
      <c r="M1985" t="s">
        <v>8</v>
      </c>
      <c r="N1985" t="s">
        <v>8</v>
      </c>
      <c r="O1985" t="s">
        <v>8</v>
      </c>
      <c r="P1985" t="s">
        <v>8</v>
      </c>
      <c r="Q1985" t="s">
        <v>8</v>
      </c>
      <c r="R1985" t="s">
        <v>8</v>
      </c>
      <c r="S1985" s="2" t="e">
        <f t="shared" si="60"/>
        <v>#VALUE!</v>
      </c>
      <c r="T1985" s="2" t="e">
        <f t="shared" si="61"/>
        <v>#VALUE!</v>
      </c>
    </row>
    <row r="1986" spans="1:20" x14ac:dyDescent="0.3">
      <c r="A1986">
        <v>34</v>
      </c>
      <c r="B1986" t="s">
        <v>1999</v>
      </c>
      <c r="C1986" t="s">
        <v>2032</v>
      </c>
      <c r="E1986">
        <v>2019</v>
      </c>
      <c r="F1986">
        <v>2019</v>
      </c>
      <c r="G1986">
        <v>2</v>
      </c>
      <c r="H1986" t="s">
        <v>8</v>
      </c>
      <c r="I1986" t="s">
        <v>8</v>
      </c>
      <c r="J1986" t="s">
        <v>8</v>
      </c>
      <c r="K1986" t="s">
        <v>8</v>
      </c>
      <c r="L1986" t="s">
        <v>8</v>
      </c>
      <c r="M1986" t="s">
        <v>8</v>
      </c>
      <c r="N1986" t="s">
        <v>8</v>
      </c>
      <c r="O1986" t="s">
        <v>8</v>
      </c>
      <c r="P1986" t="s">
        <v>8</v>
      </c>
      <c r="Q1986" t="s">
        <v>8</v>
      </c>
      <c r="R1986" t="s">
        <v>8</v>
      </c>
      <c r="S1986" s="2" t="e">
        <f t="shared" si="60"/>
        <v>#VALUE!</v>
      </c>
      <c r="T1986" s="2" t="e">
        <f t="shared" si="61"/>
        <v>#VALUE!</v>
      </c>
    </row>
    <row r="1987" spans="1:20" x14ac:dyDescent="0.3">
      <c r="A1987">
        <v>35</v>
      </c>
      <c r="B1987" t="s">
        <v>2000</v>
      </c>
      <c r="C1987" t="s">
        <v>16</v>
      </c>
      <c r="E1987">
        <v>2010</v>
      </c>
      <c r="F1987">
        <v>2010</v>
      </c>
      <c r="G1987">
        <v>1</v>
      </c>
      <c r="H1987" t="s">
        <v>8</v>
      </c>
      <c r="I1987" t="s">
        <v>8</v>
      </c>
      <c r="J1987" t="s">
        <v>8</v>
      </c>
      <c r="K1987" t="s">
        <v>8</v>
      </c>
      <c r="L1987" t="s">
        <v>8</v>
      </c>
      <c r="M1987" t="s">
        <v>8</v>
      </c>
      <c r="N1987" t="s">
        <v>8</v>
      </c>
      <c r="O1987" t="s">
        <v>8</v>
      </c>
      <c r="P1987" t="s">
        <v>8</v>
      </c>
      <c r="Q1987" t="s">
        <v>8</v>
      </c>
      <c r="R1987" t="s">
        <v>8</v>
      </c>
      <c r="S1987" s="2" t="e">
        <f t="shared" ref="S1987:S2007" si="62">J1987/G1987</f>
        <v>#VALUE!</v>
      </c>
      <c r="T1987" s="2" t="e">
        <f t="shared" ref="T1987:T2007" si="63">J1987/H1987</f>
        <v>#VALUE!</v>
      </c>
    </row>
    <row r="1988" spans="1:20" x14ac:dyDescent="0.3">
      <c r="A1988">
        <v>36</v>
      </c>
      <c r="B1988" t="s">
        <v>2001</v>
      </c>
      <c r="C1988" t="s">
        <v>11</v>
      </c>
      <c r="E1988">
        <v>2018</v>
      </c>
      <c r="F1988">
        <v>2018</v>
      </c>
      <c r="G1988">
        <v>7</v>
      </c>
      <c r="H1988" t="s">
        <v>8</v>
      </c>
      <c r="I1988" t="s">
        <v>8</v>
      </c>
      <c r="J1988" t="s">
        <v>8</v>
      </c>
      <c r="K1988" t="s">
        <v>8</v>
      </c>
      <c r="L1988" t="s">
        <v>8</v>
      </c>
      <c r="M1988" t="s">
        <v>8</v>
      </c>
      <c r="N1988" t="s">
        <v>8</v>
      </c>
      <c r="O1988" t="s">
        <v>8</v>
      </c>
      <c r="P1988" t="s">
        <v>8</v>
      </c>
      <c r="Q1988" t="s">
        <v>8</v>
      </c>
      <c r="R1988" t="s">
        <v>8</v>
      </c>
      <c r="S1988" s="2" t="e">
        <f t="shared" si="62"/>
        <v>#VALUE!</v>
      </c>
      <c r="T1988" s="2" t="e">
        <f t="shared" si="63"/>
        <v>#VALUE!</v>
      </c>
    </row>
    <row r="1989" spans="1:20" x14ac:dyDescent="0.3">
      <c r="A1989">
        <v>37</v>
      </c>
      <c r="B1989" t="s">
        <v>2002</v>
      </c>
      <c r="C1989" t="s">
        <v>2079</v>
      </c>
      <c r="E1989">
        <v>2019</v>
      </c>
      <c r="F1989">
        <v>2019</v>
      </c>
      <c r="G1989">
        <v>2</v>
      </c>
      <c r="H1989" t="s">
        <v>8</v>
      </c>
      <c r="I1989" t="s">
        <v>8</v>
      </c>
      <c r="J1989" t="s">
        <v>8</v>
      </c>
      <c r="K1989" t="s">
        <v>8</v>
      </c>
      <c r="L1989" t="s">
        <v>8</v>
      </c>
      <c r="M1989" t="s">
        <v>8</v>
      </c>
      <c r="N1989" t="s">
        <v>8</v>
      </c>
      <c r="O1989" t="s">
        <v>8</v>
      </c>
      <c r="P1989" t="s">
        <v>8</v>
      </c>
      <c r="Q1989" t="s">
        <v>8</v>
      </c>
      <c r="R1989" t="s">
        <v>8</v>
      </c>
      <c r="S1989" s="2" t="e">
        <f t="shared" si="62"/>
        <v>#VALUE!</v>
      </c>
      <c r="T1989" s="2" t="e">
        <f t="shared" si="63"/>
        <v>#VALUE!</v>
      </c>
    </row>
    <row r="1990" spans="1:20" x14ac:dyDescent="0.3">
      <c r="A1990">
        <v>38</v>
      </c>
      <c r="B1990" t="s">
        <v>2003</v>
      </c>
      <c r="C1990" t="s">
        <v>17</v>
      </c>
      <c r="E1990">
        <v>2007</v>
      </c>
      <c r="F1990">
        <v>2007</v>
      </c>
      <c r="G1990">
        <v>1</v>
      </c>
      <c r="H1990" t="s">
        <v>8</v>
      </c>
      <c r="I1990" t="s">
        <v>8</v>
      </c>
      <c r="J1990" t="s">
        <v>8</v>
      </c>
      <c r="K1990" t="s">
        <v>8</v>
      </c>
      <c r="L1990" t="s">
        <v>8</v>
      </c>
      <c r="M1990" t="s">
        <v>8</v>
      </c>
      <c r="N1990" t="s">
        <v>8</v>
      </c>
      <c r="O1990" t="s">
        <v>8</v>
      </c>
      <c r="P1990" t="s">
        <v>8</v>
      </c>
      <c r="Q1990" t="s">
        <v>8</v>
      </c>
      <c r="R1990" t="s">
        <v>8</v>
      </c>
      <c r="S1990" s="2" t="e">
        <f t="shared" si="62"/>
        <v>#VALUE!</v>
      </c>
      <c r="T1990" s="2" t="e">
        <f t="shared" si="63"/>
        <v>#VALUE!</v>
      </c>
    </row>
    <row r="1991" spans="1:20" x14ac:dyDescent="0.3">
      <c r="A1991">
        <v>39</v>
      </c>
      <c r="B1991" t="s">
        <v>2004</v>
      </c>
      <c r="C1991" t="s">
        <v>15</v>
      </c>
      <c r="E1991">
        <v>2009</v>
      </c>
      <c r="F1991">
        <v>2013</v>
      </c>
      <c r="G1991">
        <v>3</v>
      </c>
      <c r="H1991" t="s">
        <v>8</v>
      </c>
      <c r="I1991" t="s">
        <v>8</v>
      </c>
      <c r="J1991" t="s">
        <v>8</v>
      </c>
      <c r="K1991" t="s">
        <v>8</v>
      </c>
      <c r="L1991" t="s">
        <v>8</v>
      </c>
      <c r="M1991" t="s">
        <v>8</v>
      </c>
      <c r="N1991" t="s">
        <v>8</v>
      </c>
      <c r="O1991" t="s">
        <v>8</v>
      </c>
      <c r="P1991" t="s">
        <v>8</v>
      </c>
      <c r="Q1991" t="s">
        <v>8</v>
      </c>
      <c r="R1991" t="s">
        <v>8</v>
      </c>
      <c r="S1991" s="2" t="e">
        <f t="shared" si="62"/>
        <v>#VALUE!</v>
      </c>
      <c r="T1991" s="2" t="e">
        <f t="shared" si="63"/>
        <v>#VALUE!</v>
      </c>
    </row>
    <row r="1992" spans="1:20" x14ac:dyDescent="0.3">
      <c r="A1992">
        <v>40</v>
      </c>
      <c r="B1992" t="s">
        <v>2005</v>
      </c>
      <c r="C1992" t="s">
        <v>15</v>
      </c>
      <c r="E1992">
        <v>2009</v>
      </c>
      <c r="F1992">
        <v>2009</v>
      </c>
      <c r="G1992">
        <v>1</v>
      </c>
      <c r="H1992" t="s">
        <v>8</v>
      </c>
      <c r="I1992" t="s">
        <v>8</v>
      </c>
      <c r="J1992" t="s">
        <v>8</v>
      </c>
      <c r="K1992" t="s">
        <v>8</v>
      </c>
      <c r="L1992" t="s">
        <v>8</v>
      </c>
      <c r="M1992" t="s">
        <v>8</v>
      </c>
      <c r="N1992" t="s">
        <v>8</v>
      </c>
      <c r="O1992" t="s">
        <v>8</v>
      </c>
      <c r="P1992" t="s">
        <v>8</v>
      </c>
      <c r="Q1992" t="s">
        <v>8</v>
      </c>
      <c r="R1992" t="s">
        <v>8</v>
      </c>
      <c r="S1992" s="2" t="e">
        <f t="shared" si="62"/>
        <v>#VALUE!</v>
      </c>
      <c r="T1992" s="2" t="e">
        <f t="shared" si="63"/>
        <v>#VALUE!</v>
      </c>
    </row>
    <row r="1993" spans="1:20" x14ac:dyDescent="0.3">
      <c r="A1993">
        <v>41</v>
      </c>
      <c r="B1993" t="s">
        <v>2006</v>
      </c>
      <c r="C1993" t="s">
        <v>13</v>
      </c>
      <c r="E1993">
        <v>2007</v>
      </c>
      <c r="F1993">
        <v>2007</v>
      </c>
      <c r="G1993">
        <v>1</v>
      </c>
      <c r="H1993" t="s">
        <v>8</v>
      </c>
      <c r="I1993" t="s">
        <v>8</v>
      </c>
      <c r="J1993" t="s">
        <v>8</v>
      </c>
      <c r="K1993" t="s">
        <v>8</v>
      </c>
      <c r="L1993" t="s">
        <v>8</v>
      </c>
      <c r="M1993" t="s">
        <v>8</v>
      </c>
      <c r="N1993" t="s">
        <v>8</v>
      </c>
      <c r="O1993" t="s">
        <v>8</v>
      </c>
      <c r="P1993" t="s">
        <v>8</v>
      </c>
      <c r="Q1993" t="s">
        <v>8</v>
      </c>
      <c r="R1993" t="s">
        <v>8</v>
      </c>
      <c r="S1993" s="2" t="e">
        <f t="shared" si="62"/>
        <v>#VALUE!</v>
      </c>
      <c r="T1993" s="2" t="e">
        <f t="shared" si="63"/>
        <v>#VALUE!</v>
      </c>
    </row>
    <row r="1994" spans="1:20" x14ac:dyDescent="0.3">
      <c r="A1994">
        <v>42</v>
      </c>
      <c r="B1994" t="s">
        <v>2007</v>
      </c>
      <c r="C1994" t="s">
        <v>11</v>
      </c>
      <c r="E1994">
        <v>2009</v>
      </c>
      <c r="F1994">
        <v>2009</v>
      </c>
      <c r="G1994">
        <v>1</v>
      </c>
      <c r="H1994" t="s">
        <v>8</v>
      </c>
      <c r="I1994" t="s">
        <v>8</v>
      </c>
      <c r="J1994" t="s">
        <v>8</v>
      </c>
      <c r="K1994" t="s">
        <v>8</v>
      </c>
      <c r="L1994" t="s">
        <v>8</v>
      </c>
      <c r="M1994" t="s">
        <v>8</v>
      </c>
      <c r="N1994" t="s">
        <v>8</v>
      </c>
      <c r="O1994" t="s">
        <v>8</v>
      </c>
      <c r="P1994" t="s">
        <v>8</v>
      </c>
      <c r="Q1994" t="s">
        <v>8</v>
      </c>
      <c r="R1994" t="s">
        <v>8</v>
      </c>
      <c r="S1994" s="2" t="e">
        <f t="shared" si="62"/>
        <v>#VALUE!</v>
      </c>
      <c r="T1994" s="2" t="e">
        <f t="shared" si="63"/>
        <v>#VALUE!</v>
      </c>
    </row>
    <row r="1995" spans="1:20" x14ac:dyDescent="0.3">
      <c r="A1995">
        <v>43</v>
      </c>
      <c r="B1995" t="s">
        <v>2008</v>
      </c>
      <c r="C1995" t="s">
        <v>11</v>
      </c>
      <c r="E1995">
        <v>2016</v>
      </c>
      <c r="F1995">
        <v>2018</v>
      </c>
      <c r="G1995">
        <v>10</v>
      </c>
      <c r="H1995" t="s">
        <v>8</v>
      </c>
      <c r="I1995" t="s">
        <v>8</v>
      </c>
      <c r="J1995" t="s">
        <v>8</v>
      </c>
      <c r="K1995" t="s">
        <v>8</v>
      </c>
      <c r="L1995" t="s">
        <v>8</v>
      </c>
      <c r="M1995" t="s">
        <v>8</v>
      </c>
      <c r="N1995" t="s">
        <v>8</v>
      </c>
      <c r="O1995" t="s">
        <v>8</v>
      </c>
      <c r="P1995" t="s">
        <v>8</v>
      </c>
      <c r="Q1995" t="s">
        <v>8</v>
      </c>
      <c r="R1995" t="s">
        <v>8</v>
      </c>
      <c r="S1995" s="2" t="e">
        <f t="shared" si="62"/>
        <v>#VALUE!</v>
      </c>
      <c r="T1995" s="2" t="e">
        <f t="shared" si="63"/>
        <v>#VALUE!</v>
      </c>
    </row>
    <row r="1996" spans="1:20" x14ac:dyDescent="0.3">
      <c r="A1996">
        <v>44</v>
      </c>
      <c r="B1996" t="s">
        <v>2009</v>
      </c>
      <c r="C1996" t="s">
        <v>2021</v>
      </c>
      <c r="E1996">
        <v>2015</v>
      </c>
      <c r="F1996">
        <v>2015</v>
      </c>
      <c r="G1996">
        <v>2</v>
      </c>
      <c r="H1996" t="s">
        <v>8</v>
      </c>
      <c r="I1996" t="s">
        <v>8</v>
      </c>
      <c r="J1996" t="s">
        <v>8</v>
      </c>
      <c r="K1996" t="s">
        <v>8</v>
      </c>
      <c r="L1996" t="s">
        <v>8</v>
      </c>
      <c r="M1996" t="s">
        <v>8</v>
      </c>
      <c r="N1996" t="s">
        <v>8</v>
      </c>
      <c r="O1996" t="s">
        <v>8</v>
      </c>
      <c r="P1996" t="s">
        <v>8</v>
      </c>
      <c r="Q1996" t="s">
        <v>8</v>
      </c>
      <c r="R1996" t="s">
        <v>8</v>
      </c>
      <c r="S1996" s="2" t="e">
        <f t="shared" si="62"/>
        <v>#VALUE!</v>
      </c>
      <c r="T1996" s="2" t="e">
        <f t="shared" si="63"/>
        <v>#VALUE!</v>
      </c>
    </row>
    <row r="1997" spans="1:20" x14ac:dyDescent="0.3">
      <c r="A1997">
        <v>45</v>
      </c>
      <c r="B1997" t="s">
        <v>2010</v>
      </c>
      <c r="C1997" t="s">
        <v>2061</v>
      </c>
      <c r="E1997">
        <v>2019</v>
      </c>
      <c r="F1997">
        <v>2019</v>
      </c>
      <c r="G1997">
        <v>4</v>
      </c>
      <c r="H1997" t="s">
        <v>8</v>
      </c>
      <c r="I1997" t="s">
        <v>8</v>
      </c>
      <c r="J1997" t="s">
        <v>8</v>
      </c>
      <c r="K1997" t="s">
        <v>8</v>
      </c>
      <c r="L1997" t="s">
        <v>8</v>
      </c>
      <c r="M1997" t="s">
        <v>8</v>
      </c>
      <c r="N1997" t="s">
        <v>8</v>
      </c>
      <c r="O1997" t="s">
        <v>8</v>
      </c>
      <c r="P1997" t="s">
        <v>8</v>
      </c>
      <c r="Q1997" t="s">
        <v>8</v>
      </c>
      <c r="R1997" t="s">
        <v>8</v>
      </c>
      <c r="S1997" s="2" t="e">
        <f t="shared" si="62"/>
        <v>#VALUE!</v>
      </c>
      <c r="T1997" s="2" t="e">
        <f t="shared" si="63"/>
        <v>#VALUE!</v>
      </c>
    </row>
    <row r="1998" spans="1:20" x14ac:dyDescent="0.3">
      <c r="A1998">
        <v>46</v>
      </c>
      <c r="B1998" t="s">
        <v>2011</v>
      </c>
      <c r="C1998" t="s">
        <v>17</v>
      </c>
      <c r="E1998">
        <v>2012</v>
      </c>
      <c r="F1998">
        <v>2012</v>
      </c>
      <c r="G1998">
        <v>1</v>
      </c>
      <c r="H1998" t="s">
        <v>8</v>
      </c>
      <c r="I1998" t="s">
        <v>8</v>
      </c>
      <c r="J1998" t="s">
        <v>8</v>
      </c>
      <c r="K1998" t="s">
        <v>8</v>
      </c>
      <c r="L1998" t="s">
        <v>8</v>
      </c>
      <c r="M1998" t="s">
        <v>8</v>
      </c>
      <c r="N1998" t="s">
        <v>8</v>
      </c>
      <c r="O1998" t="s">
        <v>8</v>
      </c>
      <c r="P1998" t="s">
        <v>8</v>
      </c>
      <c r="Q1998" t="s">
        <v>8</v>
      </c>
      <c r="R1998" t="s">
        <v>8</v>
      </c>
      <c r="S1998" s="2" t="e">
        <f t="shared" si="62"/>
        <v>#VALUE!</v>
      </c>
      <c r="T1998" s="2" t="e">
        <f t="shared" si="63"/>
        <v>#VALUE!</v>
      </c>
    </row>
    <row r="1999" spans="1:20" x14ac:dyDescent="0.3">
      <c r="A1999">
        <v>47</v>
      </c>
      <c r="B1999" t="s">
        <v>2012</v>
      </c>
      <c r="C1999" t="s">
        <v>2078</v>
      </c>
      <c r="E1999">
        <v>2019</v>
      </c>
      <c r="F1999">
        <v>2019</v>
      </c>
      <c r="G1999">
        <v>2</v>
      </c>
      <c r="H1999" t="s">
        <v>8</v>
      </c>
      <c r="I1999" t="s">
        <v>8</v>
      </c>
      <c r="J1999" t="s">
        <v>8</v>
      </c>
      <c r="K1999" t="s">
        <v>8</v>
      </c>
      <c r="L1999" t="s">
        <v>8</v>
      </c>
      <c r="M1999" t="s">
        <v>8</v>
      </c>
      <c r="N1999" t="s">
        <v>8</v>
      </c>
      <c r="O1999" t="s">
        <v>8</v>
      </c>
      <c r="P1999" t="s">
        <v>8</v>
      </c>
      <c r="Q1999" t="s">
        <v>8</v>
      </c>
      <c r="R1999" t="s">
        <v>8</v>
      </c>
      <c r="S1999" s="2" t="e">
        <f t="shared" si="62"/>
        <v>#VALUE!</v>
      </c>
      <c r="T1999" s="2" t="e">
        <f t="shared" si="63"/>
        <v>#VALUE!</v>
      </c>
    </row>
    <row r="2000" spans="1:20" x14ac:dyDescent="0.3">
      <c r="A2000">
        <v>48</v>
      </c>
      <c r="B2000" t="s">
        <v>2013</v>
      </c>
      <c r="C2000" t="s">
        <v>2059</v>
      </c>
      <c r="E2000">
        <v>2019</v>
      </c>
      <c r="F2000">
        <v>2019</v>
      </c>
      <c r="G2000">
        <v>1</v>
      </c>
      <c r="H2000" t="s">
        <v>8</v>
      </c>
      <c r="I2000" t="s">
        <v>8</v>
      </c>
      <c r="J2000" t="s">
        <v>8</v>
      </c>
      <c r="K2000" t="s">
        <v>8</v>
      </c>
      <c r="L2000" t="s">
        <v>8</v>
      </c>
      <c r="M2000" t="s">
        <v>8</v>
      </c>
      <c r="N2000" t="s">
        <v>8</v>
      </c>
      <c r="O2000" t="s">
        <v>8</v>
      </c>
      <c r="P2000" t="s">
        <v>8</v>
      </c>
      <c r="Q2000" t="s">
        <v>8</v>
      </c>
      <c r="R2000" t="s">
        <v>8</v>
      </c>
      <c r="S2000" s="2" t="e">
        <f t="shared" si="62"/>
        <v>#VALUE!</v>
      </c>
      <c r="T2000" s="2" t="e">
        <f t="shared" si="63"/>
        <v>#VALUE!</v>
      </c>
    </row>
    <row r="2001" spans="1:20" x14ac:dyDescent="0.3">
      <c r="A2001">
        <v>49</v>
      </c>
      <c r="B2001" t="s">
        <v>2014</v>
      </c>
      <c r="C2001" t="s">
        <v>16</v>
      </c>
      <c r="E2001">
        <v>2018</v>
      </c>
      <c r="F2001">
        <v>2018</v>
      </c>
      <c r="G2001">
        <v>1</v>
      </c>
      <c r="H2001" t="s">
        <v>8</v>
      </c>
      <c r="I2001" t="s">
        <v>8</v>
      </c>
      <c r="J2001" t="s">
        <v>8</v>
      </c>
      <c r="K2001" t="s">
        <v>8</v>
      </c>
      <c r="L2001" t="s">
        <v>8</v>
      </c>
      <c r="M2001" t="s">
        <v>8</v>
      </c>
      <c r="N2001" t="s">
        <v>8</v>
      </c>
      <c r="O2001" t="s">
        <v>8</v>
      </c>
      <c r="P2001" t="s">
        <v>8</v>
      </c>
      <c r="Q2001" t="s">
        <v>8</v>
      </c>
      <c r="R2001" t="s">
        <v>8</v>
      </c>
      <c r="S2001" s="2" t="e">
        <f t="shared" si="62"/>
        <v>#VALUE!</v>
      </c>
      <c r="T2001" s="2" t="e">
        <f t="shared" si="63"/>
        <v>#VALUE!</v>
      </c>
    </row>
    <row r="2002" spans="1:20" x14ac:dyDescent="0.3">
      <c r="A2002">
        <v>0</v>
      </c>
      <c r="B2002" t="s">
        <v>2015</v>
      </c>
      <c r="C2002" t="s">
        <v>2030</v>
      </c>
      <c r="E2002">
        <v>2008</v>
      </c>
      <c r="F2002">
        <v>2008</v>
      </c>
      <c r="G2002">
        <v>1</v>
      </c>
      <c r="H2002" t="s">
        <v>8</v>
      </c>
      <c r="I2002" t="s">
        <v>8</v>
      </c>
      <c r="J2002" t="s">
        <v>8</v>
      </c>
      <c r="K2002" t="s">
        <v>8</v>
      </c>
      <c r="L2002" t="s">
        <v>8</v>
      </c>
      <c r="M2002" t="s">
        <v>8</v>
      </c>
      <c r="N2002" t="s">
        <v>8</v>
      </c>
      <c r="O2002" t="s">
        <v>8</v>
      </c>
      <c r="P2002" t="s">
        <v>8</v>
      </c>
      <c r="Q2002" t="s">
        <v>8</v>
      </c>
      <c r="R2002" t="s">
        <v>8</v>
      </c>
      <c r="S2002" s="2" t="e">
        <f t="shared" si="62"/>
        <v>#VALUE!</v>
      </c>
      <c r="T2002" s="2" t="e">
        <f t="shared" si="63"/>
        <v>#VALUE!</v>
      </c>
    </row>
    <row r="2003" spans="1:20" x14ac:dyDescent="0.3">
      <c r="A2003">
        <v>1</v>
      </c>
      <c r="B2003" t="s">
        <v>2016</v>
      </c>
      <c r="C2003" t="s">
        <v>2020</v>
      </c>
      <c r="E2003">
        <v>2018</v>
      </c>
      <c r="F2003">
        <v>2018</v>
      </c>
      <c r="G2003">
        <v>3</v>
      </c>
      <c r="H2003" t="s">
        <v>8</v>
      </c>
      <c r="I2003" t="s">
        <v>8</v>
      </c>
      <c r="J2003" t="s">
        <v>8</v>
      </c>
      <c r="K2003" t="s">
        <v>8</v>
      </c>
      <c r="L2003" t="s">
        <v>8</v>
      </c>
      <c r="M2003" t="s">
        <v>8</v>
      </c>
      <c r="N2003" t="s">
        <v>8</v>
      </c>
      <c r="O2003" t="s">
        <v>8</v>
      </c>
      <c r="P2003" t="s">
        <v>8</v>
      </c>
      <c r="Q2003" t="s">
        <v>8</v>
      </c>
      <c r="R2003" t="s">
        <v>8</v>
      </c>
      <c r="S2003" s="2" t="e">
        <f t="shared" si="62"/>
        <v>#VALUE!</v>
      </c>
      <c r="T2003" s="2" t="e">
        <f t="shared" si="63"/>
        <v>#VALUE!</v>
      </c>
    </row>
    <row r="2004" spans="1:20" x14ac:dyDescent="0.3">
      <c r="A2004">
        <v>2</v>
      </c>
      <c r="B2004" t="s">
        <v>2017</v>
      </c>
      <c r="C2004" t="s">
        <v>18</v>
      </c>
      <c r="E2004">
        <v>2010</v>
      </c>
      <c r="F2004">
        <v>2011</v>
      </c>
      <c r="G2004">
        <v>3</v>
      </c>
      <c r="H2004" t="s">
        <v>8</v>
      </c>
      <c r="I2004" t="s">
        <v>8</v>
      </c>
      <c r="J2004" t="s">
        <v>8</v>
      </c>
      <c r="K2004" t="s">
        <v>8</v>
      </c>
      <c r="L2004" t="s">
        <v>8</v>
      </c>
      <c r="M2004" t="s">
        <v>8</v>
      </c>
      <c r="N2004" t="s">
        <v>8</v>
      </c>
      <c r="O2004" t="s">
        <v>8</v>
      </c>
      <c r="P2004" t="s">
        <v>8</v>
      </c>
      <c r="Q2004" t="s">
        <v>8</v>
      </c>
      <c r="R2004" t="s">
        <v>8</v>
      </c>
      <c r="S2004" s="2" t="e">
        <f t="shared" si="62"/>
        <v>#VALUE!</v>
      </c>
      <c r="T2004" s="2" t="e">
        <f t="shared" si="63"/>
        <v>#VALUE!</v>
      </c>
    </row>
    <row r="2005" spans="1:20" x14ac:dyDescent="0.3">
      <c r="A2005">
        <v>3</v>
      </c>
      <c r="B2005" t="s">
        <v>2018</v>
      </c>
      <c r="C2005" t="s">
        <v>21</v>
      </c>
      <c r="E2005">
        <v>2012</v>
      </c>
      <c r="F2005">
        <v>2012</v>
      </c>
      <c r="G2005">
        <v>1</v>
      </c>
      <c r="H2005" t="s">
        <v>8</v>
      </c>
      <c r="I2005" t="s">
        <v>8</v>
      </c>
      <c r="J2005" t="s">
        <v>8</v>
      </c>
      <c r="K2005" t="s">
        <v>8</v>
      </c>
      <c r="L2005" t="s">
        <v>8</v>
      </c>
      <c r="M2005" t="s">
        <v>8</v>
      </c>
      <c r="N2005" t="s">
        <v>8</v>
      </c>
      <c r="O2005" t="s">
        <v>8</v>
      </c>
      <c r="P2005" t="s">
        <v>8</v>
      </c>
      <c r="Q2005" t="s">
        <v>8</v>
      </c>
      <c r="R2005" t="s">
        <v>8</v>
      </c>
      <c r="S2005" s="2" t="e">
        <f t="shared" si="62"/>
        <v>#VALUE!</v>
      </c>
      <c r="T2005" s="2" t="e">
        <f t="shared" si="63"/>
        <v>#VALUE!</v>
      </c>
    </row>
    <row r="2006" spans="1:20" x14ac:dyDescent="0.3">
      <c r="A2006">
        <v>4</v>
      </c>
      <c r="B2006" t="s">
        <v>2019</v>
      </c>
      <c r="C2006" t="s">
        <v>2052</v>
      </c>
      <c r="E2006">
        <v>2019</v>
      </c>
      <c r="F2006">
        <v>2019</v>
      </c>
      <c r="G2006">
        <v>1</v>
      </c>
      <c r="H2006" t="s">
        <v>8</v>
      </c>
      <c r="I2006" t="s">
        <v>8</v>
      </c>
      <c r="J2006" t="s">
        <v>8</v>
      </c>
      <c r="K2006" t="s">
        <v>8</v>
      </c>
      <c r="L2006" t="s">
        <v>8</v>
      </c>
      <c r="M2006" t="s">
        <v>8</v>
      </c>
      <c r="N2006" t="s">
        <v>8</v>
      </c>
      <c r="O2006" t="s">
        <v>8</v>
      </c>
      <c r="P2006" t="s">
        <v>8</v>
      </c>
      <c r="Q2006" t="s">
        <v>8</v>
      </c>
      <c r="R2006" t="s">
        <v>8</v>
      </c>
      <c r="S2006" s="2" t="e">
        <f t="shared" si="62"/>
        <v>#VALUE!</v>
      </c>
      <c r="T2006" s="2" t="e">
        <f t="shared" si="63"/>
        <v>#VALUE!</v>
      </c>
    </row>
    <row r="2007" spans="1:20" x14ac:dyDescent="0.3">
      <c r="A2007">
        <v>5</v>
      </c>
      <c r="B2007" t="s">
        <v>510</v>
      </c>
      <c r="C2007" t="s">
        <v>21</v>
      </c>
      <c r="E2007">
        <v>2019</v>
      </c>
      <c r="F2007">
        <v>2019</v>
      </c>
      <c r="G2007">
        <v>1</v>
      </c>
      <c r="H2007" t="s">
        <v>8</v>
      </c>
      <c r="I2007" t="s">
        <v>8</v>
      </c>
      <c r="J2007" t="s">
        <v>8</v>
      </c>
      <c r="K2007" t="s">
        <v>8</v>
      </c>
      <c r="L2007" t="s">
        <v>8</v>
      </c>
      <c r="M2007" t="s">
        <v>8</v>
      </c>
      <c r="N2007" t="s">
        <v>8</v>
      </c>
      <c r="O2007" t="s">
        <v>8</v>
      </c>
      <c r="P2007" t="s">
        <v>8</v>
      </c>
      <c r="Q2007" t="s">
        <v>8</v>
      </c>
      <c r="R2007" t="s">
        <v>8</v>
      </c>
      <c r="S2007" s="2" t="e">
        <f t="shared" si="62"/>
        <v>#VALUE!</v>
      </c>
      <c r="T2007" s="2" t="e">
        <f t="shared" si="63"/>
        <v>#VALUE!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001"/>
  <sheetViews>
    <sheetView workbookViewId="0">
      <pane ySplit="1" topLeftCell="A2" activePane="bottomLeft" state="frozen"/>
      <selection pane="bottomLeft" sqref="A1:XFD1"/>
    </sheetView>
  </sheetViews>
  <sheetFormatPr defaultRowHeight="14.4" x14ac:dyDescent="0.3"/>
  <cols>
    <col min="2" max="2" width="29.6640625" bestFit="1" customWidth="1"/>
    <col min="3" max="3" width="13.33203125" customWidth="1"/>
    <col min="4" max="4" width="9.6640625" bestFit="1" customWidth="1"/>
    <col min="5" max="5" width="9.6640625" customWidth="1"/>
    <col min="15" max="15" width="16.21875" bestFit="1" customWidth="1"/>
    <col min="16" max="16" width="16.109375" bestFit="1" customWidth="1"/>
  </cols>
  <sheetData>
    <row r="1" spans="1:16" s="1" customFormat="1" x14ac:dyDescent="0.3">
      <c r="B1" s="1" t="s">
        <v>0</v>
      </c>
      <c r="C1" s="1" t="s">
        <v>23</v>
      </c>
      <c r="D1" s="1" t="s">
        <v>24</v>
      </c>
      <c r="E1" s="1" t="s">
        <v>25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>
        <v>100</v>
      </c>
      <c r="M1" s="1">
        <v>50</v>
      </c>
      <c r="N1" s="1">
        <v>0</v>
      </c>
      <c r="O1" s="1" t="s">
        <v>26</v>
      </c>
      <c r="P1" s="1" t="s">
        <v>27</v>
      </c>
    </row>
    <row r="2" spans="1:16" x14ac:dyDescent="0.3">
      <c r="A2">
        <v>0</v>
      </c>
      <c r="B2" t="s">
        <v>1405</v>
      </c>
      <c r="C2" t="s">
        <v>11</v>
      </c>
      <c r="D2">
        <v>1989</v>
      </c>
      <c r="E2">
        <v>2013</v>
      </c>
      <c r="F2">
        <v>200</v>
      </c>
      <c r="G2">
        <v>329</v>
      </c>
      <c r="H2">
        <v>33</v>
      </c>
      <c r="I2">
        <v>15921</v>
      </c>
      <c r="J2">
        <v>248</v>
      </c>
      <c r="K2">
        <v>53.78</v>
      </c>
      <c r="L2">
        <v>51</v>
      </c>
      <c r="M2">
        <v>68</v>
      </c>
      <c r="N2">
        <v>14</v>
      </c>
      <c r="O2" s="2">
        <f>I2/F2</f>
        <v>79.605000000000004</v>
      </c>
      <c r="P2" s="2">
        <f>I2/G2</f>
        <v>48.392097264437687</v>
      </c>
    </row>
    <row r="3" spans="1:16" x14ac:dyDescent="0.3">
      <c r="A3">
        <v>1</v>
      </c>
      <c r="B3" t="s">
        <v>200</v>
      </c>
      <c r="C3" t="s">
        <v>12</v>
      </c>
      <c r="D3">
        <v>1995</v>
      </c>
      <c r="E3">
        <v>2012</v>
      </c>
      <c r="F3">
        <v>168</v>
      </c>
      <c r="G3">
        <v>287</v>
      </c>
      <c r="H3">
        <v>29</v>
      </c>
      <c r="I3">
        <v>13378</v>
      </c>
      <c r="J3">
        <v>257</v>
      </c>
      <c r="K3">
        <v>51.85</v>
      </c>
      <c r="L3">
        <v>41</v>
      </c>
      <c r="M3">
        <v>62</v>
      </c>
      <c r="N3">
        <v>17</v>
      </c>
      <c r="O3" s="2">
        <f t="shared" ref="O3:O66" si="0">I3/F3</f>
        <v>79.63095238095238</v>
      </c>
      <c r="P3" s="2">
        <f t="shared" ref="P3:P66" si="1">I3/G3</f>
        <v>46.613240418118465</v>
      </c>
    </row>
    <row r="4" spans="1:16" x14ac:dyDescent="0.3">
      <c r="A4">
        <v>2</v>
      </c>
      <c r="B4" t="s">
        <v>123</v>
      </c>
      <c r="C4" t="s">
        <v>17</v>
      </c>
      <c r="D4">
        <v>1995</v>
      </c>
      <c r="E4">
        <v>2013</v>
      </c>
      <c r="F4">
        <v>166</v>
      </c>
      <c r="G4">
        <v>280</v>
      </c>
      <c r="H4">
        <v>40</v>
      </c>
      <c r="I4">
        <v>13289</v>
      </c>
      <c r="J4">
        <v>224</v>
      </c>
      <c r="K4">
        <v>55.37</v>
      </c>
      <c r="L4">
        <v>45</v>
      </c>
      <c r="M4">
        <v>58</v>
      </c>
      <c r="N4">
        <v>16</v>
      </c>
      <c r="O4" s="2">
        <f t="shared" si="0"/>
        <v>80.054216867469876</v>
      </c>
      <c r="P4" s="2">
        <f t="shared" si="1"/>
        <v>47.460714285714289</v>
      </c>
    </row>
    <row r="5" spans="1:16" x14ac:dyDescent="0.3">
      <c r="A5">
        <v>3</v>
      </c>
      <c r="B5" t="s">
        <v>1016</v>
      </c>
      <c r="C5" t="s">
        <v>11</v>
      </c>
      <c r="D5">
        <v>1996</v>
      </c>
      <c r="E5">
        <v>2012</v>
      </c>
      <c r="F5">
        <v>164</v>
      </c>
      <c r="G5">
        <v>286</v>
      </c>
      <c r="H5">
        <v>32</v>
      </c>
      <c r="I5">
        <v>13288</v>
      </c>
      <c r="J5">
        <v>270</v>
      </c>
      <c r="K5">
        <v>52.31</v>
      </c>
      <c r="L5">
        <v>36</v>
      </c>
      <c r="M5">
        <v>63</v>
      </c>
      <c r="N5">
        <v>8</v>
      </c>
      <c r="O5" s="2">
        <f t="shared" si="0"/>
        <v>81.024390243902445</v>
      </c>
      <c r="P5" s="2">
        <f t="shared" si="1"/>
        <v>46.46153846153846</v>
      </c>
    </row>
    <row r="6" spans="1:16" x14ac:dyDescent="0.3">
      <c r="A6">
        <v>4</v>
      </c>
      <c r="B6" t="s">
        <v>745</v>
      </c>
      <c r="C6" t="s">
        <v>13</v>
      </c>
      <c r="D6">
        <v>2006</v>
      </c>
      <c r="E6">
        <v>2018</v>
      </c>
      <c r="F6">
        <v>161</v>
      </c>
      <c r="G6">
        <v>291</v>
      </c>
      <c r="H6">
        <v>16</v>
      </c>
      <c r="I6">
        <v>12472</v>
      </c>
      <c r="J6">
        <v>294</v>
      </c>
      <c r="K6">
        <v>45.35</v>
      </c>
      <c r="L6">
        <v>33</v>
      </c>
      <c r="M6">
        <v>57</v>
      </c>
      <c r="N6">
        <v>9</v>
      </c>
      <c r="O6" s="2">
        <f t="shared" si="0"/>
        <v>77.465838509316768</v>
      </c>
      <c r="P6" s="2">
        <f t="shared" si="1"/>
        <v>42.859106529209619</v>
      </c>
    </row>
    <row r="7" spans="1:16" x14ac:dyDescent="0.3">
      <c r="A7">
        <v>5</v>
      </c>
      <c r="B7" t="s">
        <v>64</v>
      </c>
      <c r="C7" t="s">
        <v>14</v>
      </c>
      <c r="D7">
        <v>2000</v>
      </c>
      <c r="E7">
        <v>2015</v>
      </c>
      <c r="F7">
        <v>134</v>
      </c>
      <c r="G7">
        <v>233</v>
      </c>
      <c r="H7">
        <v>17</v>
      </c>
      <c r="I7">
        <v>12400</v>
      </c>
      <c r="J7">
        <v>319</v>
      </c>
      <c r="K7">
        <v>57.4</v>
      </c>
      <c r="L7">
        <v>38</v>
      </c>
      <c r="M7">
        <v>52</v>
      </c>
      <c r="N7">
        <v>11</v>
      </c>
      <c r="O7" s="2">
        <f t="shared" si="0"/>
        <v>92.537313432835816</v>
      </c>
      <c r="P7" s="2">
        <f t="shared" si="1"/>
        <v>53.218884120171673</v>
      </c>
    </row>
    <row r="8" spans="1:16" x14ac:dyDescent="0.3">
      <c r="A8">
        <v>6</v>
      </c>
      <c r="B8" t="s">
        <v>2087</v>
      </c>
      <c r="C8" t="s">
        <v>15</v>
      </c>
      <c r="D8">
        <v>1990</v>
      </c>
      <c r="E8">
        <v>2006</v>
      </c>
      <c r="F8">
        <v>131</v>
      </c>
      <c r="G8">
        <v>232</v>
      </c>
      <c r="H8">
        <v>6</v>
      </c>
      <c r="I8">
        <v>11953</v>
      </c>
      <c r="J8">
        <v>400</v>
      </c>
      <c r="K8">
        <v>52.88</v>
      </c>
      <c r="L8">
        <v>34</v>
      </c>
      <c r="M8">
        <v>48</v>
      </c>
      <c r="N8">
        <v>17</v>
      </c>
      <c r="O8" s="2">
        <f t="shared" si="0"/>
        <v>91.244274809160302</v>
      </c>
      <c r="P8" s="2">
        <f t="shared" si="1"/>
        <v>51.521551724137929</v>
      </c>
    </row>
    <row r="9" spans="1:16" x14ac:dyDescent="0.3">
      <c r="A9">
        <v>7</v>
      </c>
      <c r="B9" t="s">
        <v>228</v>
      </c>
      <c r="C9" t="s">
        <v>15</v>
      </c>
      <c r="D9">
        <v>1994</v>
      </c>
      <c r="E9">
        <v>2015</v>
      </c>
      <c r="F9">
        <v>164</v>
      </c>
      <c r="G9">
        <v>280</v>
      </c>
      <c r="H9">
        <v>49</v>
      </c>
      <c r="I9">
        <v>11867</v>
      </c>
      <c r="J9">
        <v>203</v>
      </c>
      <c r="K9">
        <v>51.37</v>
      </c>
      <c r="L9">
        <v>30</v>
      </c>
      <c r="M9">
        <v>66</v>
      </c>
      <c r="N9">
        <v>15</v>
      </c>
      <c r="O9" s="2">
        <f t="shared" si="0"/>
        <v>72.359756097560975</v>
      </c>
      <c r="P9" s="2">
        <f t="shared" si="1"/>
        <v>42.38214285714286</v>
      </c>
    </row>
    <row r="10" spans="1:16" x14ac:dyDescent="0.3">
      <c r="A10">
        <v>8</v>
      </c>
      <c r="B10" t="s">
        <v>57</v>
      </c>
      <c r="C10" t="s">
        <v>14</v>
      </c>
      <c r="D10">
        <v>1997</v>
      </c>
      <c r="E10">
        <v>2014</v>
      </c>
      <c r="F10">
        <v>149</v>
      </c>
      <c r="G10">
        <v>252</v>
      </c>
      <c r="H10">
        <v>15</v>
      </c>
      <c r="I10">
        <v>11814</v>
      </c>
      <c r="J10">
        <v>374</v>
      </c>
      <c r="K10">
        <v>49.84</v>
      </c>
      <c r="L10">
        <v>34</v>
      </c>
      <c r="M10">
        <v>50</v>
      </c>
      <c r="N10">
        <v>15</v>
      </c>
      <c r="O10" s="2">
        <f t="shared" si="0"/>
        <v>79.288590604026851</v>
      </c>
      <c r="P10" s="2">
        <f t="shared" si="1"/>
        <v>46.88095238095238</v>
      </c>
    </row>
    <row r="11" spans="1:16" x14ac:dyDescent="0.3">
      <c r="A11">
        <v>9</v>
      </c>
      <c r="B11" t="s">
        <v>2103</v>
      </c>
      <c r="C11" t="s">
        <v>12</v>
      </c>
      <c r="D11">
        <v>1978</v>
      </c>
      <c r="E11">
        <v>1994</v>
      </c>
      <c r="F11">
        <v>156</v>
      </c>
      <c r="G11">
        <v>265</v>
      </c>
      <c r="H11">
        <v>44</v>
      </c>
      <c r="I11">
        <v>11174</v>
      </c>
      <c r="J11">
        <v>205</v>
      </c>
      <c r="K11">
        <v>50.56</v>
      </c>
      <c r="L11">
        <v>27</v>
      </c>
      <c r="M11">
        <v>63</v>
      </c>
      <c r="N11">
        <v>11</v>
      </c>
      <c r="O11" s="2">
        <f t="shared" si="0"/>
        <v>71.628205128205124</v>
      </c>
      <c r="P11" s="2">
        <f t="shared" si="1"/>
        <v>42.166037735849059</v>
      </c>
    </row>
    <row r="12" spans="1:16" x14ac:dyDescent="0.3">
      <c r="A12">
        <v>10</v>
      </c>
      <c r="B12" t="s">
        <v>2093</v>
      </c>
      <c r="C12" t="s">
        <v>12</v>
      </c>
      <c r="D12">
        <v>1985</v>
      </c>
      <c r="E12">
        <v>2004</v>
      </c>
      <c r="F12">
        <v>168</v>
      </c>
      <c r="G12">
        <v>260</v>
      </c>
      <c r="H12">
        <v>46</v>
      </c>
      <c r="I12">
        <v>10927</v>
      </c>
      <c r="J12">
        <v>200</v>
      </c>
      <c r="K12">
        <v>51.06</v>
      </c>
      <c r="L12">
        <v>32</v>
      </c>
      <c r="M12">
        <v>50</v>
      </c>
      <c r="N12">
        <v>22</v>
      </c>
      <c r="O12" s="2">
        <f t="shared" si="0"/>
        <v>65.041666666666671</v>
      </c>
      <c r="P12" s="2">
        <f t="shared" si="1"/>
        <v>42.026923076923076</v>
      </c>
    </row>
    <row r="13" spans="1:16" x14ac:dyDescent="0.3">
      <c r="A13">
        <v>11</v>
      </c>
      <c r="B13" t="s">
        <v>2142</v>
      </c>
      <c r="C13" t="s">
        <v>11</v>
      </c>
      <c r="D13">
        <v>1971</v>
      </c>
      <c r="E13">
        <v>1987</v>
      </c>
      <c r="F13">
        <v>125</v>
      </c>
      <c r="G13">
        <v>214</v>
      </c>
      <c r="H13">
        <v>16</v>
      </c>
      <c r="I13">
        <v>10122</v>
      </c>
      <c r="J13">
        <v>236</v>
      </c>
      <c r="K13">
        <v>51.12</v>
      </c>
      <c r="L13">
        <v>34</v>
      </c>
      <c r="M13">
        <v>45</v>
      </c>
      <c r="N13">
        <v>12</v>
      </c>
      <c r="O13" s="2">
        <f t="shared" si="0"/>
        <v>80.975999999999999</v>
      </c>
      <c r="P13" s="2">
        <f t="shared" si="1"/>
        <v>47.299065420560744</v>
      </c>
    </row>
    <row r="14" spans="1:16" x14ac:dyDescent="0.3">
      <c r="A14">
        <v>12</v>
      </c>
      <c r="B14" t="s">
        <v>183</v>
      </c>
      <c r="C14" t="s">
        <v>16</v>
      </c>
      <c r="D14">
        <v>2000</v>
      </c>
      <c r="E14">
        <v>2017</v>
      </c>
      <c r="F14">
        <v>118</v>
      </c>
      <c r="G14">
        <v>213</v>
      </c>
      <c r="H14">
        <v>19</v>
      </c>
      <c r="I14">
        <v>10099</v>
      </c>
      <c r="J14">
        <v>313</v>
      </c>
      <c r="K14">
        <v>52.05</v>
      </c>
      <c r="L14">
        <v>34</v>
      </c>
      <c r="M14">
        <v>33</v>
      </c>
      <c r="N14">
        <v>19</v>
      </c>
      <c r="O14" s="2">
        <f t="shared" si="0"/>
        <v>85.584745762711862</v>
      </c>
      <c r="P14" s="2">
        <f t="shared" si="1"/>
        <v>47.413145539906104</v>
      </c>
    </row>
    <row r="15" spans="1:16" x14ac:dyDescent="0.3">
      <c r="A15">
        <v>13</v>
      </c>
      <c r="B15" t="s">
        <v>68</v>
      </c>
      <c r="C15" t="s">
        <v>17</v>
      </c>
      <c r="D15">
        <v>2004</v>
      </c>
      <c r="E15">
        <v>2019</v>
      </c>
      <c r="F15">
        <v>124</v>
      </c>
      <c r="G15">
        <v>215</v>
      </c>
      <c r="H15">
        <v>16</v>
      </c>
      <c r="I15">
        <v>9282</v>
      </c>
      <c r="J15">
        <v>311</v>
      </c>
      <c r="K15">
        <v>46.64</v>
      </c>
      <c r="L15">
        <v>28</v>
      </c>
      <c r="M15">
        <v>41</v>
      </c>
      <c r="N15">
        <v>13</v>
      </c>
      <c r="O15" s="2">
        <f t="shared" si="0"/>
        <v>74.854838709677423</v>
      </c>
      <c r="P15" s="2">
        <f t="shared" si="1"/>
        <v>43.172093023255812</v>
      </c>
    </row>
    <row r="16" spans="1:16" x14ac:dyDescent="0.3">
      <c r="A16">
        <v>14</v>
      </c>
      <c r="B16" t="s">
        <v>91</v>
      </c>
      <c r="C16" t="s">
        <v>17</v>
      </c>
      <c r="D16">
        <v>2002</v>
      </c>
      <c r="E16">
        <v>2014</v>
      </c>
      <c r="F16">
        <v>117</v>
      </c>
      <c r="G16">
        <v>205</v>
      </c>
      <c r="H16">
        <v>13</v>
      </c>
      <c r="I16">
        <v>9265</v>
      </c>
      <c r="J16">
        <v>277</v>
      </c>
      <c r="K16">
        <v>48.25</v>
      </c>
      <c r="L16">
        <v>27</v>
      </c>
      <c r="M16">
        <v>38</v>
      </c>
      <c r="N16">
        <v>11</v>
      </c>
      <c r="O16" s="2">
        <f t="shared" si="0"/>
        <v>79.188034188034194</v>
      </c>
      <c r="P16" s="2">
        <f t="shared" si="1"/>
        <v>45.195121951219512</v>
      </c>
    </row>
    <row r="17" spans="1:16" x14ac:dyDescent="0.3">
      <c r="A17">
        <v>15</v>
      </c>
      <c r="B17" t="s">
        <v>2120</v>
      </c>
      <c r="C17" t="s">
        <v>13</v>
      </c>
      <c r="D17">
        <v>1975</v>
      </c>
      <c r="E17">
        <v>1995</v>
      </c>
      <c r="F17">
        <v>118</v>
      </c>
      <c r="G17">
        <v>215</v>
      </c>
      <c r="H17">
        <v>6</v>
      </c>
      <c r="I17">
        <v>8900</v>
      </c>
      <c r="J17">
        <v>333</v>
      </c>
      <c r="K17">
        <v>42.58</v>
      </c>
      <c r="L17">
        <v>20</v>
      </c>
      <c r="M17">
        <v>46</v>
      </c>
      <c r="N17">
        <v>13</v>
      </c>
      <c r="O17" s="2">
        <f t="shared" si="0"/>
        <v>75.423728813559322</v>
      </c>
      <c r="P17" s="2">
        <f t="shared" si="1"/>
        <v>41.395348837209305</v>
      </c>
    </row>
    <row r="18" spans="1:16" x14ac:dyDescent="0.3">
      <c r="A18">
        <v>16</v>
      </c>
      <c r="B18" t="s">
        <v>2095</v>
      </c>
      <c r="C18" t="s">
        <v>16</v>
      </c>
      <c r="D18">
        <v>1976</v>
      </c>
      <c r="E18">
        <v>1993</v>
      </c>
      <c r="F18">
        <v>124</v>
      </c>
      <c r="G18">
        <v>189</v>
      </c>
      <c r="H18">
        <v>21</v>
      </c>
      <c r="I18">
        <v>8832</v>
      </c>
      <c r="J18">
        <v>280</v>
      </c>
      <c r="K18">
        <v>52.57</v>
      </c>
      <c r="L18">
        <v>23</v>
      </c>
      <c r="M18">
        <v>43</v>
      </c>
      <c r="N18">
        <v>6</v>
      </c>
      <c r="O18" s="2">
        <f t="shared" si="0"/>
        <v>71.225806451612897</v>
      </c>
      <c r="P18" s="2">
        <f t="shared" si="1"/>
        <v>46.730158730158728</v>
      </c>
    </row>
    <row r="19" spans="1:16" x14ac:dyDescent="0.3">
      <c r="A19">
        <v>17</v>
      </c>
      <c r="B19" t="s">
        <v>1360</v>
      </c>
      <c r="C19" t="s">
        <v>16</v>
      </c>
      <c r="D19">
        <v>1992</v>
      </c>
      <c r="E19">
        <v>2007</v>
      </c>
      <c r="F19">
        <v>120</v>
      </c>
      <c r="G19">
        <v>200</v>
      </c>
      <c r="H19">
        <v>22</v>
      </c>
      <c r="I19">
        <v>8830</v>
      </c>
      <c r="J19">
        <v>329</v>
      </c>
      <c r="K19">
        <v>49.6</v>
      </c>
      <c r="L19">
        <v>25</v>
      </c>
      <c r="M19">
        <v>46</v>
      </c>
      <c r="N19">
        <v>15</v>
      </c>
      <c r="O19" s="2">
        <f t="shared" si="0"/>
        <v>73.583333333333329</v>
      </c>
      <c r="P19" s="2">
        <f t="shared" si="1"/>
        <v>44.15</v>
      </c>
    </row>
    <row r="20" spans="1:16" x14ac:dyDescent="0.3">
      <c r="A20">
        <v>18</v>
      </c>
      <c r="B20" t="s">
        <v>2158</v>
      </c>
      <c r="C20" t="s">
        <v>11</v>
      </c>
      <c r="D20">
        <v>1996</v>
      </c>
      <c r="E20">
        <v>2012</v>
      </c>
      <c r="F20">
        <v>134</v>
      </c>
      <c r="G20">
        <v>225</v>
      </c>
      <c r="H20">
        <v>34</v>
      </c>
      <c r="I20">
        <v>8781</v>
      </c>
      <c r="J20">
        <v>281</v>
      </c>
      <c r="K20">
        <v>45.97</v>
      </c>
      <c r="L20">
        <v>17</v>
      </c>
      <c r="M20">
        <v>56</v>
      </c>
      <c r="N20">
        <v>14</v>
      </c>
      <c r="O20" s="2">
        <f t="shared" si="0"/>
        <v>65.52985074626865</v>
      </c>
      <c r="P20" s="2">
        <f t="shared" si="1"/>
        <v>39.026666666666664</v>
      </c>
    </row>
    <row r="21" spans="1:16" x14ac:dyDescent="0.3">
      <c r="A21">
        <v>19</v>
      </c>
      <c r="B21" t="s">
        <v>43</v>
      </c>
      <c r="C21" t="s">
        <v>17</v>
      </c>
      <c r="D21">
        <v>2004</v>
      </c>
      <c r="E21">
        <v>2018</v>
      </c>
      <c r="F21">
        <v>114</v>
      </c>
      <c r="G21">
        <v>191</v>
      </c>
      <c r="H21">
        <v>18</v>
      </c>
      <c r="I21">
        <v>8765</v>
      </c>
      <c r="J21">
        <v>278</v>
      </c>
      <c r="K21">
        <v>50.66</v>
      </c>
      <c r="L21">
        <v>22</v>
      </c>
      <c r="M21">
        <v>46</v>
      </c>
      <c r="N21">
        <v>8</v>
      </c>
      <c r="O21" s="2">
        <f t="shared" si="0"/>
        <v>76.885964912280699</v>
      </c>
      <c r="P21" s="2">
        <f t="shared" si="1"/>
        <v>45.890052356020945</v>
      </c>
    </row>
    <row r="22" spans="1:16" x14ac:dyDescent="0.3">
      <c r="A22">
        <v>20</v>
      </c>
      <c r="B22" t="s">
        <v>159</v>
      </c>
      <c r="C22" t="s">
        <v>12</v>
      </c>
      <c r="D22">
        <v>2004</v>
      </c>
      <c r="E22">
        <v>2015</v>
      </c>
      <c r="F22">
        <v>115</v>
      </c>
      <c r="G22">
        <v>198</v>
      </c>
      <c r="H22">
        <v>22</v>
      </c>
      <c r="I22">
        <v>8643</v>
      </c>
      <c r="J22">
        <v>329</v>
      </c>
      <c r="K22">
        <v>49.1</v>
      </c>
      <c r="L22">
        <v>28</v>
      </c>
      <c r="M22">
        <v>27</v>
      </c>
      <c r="N22">
        <v>9</v>
      </c>
      <c r="O22" s="2">
        <f t="shared" si="0"/>
        <v>75.15652173913044</v>
      </c>
      <c r="P22" s="2">
        <f t="shared" si="1"/>
        <v>43.651515151515149</v>
      </c>
    </row>
    <row r="23" spans="1:16" x14ac:dyDescent="0.3">
      <c r="A23">
        <v>21</v>
      </c>
      <c r="B23" t="s">
        <v>254</v>
      </c>
      <c r="C23" t="s">
        <v>12</v>
      </c>
      <c r="D23">
        <v>1994</v>
      </c>
      <c r="E23">
        <v>2009</v>
      </c>
      <c r="F23">
        <v>103</v>
      </c>
      <c r="G23">
        <v>184</v>
      </c>
      <c r="H23">
        <v>14</v>
      </c>
      <c r="I23">
        <v>8625</v>
      </c>
      <c r="J23">
        <v>380</v>
      </c>
      <c r="K23">
        <v>50.73</v>
      </c>
      <c r="L23">
        <v>30</v>
      </c>
      <c r="M23">
        <v>29</v>
      </c>
      <c r="N23">
        <v>14</v>
      </c>
      <c r="O23" s="2">
        <f t="shared" si="0"/>
        <v>83.737864077669897</v>
      </c>
      <c r="P23" s="2">
        <f t="shared" si="1"/>
        <v>46.875</v>
      </c>
    </row>
    <row r="24" spans="1:16" x14ac:dyDescent="0.3">
      <c r="A24">
        <v>22</v>
      </c>
      <c r="B24" t="s">
        <v>203</v>
      </c>
      <c r="C24" t="s">
        <v>11</v>
      </c>
      <c r="D24">
        <v>2001</v>
      </c>
      <c r="E24">
        <v>2013</v>
      </c>
      <c r="F24">
        <v>104</v>
      </c>
      <c r="G24">
        <v>180</v>
      </c>
      <c r="H24">
        <v>6</v>
      </c>
      <c r="I24">
        <v>8586</v>
      </c>
      <c r="J24">
        <v>319</v>
      </c>
      <c r="K24">
        <v>49.34</v>
      </c>
      <c r="L24">
        <v>23</v>
      </c>
      <c r="M24">
        <v>32</v>
      </c>
      <c r="N24">
        <v>16</v>
      </c>
      <c r="O24" s="2">
        <f t="shared" si="0"/>
        <v>82.557692307692307</v>
      </c>
      <c r="P24" s="2">
        <f t="shared" si="1"/>
        <v>47.7</v>
      </c>
    </row>
    <row r="25" spans="1:16" x14ac:dyDescent="0.3">
      <c r="A25">
        <v>23</v>
      </c>
      <c r="B25" t="s">
        <v>2100</v>
      </c>
      <c r="C25" t="s">
        <v>15</v>
      </c>
      <c r="D25">
        <v>1974</v>
      </c>
      <c r="E25">
        <v>1991</v>
      </c>
      <c r="F25">
        <v>121</v>
      </c>
      <c r="G25">
        <v>182</v>
      </c>
      <c r="H25">
        <v>12</v>
      </c>
      <c r="I25">
        <v>8540</v>
      </c>
      <c r="J25">
        <v>291</v>
      </c>
      <c r="K25">
        <v>50.23</v>
      </c>
      <c r="L25">
        <v>24</v>
      </c>
      <c r="M25">
        <v>45</v>
      </c>
      <c r="N25">
        <v>10</v>
      </c>
      <c r="O25" s="2">
        <f t="shared" si="0"/>
        <v>70.578512396694208</v>
      </c>
      <c r="P25" s="2">
        <f t="shared" si="1"/>
        <v>46.92307692307692</v>
      </c>
    </row>
    <row r="26" spans="1:16" x14ac:dyDescent="0.3">
      <c r="A26">
        <v>24</v>
      </c>
      <c r="B26" t="s">
        <v>2116</v>
      </c>
      <c r="C26" t="s">
        <v>13</v>
      </c>
      <c r="D26">
        <v>1990</v>
      </c>
      <c r="E26">
        <v>2003</v>
      </c>
      <c r="F26">
        <v>133</v>
      </c>
      <c r="G26">
        <v>235</v>
      </c>
      <c r="H26">
        <v>21</v>
      </c>
      <c r="I26">
        <v>8463</v>
      </c>
      <c r="J26">
        <v>190</v>
      </c>
      <c r="K26">
        <v>39.54</v>
      </c>
      <c r="L26">
        <v>15</v>
      </c>
      <c r="M26">
        <v>45</v>
      </c>
      <c r="N26">
        <v>14</v>
      </c>
      <c r="O26" s="2">
        <f t="shared" si="0"/>
        <v>63.631578947368418</v>
      </c>
      <c r="P26" s="2">
        <f t="shared" si="1"/>
        <v>36.01276595744681</v>
      </c>
    </row>
    <row r="27" spans="1:16" x14ac:dyDescent="0.3">
      <c r="A27">
        <v>25</v>
      </c>
      <c r="B27" t="s">
        <v>2139</v>
      </c>
      <c r="C27" t="s">
        <v>13</v>
      </c>
      <c r="D27">
        <v>1978</v>
      </c>
      <c r="E27">
        <v>1992</v>
      </c>
      <c r="F27">
        <v>117</v>
      </c>
      <c r="G27">
        <v>204</v>
      </c>
      <c r="H27">
        <v>18</v>
      </c>
      <c r="I27">
        <v>8231</v>
      </c>
      <c r="J27">
        <v>215</v>
      </c>
      <c r="K27">
        <v>44.25</v>
      </c>
      <c r="L27">
        <v>18</v>
      </c>
      <c r="M27">
        <v>39</v>
      </c>
      <c r="N27">
        <v>7</v>
      </c>
      <c r="O27" s="2">
        <f t="shared" si="0"/>
        <v>70.350427350427353</v>
      </c>
      <c r="P27" s="2">
        <f t="shared" si="1"/>
        <v>40.348039215686278</v>
      </c>
    </row>
    <row r="28" spans="1:16" x14ac:dyDescent="0.3">
      <c r="A28">
        <v>26</v>
      </c>
      <c r="B28" t="s">
        <v>74</v>
      </c>
      <c r="C28" t="s">
        <v>13</v>
      </c>
      <c r="D28">
        <v>2005</v>
      </c>
      <c r="E28">
        <v>2014</v>
      </c>
      <c r="F28">
        <v>104</v>
      </c>
      <c r="G28">
        <v>181</v>
      </c>
      <c r="H28">
        <v>8</v>
      </c>
      <c r="I28">
        <v>8181</v>
      </c>
      <c r="J28">
        <v>227</v>
      </c>
      <c r="K28">
        <v>47.28</v>
      </c>
      <c r="L28">
        <v>23</v>
      </c>
      <c r="M28">
        <v>35</v>
      </c>
      <c r="N28">
        <v>10</v>
      </c>
      <c r="O28" s="2">
        <f t="shared" si="0"/>
        <v>78.663461538461533</v>
      </c>
      <c r="P28" s="2">
        <f t="shared" si="1"/>
        <v>45.19889502762431</v>
      </c>
    </row>
    <row r="29" spans="1:16" x14ac:dyDescent="0.3">
      <c r="A29">
        <v>27</v>
      </c>
      <c r="B29" t="s">
        <v>2220</v>
      </c>
      <c r="C29" t="s">
        <v>13</v>
      </c>
      <c r="D29">
        <v>1964</v>
      </c>
      <c r="E29">
        <v>1982</v>
      </c>
      <c r="F29">
        <v>108</v>
      </c>
      <c r="G29">
        <v>193</v>
      </c>
      <c r="H29">
        <v>23</v>
      </c>
      <c r="I29">
        <v>8114</v>
      </c>
      <c r="J29">
        <v>246</v>
      </c>
      <c r="K29">
        <v>47.72</v>
      </c>
      <c r="L29">
        <v>22</v>
      </c>
      <c r="M29">
        <v>42</v>
      </c>
      <c r="N29">
        <v>10</v>
      </c>
      <c r="O29" s="2">
        <f t="shared" si="0"/>
        <v>75.129629629629633</v>
      </c>
      <c r="P29" s="2">
        <f t="shared" si="1"/>
        <v>42.041450777202073</v>
      </c>
    </row>
    <row r="30" spans="1:16" x14ac:dyDescent="0.3">
      <c r="A30">
        <v>28</v>
      </c>
      <c r="B30" t="s">
        <v>3502</v>
      </c>
      <c r="C30" t="s">
        <v>15</v>
      </c>
      <c r="D30">
        <v>1954</v>
      </c>
      <c r="E30">
        <v>1974</v>
      </c>
      <c r="F30">
        <v>93</v>
      </c>
      <c r="G30">
        <v>160</v>
      </c>
      <c r="H30">
        <v>21</v>
      </c>
      <c r="I30">
        <v>8032</v>
      </c>
      <c r="J30">
        <v>365</v>
      </c>
      <c r="K30">
        <v>57.78</v>
      </c>
      <c r="L30">
        <v>26</v>
      </c>
      <c r="M30">
        <v>30</v>
      </c>
      <c r="N30">
        <v>12</v>
      </c>
      <c r="O30" s="2">
        <f t="shared" si="0"/>
        <v>86.365591397849457</v>
      </c>
      <c r="P30" s="2">
        <f t="shared" si="1"/>
        <v>50.2</v>
      </c>
    </row>
    <row r="31" spans="1:16" x14ac:dyDescent="0.3">
      <c r="A31">
        <v>29</v>
      </c>
      <c r="B31" t="s">
        <v>2092</v>
      </c>
      <c r="C31" t="s">
        <v>12</v>
      </c>
      <c r="D31">
        <v>1991</v>
      </c>
      <c r="E31">
        <v>2002</v>
      </c>
      <c r="F31">
        <v>128</v>
      </c>
      <c r="G31">
        <v>209</v>
      </c>
      <c r="H31">
        <v>17</v>
      </c>
      <c r="I31">
        <v>8029</v>
      </c>
      <c r="J31">
        <v>153</v>
      </c>
      <c r="K31">
        <v>41.81</v>
      </c>
      <c r="L31">
        <v>20</v>
      </c>
      <c r="M31">
        <v>47</v>
      </c>
      <c r="N31">
        <v>19</v>
      </c>
      <c r="O31" s="2">
        <f t="shared" si="0"/>
        <v>62.7265625</v>
      </c>
      <c r="P31" s="2">
        <f t="shared" si="1"/>
        <v>38.41626794258373</v>
      </c>
    </row>
    <row r="32" spans="1:16" x14ac:dyDescent="0.3">
      <c r="A32">
        <v>30</v>
      </c>
      <c r="B32" t="s">
        <v>2186</v>
      </c>
      <c r="C32" t="s">
        <v>13</v>
      </c>
      <c r="D32">
        <v>1989</v>
      </c>
      <c r="E32">
        <v>2001</v>
      </c>
      <c r="F32">
        <v>115</v>
      </c>
      <c r="G32">
        <v>212</v>
      </c>
      <c r="H32">
        <v>7</v>
      </c>
      <c r="I32">
        <v>7728</v>
      </c>
      <c r="J32">
        <v>185</v>
      </c>
      <c r="K32">
        <v>37.69</v>
      </c>
      <c r="L32">
        <v>16</v>
      </c>
      <c r="M32">
        <v>46</v>
      </c>
      <c r="N32">
        <v>20</v>
      </c>
      <c r="O32" s="2">
        <f t="shared" si="0"/>
        <v>67.2</v>
      </c>
      <c r="P32" s="2">
        <f t="shared" si="1"/>
        <v>36.452830188679243</v>
      </c>
    </row>
    <row r="33" spans="1:16" x14ac:dyDescent="0.3">
      <c r="A33">
        <v>31</v>
      </c>
      <c r="B33" t="s">
        <v>379</v>
      </c>
      <c r="C33" t="s">
        <v>13</v>
      </c>
      <c r="D33">
        <v>2004</v>
      </c>
      <c r="E33">
        <v>2015</v>
      </c>
      <c r="F33">
        <v>118</v>
      </c>
      <c r="G33">
        <v>205</v>
      </c>
      <c r="H33">
        <v>24</v>
      </c>
      <c r="I33">
        <v>7727</v>
      </c>
      <c r="J33">
        <v>235</v>
      </c>
      <c r="K33">
        <v>42.69</v>
      </c>
      <c r="L33">
        <v>22</v>
      </c>
      <c r="M33">
        <v>46</v>
      </c>
      <c r="N33">
        <v>14</v>
      </c>
      <c r="O33" s="2">
        <f t="shared" si="0"/>
        <v>65.483050847457633</v>
      </c>
      <c r="P33" s="2">
        <f t="shared" si="1"/>
        <v>37.692682926829271</v>
      </c>
    </row>
    <row r="34" spans="1:16" x14ac:dyDescent="0.3">
      <c r="A34">
        <v>32</v>
      </c>
      <c r="B34" t="s">
        <v>2548</v>
      </c>
      <c r="C34" t="s">
        <v>12</v>
      </c>
      <c r="D34">
        <v>1993</v>
      </c>
      <c r="E34">
        <v>2007</v>
      </c>
      <c r="F34">
        <v>105</v>
      </c>
      <c r="G34">
        <v>182</v>
      </c>
      <c r="H34">
        <v>12</v>
      </c>
      <c r="I34">
        <v>7696</v>
      </c>
      <c r="J34">
        <v>250</v>
      </c>
      <c r="K34">
        <v>45.27</v>
      </c>
      <c r="L34">
        <v>23</v>
      </c>
      <c r="M34">
        <v>30</v>
      </c>
      <c r="N34">
        <v>11</v>
      </c>
      <c r="O34" s="2">
        <f t="shared" si="0"/>
        <v>73.295238095238091</v>
      </c>
      <c r="P34" s="2">
        <f t="shared" si="1"/>
        <v>42.285714285714285</v>
      </c>
    </row>
    <row r="35" spans="1:16" x14ac:dyDescent="0.3">
      <c r="A35">
        <v>33</v>
      </c>
      <c r="B35" t="s">
        <v>3424</v>
      </c>
      <c r="C35" t="s">
        <v>13</v>
      </c>
      <c r="D35">
        <v>1954</v>
      </c>
      <c r="E35">
        <v>1975</v>
      </c>
      <c r="F35">
        <v>114</v>
      </c>
      <c r="G35">
        <v>188</v>
      </c>
      <c r="H35">
        <v>15</v>
      </c>
      <c r="I35">
        <v>7624</v>
      </c>
      <c r="J35">
        <v>182</v>
      </c>
      <c r="K35">
        <v>44.06</v>
      </c>
      <c r="L35">
        <v>22</v>
      </c>
      <c r="M35">
        <v>38</v>
      </c>
      <c r="N35">
        <v>9</v>
      </c>
      <c r="O35" s="2">
        <f t="shared" si="0"/>
        <v>66.877192982456137</v>
      </c>
      <c r="P35" s="2">
        <f t="shared" si="1"/>
        <v>40.553191489361701</v>
      </c>
    </row>
    <row r="36" spans="1:16" x14ac:dyDescent="0.3">
      <c r="A36">
        <v>34</v>
      </c>
      <c r="B36" t="s">
        <v>2113</v>
      </c>
      <c r="C36" t="s">
        <v>15</v>
      </c>
      <c r="D36">
        <v>1974</v>
      </c>
      <c r="E36">
        <v>1991</v>
      </c>
      <c r="F36">
        <v>108</v>
      </c>
      <c r="G36">
        <v>185</v>
      </c>
      <c r="H36">
        <v>16</v>
      </c>
      <c r="I36">
        <v>7558</v>
      </c>
      <c r="J36">
        <v>226</v>
      </c>
      <c r="K36">
        <v>44.72</v>
      </c>
      <c r="L36">
        <v>19</v>
      </c>
      <c r="M36">
        <v>34</v>
      </c>
      <c r="N36">
        <v>11</v>
      </c>
      <c r="O36" s="2">
        <f t="shared" si="0"/>
        <v>69.981481481481481</v>
      </c>
      <c r="P36" s="2">
        <f t="shared" si="1"/>
        <v>40.854054054054053</v>
      </c>
    </row>
    <row r="37" spans="1:16" x14ac:dyDescent="0.3">
      <c r="A37">
        <v>35</v>
      </c>
      <c r="B37" t="s">
        <v>830</v>
      </c>
      <c r="C37" t="s">
        <v>16</v>
      </c>
      <c r="D37">
        <v>1998</v>
      </c>
      <c r="E37">
        <v>2010</v>
      </c>
      <c r="F37">
        <v>90</v>
      </c>
      <c r="G37">
        <v>156</v>
      </c>
      <c r="H37">
        <v>12</v>
      </c>
      <c r="I37">
        <v>7530</v>
      </c>
      <c r="J37">
        <v>223</v>
      </c>
      <c r="K37">
        <v>52.29</v>
      </c>
      <c r="L37">
        <v>24</v>
      </c>
      <c r="M37">
        <v>33</v>
      </c>
      <c r="N37">
        <v>11</v>
      </c>
      <c r="O37" s="2">
        <f t="shared" si="0"/>
        <v>83.666666666666671</v>
      </c>
      <c r="P37" s="2">
        <f t="shared" si="1"/>
        <v>48.269230769230766</v>
      </c>
    </row>
    <row r="38" spans="1:16" x14ac:dyDescent="0.3">
      <c r="A38">
        <v>36</v>
      </c>
      <c r="B38" t="s">
        <v>2134</v>
      </c>
      <c r="C38" t="s">
        <v>12</v>
      </c>
      <c r="D38">
        <v>1989</v>
      </c>
      <c r="E38">
        <v>1999</v>
      </c>
      <c r="F38">
        <v>104</v>
      </c>
      <c r="G38">
        <v>186</v>
      </c>
      <c r="H38">
        <v>13</v>
      </c>
      <c r="I38">
        <v>7525</v>
      </c>
      <c r="J38">
        <v>334</v>
      </c>
      <c r="K38">
        <v>43.49</v>
      </c>
      <c r="L38">
        <v>19</v>
      </c>
      <c r="M38">
        <v>40</v>
      </c>
      <c r="N38">
        <v>5</v>
      </c>
      <c r="O38" s="2">
        <f t="shared" si="0"/>
        <v>72.355769230769226</v>
      </c>
      <c r="P38" s="2">
        <f t="shared" si="1"/>
        <v>40.456989247311824</v>
      </c>
    </row>
    <row r="39" spans="1:16" x14ac:dyDescent="0.3">
      <c r="A39">
        <v>37</v>
      </c>
      <c r="B39" t="s">
        <v>2173</v>
      </c>
      <c r="C39" t="s">
        <v>15</v>
      </c>
      <c r="D39">
        <v>1966</v>
      </c>
      <c r="E39">
        <v>1985</v>
      </c>
      <c r="F39">
        <v>110</v>
      </c>
      <c r="G39">
        <v>175</v>
      </c>
      <c r="H39">
        <v>14</v>
      </c>
      <c r="I39">
        <v>7515</v>
      </c>
      <c r="J39">
        <v>242</v>
      </c>
      <c r="K39">
        <v>46.67</v>
      </c>
      <c r="L39">
        <v>19</v>
      </c>
      <c r="M39">
        <v>39</v>
      </c>
      <c r="N39">
        <v>4</v>
      </c>
      <c r="O39" s="2">
        <f t="shared" si="0"/>
        <v>68.318181818181813</v>
      </c>
      <c r="P39" s="2">
        <f t="shared" si="1"/>
        <v>42.942857142857143</v>
      </c>
    </row>
    <row r="40" spans="1:16" x14ac:dyDescent="0.3">
      <c r="A40">
        <v>38</v>
      </c>
      <c r="B40" t="s">
        <v>2091</v>
      </c>
      <c r="C40" t="s">
        <v>15</v>
      </c>
      <c r="D40">
        <v>1978</v>
      </c>
      <c r="E40">
        <v>1994</v>
      </c>
      <c r="F40">
        <v>116</v>
      </c>
      <c r="G40">
        <v>202</v>
      </c>
      <c r="H40">
        <v>25</v>
      </c>
      <c r="I40">
        <v>7487</v>
      </c>
      <c r="J40">
        <v>184</v>
      </c>
      <c r="K40">
        <v>42.29</v>
      </c>
      <c r="L40">
        <v>18</v>
      </c>
      <c r="M40">
        <v>39</v>
      </c>
      <c r="N40">
        <v>10</v>
      </c>
      <c r="O40" s="2">
        <f t="shared" si="0"/>
        <v>64.543103448275858</v>
      </c>
      <c r="P40" s="2">
        <f t="shared" si="1"/>
        <v>37.064356435643568</v>
      </c>
    </row>
    <row r="41" spans="1:16" x14ac:dyDescent="0.3">
      <c r="A41">
        <v>39</v>
      </c>
      <c r="B41" t="s">
        <v>2106</v>
      </c>
      <c r="C41" t="s">
        <v>12</v>
      </c>
      <c r="D41">
        <v>1984</v>
      </c>
      <c r="E41">
        <v>1996</v>
      </c>
      <c r="F41">
        <v>107</v>
      </c>
      <c r="G41">
        <v>190</v>
      </c>
      <c r="H41">
        <v>20</v>
      </c>
      <c r="I41">
        <v>7422</v>
      </c>
      <c r="J41">
        <v>200</v>
      </c>
      <c r="K41">
        <v>43.65</v>
      </c>
      <c r="L41">
        <v>21</v>
      </c>
      <c r="M41">
        <v>32</v>
      </c>
      <c r="N41">
        <v>16</v>
      </c>
      <c r="O41" s="2">
        <f t="shared" si="0"/>
        <v>69.364485981308405</v>
      </c>
      <c r="P41" s="2">
        <f t="shared" si="1"/>
        <v>39.06315789473684</v>
      </c>
    </row>
    <row r="42" spans="1:16" x14ac:dyDescent="0.3">
      <c r="A42">
        <v>40</v>
      </c>
      <c r="B42" t="s">
        <v>96</v>
      </c>
      <c r="C42" t="s">
        <v>13</v>
      </c>
      <c r="D42">
        <v>2012</v>
      </c>
      <c r="E42">
        <v>2019</v>
      </c>
      <c r="F42">
        <v>89</v>
      </c>
      <c r="G42">
        <v>164</v>
      </c>
      <c r="H42">
        <v>12</v>
      </c>
      <c r="I42">
        <v>7359</v>
      </c>
      <c r="J42">
        <v>254</v>
      </c>
      <c r="K42">
        <v>48.41</v>
      </c>
      <c r="L42">
        <v>17</v>
      </c>
      <c r="M42">
        <v>45</v>
      </c>
      <c r="N42">
        <v>8</v>
      </c>
      <c r="O42" s="2">
        <f t="shared" si="0"/>
        <v>82.68539325842697</v>
      </c>
      <c r="P42" s="2">
        <f t="shared" si="1"/>
        <v>44.871951219512198</v>
      </c>
    </row>
    <row r="43" spans="1:16" x14ac:dyDescent="0.3">
      <c r="A43">
        <v>41</v>
      </c>
      <c r="B43" t="s">
        <v>2098</v>
      </c>
      <c r="C43" t="s">
        <v>17</v>
      </c>
      <c r="D43">
        <v>1993</v>
      </c>
      <c r="E43">
        <v>2004</v>
      </c>
      <c r="F43">
        <v>101</v>
      </c>
      <c r="G43">
        <v>176</v>
      </c>
      <c r="H43">
        <v>15</v>
      </c>
      <c r="I43">
        <v>7289</v>
      </c>
      <c r="J43">
        <v>275</v>
      </c>
      <c r="K43">
        <v>45.27</v>
      </c>
      <c r="L43">
        <v>21</v>
      </c>
      <c r="M43">
        <v>34</v>
      </c>
      <c r="N43">
        <v>13</v>
      </c>
      <c r="O43" s="2">
        <f t="shared" si="0"/>
        <v>72.168316831683171</v>
      </c>
      <c r="P43" s="2">
        <f t="shared" si="1"/>
        <v>41.414772727272727</v>
      </c>
    </row>
    <row r="44" spans="1:16" x14ac:dyDescent="0.3">
      <c r="A44">
        <v>42</v>
      </c>
      <c r="B44" t="s">
        <v>3513</v>
      </c>
      <c r="C44" t="s">
        <v>13</v>
      </c>
      <c r="D44">
        <v>1927</v>
      </c>
      <c r="E44">
        <v>1947</v>
      </c>
      <c r="F44">
        <v>85</v>
      </c>
      <c r="G44">
        <v>140</v>
      </c>
      <c r="H44">
        <v>16</v>
      </c>
      <c r="I44">
        <v>7249</v>
      </c>
      <c r="J44">
        <v>336</v>
      </c>
      <c r="K44">
        <v>58.45</v>
      </c>
      <c r="L44">
        <v>22</v>
      </c>
      <c r="M44">
        <v>24</v>
      </c>
      <c r="N44">
        <v>4</v>
      </c>
      <c r="O44" s="2">
        <f t="shared" si="0"/>
        <v>85.28235294117647</v>
      </c>
      <c r="P44" s="2">
        <f t="shared" si="1"/>
        <v>51.778571428571432</v>
      </c>
    </row>
    <row r="45" spans="1:16" x14ac:dyDescent="0.3">
      <c r="A45">
        <v>43</v>
      </c>
      <c r="B45" t="s">
        <v>46</v>
      </c>
      <c r="C45" t="s">
        <v>15</v>
      </c>
      <c r="D45">
        <v>2000</v>
      </c>
      <c r="E45">
        <v>2014</v>
      </c>
      <c r="F45">
        <v>103</v>
      </c>
      <c r="G45">
        <v>182</v>
      </c>
      <c r="H45">
        <v>11</v>
      </c>
      <c r="I45">
        <v>7214</v>
      </c>
      <c r="J45">
        <v>333</v>
      </c>
      <c r="K45">
        <v>42.18</v>
      </c>
      <c r="L45">
        <v>15</v>
      </c>
      <c r="M45">
        <v>37</v>
      </c>
      <c r="N45">
        <v>15</v>
      </c>
      <c r="O45" s="2">
        <f t="shared" si="0"/>
        <v>70.038834951456309</v>
      </c>
      <c r="P45" s="2">
        <f t="shared" si="1"/>
        <v>39.637362637362635</v>
      </c>
    </row>
    <row r="46" spans="1:16" x14ac:dyDescent="0.3">
      <c r="A46">
        <v>44</v>
      </c>
      <c r="B46" t="s">
        <v>2086</v>
      </c>
      <c r="C46" t="s">
        <v>11</v>
      </c>
      <c r="D46">
        <v>1996</v>
      </c>
      <c r="E46">
        <v>2008</v>
      </c>
      <c r="F46">
        <v>113</v>
      </c>
      <c r="G46">
        <v>188</v>
      </c>
      <c r="H46">
        <v>17</v>
      </c>
      <c r="I46">
        <v>7212</v>
      </c>
      <c r="J46">
        <v>239</v>
      </c>
      <c r="K46">
        <v>42.17</v>
      </c>
      <c r="L46">
        <v>16</v>
      </c>
      <c r="M46">
        <v>35</v>
      </c>
      <c r="N46">
        <v>13</v>
      </c>
      <c r="O46" s="2">
        <f t="shared" si="0"/>
        <v>63.823008849557525</v>
      </c>
      <c r="P46" s="2">
        <f t="shared" si="1"/>
        <v>38.361702127659576</v>
      </c>
    </row>
    <row r="47" spans="1:16" x14ac:dyDescent="0.3">
      <c r="A47">
        <v>45</v>
      </c>
      <c r="B47" t="s">
        <v>28</v>
      </c>
      <c r="C47" t="s">
        <v>11</v>
      </c>
      <c r="D47">
        <v>2011</v>
      </c>
      <c r="E47">
        <v>2019</v>
      </c>
      <c r="F47">
        <v>84</v>
      </c>
      <c r="G47">
        <v>141</v>
      </c>
      <c r="H47">
        <v>10</v>
      </c>
      <c r="I47">
        <v>7202</v>
      </c>
      <c r="J47">
        <v>254</v>
      </c>
      <c r="K47">
        <v>54.97</v>
      </c>
      <c r="L47">
        <v>27</v>
      </c>
      <c r="M47">
        <v>22</v>
      </c>
      <c r="N47">
        <v>10</v>
      </c>
      <c r="O47" s="2">
        <f t="shared" si="0"/>
        <v>85.738095238095241</v>
      </c>
      <c r="P47" s="2">
        <f t="shared" si="1"/>
        <v>51.078014184397162</v>
      </c>
    </row>
    <row r="48" spans="1:16" x14ac:dyDescent="0.3">
      <c r="A48">
        <v>46</v>
      </c>
      <c r="B48" t="s">
        <v>530</v>
      </c>
      <c r="C48" t="s">
        <v>18</v>
      </c>
      <c r="D48">
        <v>1994</v>
      </c>
      <c r="E48">
        <v>2008</v>
      </c>
      <c r="F48">
        <v>111</v>
      </c>
      <c r="G48">
        <v>189</v>
      </c>
      <c r="H48">
        <v>10</v>
      </c>
      <c r="I48">
        <v>7172</v>
      </c>
      <c r="J48">
        <v>274</v>
      </c>
      <c r="K48">
        <v>40.06</v>
      </c>
      <c r="L48">
        <v>9</v>
      </c>
      <c r="M48">
        <v>46</v>
      </c>
      <c r="N48">
        <v>16</v>
      </c>
      <c r="O48" s="2">
        <f t="shared" si="0"/>
        <v>64.612612612612608</v>
      </c>
      <c r="P48" s="2">
        <f t="shared" si="1"/>
        <v>37.94708994708995</v>
      </c>
    </row>
    <row r="49" spans="1:16" x14ac:dyDescent="0.3">
      <c r="A49">
        <v>47</v>
      </c>
      <c r="B49" t="s">
        <v>141</v>
      </c>
      <c r="C49" t="s">
        <v>12</v>
      </c>
      <c r="D49">
        <v>2010</v>
      </c>
      <c r="E49">
        <v>2019</v>
      </c>
      <c r="F49">
        <v>72</v>
      </c>
      <c r="G49">
        <v>130</v>
      </c>
      <c r="H49">
        <v>16</v>
      </c>
      <c r="I49">
        <v>7164</v>
      </c>
      <c r="J49">
        <v>239</v>
      </c>
      <c r="K49">
        <v>62.84</v>
      </c>
      <c r="L49">
        <v>26</v>
      </c>
      <c r="M49">
        <v>28</v>
      </c>
      <c r="N49">
        <v>4</v>
      </c>
      <c r="O49" s="2">
        <f t="shared" si="0"/>
        <v>99.5</v>
      </c>
      <c r="P49" s="2">
        <f t="shared" si="1"/>
        <v>55.107692307692311</v>
      </c>
    </row>
    <row r="50" spans="1:16" x14ac:dyDescent="0.3">
      <c r="A50">
        <v>48</v>
      </c>
      <c r="B50" t="s">
        <v>41</v>
      </c>
      <c r="C50" t="s">
        <v>18</v>
      </c>
      <c r="D50">
        <v>2007</v>
      </c>
      <c r="E50">
        <v>2019</v>
      </c>
      <c r="F50">
        <v>98</v>
      </c>
      <c r="G50">
        <v>173</v>
      </c>
      <c r="H50">
        <v>20</v>
      </c>
      <c r="I50">
        <v>7130</v>
      </c>
      <c r="J50">
        <v>290</v>
      </c>
      <c r="K50">
        <v>46.6</v>
      </c>
      <c r="L50">
        <v>19</v>
      </c>
      <c r="M50">
        <v>33</v>
      </c>
      <c r="N50">
        <v>14</v>
      </c>
      <c r="O50" s="2">
        <f t="shared" si="0"/>
        <v>72.755102040816325</v>
      </c>
      <c r="P50" s="2">
        <f t="shared" si="1"/>
        <v>41.213872832369944</v>
      </c>
    </row>
    <row r="51" spans="1:16" x14ac:dyDescent="0.3">
      <c r="A51">
        <v>49</v>
      </c>
      <c r="B51" t="s">
        <v>2161</v>
      </c>
      <c r="C51" t="s">
        <v>12</v>
      </c>
      <c r="D51">
        <v>1970</v>
      </c>
      <c r="E51">
        <v>1984</v>
      </c>
      <c r="F51">
        <v>87</v>
      </c>
      <c r="G51">
        <v>151</v>
      </c>
      <c r="H51">
        <v>19</v>
      </c>
      <c r="I51">
        <v>7110</v>
      </c>
      <c r="J51">
        <v>247</v>
      </c>
      <c r="K51">
        <v>53.86</v>
      </c>
      <c r="L51">
        <v>24</v>
      </c>
      <c r="M51">
        <v>31</v>
      </c>
      <c r="N51">
        <v>12</v>
      </c>
      <c r="O51" s="2">
        <f t="shared" si="0"/>
        <v>81.724137931034477</v>
      </c>
      <c r="P51" s="2">
        <f t="shared" si="1"/>
        <v>47.086092715231786</v>
      </c>
    </row>
    <row r="52" spans="1:16" x14ac:dyDescent="0.3">
      <c r="A52">
        <v>0</v>
      </c>
      <c r="B52" t="s">
        <v>33</v>
      </c>
      <c r="C52" t="s">
        <v>12</v>
      </c>
      <c r="D52">
        <v>2011</v>
      </c>
      <c r="E52">
        <v>2019</v>
      </c>
      <c r="F52">
        <v>83</v>
      </c>
      <c r="G52">
        <v>153</v>
      </c>
      <c r="H52">
        <v>6</v>
      </c>
      <c r="I52">
        <v>7088</v>
      </c>
      <c r="J52">
        <v>335</v>
      </c>
      <c r="K52">
        <v>48.21</v>
      </c>
      <c r="L52">
        <v>23</v>
      </c>
      <c r="M52">
        <v>30</v>
      </c>
      <c r="N52">
        <v>9</v>
      </c>
      <c r="O52" s="2">
        <f t="shared" si="0"/>
        <v>85.397590361445779</v>
      </c>
      <c r="P52" s="2">
        <f t="shared" si="1"/>
        <v>46.326797385620914</v>
      </c>
    </row>
    <row r="53" spans="1:16" x14ac:dyDescent="0.3">
      <c r="A53">
        <v>1</v>
      </c>
      <c r="B53" t="s">
        <v>689</v>
      </c>
      <c r="C53" t="s">
        <v>13</v>
      </c>
      <c r="D53">
        <v>2004</v>
      </c>
      <c r="E53">
        <v>2012</v>
      </c>
      <c r="F53">
        <v>100</v>
      </c>
      <c r="G53">
        <v>178</v>
      </c>
      <c r="H53">
        <v>6</v>
      </c>
      <c r="I53">
        <v>7037</v>
      </c>
      <c r="J53">
        <v>177</v>
      </c>
      <c r="K53">
        <v>40.909999999999997</v>
      </c>
      <c r="L53">
        <v>21</v>
      </c>
      <c r="M53">
        <v>27</v>
      </c>
      <c r="N53">
        <v>15</v>
      </c>
      <c r="O53" s="2">
        <f t="shared" si="0"/>
        <v>70.37</v>
      </c>
      <c r="P53" s="2">
        <f t="shared" si="1"/>
        <v>39.533707865168537</v>
      </c>
    </row>
    <row r="54" spans="1:16" x14ac:dyDescent="0.3">
      <c r="A54">
        <v>2</v>
      </c>
      <c r="B54" t="s">
        <v>3514</v>
      </c>
      <c r="C54" t="s">
        <v>12</v>
      </c>
      <c r="D54">
        <v>1928</v>
      </c>
      <c r="E54">
        <v>1948</v>
      </c>
      <c r="F54">
        <v>52</v>
      </c>
      <c r="G54">
        <v>80</v>
      </c>
      <c r="H54">
        <v>10</v>
      </c>
      <c r="I54">
        <v>6996</v>
      </c>
      <c r="J54">
        <v>334</v>
      </c>
      <c r="K54">
        <v>99.94</v>
      </c>
      <c r="L54">
        <v>29</v>
      </c>
      <c r="M54">
        <v>13</v>
      </c>
      <c r="N54">
        <v>7</v>
      </c>
      <c r="O54" s="2">
        <f t="shared" si="0"/>
        <v>134.53846153846155</v>
      </c>
      <c r="P54" s="2">
        <f t="shared" si="1"/>
        <v>87.45</v>
      </c>
    </row>
    <row r="55" spans="1:16" x14ac:dyDescent="0.3">
      <c r="A55">
        <v>3</v>
      </c>
      <c r="B55" t="s">
        <v>126</v>
      </c>
      <c r="C55" t="s">
        <v>14</v>
      </c>
      <c r="D55">
        <v>1991</v>
      </c>
      <c r="E55">
        <v>2007</v>
      </c>
      <c r="F55">
        <v>110</v>
      </c>
      <c r="G55">
        <v>188</v>
      </c>
      <c r="H55">
        <v>14</v>
      </c>
      <c r="I55">
        <v>6973</v>
      </c>
      <c r="J55">
        <v>340</v>
      </c>
      <c r="K55">
        <v>40.07</v>
      </c>
      <c r="L55">
        <v>14</v>
      </c>
      <c r="M55">
        <v>31</v>
      </c>
      <c r="N55">
        <v>15</v>
      </c>
      <c r="O55" s="2">
        <f t="shared" si="0"/>
        <v>63.390909090909091</v>
      </c>
      <c r="P55" s="2">
        <f t="shared" si="1"/>
        <v>37.090425531914896</v>
      </c>
    </row>
    <row r="56" spans="1:16" x14ac:dyDescent="0.3">
      <c r="A56">
        <v>4</v>
      </c>
      <c r="B56" t="s">
        <v>3515</v>
      </c>
      <c r="C56" t="s">
        <v>13</v>
      </c>
      <c r="D56">
        <v>1937</v>
      </c>
      <c r="E56">
        <v>1955</v>
      </c>
      <c r="F56">
        <v>79</v>
      </c>
      <c r="G56">
        <v>138</v>
      </c>
      <c r="H56">
        <v>15</v>
      </c>
      <c r="I56">
        <v>6971</v>
      </c>
      <c r="J56">
        <v>364</v>
      </c>
      <c r="K56">
        <v>56.67</v>
      </c>
      <c r="L56">
        <v>19</v>
      </c>
      <c r="M56">
        <v>33</v>
      </c>
      <c r="N56">
        <v>5</v>
      </c>
      <c r="O56" s="2">
        <f t="shared" si="0"/>
        <v>88.240506329113927</v>
      </c>
      <c r="P56" s="2">
        <f t="shared" si="1"/>
        <v>50.514492753623188</v>
      </c>
    </row>
    <row r="57" spans="1:16" x14ac:dyDescent="0.3">
      <c r="A57">
        <v>5</v>
      </c>
      <c r="B57" t="s">
        <v>2135</v>
      </c>
      <c r="C57" t="s">
        <v>11</v>
      </c>
      <c r="D57">
        <v>1976</v>
      </c>
      <c r="E57">
        <v>1992</v>
      </c>
      <c r="F57">
        <v>116</v>
      </c>
      <c r="G57">
        <v>185</v>
      </c>
      <c r="H57">
        <v>22</v>
      </c>
      <c r="I57">
        <v>6868</v>
      </c>
      <c r="J57">
        <v>166</v>
      </c>
      <c r="K57">
        <v>42.13</v>
      </c>
      <c r="L57">
        <v>17</v>
      </c>
      <c r="M57">
        <v>35</v>
      </c>
      <c r="N57">
        <v>15</v>
      </c>
      <c r="O57" s="2">
        <f t="shared" si="0"/>
        <v>59.206896551724135</v>
      </c>
      <c r="P57" s="2">
        <f t="shared" si="1"/>
        <v>37.124324324324327</v>
      </c>
    </row>
    <row r="58" spans="1:16" x14ac:dyDescent="0.3">
      <c r="A58">
        <v>6</v>
      </c>
      <c r="B58" t="s">
        <v>3516</v>
      </c>
      <c r="C58" t="s">
        <v>13</v>
      </c>
      <c r="D58">
        <v>1955</v>
      </c>
      <c r="E58">
        <v>1968</v>
      </c>
      <c r="F58">
        <v>82</v>
      </c>
      <c r="G58">
        <v>131</v>
      </c>
      <c r="H58">
        <v>15</v>
      </c>
      <c r="I58">
        <v>6806</v>
      </c>
      <c r="J58">
        <v>256</v>
      </c>
      <c r="K58">
        <v>58.67</v>
      </c>
      <c r="L58">
        <v>20</v>
      </c>
      <c r="M58">
        <v>35</v>
      </c>
      <c r="N58">
        <v>5</v>
      </c>
      <c r="O58" s="2">
        <f t="shared" si="0"/>
        <v>83</v>
      </c>
      <c r="P58" s="2">
        <f t="shared" si="1"/>
        <v>51.954198473282446</v>
      </c>
    </row>
    <row r="59" spans="1:16" x14ac:dyDescent="0.3">
      <c r="A59">
        <v>7</v>
      </c>
      <c r="B59" t="s">
        <v>2156</v>
      </c>
      <c r="C59" t="s">
        <v>13</v>
      </c>
      <c r="D59">
        <v>1993</v>
      </c>
      <c r="E59">
        <v>2005</v>
      </c>
      <c r="F59">
        <v>100</v>
      </c>
      <c r="G59">
        <v>179</v>
      </c>
      <c r="H59">
        <v>28</v>
      </c>
      <c r="I59">
        <v>6744</v>
      </c>
      <c r="J59">
        <v>200</v>
      </c>
      <c r="K59">
        <v>44.66</v>
      </c>
      <c r="L59">
        <v>16</v>
      </c>
      <c r="M59">
        <v>39</v>
      </c>
      <c r="N59">
        <v>12</v>
      </c>
      <c r="O59" s="2">
        <f t="shared" si="0"/>
        <v>67.44</v>
      </c>
      <c r="P59" s="2">
        <f t="shared" si="1"/>
        <v>37.675977653631286</v>
      </c>
    </row>
    <row r="60" spans="1:16" x14ac:dyDescent="0.3">
      <c r="A60">
        <v>8</v>
      </c>
      <c r="B60" t="s">
        <v>32</v>
      </c>
      <c r="C60" t="s">
        <v>18</v>
      </c>
      <c r="D60">
        <v>2004</v>
      </c>
      <c r="E60">
        <v>2016</v>
      </c>
      <c r="F60">
        <v>101</v>
      </c>
      <c r="G60">
        <v>176</v>
      </c>
      <c r="H60">
        <v>9</v>
      </c>
      <c r="I60">
        <v>6453</v>
      </c>
      <c r="J60">
        <v>302</v>
      </c>
      <c r="K60">
        <v>38.64</v>
      </c>
      <c r="L60">
        <v>12</v>
      </c>
      <c r="M60">
        <v>31</v>
      </c>
      <c r="N60">
        <v>14</v>
      </c>
      <c r="O60" s="2">
        <f t="shared" si="0"/>
        <v>63.89108910891089</v>
      </c>
      <c r="P60" s="2">
        <f t="shared" si="1"/>
        <v>36.664772727272727</v>
      </c>
    </row>
    <row r="61" spans="1:16" x14ac:dyDescent="0.3">
      <c r="A61">
        <v>9</v>
      </c>
      <c r="B61" t="s">
        <v>54</v>
      </c>
      <c r="C61" t="s">
        <v>18</v>
      </c>
      <c r="D61">
        <v>2010</v>
      </c>
      <c r="E61">
        <v>2019</v>
      </c>
      <c r="F61">
        <v>78</v>
      </c>
      <c r="G61">
        <v>137</v>
      </c>
      <c r="H61">
        <v>13</v>
      </c>
      <c r="I61">
        <v>6379</v>
      </c>
      <c r="J61">
        <v>242</v>
      </c>
      <c r="K61">
        <v>51.44</v>
      </c>
      <c r="L61">
        <v>21</v>
      </c>
      <c r="M61">
        <v>31</v>
      </c>
      <c r="N61">
        <v>9</v>
      </c>
      <c r="O61" s="2">
        <f t="shared" si="0"/>
        <v>81.782051282051285</v>
      </c>
      <c r="P61" s="2">
        <f t="shared" si="1"/>
        <v>46.56204379562044</v>
      </c>
    </row>
    <row r="62" spans="1:16" x14ac:dyDescent="0.3">
      <c r="A62">
        <v>10</v>
      </c>
      <c r="B62" t="s">
        <v>2089</v>
      </c>
      <c r="C62" t="s">
        <v>14</v>
      </c>
      <c r="D62">
        <v>1984</v>
      </c>
      <c r="E62">
        <v>2002</v>
      </c>
      <c r="F62">
        <v>93</v>
      </c>
      <c r="G62">
        <v>159</v>
      </c>
      <c r="H62">
        <v>11</v>
      </c>
      <c r="I62">
        <v>6361</v>
      </c>
      <c r="J62">
        <v>267</v>
      </c>
      <c r="K62">
        <v>42.97</v>
      </c>
      <c r="L62">
        <v>20</v>
      </c>
      <c r="M62">
        <v>22</v>
      </c>
      <c r="N62">
        <v>7</v>
      </c>
      <c r="O62" s="2">
        <f t="shared" si="0"/>
        <v>68.397849462365585</v>
      </c>
      <c r="P62" s="2">
        <f t="shared" si="1"/>
        <v>40.0062893081761</v>
      </c>
    </row>
    <row r="63" spans="1:16" x14ac:dyDescent="0.3">
      <c r="A63">
        <v>11</v>
      </c>
      <c r="B63" t="s">
        <v>117</v>
      </c>
      <c r="C63" t="s">
        <v>12</v>
      </c>
      <c r="D63">
        <v>2005</v>
      </c>
      <c r="E63">
        <v>2013</v>
      </c>
      <c r="F63">
        <v>79</v>
      </c>
      <c r="G63">
        <v>137</v>
      </c>
      <c r="H63">
        <v>16</v>
      </c>
      <c r="I63">
        <v>6235</v>
      </c>
      <c r="J63">
        <v>195</v>
      </c>
      <c r="K63">
        <v>51.52</v>
      </c>
      <c r="L63">
        <v>19</v>
      </c>
      <c r="M63">
        <v>29</v>
      </c>
      <c r="N63">
        <v>12</v>
      </c>
      <c r="O63" s="2">
        <f t="shared" si="0"/>
        <v>78.924050632911388</v>
      </c>
      <c r="P63" s="2">
        <f t="shared" si="1"/>
        <v>45.510948905109487</v>
      </c>
    </row>
    <row r="64" spans="1:16" x14ac:dyDescent="0.3">
      <c r="A64">
        <v>12</v>
      </c>
      <c r="B64" t="s">
        <v>2540</v>
      </c>
      <c r="C64" t="s">
        <v>15</v>
      </c>
      <c r="D64">
        <v>1957</v>
      </c>
      <c r="E64">
        <v>1974</v>
      </c>
      <c r="F64">
        <v>79</v>
      </c>
      <c r="G64">
        <v>137</v>
      </c>
      <c r="H64">
        <v>6</v>
      </c>
      <c r="I64">
        <v>6227</v>
      </c>
      <c r="J64">
        <v>256</v>
      </c>
      <c r="K64">
        <v>47.53</v>
      </c>
      <c r="L64">
        <v>15</v>
      </c>
      <c r="M64">
        <v>28</v>
      </c>
      <c r="N64">
        <v>7</v>
      </c>
      <c r="O64" s="2">
        <f t="shared" si="0"/>
        <v>78.822784810126578</v>
      </c>
      <c r="P64" s="2">
        <f t="shared" si="1"/>
        <v>45.45255474452555</v>
      </c>
    </row>
    <row r="65" spans="1:16" x14ac:dyDescent="0.3">
      <c r="A65">
        <v>13</v>
      </c>
      <c r="B65" t="s">
        <v>2088</v>
      </c>
      <c r="C65" t="s">
        <v>11</v>
      </c>
      <c r="D65">
        <v>1984</v>
      </c>
      <c r="E65">
        <v>2000</v>
      </c>
      <c r="F65">
        <v>99</v>
      </c>
      <c r="G65">
        <v>147</v>
      </c>
      <c r="H65">
        <v>9</v>
      </c>
      <c r="I65">
        <v>6215</v>
      </c>
      <c r="J65">
        <v>199</v>
      </c>
      <c r="K65">
        <v>45.03</v>
      </c>
      <c r="L65">
        <v>22</v>
      </c>
      <c r="M65">
        <v>21</v>
      </c>
      <c r="N65">
        <v>5</v>
      </c>
      <c r="O65" s="2">
        <f t="shared" si="0"/>
        <v>62.777777777777779</v>
      </c>
      <c r="P65" s="2">
        <f t="shared" si="1"/>
        <v>42.278911564625851</v>
      </c>
    </row>
    <row r="66" spans="1:16" x14ac:dyDescent="0.3">
      <c r="A66">
        <v>14</v>
      </c>
      <c r="B66" t="s">
        <v>201</v>
      </c>
      <c r="C66" t="s">
        <v>17</v>
      </c>
      <c r="D66">
        <v>1996</v>
      </c>
      <c r="E66">
        <v>2008</v>
      </c>
      <c r="F66">
        <v>90</v>
      </c>
      <c r="G66">
        <v>154</v>
      </c>
      <c r="H66">
        <v>7</v>
      </c>
      <c r="I66">
        <v>6167</v>
      </c>
      <c r="J66">
        <v>228</v>
      </c>
      <c r="K66">
        <v>41.95</v>
      </c>
      <c r="L66">
        <v>14</v>
      </c>
      <c r="M66">
        <v>26</v>
      </c>
      <c r="N66">
        <v>11</v>
      </c>
      <c r="O66" s="2">
        <f t="shared" si="0"/>
        <v>68.522222222222226</v>
      </c>
      <c r="P66" s="2">
        <f t="shared" si="1"/>
        <v>40.045454545454547</v>
      </c>
    </row>
    <row r="67" spans="1:16" x14ac:dyDescent="0.3">
      <c r="A67">
        <v>15</v>
      </c>
      <c r="B67" t="s">
        <v>3517</v>
      </c>
      <c r="C67" t="s">
        <v>12</v>
      </c>
      <c r="D67">
        <v>1948</v>
      </c>
      <c r="E67">
        <v>1963</v>
      </c>
      <c r="F67">
        <v>79</v>
      </c>
      <c r="G67">
        <v>137</v>
      </c>
      <c r="H67">
        <v>10</v>
      </c>
      <c r="I67">
        <v>6149</v>
      </c>
      <c r="J67">
        <v>205</v>
      </c>
      <c r="K67">
        <v>48.41</v>
      </c>
      <c r="L67">
        <v>21</v>
      </c>
      <c r="M67">
        <v>24</v>
      </c>
      <c r="N67">
        <v>7</v>
      </c>
      <c r="O67" s="2">
        <f t="shared" ref="O67:O130" si="2">I67/F67</f>
        <v>77.835443037974684</v>
      </c>
      <c r="P67" s="2">
        <f t="shared" ref="P67:P130" si="3">I67/G67</f>
        <v>44.883211678832119</v>
      </c>
    </row>
    <row r="68" spans="1:16" x14ac:dyDescent="0.3">
      <c r="A68">
        <v>16</v>
      </c>
      <c r="B68" t="s">
        <v>2346</v>
      </c>
      <c r="C68" t="s">
        <v>11</v>
      </c>
      <c r="D68">
        <v>1969</v>
      </c>
      <c r="E68">
        <v>1983</v>
      </c>
      <c r="F68">
        <v>91</v>
      </c>
      <c r="G68">
        <v>155</v>
      </c>
      <c r="H68">
        <v>10</v>
      </c>
      <c r="I68">
        <v>6080</v>
      </c>
      <c r="J68">
        <v>222</v>
      </c>
      <c r="K68">
        <v>41.93</v>
      </c>
      <c r="L68">
        <v>14</v>
      </c>
      <c r="M68">
        <v>35</v>
      </c>
      <c r="N68">
        <v>10</v>
      </c>
      <c r="O68" s="2">
        <f t="shared" si="2"/>
        <v>66.813186813186817</v>
      </c>
      <c r="P68" s="2">
        <f t="shared" si="3"/>
        <v>39.225806451612904</v>
      </c>
    </row>
    <row r="69" spans="1:16" x14ac:dyDescent="0.3">
      <c r="A69">
        <v>17</v>
      </c>
      <c r="B69" t="s">
        <v>2104</v>
      </c>
      <c r="C69" t="s">
        <v>15</v>
      </c>
      <c r="D69">
        <v>1983</v>
      </c>
      <c r="E69">
        <v>1995</v>
      </c>
      <c r="F69">
        <v>86</v>
      </c>
      <c r="G69">
        <v>146</v>
      </c>
      <c r="H69">
        <v>12</v>
      </c>
      <c r="I69">
        <v>5949</v>
      </c>
      <c r="J69">
        <v>194</v>
      </c>
      <c r="K69">
        <v>44.39</v>
      </c>
      <c r="L69">
        <v>16</v>
      </c>
      <c r="M69">
        <v>27</v>
      </c>
      <c r="N69">
        <v>8</v>
      </c>
      <c r="O69" s="2">
        <f t="shared" si="2"/>
        <v>69.174418604651166</v>
      </c>
      <c r="P69" s="2">
        <f t="shared" si="3"/>
        <v>40.746575342465754</v>
      </c>
    </row>
    <row r="70" spans="1:16" x14ac:dyDescent="0.3">
      <c r="A70">
        <v>18</v>
      </c>
      <c r="B70" t="s">
        <v>2182</v>
      </c>
      <c r="C70" t="s">
        <v>16</v>
      </c>
      <c r="D70">
        <v>2010</v>
      </c>
      <c r="E70">
        <v>2019</v>
      </c>
      <c r="F70">
        <v>77</v>
      </c>
      <c r="G70">
        <v>146</v>
      </c>
      <c r="H70">
        <v>8</v>
      </c>
      <c r="I70">
        <v>5885</v>
      </c>
      <c r="J70">
        <v>302</v>
      </c>
      <c r="K70">
        <v>42.64</v>
      </c>
      <c r="L70">
        <v>16</v>
      </c>
      <c r="M70">
        <v>31</v>
      </c>
      <c r="N70">
        <v>14</v>
      </c>
      <c r="O70" s="2">
        <f t="shared" si="2"/>
        <v>76.428571428571431</v>
      </c>
      <c r="P70" s="2">
        <f t="shared" si="3"/>
        <v>40.30821917808219</v>
      </c>
    </row>
    <row r="71" spans="1:16" x14ac:dyDescent="0.3">
      <c r="A71">
        <v>19</v>
      </c>
      <c r="B71" t="s">
        <v>258</v>
      </c>
      <c r="C71" t="s">
        <v>15</v>
      </c>
      <c r="D71">
        <v>2000</v>
      </c>
      <c r="E71">
        <v>2011</v>
      </c>
      <c r="F71">
        <v>87</v>
      </c>
      <c r="G71">
        <v>154</v>
      </c>
      <c r="H71">
        <v>8</v>
      </c>
      <c r="I71">
        <v>5842</v>
      </c>
      <c r="J71">
        <v>291</v>
      </c>
      <c r="K71">
        <v>40.01</v>
      </c>
      <c r="L71">
        <v>15</v>
      </c>
      <c r="M71">
        <v>31</v>
      </c>
      <c r="N71">
        <v>12</v>
      </c>
      <c r="O71" s="2">
        <f t="shared" si="2"/>
        <v>67.149425287356323</v>
      </c>
      <c r="P71" s="2">
        <f t="shared" si="3"/>
        <v>37.935064935064936</v>
      </c>
    </row>
    <row r="72" spans="1:16" x14ac:dyDescent="0.3">
      <c r="A72">
        <v>20</v>
      </c>
      <c r="B72" t="s">
        <v>404</v>
      </c>
      <c r="C72" t="s">
        <v>13</v>
      </c>
      <c r="D72">
        <v>2000</v>
      </c>
      <c r="E72">
        <v>2006</v>
      </c>
      <c r="F72">
        <v>76</v>
      </c>
      <c r="G72">
        <v>143</v>
      </c>
      <c r="H72">
        <v>10</v>
      </c>
      <c r="I72">
        <v>5825</v>
      </c>
      <c r="J72">
        <v>219</v>
      </c>
      <c r="K72">
        <v>43.79</v>
      </c>
      <c r="L72">
        <v>14</v>
      </c>
      <c r="M72">
        <v>29</v>
      </c>
      <c r="N72">
        <v>12</v>
      </c>
      <c r="O72" s="2">
        <f t="shared" si="2"/>
        <v>76.64473684210526</v>
      </c>
      <c r="P72" s="2">
        <f t="shared" si="3"/>
        <v>40.734265734265733</v>
      </c>
    </row>
    <row r="73" spans="1:16" x14ac:dyDescent="0.3">
      <c r="A73">
        <v>21</v>
      </c>
      <c r="B73" t="s">
        <v>3518</v>
      </c>
      <c r="C73" t="s">
        <v>13</v>
      </c>
      <c r="D73">
        <v>1937</v>
      </c>
      <c r="E73">
        <v>1957</v>
      </c>
      <c r="F73">
        <v>78</v>
      </c>
      <c r="G73">
        <v>131</v>
      </c>
      <c r="H73">
        <v>15</v>
      </c>
      <c r="I73">
        <v>5807</v>
      </c>
      <c r="J73">
        <v>278</v>
      </c>
      <c r="K73">
        <v>50.06</v>
      </c>
      <c r="L73">
        <v>17</v>
      </c>
      <c r="M73">
        <v>28</v>
      </c>
      <c r="N73">
        <v>10</v>
      </c>
      <c r="O73" s="2">
        <f t="shared" si="2"/>
        <v>74.448717948717942</v>
      </c>
      <c r="P73" s="2">
        <f t="shared" si="3"/>
        <v>44.328244274809158</v>
      </c>
    </row>
    <row r="74" spans="1:16" x14ac:dyDescent="0.3">
      <c r="A74">
        <v>22</v>
      </c>
      <c r="B74" t="s">
        <v>2096</v>
      </c>
      <c r="C74" t="s">
        <v>16</v>
      </c>
      <c r="D74">
        <v>1982</v>
      </c>
      <c r="E74">
        <v>1999</v>
      </c>
      <c r="F74">
        <v>103</v>
      </c>
      <c r="G74">
        <v>154</v>
      </c>
      <c r="H74">
        <v>22</v>
      </c>
      <c r="I74">
        <v>5768</v>
      </c>
      <c r="J74">
        <v>237</v>
      </c>
      <c r="K74">
        <v>43.69</v>
      </c>
      <c r="L74">
        <v>15</v>
      </c>
      <c r="M74">
        <v>29</v>
      </c>
      <c r="N74">
        <v>12</v>
      </c>
      <c r="O74" s="2">
        <f t="shared" si="2"/>
        <v>56</v>
      </c>
      <c r="P74" s="2">
        <f t="shared" si="3"/>
        <v>37.454545454545453</v>
      </c>
    </row>
    <row r="75" spans="1:16" x14ac:dyDescent="0.3">
      <c r="A75">
        <v>23</v>
      </c>
      <c r="B75" t="s">
        <v>2160</v>
      </c>
      <c r="C75" t="s">
        <v>13</v>
      </c>
      <c r="D75">
        <v>1990</v>
      </c>
      <c r="E75">
        <v>2004</v>
      </c>
      <c r="F75">
        <v>96</v>
      </c>
      <c r="G75">
        <v>171</v>
      </c>
      <c r="H75">
        <v>16</v>
      </c>
      <c r="I75">
        <v>5764</v>
      </c>
      <c r="J75">
        <v>207</v>
      </c>
      <c r="K75">
        <v>37.18</v>
      </c>
      <c r="L75">
        <v>14</v>
      </c>
      <c r="M75">
        <v>33</v>
      </c>
      <c r="N75">
        <v>14</v>
      </c>
      <c r="O75" s="2">
        <f t="shared" si="2"/>
        <v>60.041666666666664</v>
      </c>
      <c r="P75" s="2">
        <f t="shared" si="3"/>
        <v>33.707602339181285</v>
      </c>
    </row>
    <row r="76" spans="1:16" x14ac:dyDescent="0.3">
      <c r="A76">
        <v>24</v>
      </c>
      <c r="B76" t="s">
        <v>2108</v>
      </c>
      <c r="C76" t="s">
        <v>15</v>
      </c>
      <c r="D76">
        <v>1987</v>
      </c>
      <c r="E76">
        <v>2002</v>
      </c>
      <c r="F76">
        <v>102</v>
      </c>
      <c r="G76">
        <v>173</v>
      </c>
      <c r="H76">
        <v>15</v>
      </c>
      <c r="I76">
        <v>5762</v>
      </c>
      <c r="J76">
        <v>233</v>
      </c>
      <c r="K76">
        <v>36.46</v>
      </c>
      <c r="L76">
        <v>13</v>
      </c>
      <c r="M76">
        <v>27</v>
      </c>
      <c r="N76">
        <v>13</v>
      </c>
      <c r="O76" s="2">
        <f t="shared" si="2"/>
        <v>56.490196078431374</v>
      </c>
      <c r="P76" s="2">
        <f t="shared" si="3"/>
        <v>33.306358381502889</v>
      </c>
    </row>
    <row r="77" spans="1:16" x14ac:dyDescent="0.3">
      <c r="A77">
        <v>25</v>
      </c>
      <c r="B77" t="s">
        <v>2824</v>
      </c>
      <c r="C77" t="s">
        <v>11</v>
      </c>
      <c r="D77">
        <v>2010</v>
      </c>
      <c r="E77">
        <v>2019</v>
      </c>
      <c r="F77">
        <v>75</v>
      </c>
      <c r="G77">
        <v>124</v>
      </c>
      <c r="H77">
        <v>8</v>
      </c>
      <c r="I77">
        <v>5740</v>
      </c>
      <c r="J77">
        <v>206</v>
      </c>
      <c r="K77">
        <v>49.48</v>
      </c>
      <c r="L77">
        <v>18</v>
      </c>
      <c r="M77">
        <v>24</v>
      </c>
      <c r="N77">
        <v>7</v>
      </c>
      <c r="O77" s="2">
        <f t="shared" si="2"/>
        <v>76.533333333333331</v>
      </c>
      <c r="P77" s="2">
        <f t="shared" si="3"/>
        <v>46.29032258064516</v>
      </c>
    </row>
    <row r="78" spans="1:16" x14ac:dyDescent="0.3">
      <c r="A78">
        <v>26</v>
      </c>
      <c r="B78" t="s">
        <v>1062</v>
      </c>
      <c r="C78" t="s">
        <v>13</v>
      </c>
      <c r="D78">
        <v>1999</v>
      </c>
      <c r="E78">
        <v>2008</v>
      </c>
      <c r="F78">
        <v>82</v>
      </c>
      <c r="G78">
        <v>147</v>
      </c>
      <c r="H78">
        <v>9</v>
      </c>
      <c r="I78">
        <v>5719</v>
      </c>
      <c r="J78">
        <v>197</v>
      </c>
      <c r="K78">
        <v>41.44</v>
      </c>
      <c r="L78">
        <v>18</v>
      </c>
      <c r="M78">
        <v>18</v>
      </c>
      <c r="N78">
        <v>9</v>
      </c>
      <c r="O78" s="2">
        <f t="shared" si="2"/>
        <v>69.743902439024396</v>
      </c>
      <c r="P78" s="2">
        <f t="shared" si="3"/>
        <v>38.904761904761905</v>
      </c>
    </row>
    <row r="79" spans="1:16" x14ac:dyDescent="0.3">
      <c r="A79">
        <v>27</v>
      </c>
      <c r="B79" t="s">
        <v>83</v>
      </c>
      <c r="C79" t="s">
        <v>14</v>
      </c>
      <c r="D79">
        <v>2009</v>
      </c>
      <c r="E79">
        <v>2019</v>
      </c>
      <c r="F79">
        <v>84</v>
      </c>
      <c r="G79">
        <v>151</v>
      </c>
      <c r="H79">
        <v>21</v>
      </c>
      <c r="I79">
        <v>5704</v>
      </c>
      <c r="J79">
        <v>160</v>
      </c>
      <c r="K79">
        <v>43.87</v>
      </c>
      <c r="L79">
        <v>9</v>
      </c>
      <c r="M79">
        <v>34</v>
      </c>
      <c r="N79">
        <v>2</v>
      </c>
      <c r="O79" s="2">
        <f t="shared" si="2"/>
        <v>67.904761904761898</v>
      </c>
      <c r="P79" s="2">
        <f t="shared" si="3"/>
        <v>37.774834437086092</v>
      </c>
    </row>
    <row r="80" spans="1:16" x14ac:dyDescent="0.3">
      <c r="A80">
        <v>28</v>
      </c>
      <c r="B80" t="s">
        <v>272</v>
      </c>
      <c r="C80" t="s">
        <v>12</v>
      </c>
      <c r="D80">
        <v>1999</v>
      </c>
      <c r="E80">
        <v>2008</v>
      </c>
      <c r="F80">
        <v>96</v>
      </c>
      <c r="G80">
        <v>137</v>
      </c>
      <c r="H80">
        <v>20</v>
      </c>
      <c r="I80">
        <v>5570</v>
      </c>
      <c r="J80">
        <v>204</v>
      </c>
      <c r="K80">
        <v>47.6</v>
      </c>
      <c r="L80">
        <v>17</v>
      </c>
      <c r="M80">
        <v>26</v>
      </c>
      <c r="N80">
        <v>14</v>
      </c>
      <c r="O80" s="2">
        <f t="shared" si="2"/>
        <v>58.020833333333336</v>
      </c>
      <c r="P80" s="2">
        <f t="shared" si="3"/>
        <v>40.65693430656934</v>
      </c>
    </row>
    <row r="81" spans="1:16" x14ac:dyDescent="0.3">
      <c r="A81">
        <v>29</v>
      </c>
      <c r="B81" t="s">
        <v>274</v>
      </c>
      <c r="C81" t="s">
        <v>17</v>
      </c>
      <c r="D81">
        <v>1997</v>
      </c>
      <c r="E81">
        <v>2012</v>
      </c>
      <c r="F81">
        <v>147</v>
      </c>
      <c r="G81">
        <v>206</v>
      </c>
      <c r="H81">
        <v>24</v>
      </c>
      <c r="I81">
        <v>5515</v>
      </c>
      <c r="J81">
        <v>125</v>
      </c>
      <c r="K81">
        <v>30.3</v>
      </c>
      <c r="L81">
        <v>5</v>
      </c>
      <c r="M81">
        <v>35</v>
      </c>
      <c r="N81">
        <v>17</v>
      </c>
      <c r="O81" s="2">
        <f t="shared" si="2"/>
        <v>37.517006802721092</v>
      </c>
      <c r="P81" s="2">
        <f t="shared" si="3"/>
        <v>26.771844660194176</v>
      </c>
    </row>
    <row r="82" spans="1:16" x14ac:dyDescent="0.3">
      <c r="A82">
        <v>30</v>
      </c>
      <c r="B82" t="s">
        <v>1531</v>
      </c>
      <c r="C82" t="s">
        <v>14</v>
      </c>
      <c r="D82">
        <v>1990</v>
      </c>
      <c r="E82">
        <v>2007</v>
      </c>
      <c r="F82">
        <v>90</v>
      </c>
      <c r="G82">
        <v>156</v>
      </c>
      <c r="H82">
        <v>15</v>
      </c>
      <c r="I82">
        <v>5502</v>
      </c>
      <c r="J82">
        <v>249</v>
      </c>
      <c r="K82">
        <v>39.020000000000003</v>
      </c>
      <c r="L82">
        <v>16</v>
      </c>
      <c r="M82">
        <v>17</v>
      </c>
      <c r="N82">
        <v>22</v>
      </c>
      <c r="O82" s="2">
        <f t="shared" si="2"/>
        <v>61.133333333333333</v>
      </c>
      <c r="P82" s="2">
        <f t="shared" si="3"/>
        <v>35.269230769230766</v>
      </c>
    </row>
    <row r="83" spans="1:16" x14ac:dyDescent="0.3">
      <c r="A83">
        <v>31</v>
      </c>
      <c r="B83" t="s">
        <v>39</v>
      </c>
      <c r="C83" t="s">
        <v>14</v>
      </c>
      <c r="D83">
        <v>1999</v>
      </c>
      <c r="E83">
        <v>2013</v>
      </c>
      <c r="F83">
        <v>87</v>
      </c>
      <c r="G83">
        <v>145</v>
      </c>
      <c r="H83">
        <v>11</v>
      </c>
      <c r="I83">
        <v>5492</v>
      </c>
      <c r="J83">
        <v>193</v>
      </c>
      <c r="K83">
        <v>40.98</v>
      </c>
      <c r="L83">
        <v>16</v>
      </c>
      <c r="M83">
        <v>23</v>
      </c>
      <c r="N83">
        <v>14</v>
      </c>
      <c r="O83" s="2">
        <f t="shared" si="2"/>
        <v>63.126436781609193</v>
      </c>
      <c r="P83" s="2">
        <f t="shared" si="3"/>
        <v>37.875862068965517</v>
      </c>
    </row>
    <row r="84" spans="1:16" x14ac:dyDescent="0.3">
      <c r="A84">
        <v>32</v>
      </c>
      <c r="B84" t="s">
        <v>2246</v>
      </c>
      <c r="C84" t="s">
        <v>14</v>
      </c>
      <c r="D84">
        <v>2001</v>
      </c>
      <c r="E84">
        <v>2013</v>
      </c>
      <c r="F84">
        <v>81</v>
      </c>
      <c r="G84">
        <v>132</v>
      </c>
      <c r="H84">
        <v>20</v>
      </c>
      <c r="I84">
        <v>5462</v>
      </c>
      <c r="J84">
        <v>231</v>
      </c>
      <c r="K84">
        <v>48.76</v>
      </c>
      <c r="L84">
        <v>14</v>
      </c>
      <c r="M84">
        <v>30</v>
      </c>
      <c r="N84">
        <v>11</v>
      </c>
      <c r="O84" s="2">
        <f t="shared" si="2"/>
        <v>67.432098765432102</v>
      </c>
      <c r="P84" s="2">
        <f t="shared" si="3"/>
        <v>41.378787878787875</v>
      </c>
    </row>
    <row r="85" spans="1:16" x14ac:dyDescent="0.3">
      <c r="A85">
        <v>33</v>
      </c>
      <c r="B85" t="s">
        <v>2115</v>
      </c>
      <c r="C85" t="s">
        <v>18</v>
      </c>
      <c r="D85">
        <v>1982</v>
      </c>
      <c r="E85">
        <v>1995</v>
      </c>
      <c r="F85">
        <v>77</v>
      </c>
      <c r="G85">
        <v>131</v>
      </c>
      <c r="H85">
        <v>11</v>
      </c>
      <c r="I85">
        <v>5444</v>
      </c>
      <c r="J85">
        <v>299</v>
      </c>
      <c r="K85">
        <v>45.36</v>
      </c>
      <c r="L85">
        <v>17</v>
      </c>
      <c r="M85">
        <v>18</v>
      </c>
      <c r="N85">
        <v>9</v>
      </c>
      <c r="O85" s="2">
        <f t="shared" si="2"/>
        <v>70.701298701298697</v>
      </c>
      <c r="P85" s="2">
        <f t="shared" si="3"/>
        <v>41.55725190839695</v>
      </c>
    </row>
    <row r="86" spans="1:16" x14ac:dyDescent="0.3">
      <c r="A86">
        <v>34</v>
      </c>
      <c r="B86" t="s">
        <v>3519</v>
      </c>
      <c r="C86" t="s">
        <v>13</v>
      </c>
      <c r="D86">
        <v>1908</v>
      </c>
      <c r="E86">
        <v>1930</v>
      </c>
      <c r="F86">
        <v>61</v>
      </c>
      <c r="G86">
        <v>102</v>
      </c>
      <c r="H86">
        <v>7</v>
      </c>
      <c r="I86">
        <v>5410</v>
      </c>
      <c r="J86">
        <v>211</v>
      </c>
      <c r="K86">
        <v>56.94</v>
      </c>
      <c r="L86">
        <v>15</v>
      </c>
      <c r="M86">
        <v>28</v>
      </c>
      <c r="N86">
        <v>4</v>
      </c>
      <c r="O86" s="2">
        <f t="shared" si="2"/>
        <v>88.688524590163937</v>
      </c>
      <c r="P86" s="2">
        <f t="shared" si="3"/>
        <v>53.03921568627451</v>
      </c>
    </row>
    <row r="87" spans="1:16" x14ac:dyDescent="0.3">
      <c r="A87">
        <v>35</v>
      </c>
      <c r="B87" t="s">
        <v>2323</v>
      </c>
      <c r="C87" t="s">
        <v>12</v>
      </c>
      <c r="D87">
        <v>1965</v>
      </c>
      <c r="E87">
        <v>1981</v>
      </c>
      <c r="F87">
        <v>74</v>
      </c>
      <c r="G87">
        <v>125</v>
      </c>
      <c r="H87">
        <v>14</v>
      </c>
      <c r="I87">
        <v>5357</v>
      </c>
      <c r="J87">
        <v>250</v>
      </c>
      <c r="K87">
        <v>48.26</v>
      </c>
      <c r="L87">
        <v>15</v>
      </c>
      <c r="M87">
        <v>33</v>
      </c>
      <c r="N87">
        <v>4</v>
      </c>
      <c r="O87" s="2">
        <f t="shared" si="2"/>
        <v>72.391891891891888</v>
      </c>
      <c r="P87" s="2">
        <f t="shared" si="3"/>
        <v>42.856000000000002</v>
      </c>
    </row>
    <row r="88" spans="1:16" x14ac:dyDescent="0.3">
      <c r="A88">
        <v>36</v>
      </c>
      <c r="B88" t="s">
        <v>2280</v>
      </c>
      <c r="C88" t="s">
        <v>12</v>
      </c>
      <c r="D88">
        <v>1964</v>
      </c>
      <c r="E88">
        <v>1980</v>
      </c>
      <c r="F88">
        <v>75</v>
      </c>
      <c r="G88">
        <v>136</v>
      </c>
      <c r="H88">
        <v>10</v>
      </c>
      <c r="I88">
        <v>5345</v>
      </c>
      <c r="J88">
        <v>196</v>
      </c>
      <c r="K88">
        <v>42.42</v>
      </c>
      <c r="L88">
        <v>14</v>
      </c>
      <c r="M88">
        <v>26</v>
      </c>
      <c r="N88">
        <v>11</v>
      </c>
      <c r="O88" s="2">
        <f t="shared" si="2"/>
        <v>71.266666666666666</v>
      </c>
      <c r="P88" s="2">
        <f t="shared" si="3"/>
        <v>39.301470588235297</v>
      </c>
    </row>
    <row r="89" spans="1:16" x14ac:dyDescent="0.3">
      <c r="A89">
        <v>37</v>
      </c>
      <c r="B89" t="s">
        <v>2124</v>
      </c>
      <c r="C89" t="s">
        <v>18</v>
      </c>
      <c r="D89">
        <v>1978</v>
      </c>
      <c r="E89">
        <v>1993</v>
      </c>
      <c r="F89">
        <v>82</v>
      </c>
      <c r="G89">
        <v>148</v>
      </c>
      <c r="H89">
        <v>7</v>
      </c>
      <c r="I89">
        <v>5334</v>
      </c>
      <c r="J89">
        <v>185</v>
      </c>
      <c r="K89">
        <v>37.82</v>
      </c>
      <c r="L89">
        <v>12</v>
      </c>
      <c r="M89">
        <v>23</v>
      </c>
      <c r="N89">
        <v>7</v>
      </c>
      <c r="O89" s="2">
        <f t="shared" si="2"/>
        <v>65.048780487804876</v>
      </c>
      <c r="P89" s="2">
        <f t="shared" si="3"/>
        <v>36.04054054054054</v>
      </c>
    </row>
    <row r="90" spans="1:16" x14ac:dyDescent="0.3">
      <c r="A90">
        <v>38</v>
      </c>
      <c r="B90" t="s">
        <v>2230</v>
      </c>
      <c r="C90" t="s">
        <v>12</v>
      </c>
      <c r="D90">
        <v>1993</v>
      </c>
      <c r="E90">
        <v>2001</v>
      </c>
      <c r="F90">
        <v>74</v>
      </c>
      <c r="G90">
        <v>131</v>
      </c>
      <c r="H90">
        <v>7</v>
      </c>
      <c r="I90">
        <v>5312</v>
      </c>
      <c r="J90">
        <v>219</v>
      </c>
      <c r="K90">
        <v>42.83</v>
      </c>
      <c r="L90">
        <v>14</v>
      </c>
      <c r="M90">
        <v>21</v>
      </c>
      <c r="N90">
        <v>9</v>
      </c>
      <c r="O90" s="2">
        <f t="shared" si="2"/>
        <v>71.78378378378379</v>
      </c>
      <c r="P90" s="2">
        <f t="shared" si="3"/>
        <v>40.549618320610683</v>
      </c>
    </row>
    <row r="91" spans="1:16" x14ac:dyDescent="0.3">
      <c r="A91">
        <v>39</v>
      </c>
      <c r="B91" t="s">
        <v>2128</v>
      </c>
      <c r="C91" t="s">
        <v>11</v>
      </c>
      <c r="D91">
        <v>1978</v>
      </c>
      <c r="E91">
        <v>1994</v>
      </c>
      <c r="F91">
        <v>131</v>
      </c>
      <c r="G91">
        <v>184</v>
      </c>
      <c r="H91">
        <v>15</v>
      </c>
      <c r="I91">
        <v>5248</v>
      </c>
      <c r="J91">
        <v>163</v>
      </c>
      <c r="K91">
        <v>31.05</v>
      </c>
      <c r="L91">
        <v>8</v>
      </c>
      <c r="M91">
        <v>27</v>
      </c>
      <c r="N91">
        <v>16</v>
      </c>
      <c r="O91" s="2">
        <f t="shared" si="2"/>
        <v>40.061068702290079</v>
      </c>
      <c r="P91" s="2">
        <f t="shared" si="3"/>
        <v>28.521739130434781</v>
      </c>
    </row>
    <row r="92" spans="1:16" x14ac:dyDescent="0.3">
      <c r="A92">
        <v>40</v>
      </c>
      <c r="B92" t="s">
        <v>2997</v>
      </c>
      <c r="C92" t="s">
        <v>12</v>
      </c>
      <c r="D92">
        <v>1961</v>
      </c>
      <c r="E92">
        <v>1971</v>
      </c>
      <c r="F92">
        <v>67</v>
      </c>
      <c r="G92">
        <v>123</v>
      </c>
      <c r="H92">
        <v>12</v>
      </c>
      <c r="I92">
        <v>5234</v>
      </c>
      <c r="J92">
        <v>210</v>
      </c>
      <c r="K92">
        <v>47.15</v>
      </c>
      <c r="L92">
        <v>13</v>
      </c>
      <c r="M92">
        <v>27</v>
      </c>
      <c r="N92">
        <v>6</v>
      </c>
      <c r="O92" s="2">
        <f t="shared" si="2"/>
        <v>78.119402985074629</v>
      </c>
      <c r="P92" s="2">
        <f t="shared" si="3"/>
        <v>42.552845528455286</v>
      </c>
    </row>
    <row r="93" spans="1:16" x14ac:dyDescent="0.3">
      <c r="A93">
        <v>41</v>
      </c>
      <c r="B93" t="s">
        <v>107</v>
      </c>
      <c r="C93" t="s">
        <v>16</v>
      </c>
      <c r="D93">
        <v>2001</v>
      </c>
      <c r="E93">
        <v>2017</v>
      </c>
      <c r="F93">
        <v>75</v>
      </c>
      <c r="G93">
        <v>132</v>
      </c>
      <c r="H93">
        <v>20</v>
      </c>
      <c r="I93">
        <v>5222</v>
      </c>
      <c r="J93">
        <v>161</v>
      </c>
      <c r="K93">
        <v>46.62</v>
      </c>
      <c r="L93">
        <v>10</v>
      </c>
      <c r="M93">
        <v>39</v>
      </c>
      <c r="N93">
        <v>9</v>
      </c>
      <c r="O93" s="2">
        <f t="shared" si="2"/>
        <v>69.626666666666665</v>
      </c>
      <c r="P93" s="2">
        <f t="shared" si="3"/>
        <v>39.560606060606062</v>
      </c>
    </row>
    <row r="94" spans="1:16" x14ac:dyDescent="0.3">
      <c r="A94">
        <v>42</v>
      </c>
      <c r="B94" t="s">
        <v>2167</v>
      </c>
      <c r="C94" t="s">
        <v>13</v>
      </c>
      <c r="D94">
        <v>1977</v>
      </c>
      <c r="E94">
        <v>1992</v>
      </c>
      <c r="F94">
        <v>102</v>
      </c>
      <c r="G94">
        <v>161</v>
      </c>
      <c r="H94">
        <v>6</v>
      </c>
      <c r="I94">
        <v>5200</v>
      </c>
      <c r="J94">
        <v>208</v>
      </c>
      <c r="K94">
        <v>33.54</v>
      </c>
      <c r="L94">
        <v>14</v>
      </c>
      <c r="M94">
        <v>22</v>
      </c>
      <c r="N94">
        <v>14</v>
      </c>
      <c r="O94" s="2">
        <f t="shared" si="2"/>
        <v>50.980392156862742</v>
      </c>
      <c r="P94" s="2">
        <f t="shared" si="3"/>
        <v>32.298136645962735</v>
      </c>
    </row>
    <row r="95" spans="1:16" x14ac:dyDescent="0.3">
      <c r="A95">
        <v>43</v>
      </c>
      <c r="B95" t="s">
        <v>2482</v>
      </c>
      <c r="C95" t="s">
        <v>13</v>
      </c>
      <c r="D95">
        <v>1963</v>
      </c>
      <c r="E95">
        <v>1976</v>
      </c>
      <c r="F95">
        <v>77</v>
      </c>
      <c r="G95">
        <v>127</v>
      </c>
      <c r="H95">
        <v>9</v>
      </c>
      <c r="I95">
        <v>5138</v>
      </c>
      <c r="J95">
        <v>310</v>
      </c>
      <c r="K95">
        <v>43.54</v>
      </c>
      <c r="L95">
        <v>12</v>
      </c>
      <c r="M95">
        <v>24</v>
      </c>
      <c r="N95">
        <v>6</v>
      </c>
      <c r="O95" s="2">
        <f t="shared" si="2"/>
        <v>66.727272727272734</v>
      </c>
      <c r="P95" s="2">
        <f t="shared" si="3"/>
        <v>40.45669291338583</v>
      </c>
    </row>
    <row r="96" spans="1:16" x14ac:dyDescent="0.3">
      <c r="A96">
        <v>44</v>
      </c>
      <c r="B96" t="s">
        <v>2094</v>
      </c>
      <c r="C96" t="s">
        <v>14</v>
      </c>
      <c r="D96">
        <v>1982</v>
      </c>
      <c r="E96">
        <v>2000</v>
      </c>
      <c r="F96">
        <v>93</v>
      </c>
      <c r="G96">
        <v>155</v>
      </c>
      <c r="H96">
        <v>12</v>
      </c>
      <c r="I96">
        <v>5105</v>
      </c>
      <c r="J96">
        <v>135</v>
      </c>
      <c r="K96">
        <v>35.69</v>
      </c>
      <c r="L96">
        <v>4</v>
      </c>
      <c r="M96">
        <v>38</v>
      </c>
      <c r="N96">
        <v>12</v>
      </c>
      <c r="O96" s="2">
        <f t="shared" si="2"/>
        <v>54.892473118279568</v>
      </c>
      <c r="P96" s="2">
        <f t="shared" si="3"/>
        <v>32.935483870967744</v>
      </c>
    </row>
    <row r="97" spans="1:16" x14ac:dyDescent="0.3">
      <c r="A97">
        <v>45</v>
      </c>
      <c r="B97" t="s">
        <v>2152</v>
      </c>
      <c r="C97" t="s">
        <v>16</v>
      </c>
      <c r="D97">
        <v>1969</v>
      </c>
      <c r="E97">
        <v>1985</v>
      </c>
      <c r="F97">
        <v>78</v>
      </c>
      <c r="G97">
        <v>124</v>
      </c>
      <c r="H97">
        <v>11</v>
      </c>
      <c r="I97">
        <v>5062</v>
      </c>
      <c r="J97">
        <v>274</v>
      </c>
      <c r="K97">
        <v>44.79</v>
      </c>
      <c r="L97">
        <v>12</v>
      </c>
      <c r="M97">
        <v>20</v>
      </c>
      <c r="N97">
        <v>10</v>
      </c>
      <c r="O97" s="2">
        <f t="shared" si="2"/>
        <v>64.897435897435898</v>
      </c>
      <c r="P97" s="2">
        <f t="shared" si="3"/>
        <v>40.822580645161288</v>
      </c>
    </row>
    <row r="98" spans="1:16" x14ac:dyDescent="0.3">
      <c r="A98">
        <v>46</v>
      </c>
      <c r="B98" t="s">
        <v>3520</v>
      </c>
      <c r="C98" t="s">
        <v>13</v>
      </c>
      <c r="D98">
        <v>1951</v>
      </c>
      <c r="E98">
        <v>1969</v>
      </c>
      <c r="F98">
        <v>79</v>
      </c>
      <c r="G98">
        <v>123</v>
      </c>
      <c r="H98">
        <v>13</v>
      </c>
      <c r="I98">
        <v>4882</v>
      </c>
      <c r="J98">
        <v>258</v>
      </c>
      <c r="K98">
        <v>44.38</v>
      </c>
      <c r="L98">
        <v>11</v>
      </c>
      <c r="M98">
        <v>20</v>
      </c>
      <c r="N98">
        <v>8</v>
      </c>
      <c r="O98" s="2">
        <f t="shared" si="2"/>
        <v>61.797468354430379</v>
      </c>
      <c r="P98" s="2">
        <f t="shared" si="3"/>
        <v>39.691056910569102</v>
      </c>
    </row>
    <row r="99" spans="1:16" x14ac:dyDescent="0.3">
      <c r="A99">
        <v>47</v>
      </c>
      <c r="B99" t="s">
        <v>47</v>
      </c>
      <c r="C99" t="s">
        <v>11</v>
      </c>
      <c r="D99">
        <v>2005</v>
      </c>
      <c r="E99">
        <v>2014</v>
      </c>
      <c r="F99">
        <v>90</v>
      </c>
      <c r="G99">
        <v>144</v>
      </c>
      <c r="H99">
        <v>16</v>
      </c>
      <c r="I99">
        <v>4876</v>
      </c>
      <c r="J99">
        <v>224</v>
      </c>
      <c r="K99">
        <v>38.090000000000003</v>
      </c>
      <c r="L99">
        <v>6</v>
      </c>
      <c r="M99">
        <v>33</v>
      </c>
      <c r="N99">
        <v>10</v>
      </c>
      <c r="O99" s="2">
        <f t="shared" si="2"/>
        <v>54.177777777777777</v>
      </c>
      <c r="P99" s="2">
        <f t="shared" si="3"/>
        <v>33.861111111111114</v>
      </c>
    </row>
    <row r="100" spans="1:16" x14ac:dyDescent="0.3">
      <c r="A100">
        <v>48</v>
      </c>
      <c r="B100" t="s">
        <v>2929</v>
      </c>
      <c r="C100" t="s">
        <v>12</v>
      </c>
      <c r="D100">
        <v>1957</v>
      </c>
      <c r="E100">
        <v>1978</v>
      </c>
      <c r="F100">
        <v>62</v>
      </c>
      <c r="G100">
        <v>111</v>
      </c>
      <c r="H100">
        <v>7</v>
      </c>
      <c r="I100">
        <v>4869</v>
      </c>
      <c r="J100">
        <v>311</v>
      </c>
      <c r="K100">
        <v>46.81</v>
      </c>
      <c r="L100">
        <v>10</v>
      </c>
      <c r="M100">
        <v>27</v>
      </c>
      <c r="N100">
        <v>8</v>
      </c>
      <c r="O100" s="2">
        <f t="shared" si="2"/>
        <v>78.532258064516128</v>
      </c>
      <c r="P100" s="2">
        <f t="shared" si="3"/>
        <v>43.864864864864863</v>
      </c>
    </row>
    <row r="101" spans="1:16" x14ac:dyDescent="0.3">
      <c r="A101">
        <v>49</v>
      </c>
      <c r="B101" t="s">
        <v>2099</v>
      </c>
      <c r="C101" t="s">
        <v>19</v>
      </c>
      <c r="D101">
        <v>1992</v>
      </c>
      <c r="E101">
        <v>2002</v>
      </c>
      <c r="F101">
        <v>63</v>
      </c>
      <c r="G101">
        <v>112</v>
      </c>
      <c r="H101">
        <v>19</v>
      </c>
      <c r="I101">
        <v>4794</v>
      </c>
      <c r="J101">
        <v>232</v>
      </c>
      <c r="K101">
        <v>51.54</v>
      </c>
      <c r="L101">
        <v>12</v>
      </c>
      <c r="M101">
        <v>27</v>
      </c>
      <c r="N101">
        <v>5</v>
      </c>
      <c r="O101" s="2">
        <f t="shared" si="2"/>
        <v>76.095238095238102</v>
      </c>
      <c r="P101" s="2">
        <f t="shared" si="3"/>
        <v>42.803571428571431</v>
      </c>
    </row>
    <row r="102" spans="1:16" x14ac:dyDescent="0.3">
      <c r="A102">
        <v>0</v>
      </c>
      <c r="B102" t="s">
        <v>2857</v>
      </c>
      <c r="C102" t="s">
        <v>12</v>
      </c>
      <c r="D102">
        <v>1964</v>
      </c>
      <c r="E102">
        <v>1976</v>
      </c>
      <c r="F102">
        <v>66</v>
      </c>
      <c r="G102">
        <v>120</v>
      </c>
      <c r="H102">
        <v>11</v>
      </c>
      <c r="I102">
        <v>4737</v>
      </c>
      <c r="J102">
        <v>171</v>
      </c>
      <c r="K102">
        <v>43.45</v>
      </c>
      <c r="L102">
        <v>8</v>
      </c>
      <c r="M102">
        <v>31</v>
      </c>
      <c r="N102">
        <v>9</v>
      </c>
      <c r="O102" s="2">
        <f t="shared" si="2"/>
        <v>71.772727272727266</v>
      </c>
      <c r="P102" s="2">
        <f t="shared" si="3"/>
        <v>39.475000000000001</v>
      </c>
    </row>
    <row r="103" spans="1:16" x14ac:dyDescent="0.3">
      <c r="A103">
        <v>1</v>
      </c>
      <c r="B103" t="s">
        <v>675</v>
      </c>
      <c r="C103" t="s">
        <v>18</v>
      </c>
      <c r="D103">
        <v>1996</v>
      </c>
      <c r="E103">
        <v>2006</v>
      </c>
      <c r="F103">
        <v>81</v>
      </c>
      <c r="G103">
        <v>137</v>
      </c>
      <c r="H103">
        <v>10</v>
      </c>
      <c r="I103">
        <v>4702</v>
      </c>
      <c r="J103">
        <v>222</v>
      </c>
      <c r="K103">
        <v>37.020000000000003</v>
      </c>
      <c r="L103">
        <v>11</v>
      </c>
      <c r="M103">
        <v>24</v>
      </c>
      <c r="N103">
        <v>11</v>
      </c>
      <c r="O103" s="2">
        <f t="shared" si="2"/>
        <v>58.049382716049379</v>
      </c>
      <c r="P103" s="2">
        <f t="shared" si="3"/>
        <v>34.321167883211679</v>
      </c>
    </row>
    <row r="104" spans="1:16" x14ac:dyDescent="0.3">
      <c r="A104">
        <v>2</v>
      </c>
      <c r="B104" t="s">
        <v>2122</v>
      </c>
      <c r="C104" t="s">
        <v>13</v>
      </c>
      <c r="D104">
        <v>1982</v>
      </c>
      <c r="E104">
        <v>1992</v>
      </c>
      <c r="F104">
        <v>79</v>
      </c>
      <c r="G104">
        <v>139</v>
      </c>
      <c r="H104">
        <v>10</v>
      </c>
      <c r="I104">
        <v>4656</v>
      </c>
      <c r="J104">
        <v>142</v>
      </c>
      <c r="K104">
        <v>36.090000000000003</v>
      </c>
      <c r="L104">
        <v>14</v>
      </c>
      <c r="M104">
        <v>18</v>
      </c>
      <c r="N104">
        <v>9</v>
      </c>
      <c r="O104" s="2">
        <f t="shared" si="2"/>
        <v>58.936708860759495</v>
      </c>
      <c r="P104" s="2">
        <f t="shared" si="3"/>
        <v>33.49640287769784</v>
      </c>
    </row>
    <row r="105" spans="1:16" x14ac:dyDescent="0.3">
      <c r="A105">
        <v>3</v>
      </c>
      <c r="B105" t="s">
        <v>3521</v>
      </c>
      <c r="C105" t="s">
        <v>13</v>
      </c>
      <c r="D105">
        <v>1924</v>
      </c>
      <c r="E105">
        <v>1935</v>
      </c>
      <c r="F105">
        <v>54</v>
      </c>
      <c r="G105">
        <v>84</v>
      </c>
      <c r="H105">
        <v>9</v>
      </c>
      <c r="I105">
        <v>4555</v>
      </c>
      <c r="J105">
        <v>194</v>
      </c>
      <c r="K105">
        <v>60.73</v>
      </c>
      <c r="L105">
        <v>16</v>
      </c>
      <c r="M105">
        <v>23</v>
      </c>
      <c r="N105">
        <v>2</v>
      </c>
      <c r="O105" s="2">
        <f t="shared" si="2"/>
        <v>84.351851851851848</v>
      </c>
      <c r="P105" s="2">
        <f t="shared" si="3"/>
        <v>54.226190476190474</v>
      </c>
    </row>
    <row r="106" spans="1:16" x14ac:dyDescent="0.3">
      <c r="A106">
        <v>4</v>
      </c>
      <c r="B106" t="s">
        <v>2125</v>
      </c>
      <c r="C106" t="s">
        <v>17</v>
      </c>
      <c r="D106">
        <v>1993</v>
      </c>
      <c r="E106">
        <v>2001</v>
      </c>
      <c r="F106">
        <v>70</v>
      </c>
      <c r="G106">
        <v>115</v>
      </c>
      <c r="H106">
        <v>12</v>
      </c>
      <c r="I106">
        <v>4554</v>
      </c>
      <c r="J106">
        <v>275</v>
      </c>
      <c r="K106">
        <v>44.21</v>
      </c>
      <c r="L106">
        <v>14</v>
      </c>
      <c r="M106">
        <v>20</v>
      </c>
      <c r="N106">
        <v>10</v>
      </c>
      <c r="O106" s="2">
        <f t="shared" si="2"/>
        <v>65.057142857142864</v>
      </c>
      <c r="P106" s="2">
        <f t="shared" si="3"/>
        <v>39.6</v>
      </c>
    </row>
    <row r="107" spans="1:16" x14ac:dyDescent="0.3">
      <c r="A107">
        <v>5</v>
      </c>
      <c r="B107" t="s">
        <v>2127</v>
      </c>
      <c r="C107" t="s">
        <v>14</v>
      </c>
      <c r="D107">
        <v>1989</v>
      </c>
      <c r="E107">
        <v>2004</v>
      </c>
      <c r="F107">
        <v>83</v>
      </c>
      <c r="G107">
        <v>131</v>
      </c>
      <c r="H107">
        <v>25</v>
      </c>
      <c r="I107">
        <v>4545</v>
      </c>
      <c r="J107">
        <v>204</v>
      </c>
      <c r="K107">
        <v>42.87</v>
      </c>
      <c r="L107">
        <v>11</v>
      </c>
      <c r="M107">
        <v>20</v>
      </c>
      <c r="N107">
        <v>9</v>
      </c>
      <c r="O107" s="2">
        <f t="shared" si="2"/>
        <v>54.75903614457831</v>
      </c>
      <c r="P107" s="2">
        <f t="shared" si="3"/>
        <v>34.694656488549619</v>
      </c>
    </row>
    <row r="108" spans="1:16" x14ac:dyDescent="0.3">
      <c r="A108">
        <v>6</v>
      </c>
      <c r="B108" t="s">
        <v>3522</v>
      </c>
      <c r="C108" t="s">
        <v>13</v>
      </c>
      <c r="D108">
        <v>1951</v>
      </c>
      <c r="E108">
        <v>1961</v>
      </c>
      <c r="F108">
        <v>66</v>
      </c>
      <c r="G108">
        <v>106</v>
      </c>
      <c r="H108">
        <v>9</v>
      </c>
      <c r="I108">
        <v>4537</v>
      </c>
      <c r="J108">
        <v>285</v>
      </c>
      <c r="K108">
        <v>46.77</v>
      </c>
      <c r="L108">
        <v>13</v>
      </c>
      <c r="M108">
        <v>22</v>
      </c>
      <c r="N108">
        <v>8</v>
      </c>
      <c r="O108" s="2">
        <f t="shared" si="2"/>
        <v>68.742424242424249</v>
      </c>
      <c r="P108" s="2">
        <f t="shared" si="3"/>
        <v>42.801886792452834</v>
      </c>
    </row>
    <row r="109" spans="1:16" x14ac:dyDescent="0.3">
      <c r="A109">
        <v>7</v>
      </c>
      <c r="B109" t="s">
        <v>357</v>
      </c>
      <c r="C109" t="s">
        <v>18</v>
      </c>
      <c r="D109">
        <v>1997</v>
      </c>
      <c r="E109">
        <v>2014</v>
      </c>
      <c r="F109">
        <v>113</v>
      </c>
      <c r="G109">
        <v>174</v>
      </c>
      <c r="H109">
        <v>23</v>
      </c>
      <c r="I109">
        <v>4531</v>
      </c>
      <c r="J109">
        <v>140</v>
      </c>
      <c r="K109">
        <v>30</v>
      </c>
      <c r="L109">
        <v>6</v>
      </c>
      <c r="M109">
        <v>23</v>
      </c>
      <c r="N109">
        <v>20</v>
      </c>
      <c r="O109" s="2">
        <f t="shared" si="2"/>
        <v>40.097345132743364</v>
      </c>
      <c r="P109" s="2">
        <f t="shared" si="3"/>
        <v>26.040229885057471</v>
      </c>
    </row>
    <row r="110" spans="1:16" x14ac:dyDescent="0.3">
      <c r="A110">
        <v>8</v>
      </c>
      <c r="B110" t="s">
        <v>373</v>
      </c>
      <c r="C110" t="s">
        <v>16</v>
      </c>
      <c r="D110">
        <v>2010</v>
      </c>
      <c r="E110">
        <v>2019</v>
      </c>
      <c r="F110">
        <v>73</v>
      </c>
      <c r="G110">
        <v>122</v>
      </c>
      <c r="H110">
        <v>6</v>
      </c>
      <c r="I110">
        <v>4528</v>
      </c>
      <c r="J110">
        <v>137</v>
      </c>
      <c r="K110">
        <v>39.03</v>
      </c>
      <c r="L110">
        <v>12</v>
      </c>
      <c r="M110">
        <v>26</v>
      </c>
      <c r="N110">
        <v>13</v>
      </c>
      <c r="O110" s="2">
        <f t="shared" si="2"/>
        <v>62.027397260273972</v>
      </c>
      <c r="P110" s="2">
        <f t="shared" si="3"/>
        <v>37.114754098360656</v>
      </c>
    </row>
    <row r="111" spans="1:16" x14ac:dyDescent="0.3">
      <c r="A111">
        <v>9</v>
      </c>
      <c r="B111" t="s">
        <v>3523</v>
      </c>
      <c r="C111" t="s">
        <v>13</v>
      </c>
      <c r="D111">
        <v>1958</v>
      </c>
      <c r="E111">
        <v>1968</v>
      </c>
      <c r="F111">
        <v>62</v>
      </c>
      <c r="G111">
        <v>102</v>
      </c>
      <c r="H111">
        <v>8</v>
      </c>
      <c r="I111">
        <v>4502</v>
      </c>
      <c r="J111">
        <v>205</v>
      </c>
      <c r="K111">
        <v>47.89</v>
      </c>
      <c r="L111">
        <v>9</v>
      </c>
      <c r="M111">
        <v>27</v>
      </c>
      <c r="N111">
        <v>6</v>
      </c>
      <c r="O111" s="2">
        <f t="shared" si="2"/>
        <v>72.612903225806448</v>
      </c>
      <c r="P111" s="2">
        <f t="shared" si="3"/>
        <v>44.137254901960787</v>
      </c>
    </row>
    <row r="112" spans="1:16" x14ac:dyDescent="0.3">
      <c r="A112">
        <v>10</v>
      </c>
      <c r="B112" t="s">
        <v>3524</v>
      </c>
      <c r="C112" t="s">
        <v>15</v>
      </c>
      <c r="D112">
        <v>1948</v>
      </c>
      <c r="E112">
        <v>1958</v>
      </c>
      <c r="F112">
        <v>48</v>
      </c>
      <c r="G112">
        <v>81</v>
      </c>
      <c r="H112">
        <v>5</v>
      </c>
      <c r="I112">
        <v>4455</v>
      </c>
      <c r="J112">
        <v>207</v>
      </c>
      <c r="K112">
        <v>58.61</v>
      </c>
      <c r="L112">
        <v>15</v>
      </c>
      <c r="M112">
        <v>19</v>
      </c>
      <c r="N112">
        <v>6</v>
      </c>
      <c r="O112" s="2">
        <f t="shared" si="2"/>
        <v>92.8125</v>
      </c>
      <c r="P112" s="2">
        <f t="shared" si="3"/>
        <v>55</v>
      </c>
    </row>
    <row r="113" spans="1:16" x14ac:dyDescent="0.3">
      <c r="A113">
        <v>11</v>
      </c>
      <c r="B113" t="s">
        <v>2304</v>
      </c>
      <c r="C113" t="s">
        <v>14</v>
      </c>
      <c r="D113">
        <v>2012</v>
      </c>
      <c r="E113">
        <v>2019</v>
      </c>
      <c r="F113">
        <v>64</v>
      </c>
      <c r="G113">
        <v>124</v>
      </c>
      <c r="H113">
        <v>4</v>
      </c>
      <c r="I113">
        <v>4421</v>
      </c>
      <c r="J113">
        <v>196</v>
      </c>
      <c r="K113">
        <v>36.840000000000003</v>
      </c>
      <c r="L113">
        <v>9</v>
      </c>
      <c r="M113">
        <v>24</v>
      </c>
      <c r="N113">
        <v>12</v>
      </c>
      <c r="O113" s="2">
        <f t="shared" si="2"/>
        <v>69.078125</v>
      </c>
      <c r="P113" s="2">
        <f t="shared" si="3"/>
        <v>35.653225806451616</v>
      </c>
    </row>
    <row r="114" spans="1:16" x14ac:dyDescent="0.3">
      <c r="A114">
        <v>12</v>
      </c>
      <c r="B114" t="s">
        <v>2174</v>
      </c>
      <c r="C114" t="s">
        <v>12</v>
      </c>
      <c r="D114">
        <v>1977</v>
      </c>
      <c r="E114">
        <v>1984</v>
      </c>
      <c r="F114">
        <v>70</v>
      </c>
      <c r="G114">
        <v>124</v>
      </c>
      <c r="H114">
        <v>6</v>
      </c>
      <c r="I114">
        <v>4415</v>
      </c>
      <c r="J114">
        <v>213</v>
      </c>
      <c r="K114">
        <v>37.409999999999997</v>
      </c>
      <c r="L114">
        <v>9</v>
      </c>
      <c r="M114">
        <v>22</v>
      </c>
      <c r="N114">
        <v>10</v>
      </c>
      <c r="O114" s="2">
        <f t="shared" si="2"/>
        <v>63.071428571428569</v>
      </c>
      <c r="P114" s="2">
        <f t="shared" si="3"/>
        <v>35.604838709677416</v>
      </c>
    </row>
    <row r="115" spans="1:16" x14ac:dyDescent="0.3">
      <c r="A115">
        <v>13</v>
      </c>
      <c r="B115" t="s">
        <v>2168</v>
      </c>
      <c r="C115" t="s">
        <v>13</v>
      </c>
      <c r="D115">
        <v>1978</v>
      </c>
      <c r="E115">
        <v>1995</v>
      </c>
      <c r="F115">
        <v>79</v>
      </c>
      <c r="G115">
        <v>138</v>
      </c>
      <c r="H115">
        <v>14</v>
      </c>
      <c r="I115">
        <v>4409</v>
      </c>
      <c r="J115">
        <v>207</v>
      </c>
      <c r="K115">
        <v>35.549999999999997</v>
      </c>
      <c r="L115">
        <v>10</v>
      </c>
      <c r="M115">
        <v>21</v>
      </c>
      <c r="N115">
        <v>16</v>
      </c>
      <c r="O115" s="2">
        <f t="shared" si="2"/>
        <v>55.810126582278478</v>
      </c>
      <c r="P115" s="2">
        <f t="shared" si="3"/>
        <v>31.94927536231884</v>
      </c>
    </row>
    <row r="116" spans="1:16" x14ac:dyDescent="0.3">
      <c r="A116">
        <v>14</v>
      </c>
      <c r="B116" t="s">
        <v>500</v>
      </c>
      <c r="C116" t="s">
        <v>12</v>
      </c>
      <c r="D116">
        <v>1992</v>
      </c>
      <c r="E116">
        <v>2006</v>
      </c>
      <c r="F116">
        <v>67</v>
      </c>
      <c r="G116">
        <v>109</v>
      </c>
      <c r="H116">
        <v>14</v>
      </c>
      <c r="I116">
        <v>4406</v>
      </c>
      <c r="J116">
        <v>165</v>
      </c>
      <c r="K116">
        <v>46.37</v>
      </c>
      <c r="L116">
        <v>13</v>
      </c>
      <c r="M116">
        <v>23</v>
      </c>
      <c r="N116">
        <v>7</v>
      </c>
      <c r="O116" s="2">
        <f t="shared" si="2"/>
        <v>65.761194029850742</v>
      </c>
      <c r="P116" s="2">
        <f t="shared" si="3"/>
        <v>40.422018348623851</v>
      </c>
    </row>
    <row r="117" spans="1:16" x14ac:dyDescent="0.3">
      <c r="A117">
        <v>15</v>
      </c>
      <c r="B117" t="s">
        <v>2256</v>
      </c>
      <c r="C117" t="s">
        <v>15</v>
      </c>
      <c r="D117">
        <v>1972</v>
      </c>
      <c r="E117">
        <v>1981</v>
      </c>
      <c r="F117">
        <v>66</v>
      </c>
      <c r="G117">
        <v>109</v>
      </c>
      <c r="H117">
        <v>10</v>
      </c>
      <c r="I117">
        <v>4399</v>
      </c>
      <c r="J117">
        <v>187</v>
      </c>
      <c r="K117">
        <v>44.43</v>
      </c>
      <c r="L117">
        <v>12</v>
      </c>
      <c r="M117">
        <v>21</v>
      </c>
      <c r="N117">
        <v>10</v>
      </c>
      <c r="O117" s="2">
        <f t="shared" si="2"/>
        <v>66.651515151515156</v>
      </c>
      <c r="P117" s="2">
        <f t="shared" si="3"/>
        <v>40.357798165137616</v>
      </c>
    </row>
    <row r="118" spans="1:16" x14ac:dyDescent="0.3">
      <c r="A118">
        <v>16</v>
      </c>
      <c r="B118" t="s">
        <v>2501</v>
      </c>
      <c r="C118" t="s">
        <v>13</v>
      </c>
      <c r="D118">
        <v>1967</v>
      </c>
      <c r="E118">
        <v>1981</v>
      </c>
      <c r="F118">
        <v>95</v>
      </c>
      <c r="G118">
        <v>149</v>
      </c>
      <c r="H118">
        <v>15</v>
      </c>
      <c r="I118">
        <v>4389</v>
      </c>
      <c r="J118">
        <v>135</v>
      </c>
      <c r="K118">
        <v>32.75</v>
      </c>
      <c r="L118">
        <v>5</v>
      </c>
      <c r="M118">
        <v>30</v>
      </c>
      <c r="N118">
        <v>8</v>
      </c>
      <c r="O118" s="2">
        <f t="shared" si="2"/>
        <v>46.2</v>
      </c>
      <c r="P118" s="2">
        <f t="shared" si="3"/>
        <v>29.456375838926174</v>
      </c>
    </row>
    <row r="119" spans="1:16" x14ac:dyDescent="0.3">
      <c r="A119">
        <v>17</v>
      </c>
      <c r="B119" t="s">
        <v>2176</v>
      </c>
      <c r="C119" t="s">
        <v>11</v>
      </c>
      <c r="D119">
        <v>1969</v>
      </c>
      <c r="E119">
        <v>1988</v>
      </c>
      <c r="F119">
        <v>69</v>
      </c>
      <c r="G119">
        <v>113</v>
      </c>
      <c r="H119">
        <v>10</v>
      </c>
      <c r="I119">
        <v>4378</v>
      </c>
      <c r="J119">
        <v>138</v>
      </c>
      <c r="K119">
        <v>42.5</v>
      </c>
      <c r="L119">
        <v>11</v>
      </c>
      <c r="M119">
        <v>24</v>
      </c>
      <c r="N119">
        <v>12</v>
      </c>
      <c r="O119" s="2">
        <f t="shared" si="2"/>
        <v>63.449275362318843</v>
      </c>
      <c r="P119" s="2">
        <f t="shared" si="3"/>
        <v>38.743362831858406</v>
      </c>
    </row>
    <row r="120" spans="1:16" x14ac:dyDescent="0.3">
      <c r="A120">
        <v>18</v>
      </c>
      <c r="B120" t="s">
        <v>2187</v>
      </c>
      <c r="C120" t="s">
        <v>12</v>
      </c>
      <c r="D120">
        <v>1988</v>
      </c>
      <c r="E120">
        <v>1999</v>
      </c>
      <c r="F120">
        <v>119</v>
      </c>
      <c r="G120">
        <v>182</v>
      </c>
      <c r="H120">
        <v>23</v>
      </c>
      <c r="I120">
        <v>4356</v>
      </c>
      <c r="J120">
        <v>161</v>
      </c>
      <c r="K120">
        <v>27.39</v>
      </c>
      <c r="L120">
        <v>4</v>
      </c>
      <c r="M120">
        <v>22</v>
      </c>
      <c r="N120">
        <v>18</v>
      </c>
      <c r="O120" s="2">
        <f t="shared" si="2"/>
        <v>36.605042016806721</v>
      </c>
      <c r="P120" s="2">
        <f t="shared" si="3"/>
        <v>23.934065934065934</v>
      </c>
    </row>
    <row r="121" spans="1:16" x14ac:dyDescent="0.3">
      <c r="A121">
        <v>19</v>
      </c>
      <c r="B121" t="s">
        <v>2413</v>
      </c>
      <c r="C121" t="s">
        <v>15</v>
      </c>
      <c r="D121">
        <v>1968</v>
      </c>
      <c r="E121">
        <v>1977</v>
      </c>
      <c r="F121">
        <v>59</v>
      </c>
      <c r="G121">
        <v>109</v>
      </c>
      <c r="H121">
        <v>7</v>
      </c>
      <c r="I121">
        <v>4334</v>
      </c>
      <c r="J121">
        <v>169</v>
      </c>
      <c r="K121">
        <v>42.49</v>
      </c>
      <c r="L121">
        <v>8</v>
      </c>
      <c r="M121">
        <v>26</v>
      </c>
      <c r="N121">
        <v>7</v>
      </c>
      <c r="O121" s="2">
        <f t="shared" si="2"/>
        <v>73.457627118644069</v>
      </c>
      <c r="P121" s="2">
        <f t="shared" si="3"/>
        <v>39.761467889908253</v>
      </c>
    </row>
    <row r="122" spans="1:16" x14ac:dyDescent="0.3">
      <c r="A122">
        <v>20</v>
      </c>
      <c r="B122" t="s">
        <v>48</v>
      </c>
      <c r="C122" t="s">
        <v>20</v>
      </c>
      <c r="D122">
        <v>2008</v>
      </c>
      <c r="E122">
        <v>2019</v>
      </c>
      <c r="F122">
        <v>58</v>
      </c>
      <c r="G122">
        <v>112</v>
      </c>
      <c r="H122">
        <v>1</v>
      </c>
      <c r="I122">
        <v>4327</v>
      </c>
      <c r="J122">
        <v>206</v>
      </c>
      <c r="K122">
        <v>38.979999999999997</v>
      </c>
      <c r="L122">
        <v>9</v>
      </c>
      <c r="M122">
        <v>27</v>
      </c>
      <c r="N122">
        <v>8</v>
      </c>
      <c r="O122" s="2">
        <f t="shared" si="2"/>
        <v>74.603448275862064</v>
      </c>
      <c r="P122" s="2">
        <f t="shared" si="3"/>
        <v>38.633928571428569</v>
      </c>
    </row>
    <row r="123" spans="1:16" x14ac:dyDescent="0.3">
      <c r="A123">
        <v>21</v>
      </c>
      <c r="B123" t="s">
        <v>3525</v>
      </c>
      <c r="C123" t="s">
        <v>13</v>
      </c>
      <c r="D123">
        <v>1997</v>
      </c>
      <c r="E123">
        <v>2004</v>
      </c>
      <c r="F123">
        <v>71</v>
      </c>
      <c r="G123">
        <v>131</v>
      </c>
      <c r="H123">
        <v>7</v>
      </c>
      <c r="I123">
        <v>4288</v>
      </c>
      <c r="J123">
        <v>173</v>
      </c>
      <c r="K123">
        <v>34.58</v>
      </c>
      <c r="L123">
        <v>8</v>
      </c>
      <c r="M123">
        <v>23</v>
      </c>
      <c r="N123">
        <v>10</v>
      </c>
      <c r="O123" s="2">
        <f t="shared" si="2"/>
        <v>60.394366197183096</v>
      </c>
      <c r="P123" s="2">
        <f t="shared" si="3"/>
        <v>32.732824427480914</v>
      </c>
    </row>
    <row r="124" spans="1:16" x14ac:dyDescent="0.3">
      <c r="A124">
        <v>22</v>
      </c>
      <c r="B124" t="s">
        <v>138</v>
      </c>
      <c r="C124" t="s">
        <v>13</v>
      </c>
      <c r="D124">
        <v>2003</v>
      </c>
      <c r="E124">
        <v>2011</v>
      </c>
      <c r="F124">
        <v>68</v>
      </c>
      <c r="G124">
        <v>115</v>
      </c>
      <c r="H124">
        <v>10</v>
      </c>
      <c r="I124">
        <v>4259</v>
      </c>
      <c r="J124">
        <v>206</v>
      </c>
      <c r="K124">
        <v>40.56</v>
      </c>
      <c r="L124">
        <v>10</v>
      </c>
      <c r="M124">
        <v>20</v>
      </c>
      <c r="N124">
        <v>6</v>
      </c>
      <c r="O124" s="2">
        <f t="shared" si="2"/>
        <v>62.632352941176471</v>
      </c>
      <c r="P124" s="2">
        <f t="shared" si="3"/>
        <v>37.03478260869565</v>
      </c>
    </row>
    <row r="125" spans="1:16" x14ac:dyDescent="0.3">
      <c r="A125">
        <v>23</v>
      </c>
      <c r="B125" t="s">
        <v>2155</v>
      </c>
      <c r="C125" t="s">
        <v>13</v>
      </c>
      <c r="D125">
        <v>1988</v>
      </c>
      <c r="E125">
        <v>1996</v>
      </c>
      <c r="F125">
        <v>62</v>
      </c>
      <c r="G125">
        <v>112</v>
      </c>
      <c r="H125">
        <v>15</v>
      </c>
      <c r="I125">
        <v>4236</v>
      </c>
      <c r="J125">
        <v>175</v>
      </c>
      <c r="K125">
        <v>43.67</v>
      </c>
      <c r="L125">
        <v>9</v>
      </c>
      <c r="M125">
        <v>28</v>
      </c>
      <c r="N125">
        <v>8</v>
      </c>
      <c r="O125" s="2">
        <f t="shared" si="2"/>
        <v>68.322580645161295</v>
      </c>
      <c r="P125" s="2">
        <f t="shared" si="3"/>
        <v>37.821428571428569</v>
      </c>
    </row>
    <row r="126" spans="1:16" x14ac:dyDescent="0.3">
      <c r="A126">
        <v>24</v>
      </c>
      <c r="B126" t="s">
        <v>69</v>
      </c>
      <c r="C126" t="s">
        <v>20</v>
      </c>
      <c r="D126">
        <v>2005</v>
      </c>
      <c r="E126">
        <v>2019</v>
      </c>
      <c r="F126">
        <v>69</v>
      </c>
      <c r="G126">
        <v>129</v>
      </c>
      <c r="H126">
        <v>9</v>
      </c>
      <c r="I126">
        <v>4210</v>
      </c>
      <c r="J126">
        <v>219</v>
      </c>
      <c r="K126">
        <v>35.08</v>
      </c>
      <c r="L126">
        <v>6</v>
      </c>
      <c r="M126">
        <v>21</v>
      </c>
      <c r="N126">
        <v>11</v>
      </c>
      <c r="O126" s="2">
        <f t="shared" si="2"/>
        <v>61.014492753623188</v>
      </c>
      <c r="P126" s="2">
        <f t="shared" si="3"/>
        <v>32.63565891472868</v>
      </c>
    </row>
    <row r="127" spans="1:16" x14ac:dyDescent="0.3">
      <c r="A127">
        <v>25</v>
      </c>
      <c r="B127" t="s">
        <v>704</v>
      </c>
      <c r="C127" t="s">
        <v>12</v>
      </c>
      <c r="D127">
        <v>2001</v>
      </c>
      <c r="E127">
        <v>2010</v>
      </c>
      <c r="F127">
        <v>56</v>
      </c>
      <c r="G127">
        <v>99</v>
      </c>
      <c r="H127">
        <v>6</v>
      </c>
      <c r="I127">
        <v>4188</v>
      </c>
      <c r="J127">
        <v>157</v>
      </c>
      <c r="K127">
        <v>45.03</v>
      </c>
      <c r="L127">
        <v>10</v>
      </c>
      <c r="M127">
        <v>25</v>
      </c>
      <c r="N127">
        <v>4</v>
      </c>
      <c r="O127" s="2">
        <f t="shared" si="2"/>
        <v>74.785714285714292</v>
      </c>
      <c r="P127" s="2">
        <f t="shared" si="3"/>
        <v>42.303030303030305</v>
      </c>
    </row>
    <row r="128" spans="1:16" x14ac:dyDescent="0.3">
      <c r="A128">
        <v>26</v>
      </c>
      <c r="B128" t="s">
        <v>94</v>
      </c>
      <c r="C128" t="s">
        <v>11</v>
      </c>
      <c r="D128">
        <v>2004</v>
      </c>
      <c r="E128">
        <v>2016</v>
      </c>
      <c r="F128">
        <v>58</v>
      </c>
      <c r="G128">
        <v>104</v>
      </c>
      <c r="H128">
        <v>5</v>
      </c>
      <c r="I128">
        <v>4154</v>
      </c>
      <c r="J128">
        <v>206</v>
      </c>
      <c r="K128">
        <v>41.95</v>
      </c>
      <c r="L128">
        <v>9</v>
      </c>
      <c r="M128">
        <v>22</v>
      </c>
      <c r="N128">
        <v>7</v>
      </c>
      <c r="O128" s="2">
        <f t="shared" si="2"/>
        <v>71.620689655172413</v>
      </c>
      <c r="P128" s="2">
        <f t="shared" si="3"/>
        <v>39.942307692307693</v>
      </c>
    </row>
    <row r="129" spans="1:16" x14ac:dyDescent="0.3">
      <c r="A129">
        <v>27</v>
      </c>
      <c r="B129" t="s">
        <v>2151</v>
      </c>
      <c r="C129" t="s">
        <v>16</v>
      </c>
      <c r="D129">
        <v>1976</v>
      </c>
      <c r="E129">
        <v>1989</v>
      </c>
      <c r="F129">
        <v>76</v>
      </c>
      <c r="G129">
        <v>116</v>
      </c>
      <c r="H129">
        <v>8</v>
      </c>
      <c r="I129">
        <v>4114</v>
      </c>
      <c r="J129">
        <v>231</v>
      </c>
      <c r="K129">
        <v>38.090000000000003</v>
      </c>
      <c r="L129">
        <v>10</v>
      </c>
      <c r="M129">
        <v>17</v>
      </c>
      <c r="N129">
        <v>7</v>
      </c>
      <c r="O129" s="2">
        <f t="shared" si="2"/>
        <v>54.131578947368418</v>
      </c>
      <c r="P129" s="2">
        <f t="shared" si="3"/>
        <v>35.46551724137931</v>
      </c>
    </row>
    <row r="130" spans="1:16" x14ac:dyDescent="0.3">
      <c r="A130">
        <v>28</v>
      </c>
      <c r="B130" t="s">
        <v>210</v>
      </c>
      <c r="C130" t="s">
        <v>11</v>
      </c>
      <c r="D130">
        <v>2013</v>
      </c>
      <c r="E130">
        <v>2019</v>
      </c>
      <c r="F130">
        <v>63</v>
      </c>
      <c r="G130">
        <v>105</v>
      </c>
      <c r="H130">
        <v>11</v>
      </c>
      <c r="I130">
        <v>4112</v>
      </c>
      <c r="J130">
        <v>188</v>
      </c>
      <c r="K130">
        <v>43.74</v>
      </c>
      <c r="L130">
        <v>11</v>
      </c>
      <c r="M130">
        <v>22</v>
      </c>
      <c r="N130">
        <v>6</v>
      </c>
      <c r="O130" s="2">
        <f t="shared" si="2"/>
        <v>65.269841269841265</v>
      </c>
      <c r="P130" s="2">
        <f t="shared" si="3"/>
        <v>39.161904761904765</v>
      </c>
    </row>
    <row r="131" spans="1:16" x14ac:dyDescent="0.3">
      <c r="A131">
        <v>29</v>
      </c>
      <c r="B131" t="s">
        <v>479</v>
      </c>
      <c r="C131" t="s">
        <v>13</v>
      </c>
      <c r="D131">
        <v>2007</v>
      </c>
      <c r="E131">
        <v>2014</v>
      </c>
      <c r="F131">
        <v>79</v>
      </c>
      <c r="G131">
        <v>123</v>
      </c>
      <c r="H131">
        <v>21</v>
      </c>
      <c r="I131">
        <v>4099</v>
      </c>
      <c r="J131">
        <v>131</v>
      </c>
      <c r="K131">
        <v>40.18</v>
      </c>
      <c r="L131">
        <v>7</v>
      </c>
      <c r="M131">
        <v>28</v>
      </c>
      <c r="N131">
        <v>13</v>
      </c>
      <c r="O131" s="2">
        <f t="shared" ref="O131:O194" si="4">I131/F131</f>
        <v>51.88607594936709</v>
      </c>
      <c r="P131" s="2">
        <f t="shared" ref="P131:P194" si="5">I131/G131</f>
        <v>33.325203252032523</v>
      </c>
    </row>
    <row r="132" spans="1:16" x14ac:dyDescent="0.3">
      <c r="A132">
        <v>30</v>
      </c>
      <c r="B132" t="s">
        <v>2090</v>
      </c>
      <c r="C132" t="s">
        <v>16</v>
      </c>
      <c r="D132">
        <v>1990</v>
      </c>
      <c r="E132">
        <v>2001</v>
      </c>
      <c r="F132">
        <v>55</v>
      </c>
      <c r="G132">
        <v>91</v>
      </c>
      <c r="H132">
        <v>2</v>
      </c>
      <c r="I132">
        <v>4052</v>
      </c>
      <c r="J132">
        <v>188</v>
      </c>
      <c r="K132">
        <v>45.52</v>
      </c>
      <c r="L132">
        <v>11</v>
      </c>
      <c r="M132">
        <v>25</v>
      </c>
      <c r="N132">
        <v>8</v>
      </c>
      <c r="O132" s="2">
        <f t="shared" si="4"/>
        <v>73.672727272727272</v>
      </c>
      <c r="P132" s="2">
        <f t="shared" si="5"/>
        <v>44.527472527472526</v>
      </c>
    </row>
    <row r="133" spans="1:16" x14ac:dyDescent="0.3">
      <c r="A133">
        <v>31</v>
      </c>
      <c r="B133" t="s">
        <v>131</v>
      </c>
      <c r="C133" t="s">
        <v>13</v>
      </c>
      <c r="D133">
        <v>2012</v>
      </c>
      <c r="E133">
        <v>2019</v>
      </c>
      <c r="F133">
        <v>70</v>
      </c>
      <c r="G133">
        <v>123</v>
      </c>
      <c r="H133">
        <v>7</v>
      </c>
      <c r="I133">
        <v>4030</v>
      </c>
      <c r="J133">
        <v>167</v>
      </c>
      <c r="K133">
        <v>34.74</v>
      </c>
      <c r="L133">
        <v>6</v>
      </c>
      <c r="M133">
        <v>21</v>
      </c>
      <c r="N133">
        <v>10</v>
      </c>
      <c r="O133" s="2">
        <f t="shared" si="4"/>
        <v>57.571428571428569</v>
      </c>
      <c r="P133" s="2">
        <f t="shared" si="5"/>
        <v>32.764227642276424</v>
      </c>
    </row>
    <row r="134" spans="1:16" x14ac:dyDescent="0.3">
      <c r="A134">
        <v>32</v>
      </c>
      <c r="B134" t="s">
        <v>403</v>
      </c>
      <c r="C134" t="s">
        <v>11</v>
      </c>
      <c r="D134">
        <v>2008</v>
      </c>
      <c r="E134">
        <v>2018</v>
      </c>
      <c r="F134">
        <v>61</v>
      </c>
      <c r="G134">
        <v>105</v>
      </c>
      <c r="H134">
        <v>1</v>
      </c>
      <c r="I134">
        <v>3982</v>
      </c>
      <c r="J134">
        <v>167</v>
      </c>
      <c r="K134">
        <v>38.28</v>
      </c>
      <c r="L134">
        <v>12</v>
      </c>
      <c r="M134">
        <v>15</v>
      </c>
      <c r="N134">
        <v>8</v>
      </c>
      <c r="O134" s="2">
        <f t="shared" si="4"/>
        <v>65.278688524590166</v>
      </c>
      <c r="P134" s="2">
        <f t="shared" si="5"/>
        <v>37.923809523809524</v>
      </c>
    </row>
    <row r="135" spans="1:16" x14ac:dyDescent="0.3">
      <c r="A135">
        <v>33</v>
      </c>
      <c r="B135" t="s">
        <v>2260</v>
      </c>
      <c r="C135" t="s">
        <v>16</v>
      </c>
      <c r="D135">
        <v>1964</v>
      </c>
      <c r="E135">
        <v>1983</v>
      </c>
      <c r="F135">
        <v>63</v>
      </c>
      <c r="G135">
        <v>106</v>
      </c>
      <c r="H135">
        <v>5</v>
      </c>
      <c r="I135">
        <v>3931</v>
      </c>
      <c r="J135">
        <v>167</v>
      </c>
      <c r="K135">
        <v>38.92</v>
      </c>
      <c r="L135">
        <v>8</v>
      </c>
      <c r="M135">
        <v>19</v>
      </c>
      <c r="N135">
        <v>9</v>
      </c>
      <c r="O135" s="2">
        <f t="shared" si="4"/>
        <v>62.396825396825399</v>
      </c>
      <c r="P135" s="2">
        <f t="shared" si="5"/>
        <v>37.084905660377359</v>
      </c>
    </row>
    <row r="136" spans="1:16" x14ac:dyDescent="0.3">
      <c r="A136">
        <v>34</v>
      </c>
      <c r="B136" t="s">
        <v>49</v>
      </c>
      <c r="C136" t="s">
        <v>15</v>
      </c>
      <c r="D136">
        <v>2000</v>
      </c>
      <c r="E136">
        <v>2016</v>
      </c>
      <c r="F136">
        <v>71</v>
      </c>
      <c r="G136">
        <v>127</v>
      </c>
      <c r="H136">
        <v>7</v>
      </c>
      <c r="I136">
        <v>3917</v>
      </c>
      <c r="J136">
        <v>260</v>
      </c>
      <c r="K136">
        <v>32.64</v>
      </c>
      <c r="L136">
        <v>7</v>
      </c>
      <c r="M136">
        <v>24</v>
      </c>
      <c r="N136">
        <v>14</v>
      </c>
      <c r="O136" s="2">
        <f t="shared" si="4"/>
        <v>55.16901408450704</v>
      </c>
      <c r="P136" s="2">
        <f t="shared" si="5"/>
        <v>30.84251968503937</v>
      </c>
    </row>
    <row r="137" spans="1:16" x14ac:dyDescent="0.3">
      <c r="A137">
        <v>35</v>
      </c>
      <c r="B137" t="s">
        <v>3526</v>
      </c>
      <c r="C137" t="s">
        <v>16</v>
      </c>
      <c r="D137">
        <v>1952</v>
      </c>
      <c r="E137">
        <v>1969</v>
      </c>
      <c r="F137">
        <v>55</v>
      </c>
      <c r="G137">
        <v>97</v>
      </c>
      <c r="H137">
        <v>8</v>
      </c>
      <c r="I137">
        <v>3915</v>
      </c>
      <c r="J137">
        <v>337</v>
      </c>
      <c r="K137">
        <v>43.98</v>
      </c>
      <c r="L137">
        <v>12</v>
      </c>
      <c r="M137">
        <v>15</v>
      </c>
      <c r="N137">
        <v>5</v>
      </c>
      <c r="O137" s="2">
        <f t="shared" si="4"/>
        <v>71.181818181818187</v>
      </c>
      <c r="P137" s="2">
        <f t="shared" si="5"/>
        <v>40.360824742268044</v>
      </c>
    </row>
    <row r="138" spans="1:16" x14ac:dyDescent="0.3">
      <c r="A138">
        <v>36</v>
      </c>
      <c r="B138" t="s">
        <v>52</v>
      </c>
      <c r="C138" t="s">
        <v>20</v>
      </c>
      <c r="D138">
        <v>2007</v>
      </c>
      <c r="E138">
        <v>2019</v>
      </c>
      <c r="F138">
        <v>56</v>
      </c>
      <c r="G138">
        <v>105</v>
      </c>
      <c r="H138">
        <v>7</v>
      </c>
      <c r="I138">
        <v>3862</v>
      </c>
      <c r="J138">
        <v>217</v>
      </c>
      <c r="K138">
        <v>39.4</v>
      </c>
      <c r="L138">
        <v>5</v>
      </c>
      <c r="M138">
        <v>24</v>
      </c>
      <c r="N138">
        <v>4</v>
      </c>
      <c r="O138" s="2">
        <f t="shared" si="4"/>
        <v>68.964285714285708</v>
      </c>
      <c r="P138" s="2">
        <f t="shared" si="5"/>
        <v>36.780952380952378</v>
      </c>
    </row>
    <row r="139" spans="1:16" x14ac:dyDescent="0.3">
      <c r="A139">
        <v>37</v>
      </c>
      <c r="B139" t="s">
        <v>3527</v>
      </c>
      <c r="C139" t="s">
        <v>15</v>
      </c>
      <c r="D139">
        <v>1948</v>
      </c>
      <c r="E139">
        <v>1963</v>
      </c>
      <c r="F139">
        <v>51</v>
      </c>
      <c r="G139">
        <v>87</v>
      </c>
      <c r="H139">
        <v>9</v>
      </c>
      <c r="I139">
        <v>3860</v>
      </c>
      <c r="J139">
        <v>261</v>
      </c>
      <c r="K139">
        <v>49.48</v>
      </c>
      <c r="L139">
        <v>9</v>
      </c>
      <c r="M139">
        <v>22</v>
      </c>
      <c r="N139">
        <v>11</v>
      </c>
      <c r="O139" s="2">
        <f t="shared" si="4"/>
        <v>75.686274509803923</v>
      </c>
      <c r="P139" s="2">
        <f t="shared" si="5"/>
        <v>44.367816091954026</v>
      </c>
    </row>
    <row r="140" spans="1:16" x14ac:dyDescent="0.3">
      <c r="A140">
        <v>38</v>
      </c>
      <c r="B140" t="s">
        <v>103</v>
      </c>
      <c r="C140" t="s">
        <v>14</v>
      </c>
      <c r="D140">
        <v>2011</v>
      </c>
      <c r="E140">
        <v>2019</v>
      </c>
      <c r="F140">
        <v>55</v>
      </c>
      <c r="G140">
        <v>100</v>
      </c>
      <c r="H140">
        <v>7</v>
      </c>
      <c r="I140">
        <v>3846</v>
      </c>
      <c r="J140">
        <v>164</v>
      </c>
      <c r="K140">
        <v>41.35</v>
      </c>
      <c r="L140">
        <v>11</v>
      </c>
      <c r="M140">
        <v>18</v>
      </c>
      <c r="N140">
        <v>4</v>
      </c>
      <c r="O140" s="2">
        <f t="shared" si="4"/>
        <v>69.927272727272722</v>
      </c>
      <c r="P140" s="2">
        <f t="shared" si="5"/>
        <v>38.46</v>
      </c>
    </row>
    <row r="141" spans="1:16" x14ac:dyDescent="0.3">
      <c r="A141">
        <v>39</v>
      </c>
      <c r="B141" t="s">
        <v>665</v>
      </c>
      <c r="C141" t="s">
        <v>13</v>
      </c>
      <c r="D141">
        <v>1998</v>
      </c>
      <c r="E141">
        <v>2009</v>
      </c>
      <c r="F141">
        <v>79</v>
      </c>
      <c r="G141">
        <v>130</v>
      </c>
      <c r="H141">
        <v>9</v>
      </c>
      <c r="I141">
        <v>3845</v>
      </c>
      <c r="J141">
        <v>167</v>
      </c>
      <c r="K141">
        <v>31.77</v>
      </c>
      <c r="L141">
        <v>5</v>
      </c>
      <c r="M141">
        <v>26</v>
      </c>
      <c r="N141">
        <v>17</v>
      </c>
      <c r="O141" s="2">
        <f t="shared" si="4"/>
        <v>48.670886075949369</v>
      </c>
      <c r="P141" s="2">
        <f t="shared" si="5"/>
        <v>29.576923076923077</v>
      </c>
    </row>
    <row r="142" spans="1:16" x14ac:dyDescent="0.3">
      <c r="A142">
        <v>40</v>
      </c>
      <c r="B142" t="s">
        <v>453</v>
      </c>
      <c r="C142" t="s">
        <v>13</v>
      </c>
      <c r="D142">
        <v>2009</v>
      </c>
      <c r="E142">
        <v>2015</v>
      </c>
      <c r="F142">
        <v>52</v>
      </c>
      <c r="G142">
        <v>93</v>
      </c>
      <c r="H142">
        <v>6</v>
      </c>
      <c r="I142">
        <v>3835</v>
      </c>
      <c r="J142">
        <v>226</v>
      </c>
      <c r="K142">
        <v>44.08</v>
      </c>
      <c r="L142">
        <v>9</v>
      </c>
      <c r="M142">
        <v>19</v>
      </c>
      <c r="N142">
        <v>8</v>
      </c>
      <c r="O142" s="2">
        <f t="shared" si="4"/>
        <v>73.75</v>
      </c>
      <c r="P142" s="2">
        <f t="shared" si="5"/>
        <v>41.236559139784944</v>
      </c>
    </row>
    <row r="143" spans="1:16" x14ac:dyDescent="0.3">
      <c r="A143">
        <v>41</v>
      </c>
      <c r="B143" t="s">
        <v>2141</v>
      </c>
      <c r="C143" t="s">
        <v>11</v>
      </c>
      <c r="D143">
        <v>1981</v>
      </c>
      <c r="E143">
        <v>1992</v>
      </c>
      <c r="F143">
        <v>80</v>
      </c>
      <c r="G143">
        <v>121</v>
      </c>
      <c r="H143">
        <v>14</v>
      </c>
      <c r="I143">
        <v>3830</v>
      </c>
      <c r="J143">
        <v>206</v>
      </c>
      <c r="K143">
        <v>35.79</v>
      </c>
      <c r="L143">
        <v>11</v>
      </c>
      <c r="M143">
        <v>12</v>
      </c>
      <c r="N143">
        <v>9</v>
      </c>
      <c r="O143" s="2">
        <f t="shared" si="4"/>
        <v>47.875</v>
      </c>
      <c r="P143" s="2">
        <f t="shared" si="5"/>
        <v>31.652892561983471</v>
      </c>
    </row>
    <row r="144" spans="1:16" x14ac:dyDescent="0.3">
      <c r="A144">
        <v>42</v>
      </c>
      <c r="B144" t="s">
        <v>928</v>
      </c>
      <c r="C144" t="s">
        <v>16</v>
      </c>
      <c r="D144">
        <v>1971</v>
      </c>
      <c r="E144">
        <v>1992</v>
      </c>
      <c r="F144">
        <v>88</v>
      </c>
      <c r="G144">
        <v>126</v>
      </c>
      <c r="H144">
        <v>25</v>
      </c>
      <c r="I144">
        <v>3807</v>
      </c>
      <c r="J144">
        <v>136</v>
      </c>
      <c r="K144">
        <v>37.69</v>
      </c>
      <c r="L144">
        <v>6</v>
      </c>
      <c r="M144">
        <v>18</v>
      </c>
      <c r="N144">
        <v>8</v>
      </c>
      <c r="O144" s="2">
        <f t="shared" si="4"/>
        <v>43.261363636363633</v>
      </c>
      <c r="P144" s="2">
        <f t="shared" si="5"/>
        <v>30.214285714285715</v>
      </c>
    </row>
    <row r="145" spans="1:16" x14ac:dyDescent="0.3">
      <c r="A145">
        <v>43</v>
      </c>
      <c r="B145" t="s">
        <v>65</v>
      </c>
      <c r="C145" t="s">
        <v>17</v>
      </c>
      <c r="D145">
        <v>2012</v>
      </c>
      <c r="E145">
        <v>2019</v>
      </c>
      <c r="F145">
        <v>62</v>
      </c>
      <c r="G145">
        <v>106</v>
      </c>
      <c r="H145">
        <v>14</v>
      </c>
      <c r="I145">
        <v>3799</v>
      </c>
      <c r="J145">
        <v>137</v>
      </c>
      <c r="K145">
        <v>41.29</v>
      </c>
      <c r="L145">
        <v>9</v>
      </c>
      <c r="M145">
        <v>21</v>
      </c>
      <c r="N145">
        <v>9</v>
      </c>
      <c r="O145" s="2">
        <f t="shared" si="4"/>
        <v>61.274193548387096</v>
      </c>
      <c r="P145" s="2">
        <f t="shared" si="5"/>
        <v>35.839622641509436</v>
      </c>
    </row>
    <row r="146" spans="1:16" x14ac:dyDescent="0.3">
      <c r="A146">
        <v>44</v>
      </c>
      <c r="B146" t="s">
        <v>3528</v>
      </c>
      <c r="C146" t="s">
        <v>15</v>
      </c>
      <c r="D146">
        <v>1948</v>
      </c>
      <c r="E146">
        <v>1960</v>
      </c>
      <c r="F146">
        <v>44</v>
      </c>
      <c r="G146">
        <v>74</v>
      </c>
      <c r="H146">
        <v>7</v>
      </c>
      <c r="I146">
        <v>3798</v>
      </c>
      <c r="J146">
        <v>220</v>
      </c>
      <c r="K146">
        <v>56.68</v>
      </c>
      <c r="L146">
        <v>15</v>
      </c>
      <c r="M146">
        <v>14</v>
      </c>
      <c r="N146">
        <v>1</v>
      </c>
      <c r="O146" s="2">
        <f t="shared" si="4"/>
        <v>86.318181818181813</v>
      </c>
      <c r="P146" s="2">
        <f t="shared" si="5"/>
        <v>51.324324324324323</v>
      </c>
    </row>
    <row r="147" spans="1:16" x14ac:dyDescent="0.3">
      <c r="A147">
        <v>45</v>
      </c>
      <c r="B147" t="s">
        <v>315</v>
      </c>
      <c r="C147" t="s">
        <v>13</v>
      </c>
      <c r="D147">
        <v>2013</v>
      </c>
      <c r="E147">
        <v>2019</v>
      </c>
      <c r="F147">
        <v>60</v>
      </c>
      <c r="G147">
        <v>110</v>
      </c>
      <c r="H147">
        <v>4</v>
      </c>
      <c r="I147">
        <v>3787</v>
      </c>
      <c r="J147">
        <v>258</v>
      </c>
      <c r="K147">
        <v>35.72</v>
      </c>
      <c r="L147">
        <v>8</v>
      </c>
      <c r="M147">
        <v>20</v>
      </c>
      <c r="N147">
        <v>12</v>
      </c>
      <c r="O147" s="2">
        <f t="shared" si="4"/>
        <v>63.116666666666667</v>
      </c>
      <c r="P147" s="2">
        <f t="shared" si="5"/>
        <v>34.427272727272729</v>
      </c>
    </row>
    <row r="148" spans="1:16" x14ac:dyDescent="0.3">
      <c r="A148">
        <v>46</v>
      </c>
      <c r="B148" t="s">
        <v>629</v>
      </c>
      <c r="C148" t="s">
        <v>17</v>
      </c>
      <c r="D148">
        <v>1995</v>
      </c>
      <c r="E148">
        <v>2008</v>
      </c>
      <c r="F148">
        <v>108</v>
      </c>
      <c r="G148">
        <v>156</v>
      </c>
      <c r="H148">
        <v>39</v>
      </c>
      <c r="I148">
        <v>3781</v>
      </c>
      <c r="J148">
        <v>111</v>
      </c>
      <c r="K148">
        <v>32.31</v>
      </c>
      <c r="L148">
        <v>2</v>
      </c>
      <c r="M148">
        <v>16</v>
      </c>
      <c r="N148">
        <v>9</v>
      </c>
      <c r="O148" s="2">
        <f t="shared" si="4"/>
        <v>35.00925925925926</v>
      </c>
      <c r="P148" s="2">
        <f t="shared" si="5"/>
        <v>24.237179487179485</v>
      </c>
    </row>
    <row r="149" spans="1:16" x14ac:dyDescent="0.3">
      <c r="A149">
        <v>47</v>
      </c>
      <c r="B149" t="s">
        <v>59</v>
      </c>
      <c r="C149" t="s">
        <v>12</v>
      </c>
      <c r="D149">
        <v>2005</v>
      </c>
      <c r="E149">
        <v>2015</v>
      </c>
      <c r="F149">
        <v>59</v>
      </c>
      <c r="G149">
        <v>109</v>
      </c>
      <c r="H149">
        <v>3</v>
      </c>
      <c r="I149">
        <v>3731</v>
      </c>
      <c r="J149">
        <v>176</v>
      </c>
      <c r="K149">
        <v>35.19</v>
      </c>
      <c r="L149">
        <v>4</v>
      </c>
      <c r="M149">
        <v>24</v>
      </c>
      <c r="N149">
        <v>6</v>
      </c>
      <c r="O149" s="2">
        <f t="shared" si="4"/>
        <v>63.237288135593218</v>
      </c>
      <c r="P149" s="2">
        <f t="shared" si="5"/>
        <v>34.22935779816514</v>
      </c>
    </row>
    <row r="150" spans="1:16" x14ac:dyDescent="0.3">
      <c r="A150">
        <v>48</v>
      </c>
      <c r="B150" t="s">
        <v>2109</v>
      </c>
      <c r="C150" t="s">
        <v>17</v>
      </c>
      <c r="D150">
        <v>1992</v>
      </c>
      <c r="E150">
        <v>2000</v>
      </c>
      <c r="F150">
        <v>68</v>
      </c>
      <c r="G150">
        <v>111</v>
      </c>
      <c r="H150">
        <v>9</v>
      </c>
      <c r="I150">
        <v>3714</v>
      </c>
      <c r="J150">
        <v>135</v>
      </c>
      <c r="K150">
        <v>36.409999999999997</v>
      </c>
      <c r="L150">
        <v>6</v>
      </c>
      <c r="M150">
        <v>23</v>
      </c>
      <c r="N150">
        <v>11</v>
      </c>
      <c r="O150" s="2">
        <f t="shared" si="4"/>
        <v>54.617647058823529</v>
      </c>
      <c r="P150" s="2">
        <f t="shared" si="5"/>
        <v>33.45945945945946</v>
      </c>
    </row>
    <row r="151" spans="1:16" x14ac:dyDescent="0.3">
      <c r="A151">
        <v>49</v>
      </c>
      <c r="B151" t="s">
        <v>2647</v>
      </c>
      <c r="C151" t="s">
        <v>17</v>
      </c>
      <c r="D151">
        <v>2012</v>
      </c>
      <c r="E151">
        <v>2019</v>
      </c>
      <c r="F151">
        <v>60</v>
      </c>
      <c r="G151">
        <v>104</v>
      </c>
      <c r="H151">
        <v>9</v>
      </c>
      <c r="I151">
        <v>3666</v>
      </c>
      <c r="J151">
        <v>199</v>
      </c>
      <c r="K151">
        <v>38.58</v>
      </c>
      <c r="L151">
        <v>12</v>
      </c>
      <c r="M151">
        <v>13</v>
      </c>
      <c r="N151">
        <v>10</v>
      </c>
      <c r="O151" s="2">
        <f t="shared" si="4"/>
        <v>61.1</v>
      </c>
      <c r="P151" s="2">
        <f t="shared" si="5"/>
        <v>35.25</v>
      </c>
    </row>
    <row r="152" spans="1:16" x14ac:dyDescent="0.3">
      <c r="A152">
        <v>0</v>
      </c>
      <c r="B152" t="s">
        <v>1560</v>
      </c>
      <c r="C152" t="s">
        <v>17</v>
      </c>
      <c r="D152">
        <v>2002</v>
      </c>
      <c r="E152">
        <v>2011</v>
      </c>
      <c r="F152">
        <v>66</v>
      </c>
      <c r="G152">
        <v>104</v>
      </c>
      <c r="H152">
        <v>16</v>
      </c>
      <c r="I152">
        <v>3665</v>
      </c>
      <c r="J152">
        <v>162</v>
      </c>
      <c r="K152">
        <v>41.64</v>
      </c>
      <c r="L152">
        <v>11</v>
      </c>
      <c r="M152">
        <v>11</v>
      </c>
      <c r="N152">
        <v>7</v>
      </c>
      <c r="O152" s="2">
        <f t="shared" si="4"/>
        <v>55.530303030303031</v>
      </c>
      <c r="P152" s="2">
        <f t="shared" si="5"/>
        <v>35.240384615384613</v>
      </c>
    </row>
    <row r="153" spans="1:16" x14ac:dyDescent="0.3">
      <c r="A153">
        <v>1</v>
      </c>
      <c r="B153" t="s">
        <v>38</v>
      </c>
      <c r="C153" t="s">
        <v>16</v>
      </c>
      <c r="D153">
        <v>2003</v>
      </c>
      <c r="E153">
        <v>2018</v>
      </c>
      <c r="F153">
        <v>55</v>
      </c>
      <c r="G153">
        <v>105</v>
      </c>
      <c r="H153">
        <v>8</v>
      </c>
      <c r="I153">
        <v>3652</v>
      </c>
      <c r="J153">
        <v>224</v>
      </c>
      <c r="K153">
        <v>37.64</v>
      </c>
      <c r="L153">
        <v>10</v>
      </c>
      <c r="M153">
        <v>12</v>
      </c>
      <c r="N153">
        <v>8</v>
      </c>
      <c r="O153" s="2">
        <f t="shared" si="4"/>
        <v>66.400000000000006</v>
      </c>
      <c r="P153" s="2">
        <f t="shared" si="5"/>
        <v>34.780952380952378</v>
      </c>
    </row>
    <row r="154" spans="1:16" x14ac:dyDescent="0.3">
      <c r="A154">
        <v>2</v>
      </c>
      <c r="B154" t="s">
        <v>2495</v>
      </c>
      <c r="C154" t="s">
        <v>16</v>
      </c>
      <c r="D154">
        <v>1959</v>
      </c>
      <c r="E154">
        <v>1979</v>
      </c>
      <c r="F154">
        <v>57</v>
      </c>
      <c r="G154">
        <v>100</v>
      </c>
      <c r="H154">
        <v>7</v>
      </c>
      <c r="I154">
        <v>3643</v>
      </c>
      <c r="J154">
        <v>201</v>
      </c>
      <c r="K154">
        <v>39.17</v>
      </c>
      <c r="L154">
        <v>10</v>
      </c>
      <c r="M154">
        <v>19</v>
      </c>
      <c r="N154">
        <v>4</v>
      </c>
      <c r="O154" s="2">
        <f t="shared" si="4"/>
        <v>63.912280701754383</v>
      </c>
      <c r="P154" s="2">
        <f t="shared" si="5"/>
        <v>36.43</v>
      </c>
    </row>
    <row r="155" spans="1:16" x14ac:dyDescent="0.3">
      <c r="A155">
        <v>3</v>
      </c>
      <c r="B155" t="s">
        <v>2215</v>
      </c>
      <c r="C155" t="s">
        <v>12</v>
      </c>
      <c r="D155">
        <v>1970</v>
      </c>
      <c r="E155">
        <v>1984</v>
      </c>
      <c r="F155">
        <v>96</v>
      </c>
      <c r="G155">
        <v>150</v>
      </c>
      <c r="H155">
        <v>13</v>
      </c>
      <c r="I155">
        <v>3633</v>
      </c>
      <c r="J155">
        <v>132</v>
      </c>
      <c r="K155">
        <v>26.51</v>
      </c>
      <c r="L155">
        <v>3</v>
      </c>
      <c r="M155">
        <v>16</v>
      </c>
      <c r="N155">
        <v>12</v>
      </c>
      <c r="O155" s="2">
        <f t="shared" si="4"/>
        <v>37.84375</v>
      </c>
      <c r="P155" s="2">
        <f t="shared" si="5"/>
        <v>24.22</v>
      </c>
    </row>
    <row r="156" spans="1:16" x14ac:dyDescent="0.3">
      <c r="A156">
        <v>4</v>
      </c>
      <c r="B156" t="s">
        <v>2105</v>
      </c>
      <c r="C156" t="s">
        <v>12</v>
      </c>
      <c r="D156">
        <v>1984</v>
      </c>
      <c r="E156">
        <v>1992</v>
      </c>
      <c r="F156">
        <v>52</v>
      </c>
      <c r="G156">
        <v>89</v>
      </c>
      <c r="H156">
        <v>11</v>
      </c>
      <c r="I156">
        <v>3631</v>
      </c>
      <c r="J156">
        <v>216</v>
      </c>
      <c r="K156">
        <v>46.55</v>
      </c>
      <c r="L156">
        <v>11</v>
      </c>
      <c r="M156">
        <v>14</v>
      </c>
      <c r="N156">
        <v>11</v>
      </c>
      <c r="O156" s="2">
        <f t="shared" si="4"/>
        <v>69.82692307692308</v>
      </c>
      <c r="P156" s="2">
        <f t="shared" si="5"/>
        <v>40.797752808988761</v>
      </c>
    </row>
    <row r="157" spans="1:16" x14ac:dyDescent="0.3">
      <c r="A157">
        <v>5</v>
      </c>
      <c r="B157" t="s">
        <v>3529</v>
      </c>
      <c r="C157" t="s">
        <v>11</v>
      </c>
      <c r="D157">
        <v>1948</v>
      </c>
      <c r="E157">
        <v>1962</v>
      </c>
      <c r="F157">
        <v>59</v>
      </c>
      <c r="G157">
        <v>94</v>
      </c>
      <c r="H157">
        <v>8</v>
      </c>
      <c r="I157">
        <v>3631</v>
      </c>
      <c r="J157">
        <v>223</v>
      </c>
      <c r="K157">
        <v>42.22</v>
      </c>
      <c r="L157">
        <v>12</v>
      </c>
      <c r="M157">
        <v>14</v>
      </c>
      <c r="N157">
        <v>5</v>
      </c>
      <c r="O157" s="2">
        <f t="shared" si="4"/>
        <v>61.542372881355931</v>
      </c>
      <c r="P157" s="2">
        <f t="shared" si="5"/>
        <v>38.627659574468083</v>
      </c>
    </row>
    <row r="158" spans="1:16" x14ac:dyDescent="0.3">
      <c r="A158">
        <v>6</v>
      </c>
      <c r="B158" t="s">
        <v>944</v>
      </c>
      <c r="C158" t="s">
        <v>18</v>
      </c>
      <c r="D158">
        <v>2009</v>
      </c>
      <c r="E158">
        <v>2019</v>
      </c>
      <c r="F158">
        <v>67</v>
      </c>
      <c r="G158">
        <v>106</v>
      </c>
      <c r="H158">
        <v>15</v>
      </c>
      <c r="I158">
        <v>3616</v>
      </c>
      <c r="J158">
        <v>205</v>
      </c>
      <c r="K158">
        <v>39.729999999999997</v>
      </c>
      <c r="L158">
        <v>8</v>
      </c>
      <c r="M158">
        <v>18</v>
      </c>
      <c r="N158">
        <v>9</v>
      </c>
      <c r="O158" s="2">
        <f t="shared" si="4"/>
        <v>53.970149253731343</v>
      </c>
      <c r="P158" s="2">
        <f t="shared" si="5"/>
        <v>34.113207547169814</v>
      </c>
    </row>
    <row r="159" spans="1:16" x14ac:dyDescent="0.3">
      <c r="A159">
        <v>7</v>
      </c>
      <c r="B159" t="s">
        <v>2248</v>
      </c>
      <c r="C159" t="s">
        <v>13</v>
      </c>
      <c r="D159">
        <v>1966</v>
      </c>
      <c r="E159">
        <v>1977</v>
      </c>
      <c r="F159">
        <v>50</v>
      </c>
      <c r="G159">
        <v>88</v>
      </c>
      <c r="H159">
        <v>10</v>
      </c>
      <c r="I159">
        <v>3612</v>
      </c>
      <c r="J159">
        <v>262</v>
      </c>
      <c r="K159">
        <v>46.3</v>
      </c>
      <c r="L159">
        <v>11</v>
      </c>
      <c r="M159">
        <v>11</v>
      </c>
      <c r="N159">
        <v>10</v>
      </c>
      <c r="O159" s="2">
        <f t="shared" si="4"/>
        <v>72.239999999999995</v>
      </c>
      <c r="P159" s="2">
        <f t="shared" si="5"/>
        <v>41.045454545454547</v>
      </c>
    </row>
    <row r="160" spans="1:16" x14ac:dyDescent="0.3">
      <c r="A160">
        <v>8</v>
      </c>
      <c r="B160" t="s">
        <v>2443</v>
      </c>
      <c r="C160" t="s">
        <v>13</v>
      </c>
      <c r="D160">
        <v>1972</v>
      </c>
      <c r="E160">
        <v>1977</v>
      </c>
      <c r="F160">
        <v>58</v>
      </c>
      <c r="G160">
        <v>93</v>
      </c>
      <c r="H160">
        <v>4</v>
      </c>
      <c r="I160">
        <v>3599</v>
      </c>
      <c r="J160">
        <v>148</v>
      </c>
      <c r="K160">
        <v>40.43</v>
      </c>
      <c r="L160">
        <v>8</v>
      </c>
      <c r="M160">
        <v>20</v>
      </c>
      <c r="N160">
        <v>5</v>
      </c>
      <c r="O160" s="2">
        <f t="shared" si="4"/>
        <v>62.051724137931032</v>
      </c>
      <c r="P160" s="2">
        <f t="shared" si="5"/>
        <v>38.698924731182792</v>
      </c>
    </row>
    <row r="161" spans="1:16" x14ac:dyDescent="0.3">
      <c r="A161">
        <v>9</v>
      </c>
      <c r="B161" t="s">
        <v>2403</v>
      </c>
      <c r="C161" t="s">
        <v>16</v>
      </c>
      <c r="D161">
        <v>1964</v>
      </c>
      <c r="E161">
        <v>1980</v>
      </c>
      <c r="F161">
        <v>58</v>
      </c>
      <c r="G161">
        <v>99</v>
      </c>
      <c r="H161">
        <v>7</v>
      </c>
      <c r="I161">
        <v>3575</v>
      </c>
      <c r="J161">
        <v>175</v>
      </c>
      <c r="K161">
        <v>38.85</v>
      </c>
      <c r="L161">
        <v>11</v>
      </c>
      <c r="M161">
        <v>12</v>
      </c>
      <c r="N161">
        <v>9</v>
      </c>
      <c r="O161" s="2">
        <f t="shared" si="4"/>
        <v>61.637931034482762</v>
      </c>
      <c r="P161" s="2">
        <f t="shared" si="5"/>
        <v>36.111111111111114</v>
      </c>
    </row>
    <row r="162" spans="1:16" x14ac:dyDescent="0.3">
      <c r="A162">
        <v>10</v>
      </c>
      <c r="B162" t="s">
        <v>410</v>
      </c>
      <c r="C162" t="s">
        <v>18</v>
      </c>
      <c r="D162">
        <v>2014</v>
      </c>
      <c r="E162">
        <v>2019</v>
      </c>
      <c r="F162">
        <v>49</v>
      </c>
      <c r="G162">
        <v>86</v>
      </c>
      <c r="H162">
        <v>3</v>
      </c>
      <c r="I162">
        <v>3554</v>
      </c>
      <c r="J162">
        <v>264</v>
      </c>
      <c r="K162">
        <v>42.81</v>
      </c>
      <c r="L162">
        <v>11</v>
      </c>
      <c r="M162">
        <v>16</v>
      </c>
      <c r="N162">
        <v>8</v>
      </c>
      <c r="O162" s="2">
        <f t="shared" si="4"/>
        <v>72.530612244897952</v>
      </c>
      <c r="P162" s="2">
        <f t="shared" si="5"/>
        <v>41.325581395348834</v>
      </c>
    </row>
    <row r="163" spans="1:16" x14ac:dyDescent="0.3">
      <c r="A163">
        <v>11</v>
      </c>
      <c r="B163" t="s">
        <v>3530</v>
      </c>
      <c r="C163" t="s">
        <v>12</v>
      </c>
      <c r="D163">
        <v>1946</v>
      </c>
      <c r="E163">
        <v>1955</v>
      </c>
      <c r="F163">
        <v>46</v>
      </c>
      <c r="G163">
        <v>79</v>
      </c>
      <c r="H163">
        <v>3</v>
      </c>
      <c r="I163">
        <v>3533</v>
      </c>
      <c r="J163">
        <v>206</v>
      </c>
      <c r="K163">
        <v>46.48</v>
      </c>
      <c r="L163">
        <v>12</v>
      </c>
      <c r="M163">
        <v>12</v>
      </c>
      <c r="N163">
        <v>4</v>
      </c>
      <c r="O163" s="2">
        <f t="shared" si="4"/>
        <v>76.804347826086953</v>
      </c>
      <c r="P163" s="2">
        <f t="shared" si="5"/>
        <v>44.721518987341774</v>
      </c>
    </row>
    <row r="164" spans="1:16" x14ac:dyDescent="0.3">
      <c r="A164">
        <v>12</v>
      </c>
      <c r="B164" t="s">
        <v>3531</v>
      </c>
      <c r="C164" t="s">
        <v>13</v>
      </c>
      <c r="D164">
        <v>1920</v>
      </c>
      <c r="E164">
        <v>1935</v>
      </c>
      <c r="F164">
        <v>51</v>
      </c>
      <c r="G164">
        <v>83</v>
      </c>
      <c r="H164">
        <v>9</v>
      </c>
      <c r="I164">
        <v>3525</v>
      </c>
      <c r="J164">
        <v>205</v>
      </c>
      <c r="K164">
        <v>47.63</v>
      </c>
      <c r="L164">
        <v>7</v>
      </c>
      <c r="M164">
        <v>21</v>
      </c>
      <c r="N164">
        <v>4</v>
      </c>
      <c r="O164" s="2">
        <f t="shared" si="4"/>
        <v>69.117647058823536</v>
      </c>
      <c r="P164" s="2">
        <f t="shared" si="5"/>
        <v>42.46987951807229</v>
      </c>
    </row>
    <row r="165" spans="1:16" x14ac:dyDescent="0.3">
      <c r="A165">
        <v>13</v>
      </c>
      <c r="B165" t="s">
        <v>229</v>
      </c>
      <c r="C165" t="s">
        <v>15</v>
      </c>
      <c r="D165">
        <v>2010</v>
      </c>
      <c r="E165">
        <v>2019</v>
      </c>
      <c r="F165">
        <v>54</v>
      </c>
      <c r="G165">
        <v>98</v>
      </c>
      <c r="H165">
        <v>5</v>
      </c>
      <c r="I165">
        <v>3506</v>
      </c>
      <c r="J165">
        <v>218</v>
      </c>
      <c r="K165">
        <v>37.69</v>
      </c>
      <c r="L165">
        <v>8</v>
      </c>
      <c r="M165">
        <v>17</v>
      </c>
      <c r="N165">
        <v>5</v>
      </c>
      <c r="O165" s="2">
        <f t="shared" si="4"/>
        <v>64.925925925925924</v>
      </c>
      <c r="P165" s="2">
        <f t="shared" si="5"/>
        <v>35.775510204081634</v>
      </c>
    </row>
    <row r="166" spans="1:16" x14ac:dyDescent="0.3">
      <c r="A166">
        <v>14</v>
      </c>
      <c r="B166" t="s">
        <v>2438</v>
      </c>
      <c r="C166" t="s">
        <v>15</v>
      </c>
      <c r="D166">
        <v>2011</v>
      </c>
      <c r="E166">
        <v>2019</v>
      </c>
      <c r="F166">
        <v>59</v>
      </c>
      <c r="G166">
        <v>112</v>
      </c>
      <c r="H166">
        <v>7</v>
      </c>
      <c r="I166">
        <v>3496</v>
      </c>
      <c r="J166">
        <v>212</v>
      </c>
      <c r="K166">
        <v>33.29</v>
      </c>
      <c r="L166">
        <v>8</v>
      </c>
      <c r="M166">
        <v>17</v>
      </c>
      <c r="N166">
        <v>12</v>
      </c>
      <c r="O166" s="2">
        <f t="shared" si="4"/>
        <v>59.254237288135592</v>
      </c>
      <c r="P166" s="2">
        <f t="shared" si="5"/>
        <v>31.214285714285715</v>
      </c>
    </row>
    <row r="167" spans="1:16" x14ac:dyDescent="0.3">
      <c r="A167">
        <v>15</v>
      </c>
      <c r="B167" t="s">
        <v>3532</v>
      </c>
      <c r="C167" t="s">
        <v>17</v>
      </c>
      <c r="D167">
        <v>1929</v>
      </c>
      <c r="E167">
        <v>1949</v>
      </c>
      <c r="F167">
        <v>42</v>
      </c>
      <c r="G167">
        <v>80</v>
      </c>
      <c r="H167">
        <v>9</v>
      </c>
      <c r="I167">
        <v>3471</v>
      </c>
      <c r="J167">
        <v>189</v>
      </c>
      <c r="K167">
        <v>48.88</v>
      </c>
      <c r="L167">
        <v>8</v>
      </c>
      <c r="M167">
        <v>21</v>
      </c>
      <c r="N167">
        <v>3</v>
      </c>
      <c r="O167" s="2">
        <f t="shared" si="4"/>
        <v>82.642857142857139</v>
      </c>
      <c r="P167" s="2">
        <f t="shared" si="5"/>
        <v>43.387500000000003</v>
      </c>
    </row>
    <row r="168" spans="1:16" x14ac:dyDescent="0.3">
      <c r="A168">
        <v>16</v>
      </c>
      <c r="B168" t="s">
        <v>2101</v>
      </c>
      <c r="C168" t="s">
        <v>19</v>
      </c>
      <c r="D168">
        <v>1992</v>
      </c>
      <c r="E168">
        <v>2004</v>
      </c>
      <c r="F168">
        <v>67</v>
      </c>
      <c r="G168">
        <v>123</v>
      </c>
      <c r="H168">
        <v>6</v>
      </c>
      <c r="I168">
        <v>3457</v>
      </c>
      <c r="J168">
        <v>201</v>
      </c>
      <c r="K168">
        <v>29.54</v>
      </c>
      <c r="L168">
        <v>6</v>
      </c>
      <c r="M168">
        <v>15</v>
      </c>
      <c r="N168">
        <v>16</v>
      </c>
      <c r="O168" s="2">
        <f t="shared" si="4"/>
        <v>51.597014925373138</v>
      </c>
      <c r="P168" s="2">
        <f t="shared" si="5"/>
        <v>28.105691056910569</v>
      </c>
    </row>
    <row r="169" spans="1:16" x14ac:dyDescent="0.3">
      <c r="A169">
        <v>17</v>
      </c>
      <c r="B169" t="s">
        <v>2396</v>
      </c>
      <c r="C169" t="s">
        <v>18</v>
      </c>
      <c r="D169">
        <v>1965</v>
      </c>
      <c r="E169">
        <v>1978</v>
      </c>
      <c r="F169">
        <v>61</v>
      </c>
      <c r="G169">
        <v>114</v>
      </c>
      <c r="H169">
        <v>7</v>
      </c>
      <c r="I169">
        <v>3448</v>
      </c>
      <c r="J169">
        <v>176</v>
      </c>
      <c r="K169">
        <v>32.22</v>
      </c>
      <c r="L169">
        <v>7</v>
      </c>
      <c r="M169">
        <v>19</v>
      </c>
      <c r="N169">
        <v>9</v>
      </c>
      <c r="O169" s="2">
        <f t="shared" si="4"/>
        <v>56.524590163934427</v>
      </c>
      <c r="P169" s="2">
        <f t="shared" si="5"/>
        <v>30.245614035087719</v>
      </c>
    </row>
    <row r="170" spans="1:16" x14ac:dyDescent="0.3">
      <c r="A170">
        <v>18</v>
      </c>
      <c r="B170" t="s">
        <v>3533</v>
      </c>
      <c r="C170" t="s">
        <v>18</v>
      </c>
      <c r="D170">
        <v>1949</v>
      </c>
      <c r="E170">
        <v>1965</v>
      </c>
      <c r="F170">
        <v>58</v>
      </c>
      <c r="G170">
        <v>108</v>
      </c>
      <c r="H170">
        <v>5</v>
      </c>
      <c r="I170">
        <v>3428</v>
      </c>
      <c r="J170">
        <v>142</v>
      </c>
      <c r="K170">
        <v>33.28</v>
      </c>
      <c r="L170">
        <v>6</v>
      </c>
      <c r="M170">
        <v>22</v>
      </c>
      <c r="N170">
        <v>5</v>
      </c>
      <c r="O170" s="2">
        <f t="shared" si="4"/>
        <v>59.103448275862071</v>
      </c>
      <c r="P170" s="2">
        <f t="shared" si="5"/>
        <v>31.74074074074074</v>
      </c>
    </row>
    <row r="171" spans="1:16" x14ac:dyDescent="0.3">
      <c r="A171">
        <v>19</v>
      </c>
      <c r="B171" t="s">
        <v>3534</v>
      </c>
      <c r="C171" t="s">
        <v>12</v>
      </c>
      <c r="D171">
        <v>1896</v>
      </c>
      <c r="E171">
        <v>1912</v>
      </c>
      <c r="F171">
        <v>49</v>
      </c>
      <c r="G171">
        <v>89</v>
      </c>
      <c r="H171">
        <v>2</v>
      </c>
      <c r="I171">
        <v>3412</v>
      </c>
      <c r="J171">
        <v>191</v>
      </c>
      <c r="K171">
        <v>39.21</v>
      </c>
      <c r="L171">
        <v>7</v>
      </c>
      <c r="M171">
        <v>19</v>
      </c>
      <c r="N171">
        <v>9</v>
      </c>
      <c r="O171" s="2">
        <f t="shared" si="4"/>
        <v>69.632653061224488</v>
      </c>
      <c r="P171" s="2">
        <f t="shared" si="5"/>
        <v>38.337078651685395</v>
      </c>
    </row>
    <row r="172" spans="1:16" x14ac:dyDescent="0.3">
      <c r="A172">
        <v>20</v>
      </c>
      <c r="B172" t="s">
        <v>2126</v>
      </c>
      <c r="C172" t="s">
        <v>13</v>
      </c>
      <c r="D172">
        <v>1991</v>
      </c>
      <c r="E172">
        <v>2001</v>
      </c>
      <c r="F172">
        <v>65</v>
      </c>
      <c r="G172">
        <v>114</v>
      </c>
      <c r="H172">
        <v>6</v>
      </c>
      <c r="I172">
        <v>3383</v>
      </c>
      <c r="J172">
        <v>178</v>
      </c>
      <c r="K172">
        <v>31.32</v>
      </c>
      <c r="L172">
        <v>6</v>
      </c>
      <c r="M172">
        <v>18</v>
      </c>
      <c r="N172">
        <v>11</v>
      </c>
      <c r="O172" s="2">
        <f t="shared" si="4"/>
        <v>52.04615384615385</v>
      </c>
      <c r="P172" s="2">
        <f t="shared" si="5"/>
        <v>29.67543859649123</v>
      </c>
    </row>
    <row r="173" spans="1:16" x14ac:dyDescent="0.3">
      <c r="A173">
        <v>21</v>
      </c>
      <c r="B173" t="s">
        <v>2163</v>
      </c>
      <c r="C173" t="s">
        <v>12</v>
      </c>
      <c r="D173">
        <v>1978</v>
      </c>
      <c r="E173">
        <v>1988</v>
      </c>
      <c r="F173">
        <v>59</v>
      </c>
      <c r="G173">
        <v>112</v>
      </c>
      <c r="H173">
        <v>6</v>
      </c>
      <c r="I173">
        <v>3374</v>
      </c>
      <c r="J173">
        <v>172</v>
      </c>
      <c r="K173">
        <v>31.83</v>
      </c>
      <c r="L173">
        <v>9</v>
      </c>
      <c r="M173">
        <v>13</v>
      </c>
      <c r="N173">
        <v>9</v>
      </c>
      <c r="O173" s="2">
        <f t="shared" si="4"/>
        <v>57.186440677966104</v>
      </c>
      <c r="P173" s="2">
        <f t="shared" si="5"/>
        <v>30.125</v>
      </c>
    </row>
    <row r="174" spans="1:16" x14ac:dyDescent="0.3">
      <c r="A174">
        <v>22</v>
      </c>
      <c r="B174" t="s">
        <v>2175</v>
      </c>
      <c r="C174" t="s">
        <v>15</v>
      </c>
      <c r="D174">
        <v>1981</v>
      </c>
      <c r="E174">
        <v>1991</v>
      </c>
      <c r="F174">
        <v>81</v>
      </c>
      <c r="G174">
        <v>115</v>
      </c>
      <c r="H174">
        <v>11</v>
      </c>
      <c r="I174">
        <v>3322</v>
      </c>
      <c r="J174">
        <v>139</v>
      </c>
      <c r="K174">
        <v>31.94</v>
      </c>
      <c r="L174">
        <v>5</v>
      </c>
      <c r="M174">
        <v>16</v>
      </c>
      <c r="N174">
        <v>8</v>
      </c>
      <c r="O174" s="2">
        <f t="shared" si="4"/>
        <v>41.012345679012348</v>
      </c>
      <c r="P174" s="2">
        <f t="shared" si="5"/>
        <v>28.88695652173913</v>
      </c>
    </row>
    <row r="175" spans="1:16" x14ac:dyDescent="0.3">
      <c r="A175">
        <v>23</v>
      </c>
      <c r="B175" t="s">
        <v>1621</v>
      </c>
      <c r="C175" t="s">
        <v>18</v>
      </c>
      <c r="D175">
        <v>1989</v>
      </c>
      <c r="E175">
        <v>2004</v>
      </c>
      <c r="F175">
        <v>62</v>
      </c>
      <c r="G175">
        <v>104</v>
      </c>
      <c r="H175">
        <v>5</v>
      </c>
      <c r="I175">
        <v>3320</v>
      </c>
      <c r="J175">
        <v>158</v>
      </c>
      <c r="K175">
        <v>33.53</v>
      </c>
      <c r="L175">
        <v>5</v>
      </c>
      <c r="M175">
        <v>22</v>
      </c>
      <c r="N175">
        <v>7</v>
      </c>
      <c r="O175" s="2">
        <f t="shared" si="4"/>
        <v>53.548387096774192</v>
      </c>
      <c r="P175" s="2">
        <f t="shared" si="5"/>
        <v>31.923076923076923</v>
      </c>
    </row>
    <row r="176" spans="1:16" x14ac:dyDescent="0.3">
      <c r="A176">
        <v>24</v>
      </c>
      <c r="B176" t="s">
        <v>2102</v>
      </c>
      <c r="C176" t="s">
        <v>16</v>
      </c>
      <c r="D176">
        <v>1987</v>
      </c>
      <c r="E176">
        <v>2001</v>
      </c>
      <c r="F176">
        <v>60</v>
      </c>
      <c r="G176">
        <v>92</v>
      </c>
      <c r="H176">
        <v>4</v>
      </c>
      <c r="I176">
        <v>3315</v>
      </c>
      <c r="J176">
        <v>211</v>
      </c>
      <c r="K176">
        <v>37.67</v>
      </c>
      <c r="L176">
        <v>12</v>
      </c>
      <c r="M176">
        <v>12</v>
      </c>
      <c r="N176">
        <v>7</v>
      </c>
      <c r="O176" s="2">
        <f t="shared" si="4"/>
        <v>55.25</v>
      </c>
      <c r="P176" s="2">
        <f t="shared" si="5"/>
        <v>36.032608695652172</v>
      </c>
    </row>
    <row r="177" spans="1:16" x14ac:dyDescent="0.3">
      <c r="A177">
        <v>25</v>
      </c>
      <c r="B177" t="s">
        <v>3535</v>
      </c>
      <c r="C177" t="s">
        <v>13</v>
      </c>
      <c r="D177">
        <v>1909</v>
      </c>
      <c r="E177">
        <v>1934</v>
      </c>
      <c r="F177">
        <v>64</v>
      </c>
      <c r="G177">
        <v>98</v>
      </c>
      <c r="H177">
        <v>7</v>
      </c>
      <c r="I177">
        <v>3283</v>
      </c>
      <c r="J177">
        <v>154</v>
      </c>
      <c r="K177">
        <v>36.07</v>
      </c>
      <c r="L177">
        <v>5</v>
      </c>
      <c r="M177">
        <v>23</v>
      </c>
      <c r="N177">
        <v>13</v>
      </c>
      <c r="O177" s="2">
        <f t="shared" si="4"/>
        <v>51.296875</v>
      </c>
      <c r="P177" s="2">
        <f t="shared" si="5"/>
        <v>33.5</v>
      </c>
    </row>
    <row r="178" spans="1:16" x14ac:dyDescent="0.3">
      <c r="A178">
        <v>26</v>
      </c>
      <c r="B178" t="s">
        <v>2266</v>
      </c>
      <c r="C178" t="s">
        <v>13</v>
      </c>
      <c r="D178">
        <v>1968</v>
      </c>
      <c r="E178">
        <v>1982</v>
      </c>
      <c r="F178">
        <v>59</v>
      </c>
      <c r="G178">
        <v>96</v>
      </c>
      <c r="H178">
        <v>14</v>
      </c>
      <c r="I178">
        <v>3272</v>
      </c>
      <c r="J178">
        <v>216</v>
      </c>
      <c r="K178">
        <v>39.9</v>
      </c>
      <c r="L178">
        <v>7</v>
      </c>
      <c r="M178">
        <v>19</v>
      </c>
      <c r="N178">
        <v>6</v>
      </c>
      <c r="O178" s="2">
        <f t="shared" si="4"/>
        <v>55.457627118644069</v>
      </c>
      <c r="P178" s="2">
        <f t="shared" si="5"/>
        <v>34.083333333333336</v>
      </c>
    </row>
    <row r="179" spans="1:16" x14ac:dyDescent="0.3">
      <c r="A179">
        <v>27</v>
      </c>
      <c r="B179" t="s">
        <v>199</v>
      </c>
      <c r="C179" t="s">
        <v>12</v>
      </c>
      <c r="D179">
        <v>2008</v>
      </c>
      <c r="E179">
        <v>2015</v>
      </c>
      <c r="F179">
        <v>66</v>
      </c>
      <c r="G179">
        <v>112</v>
      </c>
      <c r="H179">
        <v>13</v>
      </c>
      <c r="I179">
        <v>3266</v>
      </c>
      <c r="J179">
        <v>169</v>
      </c>
      <c r="K179">
        <v>32.979999999999997</v>
      </c>
      <c r="L179">
        <v>4</v>
      </c>
      <c r="M179">
        <v>18</v>
      </c>
      <c r="N179">
        <v>8</v>
      </c>
      <c r="O179" s="2">
        <f t="shared" si="4"/>
        <v>49.484848484848484</v>
      </c>
      <c r="P179" s="2">
        <f t="shared" si="5"/>
        <v>29.160714285714285</v>
      </c>
    </row>
    <row r="180" spans="1:16" x14ac:dyDescent="0.3">
      <c r="A180">
        <v>28</v>
      </c>
      <c r="B180" t="s">
        <v>1485</v>
      </c>
      <c r="C180" t="s">
        <v>17</v>
      </c>
      <c r="D180">
        <v>2000</v>
      </c>
      <c r="E180">
        <v>2009</v>
      </c>
      <c r="F180">
        <v>58</v>
      </c>
      <c r="G180">
        <v>94</v>
      </c>
      <c r="H180">
        <v>7</v>
      </c>
      <c r="I180">
        <v>3253</v>
      </c>
      <c r="J180">
        <v>226</v>
      </c>
      <c r="K180">
        <v>37.39</v>
      </c>
      <c r="L180">
        <v>5</v>
      </c>
      <c r="M180">
        <v>16</v>
      </c>
      <c r="N180">
        <v>9</v>
      </c>
      <c r="O180" s="2">
        <f t="shared" si="4"/>
        <v>56.086206896551722</v>
      </c>
      <c r="P180" s="2">
        <f t="shared" si="5"/>
        <v>34.606382978723403</v>
      </c>
    </row>
    <row r="181" spans="1:16" x14ac:dyDescent="0.3">
      <c r="A181">
        <v>29</v>
      </c>
      <c r="B181" t="s">
        <v>3536</v>
      </c>
      <c r="C181" t="s">
        <v>15</v>
      </c>
      <c r="D181">
        <v>1958</v>
      </c>
      <c r="E181">
        <v>1967</v>
      </c>
      <c r="F181">
        <v>44</v>
      </c>
      <c r="G181">
        <v>78</v>
      </c>
      <c r="H181">
        <v>6</v>
      </c>
      <c r="I181">
        <v>3245</v>
      </c>
      <c r="J181">
        <v>260</v>
      </c>
      <c r="K181">
        <v>45.06</v>
      </c>
      <c r="L181">
        <v>8</v>
      </c>
      <c r="M181">
        <v>13</v>
      </c>
      <c r="N181">
        <v>5</v>
      </c>
      <c r="O181" s="2">
        <f t="shared" si="4"/>
        <v>73.75</v>
      </c>
      <c r="P181" s="2">
        <f t="shared" si="5"/>
        <v>41.602564102564102</v>
      </c>
    </row>
    <row r="182" spans="1:16" x14ac:dyDescent="0.3">
      <c r="A182">
        <v>30</v>
      </c>
      <c r="B182" t="s">
        <v>3537</v>
      </c>
      <c r="C182" t="s">
        <v>11</v>
      </c>
      <c r="D182">
        <v>1951</v>
      </c>
      <c r="E182">
        <v>1965</v>
      </c>
      <c r="F182">
        <v>55</v>
      </c>
      <c r="G182">
        <v>92</v>
      </c>
      <c r="H182">
        <v>10</v>
      </c>
      <c r="I182">
        <v>3208</v>
      </c>
      <c r="J182">
        <v>189</v>
      </c>
      <c r="K182">
        <v>39.119999999999997</v>
      </c>
      <c r="L182">
        <v>7</v>
      </c>
      <c r="M182">
        <v>15</v>
      </c>
      <c r="N182">
        <v>11</v>
      </c>
      <c r="O182" s="2">
        <f t="shared" si="4"/>
        <v>58.327272727272728</v>
      </c>
      <c r="P182" s="2">
        <f t="shared" si="5"/>
        <v>34.869565217391305</v>
      </c>
    </row>
    <row r="183" spans="1:16" x14ac:dyDescent="0.3">
      <c r="A183">
        <v>31</v>
      </c>
      <c r="B183" t="s">
        <v>2117</v>
      </c>
      <c r="C183" t="s">
        <v>11</v>
      </c>
      <c r="D183">
        <v>1983</v>
      </c>
      <c r="E183">
        <v>1999</v>
      </c>
      <c r="F183">
        <v>51</v>
      </c>
      <c r="G183">
        <v>78</v>
      </c>
      <c r="H183">
        <v>2</v>
      </c>
      <c r="I183">
        <v>3202</v>
      </c>
      <c r="J183">
        <v>201</v>
      </c>
      <c r="K183">
        <v>42.13</v>
      </c>
      <c r="L183">
        <v>9</v>
      </c>
      <c r="M183">
        <v>15</v>
      </c>
      <c r="N183">
        <v>9</v>
      </c>
      <c r="O183" s="2">
        <f t="shared" si="4"/>
        <v>62.784313725490193</v>
      </c>
      <c r="P183" s="2">
        <f t="shared" si="5"/>
        <v>41.051282051282051</v>
      </c>
    </row>
    <row r="184" spans="1:16" x14ac:dyDescent="0.3">
      <c r="A184">
        <v>32</v>
      </c>
      <c r="B184" t="s">
        <v>2204</v>
      </c>
      <c r="C184" t="s">
        <v>15</v>
      </c>
      <c r="D184">
        <v>1976</v>
      </c>
      <c r="E184">
        <v>1987</v>
      </c>
      <c r="F184">
        <v>60</v>
      </c>
      <c r="G184">
        <v>91</v>
      </c>
      <c r="H184">
        <v>11</v>
      </c>
      <c r="I184">
        <v>3171</v>
      </c>
      <c r="J184">
        <v>143</v>
      </c>
      <c r="K184">
        <v>39.630000000000003</v>
      </c>
      <c r="L184">
        <v>9</v>
      </c>
      <c r="M184">
        <v>13</v>
      </c>
      <c r="N184">
        <v>5</v>
      </c>
      <c r="O184" s="2">
        <f t="shared" si="4"/>
        <v>52.85</v>
      </c>
      <c r="P184" s="2">
        <f t="shared" si="5"/>
        <v>34.846153846153847</v>
      </c>
    </row>
    <row r="185" spans="1:16" x14ac:dyDescent="0.3">
      <c r="A185">
        <v>33</v>
      </c>
      <c r="B185" t="s">
        <v>3538</v>
      </c>
      <c r="C185" t="s">
        <v>12</v>
      </c>
      <c r="D185">
        <v>1899</v>
      </c>
      <c r="E185">
        <v>1912</v>
      </c>
      <c r="F185">
        <v>48</v>
      </c>
      <c r="G185">
        <v>89</v>
      </c>
      <c r="H185">
        <v>8</v>
      </c>
      <c r="I185">
        <v>3163</v>
      </c>
      <c r="J185">
        <v>214</v>
      </c>
      <c r="K185">
        <v>39.04</v>
      </c>
      <c r="L185">
        <v>8</v>
      </c>
      <c r="M185">
        <v>13</v>
      </c>
      <c r="N185">
        <v>7</v>
      </c>
      <c r="O185" s="2">
        <f t="shared" si="4"/>
        <v>65.895833333333329</v>
      </c>
      <c r="P185" s="2">
        <f t="shared" si="5"/>
        <v>35.539325842696627</v>
      </c>
    </row>
    <row r="186" spans="1:16" x14ac:dyDescent="0.3">
      <c r="A186">
        <v>34</v>
      </c>
      <c r="B186" t="s">
        <v>503</v>
      </c>
      <c r="C186" t="s">
        <v>13</v>
      </c>
      <c r="D186">
        <v>2007</v>
      </c>
      <c r="E186">
        <v>2019</v>
      </c>
      <c r="F186">
        <v>135</v>
      </c>
      <c r="G186">
        <v>199</v>
      </c>
      <c r="H186">
        <v>29</v>
      </c>
      <c r="I186">
        <v>3158</v>
      </c>
      <c r="J186">
        <v>169</v>
      </c>
      <c r="K186">
        <v>18.57</v>
      </c>
      <c r="L186">
        <v>1</v>
      </c>
      <c r="M186">
        <v>12</v>
      </c>
      <c r="N186">
        <v>35</v>
      </c>
      <c r="O186" s="2">
        <f t="shared" si="4"/>
        <v>23.392592592592592</v>
      </c>
      <c r="P186" s="2">
        <f t="shared" si="5"/>
        <v>15.869346733668342</v>
      </c>
    </row>
    <row r="187" spans="1:16" x14ac:dyDescent="0.3">
      <c r="A187">
        <v>35</v>
      </c>
      <c r="B187" t="s">
        <v>2225</v>
      </c>
      <c r="C187" t="s">
        <v>12</v>
      </c>
      <c r="D187">
        <v>1992</v>
      </c>
      <c r="E187">
        <v>2007</v>
      </c>
      <c r="F187">
        <v>145</v>
      </c>
      <c r="G187">
        <v>199</v>
      </c>
      <c r="H187">
        <v>17</v>
      </c>
      <c r="I187">
        <v>3154</v>
      </c>
      <c r="J187">
        <v>99</v>
      </c>
      <c r="K187">
        <v>17.32</v>
      </c>
      <c r="L187">
        <v>0</v>
      </c>
      <c r="M187">
        <v>12</v>
      </c>
      <c r="N187">
        <v>34</v>
      </c>
      <c r="O187" s="2">
        <f t="shared" si="4"/>
        <v>21.751724137931035</v>
      </c>
      <c r="P187" s="2">
        <f t="shared" si="5"/>
        <v>15.849246231155778</v>
      </c>
    </row>
    <row r="188" spans="1:16" x14ac:dyDescent="0.3">
      <c r="A188">
        <v>36</v>
      </c>
      <c r="B188" t="s">
        <v>2188</v>
      </c>
      <c r="C188" t="s">
        <v>18</v>
      </c>
      <c r="D188">
        <v>1973</v>
      </c>
      <c r="E188">
        <v>1990</v>
      </c>
      <c r="F188">
        <v>86</v>
      </c>
      <c r="G188">
        <v>134</v>
      </c>
      <c r="H188">
        <v>19</v>
      </c>
      <c r="I188">
        <v>3124</v>
      </c>
      <c r="J188">
        <v>151</v>
      </c>
      <c r="K188">
        <v>27.16</v>
      </c>
      <c r="L188">
        <v>2</v>
      </c>
      <c r="M188">
        <v>15</v>
      </c>
      <c r="N188">
        <v>12</v>
      </c>
      <c r="O188" s="2">
        <f t="shared" si="4"/>
        <v>36.325581395348834</v>
      </c>
      <c r="P188" s="2">
        <f t="shared" si="5"/>
        <v>23.313432835820894</v>
      </c>
    </row>
    <row r="189" spans="1:16" x14ac:dyDescent="0.3">
      <c r="A189">
        <v>37</v>
      </c>
      <c r="B189" t="s">
        <v>380</v>
      </c>
      <c r="C189" t="s">
        <v>18</v>
      </c>
      <c r="D189">
        <v>1997</v>
      </c>
      <c r="E189">
        <v>2005</v>
      </c>
      <c r="F189">
        <v>55</v>
      </c>
      <c r="G189">
        <v>91</v>
      </c>
      <c r="H189">
        <v>10</v>
      </c>
      <c r="I189">
        <v>3116</v>
      </c>
      <c r="J189">
        <v>142</v>
      </c>
      <c r="K189">
        <v>38.46</v>
      </c>
      <c r="L189">
        <v>6</v>
      </c>
      <c r="M189">
        <v>19</v>
      </c>
      <c r="N189">
        <v>7</v>
      </c>
      <c r="O189" s="2">
        <f t="shared" si="4"/>
        <v>56.654545454545456</v>
      </c>
      <c r="P189" s="2">
        <f t="shared" si="5"/>
        <v>34.241758241758241</v>
      </c>
    </row>
    <row r="190" spans="1:16" x14ac:dyDescent="0.3">
      <c r="A190">
        <v>38</v>
      </c>
      <c r="B190" t="s">
        <v>3539</v>
      </c>
      <c r="C190" t="s">
        <v>12</v>
      </c>
      <c r="D190">
        <v>1952</v>
      </c>
      <c r="E190">
        <v>1961</v>
      </c>
      <c r="F190">
        <v>47</v>
      </c>
      <c r="G190">
        <v>83</v>
      </c>
      <c r="H190">
        <v>4</v>
      </c>
      <c r="I190">
        <v>3107</v>
      </c>
      <c r="J190">
        <v>170</v>
      </c>
      <c r="K190">
        <v>39.32</v>
      </c>
      <c r="L190">
        <v>5</v>
      </c>
      <c r="M190">
        <v>17</v>
      </c>
      <c r="N190">
        <v>2</v>
      </c>
      <c r="O190" s="2">
        <f t="shared" si="4"/>
        <v>66.106382978723403</v>
      </c>
      <c r="P190" s="2">
        <f t="shared" si="5"/>
        <v>37.433734939759034</v>
      </c>
    </row>
    <row r="191" spans="1:16" x14ac:dyDescent="0.3">
      <c r="A191">
        <v>39</v>
      </c>
      <c r="B191" t="s">
        <v>3540</v>
      </c>
      <c r="C191" t="s">
        <v>15</v>
      </c>
      <c r="D191">
        <v>1958</v>
      </c>
      <c r="E191">
        <v>1969</v>
      </c>
      <c r="F191">
        <v>44</v>
      </c>
      <c r="G191">
        <v>78</v>
      </c>
      <c r="H191">
        <v>6</v>
      </c>
      <c r="I191">
        <v>3104</v>
      </c>
      <c r="J191">
        <v>209</v>
      </c>
      <c r="K191">
        <v>43.11</v>
      </c>
      <c r="L191">
        <v>7</v>
      </c>
      <c r="M191">
        <v>16</v>
      </c>
      <c r="N191">
        <v>3</v>
      </c>
      <c r="O191" s="2">
        <f t="shared" si="4"/>
        <v>70.545454545454547</v>
      </c>
      <c r="P191" s="2">
        <f t="shared" si="5"/>
        <v>39.794871794871796</v>
      </c>
    </row>
    <row r="192" spans="1:16" x14ac:dyDescent="0.3">
      <c r="A192">
        <v>40</v>
      </c>
      <c r="B192" t="s">
        <v>997</v>
      </c>
      <c r="C192" t="s">
        <v>14</v>
      </c>
      <c r="D192">
        <v>1994</v>
      </c>
      <c r="E192">
        <v>2009</v>
      </c>
      <c r="F192">
        <v>111</v>
      </c>
      <c r="G192">
        <v>162</v>
      </c>
      <c r="H192">
        <v>35</v>
      </c>
      <c r="I192">
        <v>3089</v>
      </c>
      <c r="J192">
        <v>100</v>
      </c>
      <c r="K192">
        <v>24.32</v>
      </c>
      <c r="L192">
        <v>1</v>
      </c>
      <c r="M192">
        <v>13</v>
      </c>
      <c r="N192">
        <v>12</v>
      </c>
      <c r="O192" s="2">
        <f t="shared" si="4"/>
        <v>27.828828828828829</v>
      </c>
      <c r="P192" s="2">
        <f t="shared" si="5"/>
        <v>19.067901234567902</v>
      </c>
    </row>
    <row r="193" spans="1:16" x14ac:dyDescent="0.3">
      <c r="A193">
        <v>41</v>
      </c>
      <c r="B193" t="s">
        <v>3541</v>
      </c>
      <c r="C193" t="s">
        <v>12</v>
      </c>
      <c r="D193">
        <v>1938</v>
      </c>
      <c r="E193">
        <v>1953</v>
      </c>
      <c r="F193">
        <v>43</v>
      </c>
      <c r="G193">
        <v>69</v>
      </c>
      <c r="H193">
        <v>3</v>
      </c>
      <c r="I193">
        <v>3073</v>
      </c>
      <c r="J193">
        <v>198</v>
      </c>
      <c r="K193">
        <v>46.56</v>
      </c>
      <c r="L193">
        <v>10</v>
      </c>
      <c r="M193">
        <v>11</v>
      </c>
      <c r="N193">
        <v>1</v>
      </c>
      <c r="O193" s="2">
        <f t="shared" si="4"/>
        <v>71.465116279069761</v>
      </c>
      <c r="P193" s="2">
        <f t="shared" si="5"/>
        <v>44.536231884057969</v>
      </c>
    </row>
    <row r="194" spans="1:16" x14ac:dyDescent="0.3">
      <c r="A194">
        <v>42</v>
      </c>
      <c r="B194" t="s">
        <v>3542</v>
      </c>
      <c r="C194" t="s">
        <v>11</v>
      </c>
      <c r="D194">
        <v>1958</v>
      </c>
      <c r="E194">
        <v>1969</v>
      </c>
      <c r="F194">
        <v>55</v>
      </c>
      <c r="G194">
        <v>97</v>
      </c>
      <c r="H194">
        <v>11</v>
      </c>
      <c r="I194">
        <v>3061</v>
      </c>
      <c r="J194">
        <v>177</v>
      </c>
      <c r="K194">
        <v>35.590000000000003</v>
      </c>
      <c r="L194">
        <v>5</v>
      </c>
      <c r="M194">
        <v>18</v>
      </c>
      <c r="N194">
        <v>13</v>
      </c>
      <c r="O194" s="2">
        <f t="shared" si="4"/>
        <v>55.654545454545456</v>
      </c>
      <c r="P194" s="2">
        <f t="shared" si="5"/>
        <v>31.556701030927837</v>
      </c>
    </row>
    <row r="195" spans="1:16" x14ac:dyDescent="0.3">
      <c r="A195">
        <v>43</v>
      </c>
      <c r="B195" t="s">
        <v>2166</v>
      </c>
      <c r="C195" t="s">
        <v>20</v>
      </c>
      <c r="D195">
        <v>2000</v>
      </c>
      <c r="E195">
        <v>2008</v>
      </c>
      <c r="F195">
        <v>50</v>
      </c>
      <c r="G195">
        <v>99</v>
      </c>
      <c r="H195">
        <v>1</v>
      </c>
      <c r="I195">
        <v>3026</v>
      </c>
      <c r="J195">
        <v>113</v>
      </c>
      <c r="K195">
        <v>30.87</v>
      </c>
      <c r="L195">
        <v>3</v>
      </c>
      <c r="M195">
        <v>24</v>
      </c>
      <c r="N195">
        <v>7</v>
      </c>
      <c r="O195" s="2">
        <f t="shared" ref="O195:O258" si="6">I195/F195</f>
        <v>60.52</v>
      </c>
      <c r="P195" s="2">
        <f t="shared" ref="P195:P258" si="7">I195/G195</f>
        <v>30.565656565656564</v>
      </c>
    </row>
    <row r="196" spans="1:16" x14ac:dyDescent="0.3">
      <c r="A196">
        <v>44</v>
      </c>
      <c r="B196" t="s">
        <v>2165</v>
      </c>
      <c r="C196" t="s">
        <v>15</v>
      </c>
      <c r="D196">
        <v>1992</v>
      </c>
      <c r="E196">
        <v>2001</v>
      </c>
      <c r="F196">
        <v>54</v>
      </c>
      <c r="G196">
        <v>90</v>
      </c>
      <c r="H196">
        <v>17</v>
      </c>
      <c r="I196">
        <v>3012</v>
      </c>
      <c r="J196">
        <v>208</v>
      </c>
      <c r="K196">
        <v>41.26</v>
      </c>
      <c r="L196">
        <v>6</v>
      </c>
      <c r="M196">
        <v>14</v>
      </c>
      <c r="N196">
        <v>7</v>
      </c>
      <c r="O196" s="2">
        <f t="shared" si="6"/>
        <v>55.777777777777779</v>
      </c>
      <c r="P196" s="2">
        <f t="shared" si="7"/>
        <v>33.466666666666669</v>
      </c>
    </row>
    <row r="197" spans="1:16" x14ac:dyDescent="0.3">
      <c r="A197">
        <v>45</v>
      </c>
      <c r="B197" t="s">
        <v>3543</v>
      </c>
      <c r="C197" t="s">
        <v>16</v>
      </c>
      <c r="D197">
        <v>1958</v>
      </c>
      <c r="E197">
        <v>1973</v>
      </c>
      <c r="F197">
        <v>41</v>
      </c>
      <c r="G197">
        <v>78</v>
      </c>
      <c r="H197">
        <v>4</v>
      </c>
      <c r="I197">
        <v>2991</v>
      </c>
      <c r="J197">
        <v>172</v>
      </c>
      <c r="K197">
        <v>40.409999999999997</v>
      </c>
      <c r="L197">
        <v>5</v>
      </c>
      <c r="M197">
        <v>16</v>
      </c>
      <c r="N197">
        <v>2</v>
      </c>
      <c r="O197" s="2">
        <f t="shared" si="6"/>
        <v>72.951219512195124</v>
      </c>
      <c r="P197" s="2">
        <f t="shared" si="7"/>
        <v>38.346153846153847</v>
      </c>
    </row>
    <row r="198" spans="1:16" x14ac:dyDescent="0.3">
      <c r="A198">
        <v>46</v>
      </c>
      <c r="B198" t="s">
        <v>2195</v>
      </c>
      <c r="C198" t="s">
        <v>18</v>
      </c>
      <c r="D198">
        <v>1969</v>
      </c>
      <c r="E198">
        <v>1983</v>
      </c>
      <c r="F198">
        <v>41</v>
      </c>
      <c r="G198">
        <v>73</v>
      </c>
      <c r="H198">
        <v>6</v>
      </c>
      <c r="I198">
        <v>2991</v>
      </c>
      <c r="J198">
        <v>259</v>
      </c>
      <c r="K198">
        <v>44.64</v>
      </c>
      <c r="L198">
        <v>7</v>
      </c>
      <c r="M198">
        <v>14</v>
      </c>
      <c r="N198">
        <v>1</v>
      </c>
      <c r="O198" s="2">
        <f t="shared" si="6"/>
        <v>72.951219512195124</v>
      </c>
      <c r="P198" s="2">
        <f t="shared" si="7"/>
        <v>40.972602739726028</v>
      </c>
    </row>
    <row r="199" spans="1:16" x14ac:dyDescent="0.3">
      <c r="A199">
        <v>47</v>
      </c>
      <c r="B199" t="s">
        <v>2327</v>
      </c>
      <c r="C199" t="s">
        <v>16</v>
      </c>
      <c r="D199">
        <v>2001</v>
      </c>
      <c r="E199">
        <v>2014</v>
      </c>
      <c r="F199">
        <v>44</v>
      </c>
      <c r="G199">
        <v>83</v>
      </c>
      <c r="H199">
        <v>5</v>
      </c>
      <c r="I199">
        <v>2963</v>
      </c>
      <c r="J199">
        <v>236</v>
      </c>
      <c r="K199">
        <v>37.979999999999997</v>
      </c>
      <c r="L199">
        <v>7</v>
      </c>
      <c r="M199">
        <v>14</v>
      </c>
      <c r="N199">
        <v>6</v>
      </c>
      <c r="O199" s="2">
        <f t="shared" si="6"/>
        <v>67.340909090909093</v>
      </c>
      <c r="P199" s="2">
        <f t="shared" si="7"/>
        <v>35.69879518072289</v>
      </c>
    </row>
    <row r="200" spans="1:16" x14ac:dyDescent="0.3">
      <c r="A200">
        <v>48</v>
      </c>
      <c r="B200" t="s">
        <v>3544</v>
      </c>
      <c r="C200" t="s">
        <v>17</v>
      </c>
      <c r="D200">
        <v>1935</v>
      </c>
      <c r="E200">
        <v>1951</v>
      </c>
      <c r="F200">
        <v>34</v>
      </c>
      <c r="G200">
        <v>62</v>
      </c>
      <c r="H200">
        <v>7</v>
      </c>
      <c r="I200">
        <v>2960</v>
      </c>
      <c r="J200">
        <v>231</v>
      </c>
      <c r="K200">
        <v>53.81</v>
      </c>
      <c r="L200">
        <v>9</v>
      </c>
      <c r="M200">
        <v>14</v>
      </c>
      <c r="N200">
        <v>3</v>
      </c>
      <c r="O200" s="2">
        <f t="shared" si="6"/>
        <v>87.058823529411768</v>
      </c>
      <c r="P200" s="2">
        <f t="shared" si="7"/>
        <v>47.741935483870968</v>
      </c>
    </row>
    <row r="201" spans="1:16" x14ac:dyDescent="0.3">
      <c r="A201">
        <v>49</v>
      </c>
      <c r="B201" t="s">
        <v>3545</v>
      </c>
      <c r="C201" t="s">
        <v>12</v>
      </c>
      <c r="D201">
        <v>1946</v>
      </c>
      <c r="E201">
        <v>1956</v>
      </c>
      <c r="F201">
        <v>55</v>
      </c>
      <c r="G201">
        <v>87</v>
      </c>
      <c r="H201">
        <v>7</v>
      </c>
      <c r="I201">
        <v>2958</v>
      </c>
      <c r="J201">
        <v>147</v>
      </c>
      <c r="K201">
        <v>36.97</v>
      </c>
      <c r="L201">
        <v>7</v>
      </c>
      <c r="M201">
        <v>13</v>
      </c>
      <c r="N201">
        <v>5</v>
      </c>
      <c r="O201" s="2">
        <f t="shared" si="6"/>
        <v>53.781818181818181</v>
      </c>
      <c r="P201" s="2">
        <f t="shared" si="7"/>
        <v>34</v>
      </c>
    </row>
    <row r="202" spans="1:16" x14ac:dyDescent="0.3">
      <c r="A202">
        <v>0</v>
      </c>
      <c r="B202" t="s">
        <v>3546</v>
      </c>
      <c r="C202" t="s">
        <v>17</v>
      </c>
      <c r="D202">
        <v>1912</v>
      </c>
      <c r="E202">
        <v>1932</v>
      </c>
      <c r="F202">
        <v>42</v>
      </c>
      <c r="G202">
        <v>76</v>
      </c>
      <c r="H202">
        <v>4</v>
      </c>
      <c r="I202">
        <v>2936</v>
      </c>
      <c r="J202">
        <v>176</v>
      </c>
      <c r="K202">
        <v>40.770000000000003</v>
      </c>
      <c r="L202">
        <v>7</v>
      </c>
      <c r="M202">
        <v>17</v>
      </c>
      <c r="N202">
        <v>2</v>
      </c>
      <c r="O202" s="2">
        <f t="shared" si="6"/>
        <v>69.904761904761898</v>
      </c>
      <c r="P202" s="2">
        <f t="shared" si="7"/>
        <v>38.631578947368418</v>
      </c>
    </row>
    <row r="203" spans="1:16" x14ac:dyDescent="0.3">
      <c r="A203">
        <v>1</v>
      </c>
      <c r="B203" t="s">
        <v>2146</v>
      </c>
      <c r="C203" t="s">
        <v>18</v>
      </c>
      <c r="D203">
        <v>1987</v>
      </c>
      <c r="E203">
        <v>1995</v>
      </c>
      <c r="F203">
        <v>39</v>
      </c>
      <c r="G203">
        <v>74</v>
      </c>
      <c r="H203">
        <v>8</v>
      </c>
      <c r="I203">
        <v>2922</v>
      </c>
      <c r="J203">
        <v>186</v>
      </c>
      <c r="K203">
        <v>44.27</v>
      </c>
      <c r="L203">
        <v>7</v>
      </c>
      <c r="M203">
        <v>11</v>
      </c>
      <c r="N203">
        <v>2</v>
      </c>
      <c r="O203" s="2">
        <f t="shared" si="6"/>
        <v>74.92307692307692</v>
      </c>
      <c r="P203" s="2">
        <f t="shared" si="7"/>
        <v>39.486486486486484</v>
      </c>
    </row>
    <row r="204" spans="1:16" x14ac:dyDescent="0.3">
      <c r="A204">
        <v>2</v>
      </c>
      <c r="B204" t="s">
        <v>125</v>
      </c>
      <c r="C204" t="s">
        <v>15</v>
      </c>
      <c r="D204">
        <v>2005</v>
      </c>
      <c r="E204">
        <v>2016</v>
      </c>
      <c r="F204">
        <v>74</v>
      </c>
      <c r="G204">
        <v>126</v>
      </c>
      <c r="H204">
        <v>14</v>
      </c>
      <c r="I204">
        <v>2898</v>
      </c>
      <c r="J204">
        <v>166</v>
      </c>
      <c r="K204">
        <v>25.87</v>
      </c>
      <c r="L204">
        <v>4</v>
      </c>
      <c r="M204">
        <v>15</v>
      </c>
      <c r="N204">
        <v>9</v>
      </c>
      <c r="O204" s="2">
        <f t="shared" si="6"/>
        <v>39.162162162162161</v>
      </c>
      <c r="P204" s="2">
        <f t="shared" si="7"/>
        <v>23</v>
      </c>
    </row>
    <row r="205" spans="1:16" x14ac:dyDescent="0.3">
      <c r="A205">
        <v>3</v>
      </c>
      <c r="B205" t="s">
        <v>2129</v>
      </c>
      <c r="C205" t="s">
        <v>16</v>
      </c>
      <c r="D205">
        <v>1985</v>
      </c>
      <c r="E205">
        <v>2002</v>
      </c>
      <c r="F205">
        <v>104</v>
      </c>
      <c r="G205">
        <v>147</v>
      </c>
      <c r="H205">
        <v>19</v>
      </c>
      <c r="I205">
        <v>2898</v>
      </c>
      <c r="J205">
        <v>257</v>
      </c>
      <c r="K205">
        <v>22.64</v>
      </c>
      <c r="L205">
        <v>3</v>
      </c>
      <c r="M205">
        <v>7</v>
      </c>
      <c r="N205">
        <v>17</v>
      </c>
      <c r="O205" s="2">
        <f t="shared" si="6"/>
        <v>27.865384615384617</v>
      </c>
      <c r="P205" s="2">
        <f t="shared" si="7"/>
        <v>19.714285714285715</v>
      </c>
    </row>
    <row r="206" spans="1:16" x14ac:dyDescent="0.3">
      <c r="A206">
        <v>4</v>
      </c>
      <c r="B206" t="s">
        <v>300</v>
      </c>
      <c r="C206" t="s">
        <v>12</v>
      </c>
      <c r="D206">
        <v>2011</v>
      </c>
      <c r="E206">
        <v>2019</v>
      </c>
      <c r="F206">
        <v>44</v>
      </c>
      <c r="G206">
        <v>77</v>
      </c>
      <c r="H206">
        <v>6</v>
      </c>
      <c r="I206">
        <v>2887</v>
      </c>
      <c r="J206">
        <v>174</v>
      </c>
      <c r="K206">
        <v>40.659999999999997</v>
      </c>
      <c r="L206">
        <v>8</v>
      </c>
      <c r="M206">
        <v>14</v>
      </c>
      <c r="N206">
        <v>4</v>
      </c>
      <c r="O206" s="2">
        <f t="shared" si="6"/>
        <v>65.61363636363636</v>
      </c>
      <c r="P206" s="2">
        <f t="shared" si="7"/>
        <v>37.493506493506494</v>
      </c>
    </row>
    <row r="207" spans="1:16" x14ac:dyDescent="0.3">
      <c r="A207">
        <v>5</v>
      </c>
      <c r="B207" t="s">
        <v>2162</v>
      </c>
      <c r="C207" t="s">
        <v>15</v>
      </c>
      <c r="D207">
        <v>1995</v>
      </c>
      <c r="E207">
        <v>2002</v>
      </c>
      <c r="F207">
        <v>52</v>
      </c>
      <c r="G207">
        <v>93</v>
      </c>
      <c r="H207">
        <v>4</v>
      </c>
      <c r="I207">
        <v>2882</v>
      </c>
      <c r="J207">
        <v>208</v>
      </c>
      <c r="K207">
        <v>32.380000000000003</v>
      </c>
      <c r="L207">
        <v>4</v>
      </c>
      <c r="M207">
        <v>18</v>
      </c>
      <c r="N207">
        <v>7</v>
      </c>
      <c r="O207" s="2">
        <f t="shared" si="6"/>
        <v>55.42307692307692</v>
      </c>
      <c r="P207" s="2">
        <f t="shared" si="7"/>
        <v>30.989247311827956</v>
      </c>
    </row>
    <row r="208" spans="1:16" x14ac:dyDescent="0.3">
      <c r="A208">
        <v>6</v>
      </c>
      <c r="B208" t="s">
        <v>2137</v>
      </c>
      <c r="C208" t="s">
        <v>18</v>
      </c>
      <c r="D208">
        <v>1990</v>
      </c>
      <c r="E208">
        <v>2002</v>
      </c>
      <c r="F208">
        <v>78</v>
      </c>
      <c r="G208">
        <v>128</v>
      </c>
      <c r="H208">
        <v>19</v>
      </c>
      <c r="I208">
        <v>2865</v>
      </c>
      <c r="J208">
        <v>110</v>
      </c>
      <c r="K208">
        <v>26.28</v>
      </c>
      <c r="L208">
        <v>2</v>
      </c>
      <c r="M208">
        <v>14</v>
      </c>
      <c r="N208">
        <v>6</v>
      </c>
      <c r="O208" s="2">
        <f t="shared" si="6"/>
        <v>36.730769230769234</v>
      </c>
      <c r="P208" s="2">
        <f t="shared" si="7"/>
        <v>22.3828125</v>
      </c>
    </row>
    <row r="209" spans="1:16" x14ac:dyDescent="0.3">
      <c r="A209">
        <v>7</v>
      </c>
      <c r="B209" t="s">
        <v>3547</v>
      </c>
      <c r="C209" t="s">
        <v>12</v>
      </c>
      <c r="D209">
        <v>1902</v>
      </c>
      <c r="E209">
        <v>1921</v>
      </c>
      <c r="F209">
        <v>50</v>
      </c>
      <c r="G209">
        <v>84</v>
      </c>
      <c r="H209">
        <v>10</v>
      </c>
      <c r="I209">
        <v>2863</v>
      </c>
      <c r="J209">
        <v>159</v>
      </c>
      <c r="K209">
        <v>38.68</v>
      </c>
      <c r="L209">
        <v>6</v>
      </c>
      <c r="M209">
        <v>8</v>
      </c>
      <c r="N209">
        <v>6</v>
      </c>
      <c r="O209" s="2">
        <f t="shared" si="6"/>
        <v>57.26</v>
      </c>
      <c r="P209" s="2">
        <f t="shared" si="7"/>
        <v>34.083333333333336</v>
      </c>
    </row>
    <row r="210" spans="1:16" x14ac:dyDescent="0.3">
      <c r="A210">
        <v>8</v>
      </c>
      <c r="B210" t="s">
        <v>2111</v>
      </c>
      <c r="C210" t="s">
        <v>19</v>
      </c>
      <c r="D210">
        <v>1992</v>
      </c>
      <c r="E210">
        <v>2002</v>
      </c>
      <c r="F210">
        <v>60</v>
      </c>
      <c r="G210">
        <v>109</v>
      </c>
      <c r="H210">
        <v>4</v>
      </c>
      <c r="I210">
        <v>2858</v>
      </c>
      <c r="J210">
        <v>103</v>
      </c>
      <c r="K210">
        <v>27.21</v>
      </c>
      <c r="L210">
        <v>2</v>
      </c>
      <c r="M210">
        <v>18</v>
      </c>
      <c r="N210">
        <v>10</v>
      </c>
      <c r="O210" s="2">
        <f t="shared" si="6"/>
        <v>47.633333333333333</v>
      </c>
      <c r="P210" s="2">
        <f t="shared" si="7"/>
        <v>26.220183486238533</v>
      </c>
    </row>
    <row r="211" spans="1:16" x14ac:dyDescent="0.3">
      <c r="A211">
        <v>9</v>
      </c>
      <c r="B211" t="s">
        <v>2119</v>
      </c>
      <c r="C211" t="s">
        <v>12</v>
      </c>
      <c r="D211">
        <v>1985</v>
      </c>
      <c r="E211">
        <v>1992</v>
      </c>
      <c r="F211">
        <v>50</v>
      </c>
      <c r="G211">
        <v>93</v>
      </c>
      <c r="H211">
        <v>7</v>
      </c>
      <c r="I211">
        <v>2854</v>
      </c>
      <c r="J211">
        <v>138</v>
      </c>
      <c r="K211">
        <v>33.18</v>
      </c>
      <c r="L211">
        <v>4</v>
      </c>
      <c r="M211">
        <v>15</v>
      </c>
      <c r="N211">
        <v>3</v>
      </c>
      <c r="O211" s="2">
        <f t="shared" si="6"/>
        <v>57.08</v>
      </c>
      <c r="P211" s="2">
        <f t="shared" si="7"/>
        <v>30.688172043010752</v>
      </c>
    </row>
    <row r="212" spans="1:16" x14ac:dyDescent="0.3">
      <c r="A212">
        <v>10</v>
      </c>
      <c r="B212" t="s">
        <v>1109</v>
      </c>
      <c r="C212" t="s">
        <v>16</v>
      </c>
      <c r="D212">
        <v>1984</v>
      </c>
      <c r="E212">
        <v>1997</v>
      </c>
      <c r="F212">
        <v>57</v>
      </c>
      <c r="G212">
        <v>94</v>
      </c>
      <c r="H212">
        <v>5</v>
      </c>
      <c r="I212">
        <v>2833</v>
      </c>
      <c r="J212">
        <v>122</v>
      </c>
      <c r="K212">
        <v>31.83</v>
      </c>
      <c r="L212">
        <v>2</v>
      </c>
      <c r="M212">
        <v>22</v>
      </c>
      <c r="N212">
        <v>7</v>
      </c>
      <c r="O212" s="2">
        <f t="shared" si="6"/>
        <v>49.701754385964911</v>
      </c>
      <c r="P212" s="2">
        <f t="shared" si="7"/>
        <v>30.138297872340427</v>
      </c>
    </row>
    <row r="213" spans="1:16" x14ac:dyDescent="0.3">
      <c r="A213">
        <v>11</v>
      </c>
      <c r="B213" t="s">
        <v>2114</v>
      </c>
      <c r="C213" t="s">
        <v>16</v>
      </c>
      <c r="D213">
        <v>1992</v>
      </c>
      <c r="E213">
        <v>2000</v>
      </c>
      <c r="F213">
        <v>47</v>
      </c>
      <c r="G213">
        <v>83</v>
      </c>
      <c r="H213">
        <v>3</v>
      </c>
      <c r="I213">
        <v>2823</v>
      </c>
      <c r="J213">
        <v>205</v>
      </c>
      <c r="K213">
        <v>35.28</v>
      </c>
      <c r="L213">
        <v>5</v>
      </c>
      <c r="M213">
        <v>13</v>
      </c>
      <c r="N213">
        <v>6</v>
      </c>
      <c r="O213" s="2">
        <f t="shared" si="6"/>
        <v>60.063829787234042</v>
      </c>
      <c r="P213" s="2">
        <f t="shared" si="7"/>
        <v>34.012048192771083</v>
      </c>
    </row>
    <row r="214" spans="1:16" x14ac:dyDescent="0.3">
      <c r="A214">
        <v>12</v>
      </c>
      <c r="B214" t="s">
        <v>2263</v>
      </c>
      <c r="C214" t="s">
        <v>16</v>
      </c>
      <c r="D214">
        <v>1973</v>
      </c>
      <c r="E214">
        <v>1985</v>
      </c>
      <c r="F214">
        <v>57</v>
      </c>
      <c r="G214">
        <v>92</v>
      </c>
      <c r="H214">
        <v>14</v>
      </c>
      <c r="I214">
        <v>2821</v>
      </c>
      <c r="J214">
        <v>125</v>
      </c>
      <c r="K214">
        <v>36.159999999999997</v>
      </c>
      <c r="L214">
        <v>4</v>
      </c>
      <c r="M214">
        <v>18</v>
      </c>
      <c r="N214">
        <v>8</v>
      </c>
      <c r="O214" s="2">
        <f t="shared" si="6"/>
        <v>49.491228070175438</v>
      </c>
      <c r="P214" s="2">
        <f t="shared" si="7"/>
        <v>30.663043478260871</v>
      </c>
    </row>
    <row r="215" spans="1:16" x14ac:dyDescent="0.3">
      <c r="A215">
        <v>13</v>
      </c>
      <c r="B215" t="s">
        <v>2481</v>
      </c>
      <c r="C215" t="s">
        <v>12</v>
      </c>
      <c r="D215">
        <v>1966</v>
      </c>
      <c r="E215">
        <v>1974</v>
      </c>
      <c r="F215">
        <v>43</v>
      </c>
      <c r="G215">
        <v>80</v>
      </c>
      <c r="H215">
        <v>5</v>
      </c>
      <c r="I215">
        <v>2807</v>
      </c>
      <c r="J215">
        <v>207</v>
      </c>
      <c r="K215">
        <v>37.42</v>
      </c>
      <c r="L215">
        <v>7</v>
      </c>
      <c r="M215">
        <v>14</v>
      </c>
      <c r="N215">
        <v>5</v>
      </c>
      <c r="O215" s="2">
        <f t="shared" si="6"/>
        <v>65.279069767441854</v>
      </c>
      <c r="P215" s="2">
        <f t="shared" si="7"/>
        <v>35.087499999999999</v>
      </c>
    </row>
    <row r="216" spans="1:16" x14ac:dyDescent="0.3">
      <c r="A216">
        <v>14</v>
      </c>
      <c r="B216" t="s">
        <v>3548</v>
      </c>
      <c r="C216" t="s">
        <v>11</v>
      </c>
      <c r="D216">
        <v>1961</v>
      </c>
      <c r="E216">
        <v>1975</v>
      </c>
      <c r="F216">
        <v>46</v>
      </c>
      <c r="G216">
        <v>83</v>
      </c>
      <c r="H216">
        <v>3</v>
      </c>
      <c r="I216">
        <v>2793</v>
      </c>
      <c r="J216">
        <v>203</v>
      </c>
      <c r="K216">
        <v>34.909999999999997</v>
      </c>
      <c r="L216">
        <v>6</v>
      </c>
      <c r="M216">
        <v>16</v>
      </c>
      <c r="N216">
        <v>7</v>
      </c>
      <c r="O216" s="2">
        <f t="shared" si="6"/>
        <v>60.717391304347828</v>
      </c>
      <c r="P216" s="2">
        <f t="shared" si="7"/>
        <v>33.650602409638552</v>
      </c>
    </row>
    <row r="217" spans="1:16" x14ac:dyDescent="0.3">
      <c r="A217">
        <v>15</v>
      </c>
      <c r="B217" t="s">
        <v>2136</v>
      </c>
      <c r="C217" t="s">
        <v>12</v>
      </c>
      <c r="D217">
        <v>1982</v>
      </c>
      <c r="E217">
        <v>1994</v>
      </c>
      <c r="F217">
        <v>40</v>
      </c>
      <c r="G217">
        <v>71</v>
      </c>
      <c r="H217">
        <v>3</v>
      </c>
      <c r="I217">
        <v>2788</v>
      </c>
      <c r="J217">
        <v>179</v>
      </c>
      <c r="K217">
        <v>41</v>
      </c>
      <c r="L217">
        <v>6</v>
      </c>
      <c r="M217">
        <v>15</v>
      </c>
      <c r="N217">
        <v>5</v>
      </c>
      <c r="O217" s="2">
        <f t="shared" si="6"/>
        <v>69.7</v>
      </c>
      <c r="P217" s="2">
        <f t="shared" si="7"/>
        <v>39.267605633802816</v>
      </c>
    </row>
    <row r="218" spans="1:16" x14ac:dyDescent="0.3">
      <c r="A218">
        <v>16</v>
      </c>
      <c r="B218" t="s">
        <v>311</v>
      </c>
      <c r="C218" t="s">
        <v>13</v>
      </c>
      <c r="D218">
        <v>2014</v>
      </c>
      <c r="E218">
        <v>2019</v>
      </c>
      <c r="F218">
        <v>60</v>
      </c>
      <c r="G218">
        <v>104</v>
      </c>
      <c r="H218">
        <v>8</v>
      </c>
      <c r="I218">
        <v>2782</v>
      </c>
      <c r="J218">
        <v>155</v>
      </c>
      <c r="K218">
        <v>28.97</v>
      </c>
      <c r="L218">
        <v>5</v>
      </c>
      <c r="M218">
        <v>14</v>
      </c>
      <c r="N218">
        <v>14</v>
      </c>
      <c r="O218" s="2">
        <f t="shared" si="6"/>
        <v>46.366666666666667</v>
      </c>
      <c r="P218" s="2">
        <f t="shared" si="7"/>
        <v>26.75</v>
      </c>
    </row>
    <row r="219" spans="1:16" x14ac:dyDescent="0.3">
      <c r="A219">
        <v>17</v>
      </c>
      <c r="B219" t="s">
        <v>3549</v>
      </c>
      <c r="C219" t="s">
        <v>12</v>
      </c>
      <c r="D219">
        <v>1958</v>
      </c>
      <c r="E219">
        <v>1965</v>
      </c>
      <c r="F219">
        <v>42</v>
      </c>
      <c r="G219">
        <v>69</v>
      </c>
      <c r="H219">
        <v>8</v>
      </c>
      <c r="I219">
        <v>2779</v>
      </c>
      <c r="J219">
        <v>181</v>
      </c>
      <c r="K219">
        <v>45.55</v>
      </c>
      <c r="L219">
        <v>6</v>
      </c>
      <c r="M219">
        <v>15</v>
      </c>
      <c r="N219">
        <v>6</v>
      </c>
      <c r="O219" s="2">
        <f t="shared" si="6"/>
        <v>66.166666666666671</v>
      </c>
      <c r="P219" s="2">
        <f t="shared" si="7"/>
        <v>40.275362318840578</v>
      </c>
    </row>
    <row r="220" spans="1:16" x14ac:dyDescent="0.3">
      <c r="A220">
        <v>18</v>
      </c>
      <c r="B220" t="s">
        <v>167</v>
      </c>
      <c r="C220" t="s">
        <v>14</v>
      </c>
      <c r="D220">
        <v>2015</v>
      </c>
      <c r="E220">
        <v>2019</v>
      </c>
      <c r="F220">
        <v>42</v>
      </c>
      <c r="G220">
        <v>82</v>
      </c>
      <c r="H220">
        <v>3</v>
      </c>
      <c r="I220">
        <v>2777</v>
      </c>
      <c r="J220">
        <v>196</v>
      </c>
      <c r="K220">
        <v>35.15</v>
      </c>
      <c r="L220">
        <v>6</v>
      </c>
      <c r="M220">
        <v>10</v>
      </c>
      <c r="N220">
        <v>7</v>
      </c>
      <c r="O220" s="2">
        <f t="shared" si="6"/>
        <v>66.11904761904762</v>
      </c>
      <c r="P220" s="2">
        <f t="shared" si="7"/>
        <v>33.865853658536587</v>
      </c>
    </row>
    <row r="221" spans="1:16" x14ac:dyDescent="0.3">
      <c r="A221">
        <v>19</v>
      </c>
      <c r="B221" t="s">
        <v>2883</v>
      </c>
      <c r="C221" t="s">
        <v>18</v>
      </c>
      <c r="D221">
        <v>2000</v>
      </c>
      <c r="E221">
        <v>2004</v>
      </c>
      <c r="F221">
        <v>38</v>
      </c>
      <c r="G221">
        <v>65</v>
      </c>
      <c r="H221">
        <v>3</v>
      </c>
      <c r="I221">
        <v>2776</v>
      </c>
      <c r="J221">
        <v>145</v>
      </c>
      <c r="K221">
        <v>44.77</v>
      </c>
      <c r="L221">
        <v>4</v>
      </c>
      <c r="M221">
        <v>19</v>
      </c>
      <c r="N221">
        <v>1</v>
      </c>
      <c r="O221" s="2">
        <f t="shared" si="6"/>
        <v>73.05263157894737</v>
      </c>
      <c r="P221" s="2">
        <f t="shared" si="7"/>
        <v>42.707692307692305</v>
      </c>
    </row>
    <row r="222" spans="1:16" x14ac:dyDescent="0.3">
      <c r="A222">
        <v>20</v>
      </c>
      <c r="B222" t="s">
        <v>3550</v>
      </c>
      <c r="C222" t="s">
        <v>13</v>
      </c>
      <c r="D222">
        <v>1928</v>
      </c>
      <c r="E222">
        <v>1938</v>
      </c>
      <c r="F222">
        <v>41</v>
      </c>
      <c r="G222">
        <v>65</v>
      </c>
      <c r="H222">
        <v>5</v>
      </c>
      <c r="I222">
        <v>2764</v>
      </c>
      <c r="J222">
        <v>187</v>
      </c>
      <c r="K222">
        <v>46.06</v>
      </c>
      <c r="L222">
        <v>9</v>
      </c>
      <c r="M222">
        <v>10</v>
      </c>
      <c r="N222">
        <v>6</v>
      </c>
      <c r="O222" s="2">
        <f t="shared" si="6"/>
        <v>67.41463414634147</v>
      </c>
      <c r="P222" s="2">
        <f t="shared" si="7"/>
        <v>42.523076923076921</v>
      </c>
    </row>
    <row r="223" spans="1:16" x14ac:dyDescent="0.3">
      <c r="A223">
        <v>21</v>
      </c>
      <c r="B223" t="s">
        <v>2377</v>
      </c>
      <c r="C223" t="s">
        <v>11</v>
      </c>
      <c r="D223">
        <v>1976</v>
      </c>
      <c r="E223">
        <v>1986</v>
      </c>
      <c r="F223">
        <v>88</v>
      </c>
      <c r="G223">
        <v>124</v>
      </c>
      <c r="H223">
        <v>22</v>
      </c>
      <c r="I223">
        <v>2759</v>
      </c>
      <c r="J223">
        <v>102</v>
      </c>
      <c r="K223">
        <v>27.04</v>
      </c>
      <c r="L223">
        <v>2</v>
      </c>
      <c r="M223">
        <v>12</v>
      </c>
      <c r="N223">
        <v>7</v>
      </c>
      <c r="O223" s="2">
        <f t="shared" si="6"/>
        <v>31.352272727272727</v>
      </c>
      <c r="P223" s="2">
        <f t="shared" si="7"/>
        <v>22.25</v>
      </c>
    </row>
    <row r="224" spans="1:16" x14ac:dyDescent="0.3">
      <c r="A224">
        <v>22</v>
      </c>
      <c r="B224" t="s">
        <v>2258</v>
      </c>
      <c r="C224" t="s">
        <v>12</v>
      </c>
      <c r="D224">
        <v>1976</v>
      </c>
      <c r="E224">
        <v>1984</v>
      </c>
      <c r="F224">
        <v>39</v>
      </c>
      <c r="G224">
        <v>70</v>
      </c>
      <c r="H224">
        <v>3</v>
      </c>
      <c r="I224">
        <v>2756</v>
      </c>
      <c r="J224">
        <v>268</v>
      </c>
      <c r="K224">
        <v>41.13</v>
      </c>
      <c r="L224">
        <v>8</v>
      </c>
      <c r="M224">
        <v>9</v>
      </c>
      <c r="N224">
        <v>3</v>
      </c>
      <c r="O224" s="2">
        <f t="shared" si="6"/>
        <v>70.666666666666671</v>
      </c>
      <c r="P224" s="2">
        <f t="shared" si="7"/>
        <v>39.371428571428574</v>
      </c>
    </row>
    <row r="225" spans="1:16" x14ac:dyDescent="0.3">
      <c r="A225">
        <v>23</v>
      </c>
      <c r="B225" t="s">
        <v>3551</v>
      </c>
      <c r="C225" t="s">
        <v>12</v>
      </c>
      <c r="D225">
        <v>1930</v>
      </c>
      <c r="E225">
        <v>1938</v>
      </c>
      <c r="F225">
        <v>39</v>
      </c>
      <c r="G225">
        <v>62</v>
      </c>
      <c r="H225">
        <v>5</v>
      </c>
      <c r="I225">
        <v>2748</v>
      </c>
      <c r="J225">
        <v>232</v>
      </c>
      <c r="K225">
        <v>48.21</v>
      </c>
      <c r="L225">
        <v>6</v>
      </c>
      <c r="M225">
        <v>13</v>
      </c>
      <c r="N225">
        <v>4</v>
      </c>
      <c r="O225" s="2">
        <f t="shared" si="6"/>
        <v>70.461538461538467</v>
      </c>
      <c r="P225" s="2">
        <f t="shared" si="7"/>
        <v>44.322580645161288</v>
      </c>
    </row>
    <row r="226" spans="1:16" x14ac:dyDescent="0.3">
      <c r="A226">
        <v>24</v>
      </c>
      <c r="B226" t="s">
        <v>2138</v>
      </c>
      <c r="C226" t="s">
        <v>16</v>
      </c>
      <c r="D226">
        <v>1990</v>
      </c>
      <c r="E226">
        <v>2004</v>
      </c>
      <c r="F226">
        <v>69</v>
      </c>
      <c r="G226">
        <v>104</v>
      </c>
      <c r="H226">
        <v>8</v>
      </c>
      <c r="I226">
        <v>2741</v>
      </c>
      <c r="J226">
        <v>137</v>
      </c>
      <c r="K226">
        <v>28.55</v>
      </c>
      <c r="L226">
        <v>4</v>
      </c>
      <c r="M226">
        <v>15</v>
      </c>
      <c r="N226">
        <v>5</v>
      </c>
      <c r="O226" s="2">
        <f t="shared" si="6"/>
        <v>39.724637681159422</v>
      </c>
      <c r="P226" s="2">
        <f t="shared" si="7"/>
        <v>26.35576923076923</v>
      </c>
    </row>
    <row r="227" spans="1:16" x14ac:dyDescent="0.3">
      <c r="A227">
        <v>25</v>
      </c>
      <c r="B227" t="s">
        <v>60</v>
      </c>
      <c r="C227" t="s">
        <v>20</v>
      </c>
      <c r="D227">
        <v>2009</v>
      </c>
      <c r="E227">
        <v>2019</v>
      </c>
      <c r="F227">
        <v>48</v>
      </c>
      <c r="G227">
        <v>91</v>
      </c>
      <c r="H227">
        <v>6</v>
      </c>
      <c r="I227">
        <v>2739</v>
      </c>
      <c r="J227">
        <v>146</v>
      </c>
      <c r="K227">
        <v>32.22</v>
      </c>
      <c r="L227">
        <v>4</v>
      </c>
      <c r="M227">
        <v>16</v>
      </c>
      <c r="N227">
        <v>10</v>
      </c>
      <c r="O227" s="2">
        <f t="shared" si="6"/>
        <v>57.0625</v>
      </c>
      <c r="P227" s="2">
        <f t="shared" si="7"/>
        <v>30.098901098901099</v>
      </c>
    </row>
    <row r="228" spans="1:16" x14ac:dyDescent="0.3">
      <c r="A228">
        <v>26</v>
      </c>
      <c r="B228" t="s">
        <v>180</v>
      </c>
      <c r="C228" t="s">
        <v>20</v>
      </c>
      <c r="D228">
        <v>2001</v>
      </c>
      <c r="E228">
        <v>2013</v>
      </c>
      <c r="F228">
        <v>61</v>
      </c>
      <c r="G228">
        <v>119</v>
      </c>
      <c r="H228">
        <v>5</v>
      </c>
      <c r="I228">
        <v>2737</v>
      </c>
      <c r="J228">
        <v>190</v>
      </c>
      <c r="K228">
        <v>24</v>
      </c>
      <c r="L228">
        <v>6</v>
      </c>
      <c r="M228">
        <v>8</v>
      </c>
      <c r="N228">
        <v>16</v>
      </c>
      <c r="O228" s="2">
        <f t="shared" si="6"/>
        <v>44.868852459016395</v>
      </c>
      <c r="P228" s="2">
        <f t="shared" si="7"/>
        <v>23</v>
      </c>
    </row>
    <row r="229" spans="1:16" x14ac:dyDescent="0.3">
      <c r="A229">
        <v>27</v>
      </c>
      <c r="B229" t="s">
        <v>3552</v>
      </c>
      <c r="C229" t="s">
        <v>18</v>
      </c>
      <c r="D229">
        <v>1947</v>
      </c>
      <c r="E229">
        <v>1965</v>
      </c>
      <c r="F229">
        <v>42</v>
      </c>
      <c r="G229">
        <v>76</v>
      </c>
      <c r="H229">
        <v>8</v>
      </c>
      <c r="I229">
        <v>2727</v>
      </c>
      <c r="J229">
        <v>230</v>
      </c>
      <c r="K229">
        <v>40.1</v>
      </c>
      <c r="L229">
        <v>5</v>
      </c>
      <c r="M229">
        <v>15</v>
      </c>
      <c r="N229">
        <v>5</v>
      </c>
      <c r="O229" s="2">
        <f t="shared" si="6"/>
        <v>64.928571428571431</v>
      </c>
      <c r="P229" s="2">
        <f t="shared" si="7"/>
        <v>35.881578947368418</v>
      </c>
    </row>
    <row r="230" spans="1:16" x14ac:dyDescent="0.3">
      <c r="A230">
        <v>28</v>
      </c>
      <c r="B230" t="s">
        <v>2178</v>
      </c>
      <c r="C230" t="s">
        <v>16</v>
      </c>
      <c r="D230">
        <v>1978</v>
      </c>
      <c r="E230">
        <v>1986</v>
      </c>
      <c r="F230">
        <v>48</v>
      </c>
      <c r="G230">
        <v>79</v>
      </c>
      <c r="H230">
        <v>6</v>
      </c>
      <c r="I230">
        <v>2709</v>
      </c>
      <c r="J230">
        <v>200</v>
      </c>
      <c r="K230">
        <v>37.1</v>
      </c>
      <c r="L230">
        <v>7</v>
      </c>
      <c r="M230">
        <v>9</v>
      </c>
      <c r="N230">
        <v>3</v>
      </c>
      <c r="O230" s="2">
        <f t="shared" si="6"/>
        <v>56.4375</v>
      </c>
      <c r="P230" s="2">
        <f t="shared" si="7"/>
        <v>34.291139240506332</v>
      </c>
    </row>
    <row r="231" spans="1:16" x14ac:dyDescent="0.3">
      <c r="A231">
        <v>29</v>
      </c>
      <c r="B231" t="s">
        <v>2211</v>
      </c>
      <c r="C231" t="s">
        <v>16</v>
      </c>
      <c r="D231">
        <v>1983</v>
      </c>
      <c r="E231">
        <v>1995</v>
      </c>
      <c r="F231">
        <v>45</v>
      </c>
      <c r="G231">
        <v>68</v>
      </c>
      <c r="H231">
        <v>7</v>
      </c>
      <c r="I231">
        <v>2705</v>
      </c>
      <c r="J231">
        <v>203</v>
      </c>
      <c r="K231">
        <v>44.34</v>
      </c>
      <c r="L231">
        <v>7</v>
      </c>
      <c r="M231">
        <v>13</v>
      </c>
      <c r="N231">
        <v>6</v>
      </c>
      <c r="O231" s="2">
        <f t="shared" si="6"/>
        <v>60.111111111111114</v>
      </c>
      <c r="P231" s="2">
        <f t="shared" si="7"/>
        <v>39.779411764705884</v>
      </c>
    </row>
    <row r="232" spans="1:16" x14ac:dyDescent="0.3">
      <c r="A232">
        <v>30</v>
      </c>
      <c r="B232" t="s">
        <v>2398</v>
      </c>
      <c r="C232" t="s">
        <v>18</v>
      </c>
      <c r="D232">
        <v>1968</v>
      </c>
      <c r="E232">
        <v>1980</v>
      </c>
      <c r="F232">
        <v>50</v>
      </c>
      <c r="G232">
        <v>92</v>
      </c>
      <c r="H232">
        <v>6</v>
      </c>
      <c r="I232">
        <v>2684</v>
      </c>
      <c r="J232">
        <v>119</v>
      </c>
      <c r="K232">
        <v>31.2</v>
      </c>
      <c r="L232">
        <v>5</v>
      </c>
      <c r="M232">
        <v>14</v>
      </c>
      <c r="N232">
        <v>5</v>
      </c>
      <c r="O232" s="2">
        <f t="shared" si="6"/>
        <v>53.68</v>
      </c>
      <c r="P232" s="2">
        <f t="shared" si="7"/>
        <v>29.173913043478262</v>
      </c>
    </row>
    <row r="233" spans="1:16" x14ac:dyDescent="0.3">
      <c r="A233">
        <v>31</v>
      </c>
      <c r="B233" t="s">
        <v>85</v>
      </c>
      <c r="C233" t="s">
        <v>17</v>
      </c>
      <c r="D233">
        <v>2014</v>
      </c>
      <c r="E233">
        <v>2019</v>
      </c>
      <c r="F233">
        <v>44</v>
      </c>
      <c r="G233">
        <v>74</v>
      </c>
      <c r="H233">
        <v>5</v>
      </c>
      <c r="I233">
        <v>2683</v>
      </c>
      <c r="J233">
        <v>129</v>
      </c>
      <c r="K233">
        <v>38.880000000000003</v>
      </c>
      <c r="L233">
        <v>5</v>
      </c>
      <c r="M233">
        <v>18</v>
      </c>
      <c r="N233">
        <v>5</v>
      </c>
      <c r="O233" s="2">
        <f t="shared" si="6"/>
        <v>60.977272727272727</v>
      </c>
      <c r="P233" s="2">
        <f t="shared" si="7"/>
        <v>36.256756756756758</v>
      </c>
    </row>
    <row r="234" spans="1:16" x14ac:dyDescent="0.3">
      <c r="A234">
        <v>32</v>
      </c>
      <c r="B234" t="s">
        <v>2179</v>
      </c>
      <c r="C234" t="s">
        <v>18</v>
      </c>
      <c r="D234">
        <v>1974</v>
      </c>
      <c r="E234">
        <v>1987</v>
      </c>
      <c r="F234">
        <v>52</v>
      </c>
      <c r="G234">
        <v>85</v>
      </c>
      <c r="H234">
        <v>14</v>
      </c>
      <c r="I234">
        <v>2668</v>
      </c>
      <c r="J234">
        <v>174</v>
      </c>
      <c r="K234">
        <v>37.57</v>
      </c>
      <c r="L234">
        <v>3</v>
      </c>
      <c r="M234">
        <v>16</v>
      </c>
      <c r="N234">
        <v>3</v>
      </c>
      <c r="O234" s="2">
        <f t="shared" si="6"/>
        <v>51.307692307692307</v>
      </c>
      <c r="P234" s="2">
        <f t="shared" si="7"/>
        <v>31.388235294117646</v>
      </c>
    </row>
    <row r="235" spans="1:16" x14ac:dyDescent="0.3">
      <c r="A235">
        <v>33</v>
      </c>
      <c r="B235" t="s">
        <v>759</v>
      </c>
      <c r="C235" t="s">
        <v>20</v>
      </c>
      <c r="D235">
        <v>2013</v>
      </c>
      <c r="E235">
        <v>2019</v>
      </c>
      <c r="F235">
        <v>38</v>
      </c>
      <c r="G235">
        <v>71</v>
      </c>
      <c r="H235">
        <v>4</v>
      </c>
      <c r="I235">
        <v>2657</v>
      </c>
      <c r="J235">
        <v>181</v>
      </c>
      <c r="K235">
        <v>39.65</v>
      </c>
      <c r="L235">
        <v>8</v>
      </c>
      <c r="M235">
        <v>13</v>
      </c>
      <c r="N235">
        <v>8</v>
      </c>
      <c r="O235" s="2">
        <f t="shared" si="6"/>
        <v>69.921052631578945</v>
      </c>
      <c r="P235" s="2">
        <f t="shared" si="7"/>
        <v>37.422535211267608</v>
      </c>
    </row>
    <row r="236" spans="1:16" x14ac:dyDescent="0.3">
      <c r="A236">
        <v>34</v>
      </c>
      <c r="B236" t="s">
        <v>102</v>
      </c>
      <c r="C236" t="s">
        <v>16</v>
      </c>
      <c r="D236">
        <v>2010</v>
      </c>
      <c r="E236">
        <v>2019</v>
      </c>
      <c r="F236">
        <v>49</v>
      </c>
      <c r="G236">
        <v>86</v>
      </c>
      <c r="H236">
        <v>13</v>
      </c>
      <c r="I236">
        <v>2657</v>
      </c>
      <c r="J236">
        <v>112</v>
      </c>
      <c r="K236">
        <v>36.39</v>
      </c>
      <c r="L236">
        <v>3</v>
      </c>
      <c r="M236">
        <v>18</v>
      </c>
      <c r="N236">
        <v>4</v>
      </c>
      <c r="O236" s="2">
        <f t="shared" si="6"/>
        <v>54.224489795918366</v>
      </c>
      <c r="P236" s="2">
        <f t="shared" si="7"/>
        <v>30.895348837209301</v>
      </c>
    </row>
    <row r="237" spans="1:16" x14ac:dyDescent="0.3">
      <c r="A237">
        <v>35</v>
      </c>
      <c r="B237" t="s">
        <v>87</v>
      </c>
      <c r="C237" t="s">
        <v>16</v>
      </c>
      <c r="D237">
        <v>2002</v>
      </c>
      <c r="E237">
        <v>2010</v>
      </c>
      <c r="F237">
        <v>53</v>
      </c>
      <c r="G237">
        <v>92</v>
      </c>
      <c r="H237">
        <v>6</v>
      </c>
      <c r="I237">
        <v>2648</v>
      </c>
      <c r="J237">
        <v>158</v>
      </c>
      <c r="K237">
        <v>30.79</v>
      </c>
      <c r="L237">
        <v>6</v>
      </c>
      <c r="M237">
        <v>12</v>
      </c>
      <c r="N237">
        <v>14</v>
      </c>
      <c r="O237" s="2">
        <f t="shared" si="6"/>
        <v>49.962264150943398</v>
      </c>
      <c r="P237" s="2">
        <f t="shared" si="7"/>
        <v>28.782608695652176</v>
      </c>
    </row>
    <row r="238" spans="1:16" x14ac:dyDescent="0.3">
      <c r="A238">
        <v>36</v>
      </c>
      <c r="B238" t="s">
        <v>1521</v>
      </c>
      <c r="C238" t="s">
        <v>17</v>
      </c>
      <c r="D238">
        <v>2003</v>
      </c>
      <c r="E238">
        <v>2012</v>
      </c>
      <c r="F238">
        <v>48</v>
      </c>
      <c r="G238">
        <v>83</v>
      </c>
      <c r="H238">
        <v>9</v>
      </c>
      <c r="I238">
        <v>2622</v>
      </c>
      <c r="J238">
        <v>222</v>
      </c>
      <c r="K238">
        <v>35.43</v>
      </c>
      <c r="L238">
        <v>6</v>
      </c>
      <c r="M238">
        <v>11</v>
      </c>
      <c r="N238">
        <v>8</v>
      </c>
      <c r="O238" s="2">
        <f t="shared" si="6"/>
        <v>54.625</v>
      </c>
      <c r="P238" s="2">
        <f t="shared" si="7"/>
        <v>31.590361445783131</v>
      </c>
    </row>
    <row r="239" spans="1:16" x14ac:dyDescent="0.3">
      <c r="A239">
        <v>37</v>
      </c>
      <c r="B239" t="s">
        <v>2630</v>
      </c>
      <c r="C239" t="s">
        <v>11</v>
      </c>
      <c r="D239">
        <v>1961</v>
      </c>
      <c r="E239">
        <v>1975</v>
      </c>
      <c r="F239">
        <v>46</v>
      </c>
      <c r="G239">
        <v>87</v>
      </c>
      <c r="H239">
        <v>3</v>
      </c>
      <c r="I239">
        <v>2611</v>
      </c>
      <c r="J239">
        <v>121</v>
      </c>
      <c r="K239">
        <v>31.08</v>
      </c>
      <c r="L239">
        <v>2</v>
      </c>
      <c r="M239">
        <v>16</v>
      </c>
      <c r="N239">
        <v>7</v>
      </c>
      <c r="O239" s="2">
        <f t="shared" si="6"/>
        <v>56.760869565217391</v>
      </c>
      <c r="P239" s="2">
        <f t="shared" si="7"/>
        <v>30.011494252873565</v>
      </c>
    </row>
    <row r="240" spans="1:16" x14ac:dyDescent="0.3">
      <c r="A240">
        <v>38</v>
      </c>
      <c r="B240" t="s">
        <v>1030</v>
      </c>
      <c r="C240" t="s">
        <v>15</v>
      </c>
      <c r="D240">
        <v>2000</v>
      </c>
      <c r="E240">
        <v>2005</v>
      </c>
      <c r="F240">
        <v>45</v>
      </c>
      <c r="G240">
        <v>80</v>
      </c>
      <c r="H240">
        <v>1</v>
      </c>
      <c r="I240">
        <v>2608</v>
      </c>
      <c r="J240">
        <v>213</v>
      </c>
      <c r="K240">
        <v>33.01</v>
      </c>
      <c r="L240">
        <v>5</v>
      </c>
      <c r="M240">
        <v>14</v>
      </c>
      <c r="N240">
        <v>6</v>
      </c>
      <c r="O240" s="2">
        <f t="shared" si="6"/>
        <v>57.955555555555556</v>
      </c>
      <c r="P240" s="2">
        <f t="shared" si="7"/>
        <v>32.6</v>
      </c>
    </row>
    <row r="241" spans="1:16" x14ac:dyDescent="0.3">
      <c r="A241">
        <v>39</v>
      </c>
      <c r="B241" t="s">
        <v>30</v>
      </c>
      <c r="C241" t="s">
        <v>18</v>
      </c>
      <c r="D241">
        <v>2009</v>
      </c>
      <c r="E241">
        <v>2016</v>
      </c>
      <c r="F241">
        <v>47</v>
      </c>
      <c r="G241">
        <v>89</v>
      </c>
      <c r="H241">
        <v>1</v>
      </c>
      <c r="I241">
        <v>2586</v>
      </c>
      <c r="J241">
        <v>189</v>
      </c>
      <c r="K241">
        <v>29.38</v>
      </c>
      <c r="L241">
        <v>3</v>
      </c>
      <c r="M241">
        <v>17</v>
      </c>
      <c r="N241">
        <v>10</v>
      </c>
      <c r="O241" s="2">
        <f t="shared" si="6"/>
        <v>55.021276595744681</v>
      </c>
      <c r="P241" s="2">
        <f t="shared" si="7"/>
        <v>29.056179775280899</v>
      </c>
    </row>
    <row r="242" spans="1:16" x14ac:dyDescent="0.3">
      <c r="A242">
        <v>40</v>
      </c>
      <c r="B242" t="s">
        <v>2370</v>
      </c>
      <c r="C242" t="s">
        <v>16</v>
      </c>
      <c r="D242">
        <v>1969</v>
      </c>
      <c r="E242">
        <v>1981</v>
      </c>
      <c r="F242">
        <v>41</v>
      </c>
      <c r="G242">
        <v>74</v>
      </c>
      <c r="H242">
        <v>2</v>
      </c>
      <c r="I242">
        <v>2579</v>
      </c>
      <c r="J242">
        <v>166</v>
      </c>
      <c r="K242">
        <v>35.81</v>
      </c>
      <c r="L242">
        <v>5</v>
      </c>
      <c r="M242">
        <v>10</v>
      </c>
      <c r="N242">
        <v>6</v>
      </c>
      <c r="O242" s="2">
        <f t="shared" si="6"/>
        <v>62.902439024390247</v>
      </c>
      <c r="P242" s="2">
        <f t="shared" si="7"/>
        <v>34.851351351351354</v>
      </c>
    </row>
    <row r="243" spans="1:16" x14ac:dyDescent="0.3">
      <c r="A243">
        <v>41</v>
      </c>
      <c r="B243" t="s">
        <v>2180</v>
      </c>
      <c r="C243" t="s">
        <v>15</v>
      </c>
      <c r="D243">
        <v>1998</v>
      </c>
      <c r="E243">
        <v>2004</v>
      </c>
      <c r="F243">
        <v>65</v>
      </c>
      <c r="G243">
        <v>112</v>
      </c>
      <c r="H243">
        <v>21</v>
      </c>
      <c r="I243">
        <v>2577</v>
      </c>
      <c r="J243">
        <v>118</v>
      </c>
      <c r="K243">
        <v>28.31</v>
      </c>
      <c r="L243">
        <v>3</v>
      </c>
      <c r="M243">
        <v>14</v>
      </c>
      <c r="N243">
        <v>12</v>
      </c>
      <c r="O243" s="2">
        <f t="shared" si="6"/>
        <v>39.646153846153844</v>
      </c>
      <c r="P243" s="2">
        <f t="shared" si="7"/>
        <v>23.008928571428573</v>
      </c>
    </row>
    <row r="244" spans="1:16" x14ac:dyDescent="0.3">
      <c r="A244">
        <v>42</v>
      </c>
      <c r="B244" t="s">
        <v>2112</v>
      </c>
      <c r="C244" t="s">
        <v>14</v>
      </c>
      <c r="D244">
        <v>1986</v>
      </c>
      <c r="E244">
        <v>1998</v>
      </c>
      <c r="F244">
        <v>52</v>
      </c>
      <c r="G244">
        <v>89</v>
      </c>
      <c r="H244">
        <v>1</v>
      </c>
      <c r="I244">
        <v>2576</v>
      </c>
      <c r="J244">
        <v>225</v>
      </c>
      <c r="K244">
        <v>29.27</v>
      </c>
      <c r="L244">
        <v>4</v>
      </c>
      <c r="M244">
        <v>11</v>
      </c>
      <c r="N244">
        <v>7</v>
      </c>
      <c r="O244" s="2">
        <f t="shared" si="6"/>
        <v>49.53846153846154</v>
      </c>
      <c r="P244" s="2">
        <f t="shared" si="7"/>
        <v>28.943820224719101</v>
      </c>
    </row>
    <row r="245" spans="1:16" x14ac:dyDescent="0.3">
      <c r="A245">
        <v>43</v>
      </c>
      <c r="B245" t="s">
        <v>3553</v>
      </c>
      <c r="C245" t="s">
        <v>13</v>
      </c>
      <c r="D245">
        <v>1937</v>
      </c>
      <c r="E245">
        <v>1956</v>
      </c>
      <c r="F245">
        <v>37</v>
      </c>
      <c r="G245">
        <v>66</v>
      </c>
      <c r="H245">
        <v>6</v>
      </c>
      <c r="I245">
        <v>2569</v>
      </c>
      <c r="J245">
        <v>195</v>
      </c>
      <c r="K245">
        <v>42.81</v>
      </c>
      <c r="L245">
        <v>6</v>
      </c>
      <c r="M245">
        <v>12</v>
      </c>
      <c r="N245">
        <v>2</v>
      </c>
      <c r="O245" s="2">
        <f t="shared" si="6"/>
        <v>69.432432432432435</v>
      </c>
      <c r="P245" s="2">
        <f t="shared" si="7"/>
        <v>38.924242424242422</v>
      </c>
    </row>
    <row r="246" spans="1:16" x14ac:dyDescent="0.3">
      <c r="A246">
        <v>44</v>
      </c>
      <c r="B246" t="s">
        <v>2313</v>
      </c>
      <c r="C246" t="s">
        <v>12</v>
      </c>
      <c r="D246">
        <v>1995</v>
      </c>
      <c r="E246">
        <v>2000</v>
      </c>
      <c r="F246">
        <v>46</v>
      </c>
      <c r="G246">
        <v>79</v>
      </c>
      <c r="H246">
        <v>4</v>
      </c>
      <c r="I246">
        <v>2552</v>
      </c>
      <c r="J246">
        <v>214</v>
      </c>
      <c r="K246">
        <v>34.020000000000003</v>
      </c>
      <c r="L246">
        <v>4</v>
      </c>
      <c r="M246">
        <v>15</v>
      </c>
      <c r="N246">
        <v>6</v>
      </c>
      <c r="O246" s="2">
        <f t="shared" si="6"/>
        <v>55.478260869565219</v>
      </c>
      <c r="P246" s="2">
        <f t="shared" si="7"/>
        <v>32.303797468354432</v>
      </c>
    </row>
    <row r="247" spans="1:16" x14ac:dyDescent="0.3">
      <c r="A247">
        <v>45</v>
      </c>
      <c r="B247" t="s">
        <v>2107</v>
      </c>
      <c r="C247" t="s">
        <v>17</v>
      </c>
      <c r="D247">
        <v>1992</v>
      </c>
      <c r="E247">
        <v>2000</v>
      </c>
      <c r="F247">
        <v>52</v>
      </c>
      <c r="G247">
        <v>80</v>
      </c>
      <c r="H247">
        <v>9</v>
      </c>
      <c r="I247">
        <v>2532</v>
      </c>
      <c r="J247">
        <v>117</v>
      </c>
      <c r="K247">
        <v>35.659999999999997</v>
      </c>
      <c r="L247">
        <v>3</v>
      </c>
      <c r="M247">
        <v>17</v>
      </c>
      <c r="N247">
        <v>4</v>
      </c>
      <c r="O247" s="2">
        <f t="shared" si="6"/>
        <v>48.692307692307693</v>
      </c>
      <c r="P247" s="2">
        <f t="shared" si="7"/>
        <v>31.65</v>
      </c>
    </row>
    <row r="248" spans="1:16" x14ac:dyDescent="0.3">
      <c r="A248">
        <v>46</v>
      </c>
      <c r="B248" t="s">
        <v>2206</v>
      </c>
      <c r="C248" t="s">
        <v>18</v>
      </c>
      <c r="D248">
        <v>1975</v>
      </c>
      <c r="E248">
        <v>1985</v>
      </c>
      <c r="F248">
        <v>47</v>
      </c>
      <c r="G248">
        <v>83</v>
      </c>
      <c r="H248">
        <v>5</v>
      </c>
      <c r="I248">
        <v>2531</v>
      </c>
      <c r="J248">
        <v>147</v>
      </c>
      <c r="K248">
        <v>32.44</v>
      </c>
      <c r="L248">
        <v>6</v>
      </c>
      <c r="M248">
        <v>11</v>
      </c>
      <c r="N248">
        <v>7</v>
      </c>
      <c r="O248" s="2">
        <f t="shared" si="6"/>
        <v>53.851063829787236</v>
      </c>
      <c r="P248" s="2">
        <f t="shared" si="7"/>
        <v>30.493975903614459</v>
      </c>
    </row>
    <row r="249" spans="1:16" x14ac:dyDescent="0.3">
      <c r="A249">
        <v>47</v>
      </c>
      <c r="B249" t="s">
        <v>3554</v>
      </c>
      <c r="C249" t="s">
        <v>15</v>
      </c>
      <c r="D249">
        <v>1960</v>
      </c>
      <c r="E249">
        <v>1969</v>
      </c>
      <c r="F249">
        <v>29</v>
      </c>
      <c r="G249">
        <v>54</v>
      </c>
      <c r="H249">
        <v>1</v>
      </c>
      <c r="I249">
        <v>2523</v>
      </c>
      <c r="J249">
        <v>258</v>
      </c>
      <c r="K249">
        <v>47.6</v>
      </c>
      <c r="L249">
        <v>6</v>
      </c>
      <c r="M249">
        <v>10</v>
      </c>
      <c r="N249">
        <v>3</v>
      </c>
      <c r="O249" s="2">
        <f t="shared" si="6"/>
        <v>87</v>
      </c>
      <c r="P249" s="2">
        <f t="shared" si="7"/>
        <v>46.722222222222221</v>
      </c>
    </row>
    <row r="250" spans="1:16" x14ac:dyDescent="0.3">
      <c r="A250">
        <v>48</v>
      </c>
      <c r="B250" t="s">
        <v>3555</v>
      </c>
      <c r="C250" t="s">
        <v>17</v>
      </c>
      <c r="D250">
        <v>1961</v>
      </c>
      <c r="E250">
        <v>1970</v>
      </c>
      <c r="F250">
        <v>30</v>
      </c>
      <c r="G250">
        <v>57</v>
      </c>
      <c r="H250">
        <v>2</v>
      </c>
      <c r="I250">
        <v>2516</v>
      </c>
      <c r="J250">
        <v>201</v>
      </c>
      <c r="K250">
        <v>45.74</v>
      </c>
      <c r="L250">
        <v>6</v>
      </c>
      <c r="M250">
        <v>15</v>
      </c>
      <c r="N250">
        <v>3</v>
      </c>
      <c r="O250" s="2">
        <f t="shared" si="6"/>
        <v>83.86666666666666</v>
      </c>
      <c r="P250" s="2">
        <f t="shared" si="7"/>
        <v>44.140350877192979</v>
      </c>
    </row>
    <row r="251" spans="1:16" x14ac:dyDescent="0.3">
      <c r="A251">
        <v>49</v>
      </c>
      <c r="B251" t="s">
        <v>3556</v>
      </c>
      <c r="C251" t="s">
        <v>17</v>
      </c>
      <c r="D251">
        <v>1955</v>
      </c>
      <c r="E251">
        <v>1970</v>
      </c>
      <c r="F251">
        <v>41</v>
      </c>
      <c r="G251">
        <v>78</v>
      </c>
      <c r="H251">
        <v>5</v>
      </c>
      <c r="I251">
        <v>2516</v>
      </c>
      <c r="J251">
        <v>112</v>
      </c>
      <c r="K251">
        <v>34.46</v>
      </c>
      <c r="L251">
        <v>1</v>
      </c>
      <c r="M251">
        <v>18</v>
      </c>
      <c r="N251">
        <v>4</v>
      </c>
      <c r="O251" s="2">
        <f t="shared" si="6"/>
        <v>61.365853658536587</v>
      </c>
      <c r="P251" s="2">
        <f t="shared" si="7"/>
        <v>32.256410256410255</v>
      </c>
    </row>
    <row r="252" spans="1:16" x14ac:dyDescent="0.3">
      <c r="A252">
        <v>0</v>
      </c>
      <c r="B252" t="s">
        <v>2238</v>
      </c>
      <c r="C252" t="s">
        <v>11</v>
      </c>
      <c r="D252">
        <v>1990</v>
      </c>
      <c r="E252">
        <v>2008</v>
      </c>
      <c r="F252">
        <v>132</v>
      </c>
      <c r="G252">
        <v>173</v>
      </c>
      <c r="H252">
        <v>32</v>
      </c>
      <c r="I252">
        <v>2506</v>
      </c>
      <c r="J252">
        <v>110</v>
      </c>
      <c r="K252">
        <v>17.77</v>
      </c>
      <c r="L252">
        <v>1</v>
      </c>
      <c r="M252">
        <v>5</v>
      </c>
      <c r="N252">
        <v>17</v>
      </c>
      <c r="O252" s="2">
        <f t="shared" si="6"/>
        <v>18.984848484848484</v>
      </c>
      <c r="P252" s="2">
        <f t="shared" si="7"/>
        <v>14.485549132947977</v>
      </c>
    </row>
    <row r="253" spans="1:16" x14ac:dyDescent="0.3">
      <c r="A253">
        <v>1</v>
      </c>
      <c r="B253" t="s">
        <v>2976</v>
      </c>
      <c r="C253" t="s">
        <v>13</v>
      </c>
      <c r="D253">
        <v>1966</v>
      </c>
      <c r="E253">
        <v>1972</v>
      </c>
      <c r="F253">
        <v>44</v>
      </c>
      <c r="G253">
        <v>70</v>
      </c>
      <c r="H253">
        <v>8</v>
      </c>
      <c r="I253">
        <v>2484</v>
      </c>
      <c r="J253">
        <v>158</v>
      </c>
      <c r="K253">
        <v>40.06</v>
      </c>
      <c r="L253">
        <v>5</v>
      </c>
      <c r="M253">
        <v>15</v>
      </c>
      <c r="N253">
        <v>4</v>
      </c>
      <c r="O253" s="2">
        <f t="shared" si="6"/>
        <v>56.454545454545453</v>
      </c>
      <c r="P253" s="2">
        <f t="shared" si="7"/>
        <v>35.485714285714288</v>
      </c>
    </row>
    <row r="254" spans="1:16" x14ac:dyDescent="0.3">
      <c r="A254">
        <v>2</v>
      </c>
      <c r="B254" t="s">
        <v>2145</v>
      </c>
      <c r="C254" t="s">
        <v>15</v>
      </c>
      <c r="D254">
        <v>1983</v>
      </c>
      <c r="E254">
        <v>1991</v>
      </c>
      <c r="F254">
        <v>52</v>
      </c>
      <c r="G254">
        <v>78</v>
      </c>
      <c r="H254">
        <v>9</v>
      </c>
      <c r="I254">
        <v>2470</v>
      </c>
      <c r="J254">
        <v>130</v>
      </c>
      <c r="K254">
        <v>35.79</v>
      </c>
      <c r="L254">
        <v>2</v>
      </c>
      <c r="M254">
        <v>16</v>
      </c>
      <c r="N254">
        <v>8</v>
      </c>
      <c r="O254" s="2">
        <f t="shared" si="6"/>
        <v>47.5</v>
      </c>
      <c r="P254" s="2">
        <f t="shared" si="7"/>
        <v>31.666666666666668</v>
      </c>
    </row>
    <row r="255" spans="1:16" x14ac:dyDescent="0.3">
      <c r="A255">
        <v>3</v>
      </c>
      <c r="B255" t="s">
        <v>2222</v>
      </c>
      <c r="C255" t="s">
        <v>13</v>
      </c>
      <c r="D255">
        <v>1977</v>
      </c>
      <c r="E255">
        <v>1984</v>
      </c>
      <c r="F255">
        <v>47</v>
      </c>
      <c r="G255">
        <v>79</v>
      </c>
      <c r="H255">
        <v>5</v>
      </c>
      <c r="I255">
        <v>2470</v>
      </c>
      <c r="J255">
        <v>174</v>
      </c>
      <c r="K255">
        <v>33.369999999999997</v>
      </c>
      <c r="L255">
        <v>7</v>
      </c>
      <c r="M255">
        <v>12</v>
      </c>
      <c r="N255">
        <v>14</v>
      </c>
      <c r="O255" s="2">
        <f t="shared" si="6"/>
        <v>52.553191489361701</v>
      </c>
      <c r="P255" s="2">
        <f t="shared" si="7"/>
        <v>31.265822784810126</v>
      </c>
    </row>
    <row r="256" spans="1:16" x14ac:dyDescent="0.3">
      <c r="A256">
        <v>4</v>
      </c>
      <c r="B256" t="s">
        <v>3557</v>
      </c>
      <c r="C256" t="s">
        <v>12</v>
      </c>
      <c r="D256">
        <v>1909</v>
      </c>
      <c r="E256">
        <v>1926</v>
      </c>
      <c r="F256">
        <v>41</v>
      </c>
      <c r="G256">
        <v>66</v>
      </c>
      <c r="H256">
        <v>5</v>
      </c>
      <c r="I256">
        <v>2469</v>
      </c>
      <c r="J256">
        <v>193</v>
      </c>
      <c r="K256">
        <v>40.47</v>
      </c>
      <c r="L256">
        <v>6</v>
      </c>
      <c r="M256">
        <v>14</v>
      </c>
      <c r="N256">
        <v>6</v>
      </c>
      <c r="O256" s="2">
        <f t="shared" si="6"/>
        <v>60.219512195121951</v>
      </c>
      <c r="P256" s="2">
        <f t="shared" si="7"/>
        <v>37.409090909090907</v>
      </c>
    </row>
    <row r="257" spans="1:16" x14ac:dyDescent="0.3">
      <c r="A257">
        <v>5</v>
      </c>
      <c r="B257" t="s">
        <v>2140</v>
      </c>
      <c r="C257" t="s">
        <v>18</v>
      </c>
      <c r="D257">
        <v>1985</v>
      </c>
      <c r="E257">
        <v>1995</v>
      </c>
      <c r="F257">
        <v>56</v>
      </c>
      <c r="G257">
        <v>99</v>
      </c>
      <c r="H257">
        <v>8</v>
      </c>
      <c r="I257">
        <v>2465</v>
      </c>
      <c r="J257">
        <v>107</v>
      </c>
      <c r="K257">
        <v>27.08</v>
      </c>
      <c r="L257">
        <v>3</v>
      </c>
      <c r="M257">
        <v>18</v>
      </c>
      <c r="N257">
        <v>16</v>
      </c>
      <c r="O257" s="2">
        <f t="shared" si="6"/>
        <v>44.017857142857146</v>
      </c>
      <c r="P257" s="2">
        <f t="shared" si="7"/>
        <v>24.8989898989899</v>
      </c>
    </row>
    <row r="258" spans="1:16" x14ac:dyDescent="0.3">
      <c r="A258">
        <v>6</v>
      </c>
      <c r="B258" t="s">
        <v>2123</v>
      </c>
      <c r="C258" t="s">
        <v>14</v>
      </c>
      <c r="D258">
        <v>1985</v>
      </c>
      <c r="E258">
        <v>1996</v>
      </c>
      <c r="F258">
        <v>41</v>
      </c>
      <c r="G258">
        <v>70</v>
      </c>
      <c r="H258">
        <v>7</v>
      </c>
      <c r="I258">
        <v>2452</v>
      </c>
      <c r="J258">
        <v>143</v>
      </c>
      <c r="K258">
        <v>38.92</v>
      </c>
      <c r="L258">
        <v>7</v>
      </c>
      <c r="M258">
        <v>8</v>
      </c>
      <c r="N258">
        <v>3</v>
      </c>
      <c r="O258" s="2">
        <f t="shared" si="6"/>
        <v>59.804878048780488</v>
      </c>
      <c r="P258" s="2">
        <f t="shared" si="7"/>
        <v>35.028571428571432</v>
      </c>
    </row>
    <row r="259" spans="1:16" x14ac:dyDescent="0.3">
      <c r="A259">
        <v>7</v>
      </c>
      <c r="B259" t="s">
        <v>3558</v>
      </c>
      <c r="C259" t="s">
        <v>11</v>
      </c>
      <c r="D259">
        <v>1951</v>
      </c>
      <c r="E259">
        <v>1960</v>
      </c>
      <c r="F259">
        <v>43</v>
      </c>
      <c r="G259">
        <v>79</v>
      </c>
      <c r="H259">
        <v>4</v>
      </c>
      <c r="I259">
        <v>2442</v>
      </c>
      <c r="J259">
        <v>173</v>
      </c>
      <c r="K259">
        <v>32.56</v>
      </c>
      <c r="L259">
        <v>5</v>
      </c>
      <c r="M259">
        <v>9</v>
      </c>
      <c r="N259">
        <v>14</v>
      </c>
      <c r="O259" s="2">
        <f t="shared" ref="O259:O322" si="8">I259/F259</f>
        <v>56.790697674418603</v>
      </c>
      <c r="P259" s="2">
        <f t="shared" ref="P259:P322" si="9">I259/G259</f>
        <v>30.911392405063292</v>
      </c>
    </row>
    <row r="260" spans="1:16" x14ac:dyDescent="0.3">
      <c r="A260">
        <v>8</v>
      </c>
      <c r="B260" t="s">
        <v>3559</v>
      </c>
      <c r="C260" t="s">
        <v>13</v>
      </c>
      <c r="D260">
        <v>1938</v>
      </c>
      <c r="E260">
        <v>1955</v>
      </c>
      <c r="F260">
        <v>39</v>
      </c>
      <c r="G260">
        <v>63</v>
      </c>
      <c r="H260">
        <v>2</v>
      </c>
      <c r="I260">
        <v>2440</v>
      </c>
      <c r="J260">
        <v>219</v>
      </c>
      <c r="K260">
        <v>40</v>
      </c>
      <c r="L260">
        <v>6</v>
      </c>
      <c r="M260">
        <v>13</v>
      </c>
      <c r="N260">
        <v>3</v>
      </c>
      <c r="O260" s="2">
        <f t="shared" si="8"/>
        <v>62.564102564102562</v>
      </c>
      <c r="P260" s="2">
        <f t="shared" si="9"/>
        <v>38.730158730158728</v>
      </c>
    </row>
    <row r="261" spans="1:16" x14ac:dyDescent="0.3">
      <c r="A261">
        <v>9</v>
      </c>
      <c r="B261" t="s">
        <v>3560</v>
      </c>
      <c r="C261" t="s">
        <v>17</v>
      </c>
      <c r="D261">
        <v>1951</v>
      </c>
      <c r="E261">
        <v>1962</v>
      </c>
      <c r="F261">
        <v>34</v>
      </c>
      <c r="G261">
        <v>64</v>
      </c>
      <c r="H261">
        <v>6</v>
      </c>
      <c r="I261">
        <v>2440</v>
      </c>
      <c r="J261">
        <v>255</v>
      </c>
      <c r="K261">
        <v>42.06</v>
      </c>
      <c r="L261">
        <v>7</v>
      </c>
      <c r="M261">
        <v>10</v>
      </c>
      <c r="N261">
        <v>4</v>
      </c>
      <c r="O261" s="2">
        <f t="shared" si="8"/>
        <v>71.764705882352942</v>
      </c>
      <c r="P261" s="2">
        <f t="shared" si="9"/>
        <v>38.125</v>
      </c>
    </row>
    <row r="262" spans="1:16" x14ac:dyDescent="0.3">
      <c r="A262">
        <v>10</v>
      </c>
      <c r="B262" t="s">
        <v>3561</v>
      </c>
      <c r="C262" t="s">
        <v>13</v>
      </c>
      <c r="D262">
        <v>1946</v>
      </c>
      <c r="E262">
        <v>1959</v>
      </c>
      <c r="F262">
        <v>91</v>
      </c>
      <c r="G262">
        <v>133</v>
      </c>
      <c r="H262">
        <v>14</v>
      </c>
      <c r="I262">
        <v>2439</v>
      </c>
      <c r="J262">
        <v>104</v>
      </c>
      <c r="K262">
        <v>20.49</v>
      </c>
      <c r="L262">
        <v>2</v>
      </c>
      <c r="M262">
        <v>8</v>
      </c>
      <c r="N262">
        <v>17</v>
      </c>
      <c r="O262" s="2">
        <f t="shared" si="8"/>
        <v>26.802197802197803</v>
      </c>
      <c r="P262" s="2">
        <f t="shared" si="9"/>
        <v>18.338345864661655</v>
      </c>
    </row>
    <row r="263" spans="1:16" x14ac:dyDescent="0.3">
      <c r="A263">
        <v>11</v>
      </c>
      <c r="B263" t="s">
        <v>3562</v>
      </c>
      <c r="C263" t="s">
        <v>13</v>
      </c>
      <c r="D263">
        <v>1929</v>
      </c>
      <c r="E263">
        <v>1939</v>
      </c>
      <c r="F263">
        <v>47</v>
      </c>
      <c r="G263">
        <v>72</v>
      </c>
      <c r="H263">
        <v>12</v>
      </c>
      <c r="I263">
        <v>2434</v>
      </c>
      <c r="J263">
        <v>149</v>
      </c>
      <c r="K263">
        <v>40.56</v>
      </c>
      <c r="L263">
        <v>8</v>
      </c>
      <c r="M263">
        <v>7</v>
      </c>
      <c r="N263">
        <v>5</v>
      </c>
      <c r="O263" s="2">
        <f t="shared" si="8"/>
        <v>51.787234042553195</v>
      </c>
      <c r="P263" s="2">
        <f t="shared" si="9"/>
        <v>33.805555555555557</v>
      </c>
    </row>
    <row r="264" spans="1:16" x14ac:dyDescent="0.3">
      <c r="A264">
        <v>12</v>
      </c>
      <c r="B264" t="s">
        <v>3563</v>
      </c>
      <c r="C264" t="s">
        <v>17</v>
      </c>
      <c r="D264">
        <v>1951</v>
      </c>
      <c r="E264">
        <v>1965</v>
      </c>
      <c r="F264">
        <v>50</v>
      </c>
      <c r="G264">
        <v>86</v>
      </c>
      <c r="H264">
        <v>7</v>
      </c>
      <c r="I264">
        <v>2405</v>
      </c>
      <c r="J264">
        <v>134</v>
      </c>
      <c r="K264">
        <v>30.44</v>
      </c>
      <c r="L264">
        <v>4</v>
      </c>
      <c r="M264">
        <v>16</v>
      </c>
      <c r="N264">
        <v>9</v>
      </c>
      <c r="O264" s="2">
        <f t="shared" si="8"/>
        <v>48.1</v>
      </c>
      <c r="P264" s="2">
        <f t="shared" si="9"/>
        <v>27.965116279069768</v>
      </c>
    </row>
    <row r="265" spans="1:16" x14ac:dyDescent="0.3">
      <c r="A265">
        <v>13</v>
      </c>
      <c r="B265" t="s">
        <v>667</v>
      </c>
      <c r="C265" t="s">
        <v>16</v>
      </c>
      <c r="D265">
        <v>2001</v>
      </c>
      <c r="E265">
        <v>2013</v>
      </c>
      <c r="F265">
        <v>40</v>
      </c>
      <c r="G265">
        <v>77</v>
      </c>
      <c r="H265">
        <v>2</v>
      </c>
      <c r="I265">
        <v>2400</v>
      </c>
      <c r="J265">
        <v>128</v>
      </c>
      <c r="K265">
        <v>32</v>
      </c>
      <c r="L265">
        <v>3</v>
      </c>
      <c r="M265">
        <v>14</v>
      </c>
      <c r="N265">
        <v>3</v>
      </c>
      <c r="O265" s="2">
        <f t="shared" si="8"/>
        <v>60</v>
      </c>
      <c r="P265" s="2">
        <f t="shared" si="9"/>
        <v>31.168831168831169</v>
      </c>
    </row>
    <row r="266" spans="1:16" x14ac:dyDescent="0.3">
      <c r="A266">
        <v>14</v>
      </c>
      <c r="B266" t="s">
        <v>490</v>
      </c>
      <c r="C266" t="s">
        <v>11</v>
      </c>
      <c r="D266">
        <v>2011</v>
      </c>
      <c r="E266">
        <v>2019</v>
      </c>
      <c r="F266">
        <v>70</v>
      </c>
      <c r="G266">
        <v>96</v>
      </c>
      <c r="H266">
        <v>13</v>
      </c>
      <c r="I266">
        <v>2385</v>
      </c>
      <c r="J266">
        <v>124</v>
      </c>
      <c r="K266">
        <v>28.73</v>
      </c>
      <c r="L266">
        <v>4</v>
      </c>
      <c r="M266">
        <v>11</v>
      </c>
      <c r="N266">
        <v>3</v>
      </c>
      <c r="O266" s="2">
        <f t="shared" si="8"/>
        <v>34.071428571428569</v>
      </c>
      <c r="P266" s="2">
        <f t="shared" si="9"/>
        <v>24.84375</v>
      </c>
    </row>
    <row r="267" spans="1:16" x14ac:dyDescent="0.3">
      <c r="A267">
        <v>15</v>
      </c>
      <c r="B267" t="s">
        <v>2374</v>
      </c>
      <c r="C267" t="s">
        <v>13</v>
      </c>
      <c r="D267">
        <v>1991</v>
      </c>
      <c r="E267">
        <v>2002</v>
      </c>
      <c r="F267">
        <v>52</v>
      </c>
      <c r="G267">
        <v>92</v>
      </c>
      <c r="H267">
        <v>6</v>
      </c>
      <c r="I267">
        <v>2350</v>
      </c>
      <c r="J267">
        <v>154</v>
      </c>
      <c r="K267">
        <v>27.32</v>
      </c>
      <c r="L267">
        <v>2</v>
      </c>
      <c r="M267">
        <v>12</v>
      </c>
      <c r="N267">
        <v>12</v>
      </c>
      <c r="O267" s="2">
        <f t="shared" si="8"/>
        <v>45.192307692307693</v>
      </c>
      <c r="P267" s="2">
        <f t="shared" si="9"/>
        <v>25.543478260869566</v>
      </c>
    </row>
    <row r="268" spans="1:16" x14ac:dyDescent="0.3">
      <c r="A268">
        <v>16</v>
      </c>
      <c r="B268" t="s">
        <v>3564</v>
      </c>
      <c r="C268" t="s">
        <v>13</v>
      </c>
      <c r="D268">
        <v>1899</v>
      </c>
      <c r="E268">
        <v>1930</v>
      </c>
      <c r="F268">
        <v>58</v>
      </c>
      <c r="G268">
        <v>98</v>
      </c>
      <c r="H268">
        <v>21</v>
      </c>
      <c r="I268">
        <v>2325</v>
      </c>
      <c r="J268">
        <v>179</v>
      </c>
      <c r="K268">
        <v>30.19</v>
      </c>
      <c r="L268">
        <v>2</v>
      </c>
      <c r="M268">
        <v>11</v>
      </c>
      <c r="N268">
        <v>6</v>
      </c>
      <c r="O268" s="2">
        <f t="shared" si="8"/>
        <v>40.086206896551722</v>
      </c>
      <c r="P268" s="2">
        <f t="shared" si="9"/>
        <v>23.724489795918366</v>
      </c>
    </row>
    <row r="269" spans="1:16" x14ac:dyDescent="0.3">
      <c r="A269">
        <v>17</v>
      </c>
      <c r="B269" t="s">
        <v>55</v>
      </c>
      <c r="C269" t="s">
        <v>11</v>
      </c>
      <c r="D269">
        <v>2013</v>
      </c>
      <c r="E269">
        <v>2018</v>
      </c>
      <c r="F269">
        <v>34</v>
      </c>
      <c r="G269">
        <v>58</v>
      </c>
      <c r="H269">
        <v>1</v>
      </c>
      <c r="I269">
        <v>2315</v>
      </c>
      <c r="J269">
        <v>190</v>
      </c>
      <c r="K269">
        <v>40.61</v>
      </c>
      <c r="L269">
        <v>7</v>
      </c>
      <c r="M269">
        <v>5</v>
      </c>
      <c r="N269">
        <v>4</v>
      </c>
      <c r="O269" s="2">
        <f t="shared" si="8"/>
        <v>68.088235294117652</v>
      </c>
      <c r="P269" s="2">
        <f t="shared" si="9"/>
        <v>39.913793103448278</v>
      </c>
    </row>
    <row r="270" spans="1:16" x14ac:dyDescent="0.3">
      <c r="A270">
        <v>18</v>
      </c>
      <c r="B270" t="s">
        <v>3565</v>
      </c>
      <c r="C270" t="s">
        <v>18</v>
      </c>
      <c r="D270">
        <v>1961</v>
      </c>
      <c r="E270">
        <v>1972</v>
      </c>
      <c r="F270">
        <v>39</v>
      </c>
      <c r="G270">
        <v>77</v>
      </c>
      <c r="H270">
        <v>3</v>
      </c>
      <c r="I270">
        <v>2306</v>
      </c>
      <c r="J270">
        <v>239</v>
      </c>
      <c r="K270">
        <v>31.16</v>
      </c>
      <c r="L270">
        <v>3</v>
      </c>
      <c r="M270">
        <v>11</v>
      </c>
      <c r="N270">
        <v>6</v>
      </c>
      <c r="O270" s="2">
        <f t="shared" si="8"/>
        <v>59.128205128205131</v>
      </c>
      <c r="P270" s="2">
        <f t="shared" si="9"/>
        <v>29.948051948051948</v>
      </c>
    </row>
    <row r="271" spans="1:16" x14ac:dyDescent="0.3">
      <c r="A271">
        <v>19</v>
      </c>
      <c r="B271" t="s">
        <v>3566</v>
      </c>
      <c r="C271" t="s">
        <v>12</v>
      </c>
      <c r="D271">
        <v>1926</v>
      </c>
      <c r="E271">
        <v>1934</v>
      </c>
      <c r="F271">
        <v>35</v>
      </c>
      <c r="G271">
        <v>54</v>
      </c>
      <c r="H271">
        <v>4</v>
      </c>
      <c r="I271">
        <v>2300</v>
      </c>
      <c r="J271">
        <v>161</v>
      </c>
      <c r="K271">
        <v>46</v>
      </c>
      <c r="L271">
        <v>7</v>
      </c>
      <c r="M271">
        <v>13</v>
      </c>
      <c r="N271">
        <v>6</v>
      </c>
      <c r="O271" s="2">
        <f t="shared" si="8"/>
        <v>65.714285714285708</v>
      </c>
      <c r="P271" s="2">
        <f t="shared" si="9"/>
        <v>42.592592592592595</v>
      </c>
    </row>
    <row r="272" spans="1:16" x14ac:dyDescent="0.3">
      <c r="A272">
        <v>20</v>
      </c>
      <c r="B272" t="s">
        <v>3567</v>
      </c>
      <c r="C272" t="s">
        <v>13</v>
      </c>
      <c r="D272">
        <v>1949</v>
      </c>
      <c r="E272">
        <v>1959</v>
      </c>
      <c r="F272">
        <v>61</v>
      </c>
      <c r="G272">
        <v>91</v>
      </c>
      <c r="H272">
        <v>14</v>
      </c>
      <c r="I272">
        <v>2290</v>
      </c>
      <c r="J272">
        <v>134</v>
      </c>
      <c r="K272">
        <v>29.74</v>
      </c>
      <c r="L272">
        <v>1</v>
      </c>
      <c r="M272">
        <v>10</v>
      </c>
      <c r="N272">
        <v>7</v>
      </c>
      <c r="O272" s="2">
        <f t="shared" si="8"/>
        <v>37.540983606557376</v>
      </c>
      <c r="P272" s="2">
        <f t="shared" si="9"/>
        <v>25.164835164835164</v>
      </c>
    </row>
    <row r="273" spans="1:16" x14ac:dyDescent="0.3">
      <c r="A273">
        <v>21</v>
      </c>
      <c r="B273" t="s">
        <v>3568</v>
      </c>
      <c r="C273" t="s">
        <v>12</v>
      </c>
      <c r="D273">
        <v>1955</v>
      </c>
      <c r="E273">
        <v>1966</v>
      </c>
      <c r="F273">
        <v>42</v>
      </c>
      <c r="G273">
        <v>68</v>
      </c>
      <c r="H273">
        <v>8</v>
      </c>
      <c r="I273">
        <v>2290</v>
      </c>
      <c r="J273">
        <v>181</v>
      </c>
      <c r="K273">
        <v>38.159999999999997</v>
      </c>
      <c r="L273">
        <v>4</v>
      </c>
      <c r="M273">
        <v>12</v>
      </c>
      <c r="N273">
        <v>5</v>
      </c>
      <c r="O273" s="2">
        <f t="shared" si="8"/>
        <v>54.523809523809526</v>
      </c>
      <c r="P273" s="2">
        <f t="shared" si="9"/>
        <v>33.676470588235297</v>
      </c>
    </row>
    <row r="274" spans="1:16" x14ac:dyDescent="0.3">
      <c r="A274">
        <v>22</v>
      </c>
      <c r="B274" t="s">
        <v>3569</v>
      </c>
      <c r="C274" t="s">
        <v>12</v>
      </c>
      <c r="D274">
        <v>1890</v>
      </c>
      <c r="E274">
        <v>1912</v>
      </c>
      <c r="F274">
        <v>58</v>
      </c>
      <c r="G274">
        <v>100</v>
      </c>
      <c r="H274">
        <v>7</v>
      </c>
      <c r="I274">
        <v>2282</v>
      </c>
      <c r="J274">
        <v>201</v>
      </c>
      <c r="K274">
        <v>24.53</v>
      </c>
      <c r="L274">
        <v>4</v>
      </c>
      <c r="M274">
        <v>8</v>
      </c>
      <c r="N274">
        <v>12</v>
      </c>
      <c r="O274" s="2">
        <f t="shared" si="8"/>
        <v>39.344827586206897</v>
      </c>
      <c r="P274" s="2">
        <f t="shared" si="9"/>
        <v>22.82</v>
      </c>
    </row>
    <row r="275" spans="1:16" x14ac:dyDescent="0.3">
      <c r="A275">
        <v>23</v>
      </c>
      <c r="B275" t="s">
        <v>3570</v>
      </c>
      <c r="C275" t="s">
        <v>13</v>
      </c>
      <c r="D275">
        <v>1958</v>
      </c>
      <c r="E275">
        <v>1972</v>
      </c>
      <c r="F275">
        <v>50</v>
      </c>
      <c r="G275">
        <v>78</v>
      </c>
      <c r="H275">
        <v>6</v>
      </c>
      <c r="I275">
        <v>2278</v>
      </c>
      <c r="J275">
        <v>121</v>
      </c>
      <c r="K275">
        <v>31.63</v>
      </c>
      <c r="L275">
        <v>3</v>
      </c>
      <c r="M275">
        <v>11</v>
      </c>
      <c r="N275">
        <v>11</v>
      </c>
      <c r="O275" s="2">
        <f t="shared" si="8"/>
        <v>45.56</v>
      </c>
      <c r="P275" s="2">
        <f t="shared" si="9"/>
        <v>29.205128205128204</v>
      </c>
    </row>
    <row r="276" spans="1:16" x14ac:dyDescent="0.3">
      <c r="A276">
        <v>24</v>
      </c>
      <c r="B276" t="s">
        <v>287</v>
      </c>
      <c r="C276" t="s">
        <v>12</v>
      </c>
      <c r="D276">
        <v>2011</v>
      </c>
      <c r="E276">
        <v>2019</v>
      </c>
      <c r="F276">
        <v>38</v>
      </c>
      <c r="G276">
        <v>68</v>
      </c>
      <c r="H276">
        <v>2</v>
      </c>
      <c r="I276">
        <v>2265</v>
      </c>
      <c r="J276">
        <v>182</v>
      </c>
      <c r="K276">
        <v>34.31</v>
      </c>
      <c r="L276">
        <v>6</v>
      </c>
      <c r="M276">
        <v>10</v>
      </c>
      <c r="N276">
        <v>10</v>
      </c>
      <c r="O276" s="2">
        <f t="shared" si="8"/>
        <v>59.60526315789474</v>
      </c>
      <c r="P276" s="2">
        <f t="shared" si="9"/>
        <v>33.308823529411768</v>
      </c>
    </row>
    <row r="277" spans="1:16" x14ac:dyDescent="0.3">
      <c r="A277">
        <v>25</v>
      </c>
      <c r="B277" t="s">
        <v>3571</v>
      </c>
      <c r="C277" t="s">
        <v>17</v>
      </c>
      <c r="D277">
        <v>1963</v>
      </c>
      <c r="E277">
        <v>1970</v>
      </c>
      <c r="F277">
        <v>23</v>
      </c>
      <c r="G277">
        <v>41</v>
      </c>
      <c r="H277">
        <v>4</v>
      </c>
      <c r="I277">
        <v>2256</v>
      </c>
      <c r="J277">
        <v>274</v>
      </c>
      <c r="K277">
        <v>60.97</v>
      </c>
      <c r="L277">
        <v>7</v>
      </c>
      <c r="M277">
        <v>11</v>
      </c>
      <c r="N277">
        <v>1</v>
      </c>
      <c r="O277" s="2">
        <f t="shared" si="8"/>
        <v>98.086956521739125</v>
      </c>
      <c r="P277" s="2">
        <f t="shared" si="9"/>
        <v>55.024390243902438</v>
      </c>
    </row>
    <row r="278" spans="1:16" x14ac:dyDescent="0.3">
      <c r="A278">
        <v>26</v>
      </c>
      <c r="B278" t="s">
        <v>3572</v>
      </c>
      <c r="C278" t="s">
        <v>17</v>
      </c>
      <c r="D278">
        <v>1902</v>
      </c>
      <c r="E278">
        <v>1924</v>
      </c>
      <c r="F278">
        <v>45</v>
      </c>
      <c r="G278">
        <v>83</v>
      </c>
      <c r="H278">
        <v>8</v>
      </c>
      <c r="I278">
        <v>2234</v>
      </c>
      <c r="J278">
        <v>111</v>
      </c>
      <c r="K278">
        <v>29.78</v>
      </c>
      <c r="L278">
        <v>1</v>
      </c>
      <c r="M278">
        <v>15</v>
      </c>
      <c r="N278">
        <v>3</v>
      </c>
      <c r="O278" s="2">
        <f t="shared" si="8"/>
        <v>49.644444444444446</v>
      </c>
      <c r="P278" s="2">
        <f t="shared" si="9"/>
        <v>26.91566265060241</v>
      </c>
    </row>
    <row r="279" spans="1:16" x14ac:dyDescent="0.3">
      <c r="A279">
        <v>27</v>
      </c>
      <c r="B279" t="s">
        <v>535</v>
      </c>
      <c r="C279" t="s">
        <v>11</v>
      </c>
      <c r="D279">
        <v>1998</v>
      </c>
      <c r="E279">
        <v>2015</v>
      </c>
      <c r="F279">
        <v>103</v>
      </c>
      <c r="G279">
        <v>145</v>
      </c>
      <c r="H279">
        <v>23</v>
      </c>
      <c r="I279">
        <v>2224</v>
      </c>
      <c r="J279">
        <v>115</v>
      </c>
      <c r="K279">
        <v>18.22</v>
      </c>
      <c r="L279">
        <v>2</v>
      </c>
      <c r="M279">
        <v>9</v>
      </c>
      <c r="N279">
        <v>19</v>
      </c>
      <c r="O279" s="2">
        <f t="shared" si="8"/>
        <v>21.592233009708739</v>
      </c>
      <c r="P279" s="2">
        <f t="shared" si="9"/>
        <v>15.337931034482759</v>
      </c>
    </row>
    <row r="280" spans="1:16" x14ac:dyDescent="0.3">
      <c r="A280">
        <v>28</v>
      </c>
      <c r="B280" t="s">
        <v>44</v>
      </c>
      <c r="C280" t="s">
        <v>19</v>
      </c>
      <c r="D280">
        <v>2001</v>
      </c>
      <c r="E280">
        <v>2018</v>
      </c>
      <c r="F280">
        <v>38</v>
      </c>
      <c r="G280">
        <v>76</v>
      </c>
      <c r="H280">
        <v>2</v>
      </c>
      <c r="I280">
        <v>2223</v>
      </c>
      <c r="J280">
        <v>158</v>
      </c>
      <c r="K280">
        <v>30.04</v>
      </c>
      <c r="L280">
        <v>5</v>
      </c>
      <c r="M280">
        <v>8</v>
      </c>
      <c r="N280">
        <v>10</v>
      </c>
      <c r="O280" s="2">
        <f t="shared" si="8"/>
        <v>58.5</v>
      </c>
      <c r="P280" s="2">
        <f t="shared" si="9"/>
        <v>29.25</v>
      </c>
    </row>
    <row r="281" spans="1:16" x14ac:dyDescent="0.3">
      <c r="A281">
        <v>29</v>
      </c>
      <c r="B281" t="s">
        <v>2150</v>
      </c>
      <c r="C281" t="s">
        <v>19</v>
      </c>
      <c r="D281">
        <v>1993</v>
      </c>
      <c r="E281">
        <v>2002</v>
      </c>
      <c r="F281">
        <v>46</v>
      </c>
      <c r="G281">
        <v>82</v>
      </c>
      <c r="H281">
        <v>7</v>
      </c>
      <c r="I281">
        <v>2207</v>
      </c>
      <c r="J281">
        <v>203</v>
      </c>
      <c r="K281">
        <v>29.42</v>
      </c>
      <c r="L281">
        <v>4</v>
      </c>
      <c r="M281">
        <v>10</v>
      </c>
      <c r="N281">
        <v>6</v>
      </c>
      <c r="O281" s="2">
        <f t="shared" si="8"/>
        <v>47.978260869565219</v>
      </c>
      <c r="P281" s="2">
        <f t="shared" si="9"/>
        <v>26.914634146341463</v>
      </c>
    </row>
    <row r="282" spans="1:16" x14ac:dyDescent="0.3">
      <c r="A282">
        <v>30</v>
      </c>
      <c r="B282" t="s">
        <v>3573</v>
      </c>
      <c r="C282" t="s">
        <v>12</v>
      </c>
      <c r="D282">
        <v>1952</v>
      </c>
      <c r="E282">
        <v>1964</v>
      </c>
      <c r="F282">
        <v>63</v>
      </c>
      <c r="G282">
        <v>97</v>
      </c>
      <c r="H282">
        <v>7</v>
      </c>
      <c r="I282">
        <v>2201</v>
      </c>
      <c r="J282">
        <v>122</v>
      </c>
      <c r="K282">
        <v>24.45</v>
      </c>
      <c r="L282">
        <v>3</v>
      </c>
      <c r="M282">
        <v>9</v>
      </c>
      <c r="N282">
        <v>8</v>
      </c>
      <c r="O282" s="2">
        <f t="shared" si="8"/>
        <v>34.936507936507937</v>
      </c>
      <c r="P282" s="2">
        <f t="shared" si="9"/>
        <v>22.690721649484537</v>
      </c>
    </row>
    <row r="283" spans="1:16" x14ac:dyDescent="0.3">
      <c r="A283">
        <v>31</v>
      </c>
      <c r="B283" t="s">
        <v>78</v>
      </c>
      <c r="C283" t="s">
        <v>15</v>
      </c>
      <c r="D283">
        <v>2004</v>
      </c>
      <c r="E283">
        <v>2010</v>
      </c>
      <c r="F283">
        <v>40</v>
      </c>
      <c r="G283">
        <v>71</v>
      </c>
      <c r="H283">
        <v>1</v>
      </c>
      <c r="I283">
        <v>2200</v>
      </c>
      <c r="J283">
        <v>113</v>
      </c>
      <c r="K283">
        <v>31.42</v>
      </c>
      <c r="L283">
        <v>3</v>
      </c>
      <c r="M283">
        <v>13</v>
      </c>
      <c r="N283">
        <v>6</v>
      </c>
      <c r="O283" s="2">
        <f t="shared" si="8"/>
        <v>55</v>
      </c>
      <c r="P283" s="2">
        <f t="shared" si="9"/>
        <v>30.985915492957748</v>
      </c>
    </row>
    <row r="284" spans="1:16" x14ac:dyDescent="0.3">
      <c r="A284">
        <v>32</v>
      </c>
      <c r="B284" t="s">
        <v>3574</v>
      </c>
      <c r="C284" t="s">
        <v>11</v>
      </c>
      <c r="D284">
        <v>1946</v>
      </c>
      <c r="E284">
        <v>1953</v>
      </c>
      <c r="F284">
        <v>30</v>
      </c>
      <c r="G284">
        <v>52</v>
      </c>
      <c r="H284">
        <v>6</v>
      </c>
      <c r="I284">
        <v>2192</v>
      </c>
      <c r="J284">
        <v>164</v>
      </c>
      <c r="K284">
        <v>47.65</v>
      </c>
      <c r="L284">
        <v>7</v>
      </c>
      <c r="M284">
        <v>9</v>
      </c>
      <c r="N284">
        <v>4</v>
      </c>
      <c r="O284" s="2">
        <f t="shared" si="8"/>
        <v>73.066666666666663</v>
      </c>
      <c r="P284" s="2">
        <f t="shared" si="9"/>
        <v>42.153846153846153</v>
      </c>
    </row>
    <row r="285" spans="1:16" x14ac:dyDescent="0.3">
      <c r="A285">
        <v>33</v>
      </c>
      <c r="B285" t="s">
        <v>3575</v>
      </c>
      <c r="C285" t="s">
        <v>15</v>
      </c>
      <c r="D285">
        <v>1930</v>
      </c>
      <c r="E285">
        <v>1954</v>
      </c>
      <c r="F285">
        <v>22</v>
      </c>
      <c r="G285">
        <v>40</v>
      </c>
      <c r="H285">
        <v>4</v>
      </c>
      <c r="I285">
        <v>2190</v>
      </c>
      <c r="J285">
        <v>270</v>
      </c>
      <c r="K285">
        <v>60.83</v>
      </c>
      <c r="L285">
        <v>10</v>
      </c>
      <c r="M285">
        <v>5</v>
      </c>
      <c r="N285">
        <v>2</v>
      </c>
      <c r="O285" s="2">
        <f t="shared" si="8"/>
        <v>99.545454545454547</v>
      </c>
      <c r="P285" s="2">
        <f t="shared" si="9"/>
        <v>54.75</v>
      </c>
    </row>
    <row r="286" spans="1:16" x14ac:dyDescent="0.3">
      <c r="A286">
        <v>34</v>
      </c>
      <c r="B286" t="s">
        <v>1067</v>
      </c>
      <c r="C286" t="s">
        <v>15</v>
      </c>
      <c r="D286">
        <v>1998</v>
      </c>
      <c r="E286">
        <v>2008</v>
      </c>
      <c r="F286">
        <v>48</v>
      </c>
      <c r="G286">
        <v>86</v>
      </c>
      <c r="H286">
        <v>2</v>
      </c>
      <c r="I286">
        <v>2160</v>
      </c>
      <c r="J286">
        <v>135</v>
      </c>
      <c r="K286">
        <v>25.71</v>
      </c>
      <c r="L286">
        <v>3</v>
      </c>
      <c r="M286">
        <v>9</v>
      </c>
      <c r="N286">
        <v>9</v>
      </c>
      <c r="O286" s="2">
        <f t="shared" si="8"/>
        <v>45</v>
      </c>
      <c r="P286" s="2">
        <f t="shared" si="9"/>
        <v>25.11627906976744</v>
      </c>
    </row>
    <row r="287" spans="1:16" x14ac:dyDescent="0.3">
      <c r="A287">
        <v>35</v>
      </c>
      <c r="B287" t="s">
        <v>3576</v>
      </c>
      <c r="C287" t="s">
        <v>15</v>
      </c>
      <c r="D287">
        <v>1939</v>
      </c>
      <c r="E287">
        <v>1955</v>
      </c>
      <c r="F287">
        <v>32</v>
      </c>
      <c r="G287">
        <v>56</v>
      </c>
      <c r="H287">
        <v>5</v>
      </c>
      <c r="I287">
        <v>2159</v>
      </c>
      <c r="J287">
        <v>160</v>
      </c>
      <c r="K287">
        <v>42.33</v>
      </c>
      <c r="L287">
        <v>4</v>
      </c>
      <c r="M287">
        <v>12</v>
      </c>
      <c r="N287">
        <v>2</v>
      </c>
      <c r="O287" s="2">
        <f t="shared" si="8"/>
        <v>67.46875</v>
      </c>
      <c r="P287" s="2">
        <f t="shared" si="9"/>
        <v>38.553571428571431</v>
      </c>
    </row>
    <row r="288" spans="1:16" x14ac:dyDescent="0.3">
      <c r="A288">
        <v>36</v>
      </c>
      <c r="B288" t="s">
        <v>29</v>
      </c>
      <c r="C288" t="s">
        <v>11</v>
      </c>
      <c r="D288">
        <v>2013</v>
      </c>
      <c r="E288">
        <v>2019</v>
      </c>
      <c r="F288">
        <v>32</v>
      </c>
      <c r="G288">
        <v>53</v>
      </c>
      <c r="H288">
        <v>7</v>
      </c>
      <c r="I288">
        <v>2141</v>
      </c>
      <c r="J288">
        <v>212</v>
      </c>
      <c r="K288">
        <v>46.54</v>
      </c>
      <c r="L288">
        <v>6</v>
      </c>
      <c r="M288">
        <v>10</v>
      </c>
      <c r="N288">
        <v>4</v>
      </c>
      <c r="O288" s="2">
        <f t="shared" si="8"/>
        <v>66.90625</v>
      </c>
      <c r="P288" s="2">
        <f t="shared" si="9"/>
        <v>40.39622641509434</v>
      </c>
    </row>
    <row r="289" spans="1:16" x14ac:dyDescent="0.3">
      <c r="A289">
        <v>37</v>
      </c>
      <c r="B289" t="s">
        <v>3577</v>
      </c>
      <c r="C289" t="s">
        <v>12</v>
      </c>
      <c r="D289">
        <v>1907</v>
      </c>
      <c r="E289">
        <v>1926</v>
      </c>
      <c r="F289">
        <v>35</v>
      </c>
      <c r="G289">
        <v>55</v>
      </c>
      <c r="H289">
        <v>4</v>
      </c>
      <c r="I289">
        <v>2131</v>
      </c>
      <c r="J289">
        <v>170</v>
      </c>
      <c r="K289">
        <v>41.78</v>
      </c>
      <c r="L289">
        <v>7</v>
      </c>
      <c r="M289">
        <v>9</v>
      </c>
      <c r="N289">
        <v>1</v>
      </c>
      <c r="O289" s="2">
        <f t="shared" si="8"/>
        <v>60.885714285714286</v>
      </c>
      <c r="P289" s="2">
        <f t="shared" si="9"/>
        <v>38.745454545454542</v>
      </c>
    </row>
    <row r="290" spans="1:16" x14ac:dyDescent="0.3">
      <c r="A290">
        <v>38</v>
      </c>
      <c r="B290" t="s">
        <v>2995</v>
      </c>
      <c r="C290" t="s">
        <v>14</v>
      </c>
      <c r="D290">
        <v>2000</v>
      </c>
      <c r="E290">
        <v>2015</v>
      </c>
      <c r="F290">
        <v>58</v>
      </c>
      <c r="G290">
        <v>83</v>
      </c>
      <c r="H290">
        <v>11</v>
      </c>
      <c r="I290">
        <v>2124</v>
      </c>
      <c r="J290">
        <v>154</v>
      </c>
      <c r="K290">
        <v>29.5</v>
      </c>
      <c r="L290">
        <v>4</v>
      </c>
      <c r="M290">
        <v>5</v>
      </c>
      <c r="N290">
        <v>9</v>
      </c>
      <c r="O290" s="2">
        <f t="shared" si="8"/>
        <v>36.620689655172413</v>
      </c>
      <c r="P290" s="2">
        <f t="shared" si="9"/>
        <v>25.590361445783131</v>
      </c>
    </row>
    <row r="291" spans="1:16" x14ac:dyDescent="0.3">
      <c r="A291">
        <v>39</v>
      </c>
      <c r="B291" t="s">
        <v>3578</v>
      </c>
      <c r="C291" t="s">
        <v>12</v>
      </c>
      <c r="D291">
        <v>1924</v>
      </c>
      <c r="E291">
        <v>1934</v>
      </c>
      <c r="F291">
        <v>29</v>
      </c>
      <c r="G291">
        <v>48</v>
      </c>
      <c r="H291">
        <v>4</v>
      </c>
      <c r="I291">
        <v>2122</v>
      </c>
      <c r="J291">
        <v>266</v>
      </c>
      <c r="K291">
        <v>48.22</v>
      </c>
      <c r="L291">
        <v>7</v>
      </c>
      <c r="M291">
        <v>6</v>
      </c>
      <c r="N291">
        <v>1</v>
      </c>
      <c r="O291" s="2">
        <f t="shared" si="8"/>
        <v>73.172413793103445</v>
      </c>
      <c r="P291" s="2">
        <f t="shared" si="9"/>
        <v>44.208333333333336</v>
      </c>
    </row>
    <row r="292" spans="1:16" x14ac:dyDescent="0.3">
      <c r="A292">
        <v>40</v>
      </c>
      <c r="B292" t="s">
        <v>3579</v>
      </c>
      <c r="C292" t="s">
        <v>17</v>
      </c>
      <c r="D292">
        <v>1951</v>
      </c>
      <c r="E292">
        <v>1964</v>
      </c>
      <c r="F292">
        <v>40</v>
      </c>
      <c r="G292">
        <v>73</v>
      </c>
      <c r="H292">
        <v>3</v>
      </c>
      <c r="I292">
        <v>2120</v>
      </c>
      <c r="J292">
        <v>142</v>
      </c>
      <c r="K292">
        <v>30.28</v>
      </c>
      <c r="L292">
        <v>5</v>
      </c>
      <c r="M292">
        <v>10</v>
      </c>
      <c r="N292">
        <v>11</v>
      </c>
      <c r="O292" s="2">
        <f t="shared" si="8"/>
        <v>53</v>
      </c>
      <c r="P292" s="2">
        <f t="shared" si="9"/>
        <v>29.041095890410958</v>
      </c>
    </row>
    <row r="293" spans="1:16" x14ac:dyDescent="0.3">
      <c r="A293">
        <v>41</v>
      </c>
      <c r="B293" t="s">
        <v>2735</v>
      </c>
      <c r="C293" t="s">
        <v>11</v>
      </c>
      <c r="D293">
        <v>1966</v>
      </c>
      <c r="E293">
        <v>1974</v>
      </c>
      <c r="F293">
        <v>37</v>
      </c>
      <c r="G293">
        <v>71</v>
      </c>
      <c r="H293">
        <v>3</v>
      </c>
      <c r="I293">
        <v>2113</v>
      </c>
      <c r="J293">
        <v>143</v>
      </c>
      <c r="K293">
        <v>31.07</v>
      </c>
      <c r="L293">
        <v>1</v>
      </c>
      <c r="M293">
        <v>14</v>
      </c>
      <c r="N293">
        <v>7</v>
      </c>
      <c r="O293" s="2">
        <f t="shared" si="8"/>
        <v>57.108108108108105</v>
      </c>
      <c r="P293" s="2">
        <f t="shared" si="9"/>
        <v>29.760563380281692</v>
      </c>
    </row>
    <row r="294" spans="1:16" x14ac:dyDescent="0.3">
      <c r="A294">
        <v>42</v>
      </c>
      <c r="B294" t="s">
        <v>3580</v>
      </c>
      <c r="C294" t="s">
        <v>11</v>
      </c>
      <c r="D294">
        <v>1946</v>
      </c>
      <c r="E294">
        <v>1959</v>
      </c>
      <c r="F294">
        <v>44</v>
      </c>
      <c r="G294">
        <v>72</v>
      </c>
      <c r="H294">
        <v>5</v>
      </c>
      <c r="I294">
        <v>2109</v>
      </c>
      <c r="J294">
        <v>231</v>
      </c>
      <c r="K294">
        <v>31.47</v>
      </c>
      <c r="L294">
        <v>5</v>
      </c>
      <c r="M294">
        <v>6</v>
      </c>
      <c r="N294">
        <v>7</v>
      </c>
      <c r="O294" s="2">
        <f t="shared" si="8"/>
        <v>47.93181818181818</v>
      </c>
      <c r="P294" s="2">
        <f t="shared" si="9"/>
        <v>29.291666666666668</v>
      </c>
    </row>
    <row r="295" spans="1:16" x14ac:dyDescent="0.3">
      <c r="A295">
        <v>43</v>
      </c>
      <c r="B295" t="s">
        <v>36</v>
      </c>
      <c r="C295" t="s">
        <v>17</v>
      </c>
      <c r="D295">
        <v>2008</v>
      </c>
      <c r="E295">
        <v>2017</v>
      </c>
      <c r="F295">
        <v>46</v>
      </c>
      <c r="G295">
        <v>74</v>
      </c>
      <c r="H295">
        <v>10</v>
      </c>
      <c r="I295">
        <v>2103</v>
      </c>
      <c r="J295">
        <v>166</v>
      </c>
      <c r="K295">
        <v>32.85</v>
      </c>
      <c r="L295">
        <v>6</v>
      </c>
      <c r="M295">
        <v>8</v>
      </c>
      <c r="N295">
        <v>9</v>
      </c>
      <c r="O295" s="2">
        <f t="shared" si="8"/>
        <v>45.717391304347828</v>
      </c>
      <c r="P295" s="2">
        <f t="shared" si="9"/>
        <v>28.418918918918919</v>
      </c>
    </row>
    <row r="296" spans="1:16" x14ac:dyDescent="0.3">
      <c r="A296">
        <v>44</v>
      </c>
      <c r="B296" t="s">
        <v>3581</v>
      </c>
      <c r="C296" t="s">
        <v>14</v>
      </c>
      <c r="D296">
        <v>2011</v>
      </c>
      <c r="E296">
        <v>2018</v>
      </c>
      <c r="F296">
        <v>39</v>
      </c>
      <c r="G296">
        <v>74</v>
      </c>
      <c r="H296">
        <v>0</v>
      </c>
      <c r="I296">
        <v>2099</v>
      </c>
      <c r="J296">
        <v>139</v>
      </c>
      <c r="K296">
        <v>28.36</v>
      </c>
      <c r="L296">
        <v>3</v>
      </c>
      <c r="M296">
        <v>12</v>
      </c>
      <c r="N296">
        <v>6</v>
      </c>
      <c r="O296" s="2">
        <f t="shared" si="8"/>
        <v>53.820512820512818</v>
      </c>
      <c r="P296" s="2">
        <f t="shared" si="9"/>
        <v>28.364864864864863</v>
      </c>
    </row>
    <row r="297" spans="1:16" x14ac:dyDescent="0.3">
      <c r="A297">
        <v>45</v>
      </c>
      <c r="B297" t="s">
        <v>1297</v>
      </c>
      <c r="C297" t="s">
        <v>17</v>
      </c>
      <c r="D297">
        <v>2010</v>
      </c>
      <c r="E297">
        <v>2015</v>
      </c>
      <c r="F297">
        <v>36</v>
      </c>
      <c r="G297">
        <v>64</v>
      </c>
      <c r="H297">
        <v>4</v>
      </c>
      <c r="I297">
        <v>2093</v>
      </c>
      <c r="J297">
        <v>182</v>
      </c>
      <c r="K297">
        <v>34.880000000000003</v>
      </c>
      <c r="L297">
        <v>5</v>
      </c>
      <c r="M297">
        <v>8</v>
      </c>
      <c r="N297">
        <v>3</v>
      </c>
      <c r="O297" s="2">
        <f t="shared" si="8"/>
        <v>58.138888888888886</v>
      </c>
      <c r="P297" s="2">
        <f t="shared" si="9"/>
        <v>32.703125</v>
      </c>
    </row>
    <row r="298" spans="1:16" x14ac:dyDescent="0.3">
      <c r="A298">
        <v>46</v>
      </c>
      <c r="B298" t="s">
        <v>2557</v>
      </c>
      <c r="C298" t="s">
        <v>11</v>
      </c>
      <c r="D298">
        <v>1969</v>
      </c>
      <c r="E298">
        <v>1981</v>
      </c>
      <c r="F298">
        <v>40</v>
      </c>
      <c r="G298">
        <v>68</v>
      </c>
      <c r="H298">
        <v>2</v>
      </c>
      <c r="I298">
        <v>2084</v>
      </c>
      <c r="J298">
        <v>97</v>
      </c>
      <c r="K298">
        <v>31.57</v>
      </c>
      <c r="L298">
        <v>0</v>
      </c>
      <c r="M298">
        <v>16</v>
      </c>
      <c r="N298">
        <v>6</v>
      </c>
      <c r="O298" s="2">
        <f t="shared" si="8"/>
        <v>52.1</v>
      </c>
      <c r="P298" s="2">
        <f t="shared" si="9"/>
        <v>30.647058823529413</v>
      </c>
    </row>
    <row r="299" spans="1:16" x14ac:dyDescent="0.3">
      <c r="A299">
        <v>47</v>
      </c>
      <c r="B299" t="s">
        <v>3582</v>
      </c>
      <c r="C299" t="s">
        <v>16</v>
      </c>
      <c r="D299">
        <v>1952</v>
      </c>
      <c r="E299">
        <v>1962</v>
      </c>
      <c r="F299">
        <v>41</v>
      </c>
      <c r="G299">
        <v>72</v>
      </c>
      <c r="H299">
        <v>1</v>
      </c>
      <c r="I299">
        <v>2079</v>
      </c>
      <c r="J299">
        <v>209</v>
      </c>
      <c r="K299">
        <v>29.28</v>
      </c>
      <c r="L299">
        <v>3</v>
      </c>
      <c r="M299">
        <v>11</v>
      </c>
      <c r="N299">
        <v>9</v>
      </c>
      <c r="O299" s="2">
        <f t="shared" si="8"/>
        <v>50.707317073170735</v>
      </c>
      <c r="P299" s="2">
        <f t="shared" si="9"/>
        <v>28.875</v>
      </c>
    </row>
    <row r="300" spans="1:16" x14ac:dyDescent="0.3">
      <c r="A300">
        <v>48</v>
      </c>
      <c r="B300" t="s">
        <v>533</v>
      </c>
      <c r="C300" t="s">
        <v>12</v>
      </c>
      <c r="D300">
        <v>2007</v>
      </c>
      <c r="E300">
        <v>2015</v>
      </c>
      <c r="F300">
        <v>73</v>
      </c>
      <c r="G300">
        <v>109</v>
      </c>
      <c r="H300">
        <v>16</v>
      </c>
      <c r="I300">
        <v>2065</v>
      </c>
      <c r="J300">
        <v>123</v>
      </c>
      <c r="K300">
        <v>22.2</v>
      </c>
      <c r="L300">
        <v>1</v>
      </c>
      <c r="M300">
        <v>11</v>
      </c>
      <c r="N300">
        <v>19</v>
      </c>
      <c r="O300" s="2">
        <f t="shared" si="8"/>
        <v>28.287671232876711</v>
      </c>
      <c r="P300" s="2">
        <f t="shared" si="9"/>
        <v>18.944954128440369</v>
      </c>
    </row>
    <row r="301" spans="1:16" x14ac:dyDescent="0.3">
      <c r="A301">
        <v>49</v>
      </c>
      <c r="B301" t="s">
        <v>2121</v>
      </c>
      <c r="C301" t="s">
        <v>11</v>
      </c>
      <c r="D301">
        <v>1981</v>
      </c>
      <c r="E301">
        <v>1992</v>
      </c>
      <c r="F301">
        <v>43</v>
      </c>
      <c r="G301">
        <v>72</v>
      </c>
      <c r="H301">
        <v>3</v>
      </c>
      <c r="I301">
        <v>2062</v>
      </c>
      <c r="J301">
        <v>123</v>
      </c>
      <c r="K301">
        <v>29.88</v>
      </c>
      <c r="L301">
        <v>2</v>
      </c>
      <c r="M301">
        <v>12</v>
      </c>
      <c r="N301">
        <v>7</v>
      </c>
      <c r="O301" s="2">
        <f t="shared" si="8"/>
        <v>47.953488372093027</v>
      </c>
      <c r="P301" s="2">
        <f t="shared" si="9"/>
        <v>28.638888888888889</v>
      </c>
    </row>
    <row r="302" spans="1:16" x14ac:dyDescent="0.3">
      <c r="A302">
        <v>0</v>
      </c>
      <c r="B302" t="s">
        <v>3583</v>
      </c>
      <c r="C302" t="s">
        <v>12</v>
      </c>
      <c r="D302">
        <v>1964</v>
      </c>
      <c r="E302">
        <v>1968</v>
      </c>
      <c r="F302">
        <v>27</v>
      </c>
      <c r="G302">
        <v>46</v>
      </c>
      <c r="H302">
        <v>2</v>
      </c>
      <c r="I302">
        <v>2061</v>
      </c>
      <c r="J302">
        <v>307</v>
      </c>
      <c r="K302">
        <v>46.84</v>
      </c>
      <c r="L302">
        <v>5</v>
      </c>
      <c r="M302">
        <v>10</v>
      </c>
      <c r="N302">
        <v>3</v>
      </c>
      <c r="O302" s="2">
        <f t="shared" si="8"/>
        <v>76.333333333333329</v>
      </c>
      <c r="P302" s="2">
        <f t="shared" si="9"/>
        <v>44.804347826086953</v>
      </c>
    </row>
    <row r="303" spans="1:16" x14ac:dyDescent="0.3">
      <c r="A303">
        <v>1</v>
      </c>
      <c r="B303" t="s">
        <v>3584</v>
      </c>
      <c r="C303" t="s">
        <v>13</v>
      </c>
      <c r="D303">
        <v>1956</v>
      </c>
      <c r="E303">
        <v>1963</v>
      </c>
      <c r="F303">
        <v>34</v>
      </c>
      <c r="G303">
        <v>56</v>
      </c>
      <c r="H303">
        <v>1</v>
      </c>
      <c r="I303">
        <v>2061</v>
      </c>
      <c r="J303">
        <v>126</v>
      </c>
      <c r="K303">
        <v>37.47</v>
      </c>
      <c r="L303">
        <v>5</v>
      </c>
      <c r="M303">
        <v>9</v>
      </c>
      <c r="N303">
        <v>1</v>
      </c>
      <c r="O303" s="2">
        <f t="shared" si="8"/>
        <v>60.617647058823529</v>
      </c>
      <c r="P303" s="2">
        <f t="shared" si="9"/>
        <v>36.803571428571431</v>
      </c>
    </row>
    <row r="304" spans="1:16" x14ac:dyDescent="0.3">
      <c r="A304">
        <v>2</v>
      </c>
      <c r="B304" t="s">
        <v>3585</v>
      </c>
      <c r="C304" t="s">
        <v>11</v>
      </c>
      <c r="D304">
        <v>1959</v>
      </c>
      <c r="E304">
        <v>1971</v>
      </c>
      <c r="F304">
        <v>39</v>
      </c>
      <c r="G304">
        <v>71</v>
      </c>
      <c r="H304">
        <v>4</v>
      </c>
      <c r="I304">
        <v>2056</v>
      </c>
      <c r="J304">
        <v>129</v>
      </c>
      <c r="K304">
        <v>30.68</v>
      </c>
      <c r="L304">
        <v>3</v>
      </c>
      <c r="M304">
        <v>12</v>
      </c>
      <c r="N304">
        <v>9</v>
      </c>
      <c r="O304" s="2">
        <f t="shared" si="8"/>
        <v>52.717948717948715</v>
      </c>
      <c r="P304" s="2">
        <f t="shared" si="9"/>
        <v>28.95774647887324</v>
      </c>
    </row>
    <row r="305" spans="1:16" x14ac:dyDescent="0.3">
      <c r="A305">
        <v>3</v>
      </c>
      <c r="B305" t="s">
        <v>2588</v>
      </c>
      <c r="C305" t="s">
        <v>15</v>
      </c>
      <c r="D305">
        <v>1972</v>
      </c>
      <c r="E305">
        <v>1980</v>
      </c>
      <c r="F305">
        <v>30</v>
      </c>
      <c r="G305">
        <v>49</v>
      </c>
      <c r="H305">
        <v>2</v>
      </c>
      <c r="I305">
        <v>2047</v>
      </c>
      <c r="J305">
        <v>302</v>
      </c>
      <c r="K305">
        <v>43.55</v>
      </c>
      <c r="L305">
        <v>7</v>
      </c>
      <c r="M305">
        <v>7</v>
      </c>
      <c r="N305">
        <v>2</v>
      </c>
      <c r="O305" s="2">
        <f t="shared" si="8"/>
        <v>68.233333333333334</v>
      </c>
      <c r="P305" s="2">
        <f t="shared" si="9"/>
        <v>41.775510204081634</v>
      </c>
    </row>
    <row r="306" spans="1:16" x14ac:dyDescent="0.3">
      <c r="A306">
        <v>4</v>
      </c>
      <c r="B306" t="s">
        <v>70</v>
      </c>
      <c r="C306" t="s">
        <v>13</v>
      </c>
      <c r="D306">
        <v>2014</v>
      </c>
      <c r="E306">
        <v>2019</v>
      </c>
      <c r="F306">
        <v>38</v>
      </c>
      <c r="G306">
        <v>68</v>
      </c>
      <c r="H306">
        <v>6</v>
      </c>
      <c r="I306">
        <v>2046</v>
      </c>
      <c r="J306">
        <v>106</v>
      </c>
      <c r="K306">
        <v>33</v>
      </c>
      <c r="L306">
        <v>1</v>
      </c>
      <c r="M306">
        <v>15</v>
      </c>
      <c r="N306">
        <v>5</v>
      </c>
      <c r="O306" s="2">
        <f t="shared" si="8"/>
        <v>53.842105263157897</v>
      </c>
      <c r="P306" s="2">
        <f t="shared" si="9"/>
        <v>30.088235294117649</v>
      </c>
    </row>
    <row r="307" spans="1:16" x14ac:dyDescent="0.3">
      <c r="A307">
        <v>5</v>
      </c>
      <c r="B307" t="s">
        <v>2172</v>
      </c>
      <c r="C307" t="s">
        <v>11</v>
      </c>
      <c r="D307">
        <v>1987</v>
      </c>
      <c r="E307">
        <v>1996</v>
      </c>
      <c r="F307">
        <v>37</v>
      </c>
      <c r="G307">
        <v>61</v>
      </c>
      <c r="H307">
        <v>6</v>
      </c>
      <c r="I307">
        <v>2043</v>
      </c>
      <c r="J307">
        <v>218</v>
      </c>
      <c r="K307">
        <v>37.14</v>
      </c>
      <c r="L307">
        <v>4</v>
      </c>
      <c r="M307">
        <v>9</v>
      </c>
      <c r="N307">
        <v>3</v>
      </c>
      <c r="O307" s="2">
        <f t="shared" si="8"/>
        <v>55.216216216216218</v>
      </c>
      <c r="P307" s="2">
        <f t="shared" si="9"/>
        <v>33.491803278688522</v>
      </c>
    </row>
    <row r="308" spans="1:16" x14ac:dyDescent="0.3">
      <c r="A308">
        <v>6</v>
      </c>
      <c r="B308" t="s">
        <v>2193</v>
      </c>
      <c r="C308" t="s">
        <v>18</v>
      </c>
      <c r="D308">
        <v>1993</v>
      </c>
      <c r="E308">
        <v>1999</v>
      </c>
      <c r="F308">
        <v>35</v>
      </c>
      <c r="G308">
        <v>68</v>
      </c>
      <c r="H308">
        <v>4</v>
      </c>
      <c r="I308">
        <v>2034</v>
      </c>
      <c r="J308">
        <v>267</v>
      </c>
      <c r="K308">
        <v>31.78</v>
      </c>
      <c r="L308">
        <v>2</v>
      </c>
      <c r="M308">
        <v>12</v>
      </c>
      <c r="N308">
        <v>5</v>
      </c>
      <c r="O308" s="2">
        <f t="shared" si="8"/>
        <v>58.114285714285714</v>
      </c>
      <c r="P308" s="2">
        <f t="shared" si="9"/>
        <v>29.911764705882351</v>
      </c>
    </row>
    <row r="309" spans="1:16" x14ac:dyDescent="0.3">
      <c r="A309">
        <v>7</v>
      </c>
      <c r="B309" t="s">
        <v>2164</v>
      </c>
      <c r="C309" t="s">
        <v>18</v>
      </c>
      <c r="D309">
        <v>1988</v>
      </c>
      <c r="E309">
        <v>1996</v>
      </c>
      <c r="F309">
        <v>41</v>
      </c>
      <c r="G309">
        <v>71</v>
      </c>
      <c r="H309">
        <v>5</v>
      </c>
      <c r="I309">
        <v>2021</v>
      </c>
      <c r="J309">
        <v>146</v>
      </c>
      <c r="K309">
        <v>30.62</v>
      </c>
      <c r="L309">
        <v>3</v>
      </c>
      <c r="M309">
        <v>10</v>
      </c>
      <c r="N309">
        <v>9</v>
      </c>
      <c r="O309" s="2">
        <f t="shared" si="8"/>
        <v>49.292682926829265</v>
      </c>
      <c r="P309" s="2">
        <f t="shared" si="9"/>
        <v>28.464788732394368</v>
      </c>
    </row>
    <row r="310" spans="1:16" x14ac:dyDescent="0.3">
      <c r="A310">
        <v>8</v>
      </c>
      <c r="B310" t="s">
        <v>3586</v>
      </c>
      <c r="C310" t="s">
        <v>12</v>
      </c>
      <c r="D310">
        <v>2008</v>
      </c>
      <c r="E310">
        <v>2015</v>
      </c>
      <c r="F310">
        <v>25</v>
      </c>
      <c r="G310">
        <v>48</v>
      </c>
      <c r="H310">
        <v>1</v>
      </c>
      <c r="I310">
        <v>2015</v>
      </c>
      <c r="J310">
        <v>173</v>
      </c>
      <c r="K310">
        <v>42.87</v>
      </c>
      <c r="L310">
        <v>5</v>
      </c>
      <c r="M310">
        <v>14</v>
      </c>
      <c r="N310">
        <v>1</v>
      </c>
      <c r="O310" s="2">
        <f t="shared" si="8"/>
        <v>80.599999999999994</v>
      </c>
      <c r="P310" s="2">
        <f t="shared" si="9"/>
        <v>41.979166666666664</v>
      </c>
    </row>
    <row r="311" spans="1:16" x14ac:dyDescent="0.3">
      <c r="A311">
        <v>9</v>
      </c>
      <c r="B311" t="s">
        <v>1347</v>
      </c>
      <c r="C311" t="s">
        <v>15</v>
      </c>
      <c r="D311">
        <v>2011</v>
      </c>
      <c r="E311">
        <v>2018</v>
      </c>
      <c r="F311">
        <v>40</v>
      </c>
      <c r="G311">
        <v>76</v>
      </c>
      <c r="H311">
        <v>1</v>
      </c>
      <c r="I311">
        <v>2011</v>
      </c>
      <c r="J311">
        <v>134</v>
      </c>
      <c r="K311">
        <v>26.81</v>
      </c>
      <c r="L311">
        <v>3</v>
      </c>
      <c r="M311">
        <v>6</v>
      </c>
      <c r="N311">
        <v>7</v>
      </c>
      <c r="O311" s="2">
        <f t="shared" si="8"/>
        <v>50.274999999999999</v>
      </c>
      <c r="P311" s="2">
        <f t="shared" si="9"/>
        <v>26.460526315789473</v>
      </c>
    </row>
    <row r="312" spans="1:16" x14ac:dyDescent="0.3">
      <c r="A312">
        <v>10</v>
      </c>
      <c r="B312" t="s">
        <v>2153</v>
      </c>
      <c r="C312" t="s">
        <v>17</v>
      </c>
      <c r="D312">
        <v>1992</v>
      </c>
      <c r="E312">
        <v>1998</v>
      </c>
      <c r="F312">
        <v>35</v>
      </c>
      <c r="G312">
        <v>63</v>
      </c>
      <c r="H312">
        <v>3</v>
      </c>
      <c r="I312">
        <v>2007</v>
      </c>
      <c r="J312">
        <v>163</v>
      </c>
      <c r="K312">
        <v>33.450000000000003</v>
      </c>
      <c r="L312">
        <v>4</v>
      </c>
      <c r="M312">
        <v>13</v>
      </c>
      <c r="N312">
        <v>7</v>
      </c>
      <c r="O312" s="2">
        <f t="shared" si="8"/>
        <v>57.342857142857142</v>
      </c>
      <c r="P312" s="2">
        <f t="shared" si="9"/>
        <v>31.857142857142858</v>
      </c>
    </row>
    <row r="313" spans="1:16" x14ac:dyDescent="0.3">
      <c r="A313">
        <v>11</v>
      </c>
      <c r="B313" t="s">
        <v>79</v>
      </c>
      <c r="C313" t="s">
        <v>11</v>
      </c>
      <c r="D313">
        <v>2014</v>
      </c>
      <c r="E313">
        <v>2019</v>
      </c>
      <c r="F313">
        <v>36</v>
      </c>
      <c r="G313">
        <v>60</v>
      </c>
      <c r="H313">
        <v>2</v>
      </c>
      <c r="I313">
        <v>2006</v>
      </c>
      <c r="J313">
        <v>199</v>
      </c>
      <c r="K313">
        <v>34.58</v>
      </c>
      <c r="L313">
        <v>5</v>
      </c>
      <c r="M313">
        <v>11</v>
      </c>
      <c r="N313">
        <v>6</v>
      </c>
      <c r="O313" s="2">
        <f t="shared" si="8"/>
        <v>55.722222222222221</v>
      </c>
      <c r="P313" s="2">
        <f t="shared" si="9"/>
        <v>33.43333333333333</v>
      </c>
    </row>
    <row r="314" spans="1:16" x14ac:dyDescent="0.3">
      <c r="A314">
        <v>12</v>
      </c>
      <c r="B314" t="s">
        <v>3587</v>
      </c>
      <c r="C314" t="s">
        <v>11</v>
      </c>
      <c r="D314">
        <v>1961</v>
      </c>
      <c r="E314">
        <v>1972</v>
      </c>
      <c r="F314">
        <v>30</v>
      </c>
      <c r="G314">
        <v>55</v>
      </c>
      <c r="H314">
        <v>4</v>
      </c>
      <c r="I314">
        <v>2001</v>
      </c>
      <c r="J314">
        <v>212</v>
      </c>
      <c r="K314">
        <v>39.229999999999997</v>
      </c>
      <c r="L314">
        <v>5</v>
      </c>
      <c r="M314">
        <v>9</v>
      </c>
      <c r="N314">
        <v>4</v>
      </c>
      <c r="O314" s="2">
        <f t="shared" si="8"/>
        <v>66.7</v>
      </c>
      <c r="P314" s="2">
        <f t="shared" si="9"/>
        <v>36.381818181818183</v>
      </c>
    </row>
    <row r="315" spans="1:16" x14ac:dyDescent="0.3">
      <c r="A315">
        <v>13</v>
      </c>
      <c r="B315" t="s">
        <v>3588</v>
      </c>
      <c r="C315" t="s">
        <v>13</v>
      </c>
      <c r="D315">
        <v>1896</v>
      </c>
      <c r="E315">
        <v>1909</v>
      </c>
      <c r="F315">
        <v>35</v>
      </c>
      <c r="G315">
        <v>60</v>
      </c>
      <c r="H315">
        <v>2</v>
      </c>
      <c r="I315">
        <v>1999</v>
      </c>
      <c r="J315">
        <v>137</v>
      </c>
      <c r="K315">
        <v>34.46</v>
      </c>
      <c r="L315">
        <v>3</v>
      </c>
      <c r="M315">
        <v>12</v>
      </c>
      <c r="N315">
        <v>7</v>
      </c>
      <c r="O315" s="2">
        <f t="shared" si="8"/>
        <v>57.114285714285714</v>
      </c>
      <c r="P315" s="2">
        <f t="shared" si="9"/>
        <v>33.31666666666667</v>
      </c>
    </row>
    <row r="316" spans="1:16" x14ac:dyDescent="0.3">
      <c r="A316">
        <v>14</v>
      </c>
      <c r="B316" t="s">
        <v>3589</v>
      </c>
      <c r="C316" t="s">
        <v>12</v>
      </c>
      <c r="D316">
        <v>1898</v>
      </c>
      <c r="E316">
        <v>1909</v>
      </c>
      <c r="F316">
        <v>42</v>
      </c>
      <c r="G316">
        <v>73</v>
      </c>
      <c r="H316">
        <v>7</v>
      </c>
      <c r="I316">
        <v>1997</v>
      </c>
      <c r="J316">
        <v>133</v>
      </c>
      <c r="K316">
        <v>30.25</v>
      </c>
      <c r="L316">
        <v>1</v>
      </c>
      <c r="M316">
        <v>16</v>
      </c>
      <c r="N316">
        <v>4</v>
      </c>
      <c r="O316" s="2">
        <f t="shared" si="8"/>
        <v>47.547619047619051</v>
      </c>
      <c r="P316" s="2">
        <f t="shared" si="9"/>
        <v>27.356164383561644</v>
      </c>
    </row>
    <row r="317" spans="1:16" x14ac:dyDescent="0.3">
      <c r="A317">
        <v>15</v>
      </c>
      <c r="B317" t="s">
        <v>2425</v>
      </c>
      <c r="C317" t="s">
        <v>15</v>
      </c>
      <c r="D317">
        <v>1963</v>
      </c>
      <c r="E317">
        <v>1980</v>
      </c>
      <c r="F317">
        <v>62</v>
      </c>
      <c r="G317">
        <v>96</v>
      </c>
      <c r="H317">
        <v>9</v>
      </c>
      <c r="I317">
        <v>1993</v>
      </c>
      <c r="J317">
        <v>91</v>
      </c>
      <c r="K317">
        <v>22.9</v>
      </c>
      <c r="L317">
        <v>0</v>
      </c>
      <c r="M317">
        <v>11</v>
      </c>
      <c r="N317">
        <v>7</v>
      </c>
      <c r="O317" s="2">
        <f t="shared" si="8"/>
        <v>32.145161290322584</v>
      </c>
      <c r="P317" s="2">
        <f t="shared" si="9"/>
        <v>20.760416666666668</v>
      </c>
    </row>
    <row r="318" spans="1:16" x14ac:dyDescent="0.3">
      <c r="A318">
        <v>16</v>
      </c>
      <c r="B318" t="s">
        <v>2144</v>
      </c>
      <c r="C318" t="s">
        <v>19</v>
      </c>
      <c r="D318">
        <v>1993</v>
      </c>
      <c r="E318">
        <v>2005</v>
      </c>
      <c r="F318">
        <v>65</v>
      </c>
      <c r="G318">
        <v>107</v>
      </c>
      <c r="H318">
        <v>18</v>
      </c>
      <c r="I318">
        <v>1990</v>
      </c>
      <c r="J318">
        <v>127</v>
      </c>
      <c r="K318">
        <v>22.35</v>
      </c>
      <c r="L318">
        <v>1</v>
      </c>
      <c r="M318">
        <v>11</v>
      </c>
      <c r="N318">
        <v>15</v>
      </c>
      <c r="O318" s="2">
        <f t="shared" si="8"/>
        <v>30.615384615384617</v>
      </c>
      <c r="P318" s="2">
        <f t="shared" si="9"/>
        <v>18.598130841121495</v>
      </c>
    </row>
    <row r="319" spans="1:16" x14ac:dyDescent="0.3">
      <c r="A319">
        <v>17</v>
      </c>
      <c r="B319" t="s">
        <v>2442</v>
      </c>
      <c r="C319" t="s">
        <v>11</v>
      </c>
      <c r="D319">
        <v>1974</v>
      </c>
      <c r="E319">
        <v>1985</v>
      </c>
      <c r="F319">
        <v>40</v>
      </c>
      <c r="G319">
        <v>70</v>
      </c>
      <c r="H319">
        <v>4</v>
      </c>
      <c r="I319">
        <v>1985</v>
      </c>
      <c r="J319">
        <v>201</v>
      </c>
      <c r="K319">
        <v>30.07</v>
      </c>
      <c r="L319">
        <v>2</v>
      </c>
      <c r="M319">
        <v>10</v>
      </c>
      <c r="N319">
        <v>4</v>
      </c>
      <c r="O319" s="2">
        <f t="shared" si="8"/>
        <v>49.625</v>
      </c>
      <c r="P319" s="2">
        <f t="shared" si="9"/>
        <v>28.357142857142858</v>
      </c>
    </row>
    <row r="320" spans="1:16" x14ac:dyDescent="0.3">
      <c r="A320">
        <v>18</v>
      </c>
      <c r="B320" t="s">
        <v>3590</v>
      </c>
      <c r="C320" t="s">
        <v>13</v>
      </c>
      <c r="D320">
        <v>1959</v>
      </c>
      <c r="E320">
        <v>1963</v>
      </c>
      <c r="F320">
        <v>28</v>
      </c>
      <c r="G320">
        <v>49</v>
      </c>
      <c r="H320">
        <v>4</v>
      </c>
      <c r="I320">
        <v>1974</v>
      </c>
      <c r="J320">
        <v>175</v>
      </c>
      <c r="K320">
        <v>43.86</v>
      </c>
      <c r="L320">
        <v>4</v>
      </c>
      <c r="M320">
        <v>12</v>
      </c>
      <c r="N320">
        <v>3</v>
      </c>
      <c r="O320" s="2">
        <f t="shared" si="8"/>
        <v>70.5</v>
      </c>
      <c r="P320" s="2">
        <f t="shared" si="9"/>
        <v>40.285714285714285</v>
      </c>
    </row>
    <row r="321" spans="1:16" x14ac:dyDescent="0.3">
      <c r="A321">
        <v>19</v>
      </c>
      <c r="B321" t="s">
        <v>2254</v>
      </c>
      <c r="C321" t="s">
        <v>17</v>
      </c>
      <c r="D321">
        <v>1992</v>
      </c>
      <c r="E321">
        <v>1998</v>
      </c>
      <c r="F321">
        <v>38</v>
      </c>
      <c r="G321">
        <v>62</v>
      </c>
      <c r="H321">
        <v>12</v>
      </c>
      <c r="I321">
        <v>1968</v>
      </c>
      <c r="J321">
        <v>113</v>
      </c>
      <c r="K321">
        <v>39.36</v>
      </c>
      <c r="L321">
        <v>3</v>
      </c>
      <c r="M321">
        <v>13</v>
      </c>
      <c r="N321">
        <v>3</v>
      </c>
      <c r="O321" s="2">
        <f t="shared" si="8"/>
        <v>51.789473684210527</v>
      </c>
      <c r="P321" s="2">
        <f t="shared" si="9"/>
        <v>31.741935483870968</v>
      </c>
    </row>
    <row r="322" spans="1:16" x14ac:dyDescent="0.3">
      <c r="A322">
        <v>20</v>
      </c>
      <c r="B322" t="s">
        <v>3591</v>
      </c>
      <c r="C322" t="s">
        <v>17</v>
      </c>
      <c r="D322">
        <v>1935</v>
      </c>
      <c r="E322">
        <v>1951</v>
      </c>
      <c r="F322">
        <v>26</v>
      </c>
      <c r="G322">
        <v>50</v>
      </c>
      <c r="H322">
        <v>5</v>
      </c>
      <c r="I322">
        <v>1965</v>
      </c>
      <c r="J322">
        <v>236</v>
      </c>
      <c r="K322">
        <v>43.66</v>
      </c>
      <c r="L322">
        <v>3</v>
      </c>
      <c r="M322">
        <v>12</v>
      </c>
      <c r="N322">
        <v>4</v>
      </c>
      <c r="O322" s="2">
        <f t="shared" si="8"/>
        <v>75.57692307692308</v>
      </c>
      <c r="P322" s="2">
        <f t="shared" si="9"/>
        <v>39.299999999999997</v>
      </c>
    </row>
    <row r="323" spans="1:16" x14ac:dyDescent="0.3">
      <c r="A323">
        <v>21</v>
      </c>
      <c r="B323" t="s">
        <v>3592</v>
      </c>
      <c r="C323" t="s">
        <v>13</v>
      </c>
      <c r="D323">
        <v>1954</v>
      </c>
      <c r="E323">
        <v>1968</v>
      </c>
      <c r="F323">
        <v>46</v>
      </c>
      <c r="G323">
        <v>68</v>
      </c>
      <c r="H323">
        <v>7</v>
      </c>
      <c r="I323">
        <v>1962</v>
      </c>
      <c r="J323">
        <v>108</v>
      </c>
      <c r="K323">
        <v>32.159999999999997</v>
      </c>
      <c r="L323">
        <v>2</v>
      </c>
      <c r="M323">
        <v>9</v>
      </c>
      <c r="N323">
        <v>3</v>
      </c>
      <c r="O323" s="2">
        <f t="shared" ref="O323:O386" si="10">I323/F323</f>
        <v>42.652173913043477</v>
      </c>
      <c r="P323" s="2">
        <f t="shared" ref="P323:P386" si="11">I323/G323</f>
        <v>28.852941176470587</v>
      </c>
    </row>
    <row r="324" spans="1:16" x14ac:dyDescent="0.3">
      <c r="A324">
        <v>22</v>
      </c>
      <c r="B324" t="s">
        <v>2185</v>
      </c>
      <c r="C324" t="s">
        <v>18</v>
      </c>
      <c r="D324">
        <v>1978</v>
      </c>
      <c r="E324">
        <v>1986</v>
      </c>
      <c r="F324">
        <v>39</v>
      </c>
      <c r="G324">
        <v>68</v>
      </c>
      <c r="H324">
        <v>4</v>
      </c>
      <c r="I324">
        <v>1958</v>
      </c>
      <c r="J324">
        <v>161</v>
      </c>
      <c r="K324">
        <v>30.59</v>
      </c>
      <c r="L324">
        <v>3</v>
      </c>
      <c r="M324">
        <v>12</v>
      </c>
      <c r="N324">
        <v>7</v>
      </c>
      <c r="O324" s="2">
        <f t="shared" si="10"/>
        <v>50.205128205128204</v>
      </c>
      <c r="P324" s="2">
        <f t="shared" si="11"/>
        <v>28.794117647058822</v>
      </c>
    </row>
    <row r="325" spans="1:16" x14ac:dyDescent="0.3">
      <c r="A325">
        <v>23</v>
      </c>
      <c r="B325" t="s">
        <v>204</v>
      </c>
      <c r="C325" t="s">
        <v>16</v>
      </c>
      <c r="D325">
        <v>1999</v>
      </c>
      <c r="E325">
        <v>2006</v>
      </c>
      <c r="F325">
        <v>46</v>
      </c>
      <c r="G325">
        <v>77</v>
      </c>
      <c r="H325">
        <v>9</v>
      </c>
      <c r="I325">
        <v>1946</v>
      </c>
      <c r="J325">
        <v>134</v>
      </c>
      <c r="K325">
        <v>28.61</v>
      </c>
      <c r="L325">
        <v>3</v>
      </c>
      <c r="M325">
        <v>7</v>
      </c>
      <c r="N325">
        <v>4</v>
      </c>
      <c r="O325" s="2">
        <f t="shared" si="10"/>
        <v>42.304347826086953</v>
      </c>
      <c r="P325" s="2">
        <f t="shared" si="11"/>
        <v>25.272727272727273</v>
      </c>
    </row>
    <row r="326" spans="1:16" x14ac:dyDescent="0.3">
      <c r="A326">
        <v>24</v>
      </c>
      <c r="B326" t="s">
        <v>3212</v>
      </c>
      <c r="C326" t="s">
        <v>11</v>
      </c>
      <c r="D326">
        <v>2000</v>
      </c>
      <c r="E326">
        <v>2008</v>
      </c>
      <c r="F326">
        <v>31</v>
      </c>
      <c r="G326">
        <v>58</v>
      </c>
      <c r="H326">
        <v>1</v>
      </c>
      <c r="I326">
        <v>1944</v>
      </c>
      <c r="J326">
        <v>212</v>
      </c>
      <c r="K326">
        <v>34.1</v>
      </c>
      <c r="L326">
        <v>5</v>
      </c>
      <c r="M326">
        <v>11</v>
      </c>
      <c r="N326">
        <v>6</v>
      </c>
      <c r="O326" s="2">
        <f t="shared" si="10"/>
        <v>62.70967741935484</v>
      </c>
      <c r="P326" s="2">
        <f t="shared" si="11"/>
        <v>33.517241379310342</v>
      </c>
    </row>
    <row r="327" spans="1:16" x14ac:dyDescent="0.3">
      <c r="A327">
        <v>25</v>
      </c>
      <c r="B327" t="s">
        <v>2130</v>
      </c>
      <c r="C327" t="s">
        <v>14</v>
      </c>
      <c r="D327">
        <v>1992</v>
      </c>
      <c r="E327">
        <v>2004</v>
      </c>
      <c r="F327">
        <v>49</v>
      </c>
      <c r="G327">
        <v>78</v>
      </c>
      <c r="H327">
        <v>4</v>
      </c>
      <c r="I327">
        <v>1933</v>
      </c>
      <c r="J327">
        <v>132</v>
      </c>
      <c r="K327">
        <v>26.12</v>
      </c>
      <c r="L327">
        <v>3</v>
      </c>
      <c r="M327">
        <v>9</v>
      </c>
      <c r="N327">
        <v>5</v>
      </c>
      <c r="O327" s="2">
        <f t="shared" si="10"/>
        <v>39.448979591836732</v>
      </c>
      <c r="P327" s="2">
        <f t="shared" si="11"/>
        <v>24.782051282051281</v>
      </c>
    </row>
    <row r="328" spans="1:16" x14ac:dyDescent="0.3">
      <c r="A328">
        <v>26</v>
      </c>
      <c r="B328" t="s">
        <v>3593</v>
      </c>
      <c r="C328" t="s">
        <v>13</v>
      </c>
      <c r="D328">
        <v>1894</v>
      </c>
      <c r="E328">
        <v>1909</v>
      </c>
      <c r="F328">
        <v>35</v>
      </c>
      <c r="G328">
        <v>61</v>
      </c>
      <c r="H328">
        <v>4</v>
      </c>
      <c r="I328">
        <v>1931</v>
      </c>
      <c r="J328">
        <v>140</v>
      </c>
      <c r="K328">
        <v>33.869999999999997</v>
      </c>
      <c r="L328">
        <v>5</v>
      </c>
      <c r="M328">
        <v>8</v>
      </c>
      <c r="N328">
        <v>4</v>
      </c>
      <c r="O328" s="2">
        <f t="shared" si="10"/>
        <v>55.171428571428571</v>
      </c>
      <c r="P328" s="2">
        <f t="shared" si="11"/>
        <v>31.655737704918032</v>
      </c>
    </row>
    <row r="329" spans="1:16" x14ac:dyDescent="0.3">
      <c r="A329">
        <v>27</v>
      </c>
      <c r="B329" t="s">
        <v>2133</v>
      </c>
      <c r="C329" t="s">
        <v>17</v>
      </c>
      <c r="D329">
        <v>1996</v>
      </c>
      <c r="E329">
        <v>2004</v>
      </c>
      <c r="F329">
        <v>49</v>
      </c>
      <c r="G329">
        <v>69</v>
      </c>
      <c r="H329">
        <v>11</v>
      </c>
      <c r="I329">
        <v>1906</v>
      </c>
      <c r="J329">
        <v>174</v>
      </c>
      <c r="K329">
        <v>32.86</v>
      </c>
      <c r="L329">
        <v>4</v>
      </c>
      <c r="M329">
        <v>8</v>
      </c>
      <c r="N329">
        <v>4</v>
      </c>
      <c r="O329" s="2">
        <f t="shared" si="10"/>
        <v>38.897959183673471</v>
      </c>
      <c r="P329" s="2">
        <f t="shared" si="11"/>
        <v>27.623188405797102</v>
      </c>
    </row>
    <row r="330" spans="1:16" x14ac:dyDescent="0.3">
      <c r="A330">
        <v>28</v>
      </c>
      <c r="B330" t="s">
        <v>73</v>
      </c>
      <c r="C330" t="s">
        <v>11</v>
      </c>
      <c r="D330">
        <v>2003</v>
      </c>
      <c r="E330">
        <v>2012</v>
      </c>
      <c r="F330">
        <v>40</v>
      </c>
      <c r="G330">
        <v>62</v>
      </c>
      <c r="H330">
        <v>6</v>
      </c>
      <c r="I330">
        <v>1900</v>
      </c>
      <c r="J330">
        <v>169</v>
      </c>
      <c r="K330">
        <v>33.92</v>
      </c>
      <c r="L330">
        <v>3</v>
      </c>
      <c r="M330">
        <v>11</v>
      </c>
      <c r="N330">
        <v>7</v>
      </c>
      <c r="O330" s="2">
        <f t="shared" si="10"/>
        <v>47.5</v>
      </c>
      <c r="P330" s="2">
        <f t="shared" si="11"/>
        <v>30.64516129032258</v>
      </c>
    </row>
    <row r="331" spans="1:16" x14ac:dyDescent="0.3">
      <c r="A331">
        <v>29</v>
      </c>
      <c r="B331" t="s">
        <v>527</v>
      </c>
      <c r="C331" t="s">
        <v>15</v>
      </c>
      <c r="D331">
        <v>2014</v>
      </c>
      <c r="E331">
        <v>2019</v>
      </c>
      <c r="F331">
        <v>40</v>
      </c>
      <c r="G331">
        <v>69</v>
      </c>
      <c r="H331">
        <v>11</v>
      </c>
      <c r="I331">
        <v>1898</v>
      </c>
      <c r="J331">
        <v>202</v>
      </c>
      <c r="K331">
        <v>32.72</v>
      </c>
      <c r="L331">
        <v>3</v>
      </c>
      <c r="M331">
        <v>8</v>
      </c>
      <c r="N331">
        <v>3</v>
      </c>
      <c r="O331" s="2">
        <f t="shared" si="10"/>
        <v>47.45</v>
      </c>
      <c r="P331" s="2">
        <f t="shared" si="11"/>
        <v>27.507246376811594</v>
      </c>
    </row>
    <row r="332" spans="1:16" x14ac:dyDescent="0.3">
      <c r="A332">
        <v>30</v>
      </c>
      <c r="B332" t="s">
        <v>31</v>
      </c>
      <c r="C332" t="s">
        <v>16</v>
      </c>
      <c r="D332">
        <v>2001</v>
      </c>
      <c r="E332">
        <v>2015</v>
      </c>
      <c r="F332">
        <v>35</v>
      </c>
      <c r="G332">
        <v>60</v>
      </c>
      <c r="H332">
        <v>6</v>
      </c>
      <c r="I332">
        <v>1898</v>
      </c>
      <c r="J332">
        <v>245</v>
      </c>
      <c r="K332">
        <v>35.14</v>
      </c>
      <c r="L332">
        <v>3</v>
      </c>
      <c r="M332">
        <v>8</v>
      </c>
      <c r="N332">
        <v>6</v>
      </c>
      <c r="O332" s="2">
        <f t="shared" si="10"/>
        <v>54.228571428571428</v>
      </c>
      <c r="P332" s="2">
        <f t="shared" si="11"/>
        <v>31.633333333333333</v>
      </c>
    </row>
    <row r="333" spans="1:16" x14ac:dyDescent="0.3">
      <c r="A333">
        <v>31</v>
      </c>
      <c r="B333" t="s">
        <v>2355</v>
      </c>
      <c r="C333" t="s">
        <v>13</v>
      </c>
      <c r="D333">
        <v>1988</v>
      </c>
      <c r="E333">
        <v>1998</v>
      </c>
      <c r="F333">
        <v>54</v>
      </c>
      <c r="G333">
        <v>86</v>
      </c>
      <c r="H333">
        <v>16</v>
      </c>
      <c r="I333">
        <v>1897</v>
      </c>
      <c r="J333">
        <v>128</v>
      </c>
      <c r="K333">
        <v>27.1</v>
      </c>
      <c r="L333">
        <v>2</v>
      </c>
      <c r="M333">
        <v>6</v>
      </c>
      <c r="N333">
        <v>8</v>
      </c>
      <c r="O333" s="2">
        <f t="shared" si="10"/>
        <v>35.129629629629626</v>
      </c>
      <c r="P333" s="2">
        <f t="shared" si="11"/>
        <v>22.058139534883722</v>
      </c>
    </row>
    <row r="334" spans="1:16" x14ac:dyDescent="0.3">
      <c r="A334">
        <v>32</v>
      </c>
      <c r="B334" t="s">
        <v>133</v>
      </c>
      <c r="C334" t="s">
        <v>16</v>
      </c>
      <c r="D334">
        <v>2003</v>
      </c>
      <c r="E334">
        <v>2010</v>
      </c>
      <c r="F334">
        <v>33</v>
      </c>
      <c r="G334">
        <v>62</v>
      </c>
      <c r="H334">
        <v>0</v>
      </c>
      <c r="I334">
        <v>1889</v>
      </c>
      <c r="J334">
        <v>122</v>
      </c>
      <c r="K334">
        <v>30.46</v>
      </c>
      <c r="L334">
        <v>3</v>
      </c>
      <c r="M334">
        <v>10</v>
      </c>
      <c r="N334">
        <v>6</v>
      </c>
      <c r="O334" s="2">
        <f t="shared" si="10"/>
        <v>57.242424242424242</v>
      </c>
      <c r="P334" s="2">
        <f t="shared" si="11"/>
        <v>30.467741935483872</v>
      </c>
    </row>
    <row r="335" spans="1:16" x14ac:dyDescent="0.3">
      <c r="A335">
        <v>33</v>
      </c>
      <c r="B335" t="s">
        <v>3594</v>
      </c>
      <c r="C335" t="s">
        <v>13</v>
      </c>
      <c r="D335">
        <v>1961</v>
      </c>
      <c r="E335">
        <v>1972</v>
      </c>
      <c r="F335">
        <v>37</v>
      </c>
      <c r="G335">
        <v>52</v>
      </c>
      <c r="H335">
        <v>6</v>
      </c>
      <c r="I335">
        <v>1882</v>
      </c>
      <c r="J335">
        <v>131</v>
      </c>
      <c r="K335">
        <v>40.909999999999997</v>
      </c>
      <c r="L335">
        <v>7</v>
      </c>
      <c r="M335">
        <v>6</v>
      </c>
      <c r="N335">
        <v>5</v>
      </c>
      <c r="O335" s="2">
        <f t="shared" si="10"/>
        <v>50.864864864864863</v>
      </c>
      <c r="P335" s="2">
        <f t="shared" si="11"/>
        <v>36.192307692307693</v>
      </c>
    </row>
    <row r="336" spans="1:16" x14ac:dyDescent="0.3">
      <c r="A336">
        <v>34</v>
      </c>
      <c r="B336" t="s">
        <v>186</v>
      </c>
      <c r="C336" t="s">
        <v>14</v>
      </c>
      <c r="D336">
        <v>2014</v>
      </c>
      <c r="E336">
        <v>2019</v>
      </c>
      <c r="F336">
        <v>35</v>
      </c>
      <c r="G336">
        <v>64</v>
      </c>
      <c r="H336">
        <v>4</v>
      </c>
      <c r="I336">
        <v>1857</v>
      </c>
      <c r="J336">
        <v>83</v>
      </c>
      <c r="K336">
        <v>30.95</v>
      </c>
      <c r="L336">
        <v>0</v>
      </c>
      <c r="M336">
        <v>14</v>
      </c>
      <c r="N336">
        <v>3</v>
      </c>
      <c r="O336" s="2">
        <f t="shared" si="10"/>
        <v>53.057142857142857</v>
      </c>
      <c r="P336" s="2">
        <f t="shared" si="11"/>
        <v>29.015625</v>
      </c>
    </row>
    <row r="337" spans="1:16" x14ac:dyDescent="0.3">
      <c r="A337">
        <v>35</v>
      </c>
      <c r="B337" t="s">
        <v>2292</v>
      </c>
      <c r="C337" t="s">
        <v>12</v>
      </c>
      <c r="D337">
        <v>1983</v>
      </c>
      <c r="E337">
        <v>1993</v>
      </c>
      <c r="F337">
        <v>33</v>
      </c>
      <c r="G337">
        <v>53</v>
      </c>
      <c r="H337">
        <v>8</v>
      </c>
      <c r="I337">
        <v>1849</v>
      </c>
      <c r="J337">
        <v>130</v>
      </c>
      <c r="K337">
        <v>41.08</v>
      </c>
      <c r="L337">
        <v>4</v>
      </c>
      <c r="M337">
        <v>12</v>
      </c>
      <c r="N337">
        <v>2</v>
      </c>
      <c r="O337" s="2">
        <f t="shared" si="10"/>
        <v>56.030303030303031</v>
      </c>
      <c r="P337" s="2">
        <f t="shared" si="11"/>
        <v>34.886792452830186</v>
      </c>
    </row>
    <row r="338" spans="1:16" x14ac:dyDescent="0.3">
      <c r="A338">
        <v>36</v>
      </c>
      <c r="B338" t="s">
        <v>409</v>
      </c>
      <c r="C338" t="s">
        <v>11</v>
      </c>
      <c r="D338">
        <v>2012</v>
      </c>
      <c r="E338">
        <v>2019</v>
      </c>
      <c r="F338">
        <v>48</v>
      </c>
      <c r="G338">
        <v>69</v>
      </c>
      <c r="H338">
        <v>17</v>
      </c>
      <c r="I338">
        <v>1844</v>
      </c>
      <c r="J338">
        <v>100</v>
      </c>
      <c r="K338">
        <v>35.46</v>
      </c>
      <c r="L338">
        <v>1</v>
      </c>
      <c r="M338">
        <v>14</v>
      </c>
      <c r="N338">
        <v>4</v>
      </c>
      <c r="O338" s="2">
        <f t="shared" si="10"/>
        <v>38.416666666666664</v>
      </c>
      <c r="P338" s="2">
        <f t="shared" si="11"/>
        <v>26.724637681159422</v>
      </c>
    </row>
    <row r="339" spans="1:16" x14ac:dyDescent="0.3">
      <c r="A339">
        <v>37</v>
      </c>
      <c r="B339" t="s">
        <v>101</v>
      </c>
      <c r="C339" t="s">
        <v>19</v>
      </c>
      <c r="D339">
        <v>2004</v>
      </c>
      <c r="E339">
        <v>2018</v>
      </c>
      <c r="F339">
        <v>28</v>
      </c>
      <c r="G339">
        <v>56</v>
      </c>
      <c r="H339">
        <v>4</v>
      </c>
      <c r="I339">
        <v>1840</v>
      </c>
      <c r="J339">
        <v>171</v>
      </c>
      <c r="K339">
        <v>35.380000000000003</v>
      </c>
      <c r="L339">
        <v>6</v>
      </c>
      <c r="M339">
        <v>8</v>
      </c>
      <c r="N339">
        <v>3</v>
      </c>
      <c r="O339" s="2">
        <f t="shared" si="10"/>
        <v>65.714285714285708</v>
      </c>
      <c r="P339" s="2">
        <f t="shared" si="11"/>
        <v>32.857142857142854</v>
      </c>
    </row>
    <row r="340" spans="1:16" x14ac:dyDescent="0.3">
      <c r="A340">
        <v>38</v>
      </c>
      <c r="B340" t="s">
        <v>3595</v>
      </c>
      <c r="C340" t="s">
        <v>13</v>
      </c>
      <c r="D340">
        <v>1927</v>
      </c>
      <c r="E340">
        <v>1937</v>
      </c>
      <c r="F340">
        <v>40</v>
      </c>
      <c r="G340">
        <v>64</v>
      </c>
      <c r="H340">
        <v>6</v>
      </c>
      <c r="I340">
        <v>1839</v>
      </c>
      <c r="J340">
        <v>149</v>
      </c>
      <c r="K340">
        <v>31.7</v>
      </c>
      <c r="L340">
        <v>2</v>
      </c>
      <c r="M340">
        <v>12</v>
      </c>
      <c r="N340">
        <v>6</v>
      </c>
      <c r="O340" s="2">
        <f t="shared" si="10"/>
        <v>45.975000000000001</v>
      </c>
      <c r="P340" s="2">
        <f t="shared" si="11"/>
        <v>28.734375</v>
      </c>
    </row>
    <row r="341" spans="1:16" x14ac:dyDescent="0.3">
      <c r="A341">
        <v>39</v>
      </c>
      <c r="B341" t="s">
        <v>3317</v>
      </c>
      <c r="C341" t="s">
        <v>13</v>
      </c>
      <c r="D341">
        <v>1958</v>
      </c>
      <c r="E341">
        <v>1973</v>
      </c>
      <c r="F341">
        <v>61</v>
      </c>
      <c r="G341">
        <v>90</v>
      </c>
      <c r="H341">
        <v>11</v>
      </c>
      <c r="I341">
        <v>1836</v>
      </c>
      <c r="J341">
        <v>113</v>
      </c>
      <c r="K341">
        <v>23.24</v>
      </c>
      <c r="L341">
        <v>2</v>
      </c>
      <c r="M341">
        <v>5</v>
      </c>
      <c r="N341">
        <v>7</v>
      </c>
      <c r="O341" s="2">
        <f t="shared" si="10"/>
        <v>30.098360655737704</v>
      </c>
      <c r="P341" s="2">
        <f t="shared" si="11"/>
        <v>20.399999999999999</v>
      </c>
    </row>
    <row r="342" spans="1:16" x14ac:dyDescent="0.3">
      <c r="A342">
        <v>40</v>
      </c>
      <c r="B342" t="s">
        <v>1473</v>
      </c>
      <c r="C342" t="s">
        <v>14</v>
      </c>
      <c r="D342">
        <v>1997</v>
      </c>
      <c r="E342">
        <v>2004</v>
      </c>
      <c r="F342">
        <v>44</v>
      </c>
      <c r="G342">
        <v>69</v>
      </c>
      <c r="H342">
        <v>4</v>
      </c>
      <c r="I342">
        <v>1821</v>
      </c>
      <c r="J342">
        <v>123</v>
      </c>
      <c r="K342">
        <v>28.01</v>
      </c>
      <c r="L342">
        <v>3</v>
      </c>
      <c r="M342">
        <v>10</v>
      </c>
      <c r="N342">
        <v>7</v>
      </c>
      <c r="O342" s="2">
        <f t="shared" si="10"/>
        <v>41.386363636363633</v>
      </c>
      <c r="P342" s="2">
        <f t="shared" si="11"/>
        <v>26.391304347826086</v>
      </c>
    </row>
    <row r="343" spans="1:16" x14ac:dyDescent="0.3">
      <c r="A343">
        <v>41</v>
      </c>
      <c r="B343" t="s">
        <v>2223</v>
      </c>
      <c r="C343" t="s">
        <v>18</v>
      </c>
      <c r="D343">
        <v>1980</v>
      </c>
      <c r="E343">
        <v>1992</v>
      </c>
      <c r="F343">
        <v>63</v>
      </c>
      <c r="G343">
        <v>88</v>
      </c>
      <c r="H343">
        <v>17</v>
      </c>
      <c r="I343">
        <v>1815</v>
      </c>
      <c r="J343">
        <v>173</v>
      </c>
      <c r="K343">
        <v>25.56</v>
      </c>
      <c r="L343">
        <v>2</v>
      </c>
      <c r="M343">
        <v>6</v>
      </c>
      <c r="N343">
        <v>7</v>
      </c>
      <c r="O343" s="2">
        <f t="shared" si="10"/>
        <v>28.80952380952381</v>
      </c>
      <c r="P343" s="2">
        <f t="shared" si="11"/>
        <v>20.625</v>
      </c>
    </row>
    <row r="344" spans="1:16" x14ac:dyDescent="0.3">
      <c r="A344">
        <v>42</v>
      </c>
      <c r="B344" t="s">
        <v>664</v>
      </c>
      <c r="C344" t="s">
        <v>17</v>
      </c>
      <c r="D344">
        <v>2014</v>
      </c>
      <c r="E344">
        <v>2019</v>
      </c>
      <c r="F344">
        <v>39</v>
      </c>
      <c r="G344">
        <v>65</v>
      </c>
      <c r="H344">
        <v>7</v>
      </c>
      <c r="I344">
        <v>1812</v>
      </c>
      <c r="J344">
        <v>102</v>
      </c>
      <c r="K344">
        <v>31.24</v>
      </c>
      <c r="L344">
        <v>1</v>
      </c>
      <c r="M344">
        <v>13</v>
      </c>
      <c r="N344">
        <v>7</v>
      </c>
      <c r="O344" s="2">
        <f t="shared" si="10"/>
        <v>46.46153846153846</v>
      </c>
      <c r="P344" s="2">
        <f t="shared" si="11"/>
        <v>27.876923076923077</v>
      </c>
    </row>
    <row r="345" spans="1:16" x14ac:dyDescent="0.3">
      <c r="A345">
        <v>43</v>
      </c>
      <c r="B345" t="s">
        <v>2236</v>
      </c>
      <c r="C345" t="s">
        <v>15</v>
      </c>
      <c r="D345">
        <v>1978</v>
      </c>
      <c r="E345">
        <v>1991</v>
      </c>
      <c r="F345">
        <v>81</v>
      </c>
      <c r="G345">
        <v>107</v>
      </c>
      <c r="H345">
        <v>11</v>
      </c>
      <c r="I345">
        <v>1810</v>
      </c>
      <c r="J345">
        <v>92</v>
      </c>
      <c r="K345">
        <v>18.850000000000001</v>
      </c>
      <c r="L345">
        <v>0</v>
      </c>
      <c r="M345">
        <v>10</v>
      </c>
      <c r="N345">
        <v>15</v>
      </c>
      <c r="O345" s="2">
        <f t="shared" si="10"/>
        <v>22.345679012345681</v>
      </c>
      <c r="P345" s="2">
        <f t="shared" si="11"/>
        <v>16.915887850467289</v>
      </c>
    </row>
    <row r="346" spans="1:16" x14ac:dyDescent="0.3">
      <c r="A346">
        <v>44</v>
      </c>
      <c r="B346" t="s">
        <v>2472</v>
      </c>
      <c r="C346" t="s">
        <v>13</v>
      </c>
      <c r="D346">
        <v>1994</v>
      </c>
      <c r="E346">
        <v>2003</v>
      </c>
      <c r="F346">
        <v>37</v>
      </c>
      <c r="G346">
        <v>61</v>
      </c>
      <c r="H346">
        <v>9</v>
      </c>
      <c r="I346">
        <v>1800</v>
      </c>
      <c r="J346">
        <v>156</v>
      </c>
      <c r="K346">
        <v>34.61</v>
      </c>
      <c r="L346">
        <v>4</v>
      </c>
      <c r="M346">
        <v>9</v>
      </c>
      <c r="N346">
        <v>4</v>
      </c>
      <c r="O346" s="2">
        <f t="shared" si="10"/>
        <v>48.648648648648646</v>
      </c>
      <c r="P346" s="2">
        <f t="shared" si="11"/>
        <v>29.508196721311474</v>
      </c>
    </row>
    <row r="347" spans="1:16" x14ac:dyDescent="0.3">
      <c r="A347">
        <v>45</v>
      </c>
      <c r="B347" t="s">
        <v>2143</v>
      </c>
      <c r="C347" t="s">
        <v>12</v>
      </c>
      <c r="D347">
        <v>1998</v>
      </c>
      <c r="E347">
        <v>2004</v>
      </c>
      <c r="F347">
        <v>27</v>
      </c>
      <c r="G347">
        <v>42</v>
      </c>
      <c r="H347">
        <v>2</v>
      </c>
      <c r="I347">
        <v>1798</v>
      </c>
      <c r="J347">
        <v>177</v>
      </c>
      <c r="K347">
        <v>44.95</v>
      </c>
      <c r="L347">
        <v>5</v>
      </c>
      <c r="M347">
        <v>10</v>
      </c>
      <c r="N347">
        <v>2</v>
      </c>
      <c r="O347" s="2">
        <f t="shared" si="10"/>
        <v>66.592592592592595</v>
      </c>
      <c r="P347" s="2">
        <f t="shared" si="11"/>
        <v>42.80952380952381</v>
      </c>
    </row>
    <row r="348" spans="1:16" x14ac:dyDescent="0.3">
      <c r="A348">
        <v>46</v>
      </c>
      <c r="B348" t="s">
        <v>501</v>
      </c>
      <c r="C348" t="s">
        <v>20</v>
      </c>
      <c r="D348">
        <v>2008</v>
      </c>
      <c r="E348">
        <v>2019</v>
      </c>
      <c r="F348">
        <v>39</v>
      </c>
      <c r="G348">
        <v>76</v>
      </c>
      <c r="H348">
        <v>2</v>
      </c>
      <c r="I348">
        <v>1797</v>
      </c>
      <c r="J348">
        <v>150</v>
      </c>
      <c r="K348">
        <v>24.28</v>
      </c>
      <c r="L348">
        <v>3</v>
      </c>
      <c r="M348">
        <v>4</v>
      </c>
      <c r="N348">
        <v>4</v>
      </c>
      <c r="O348" s="2">
        <f t="shared" si="10"/>
        <v>46.07692307692308</v>
      </c>
      <c r="P348" s="2">
        <f t="shared" si="11"/>
        <v>23.644736842105264</v>
      </c>
    </row>
    <row r="349" spans="1:16" x14ac:dyDescent="0.3">
      <c r="A349">
        <v>47</v>
      </c>
      <c r="B349" t="s">
        <v>3596</v>
      </c>
      <c r="C349" t="s">
        <v>14</v>
      </c>
      <c r="D349">
        <v>2009</v>
      </c>
      <c r="E349">
        <v>2012</v>
      </c>
      <c r="F349">
        <v>32</v>
      </c>
      <c r="G349">
        <v>60</v>
      </c>
      <c r="H349">
        <v>5</v>
      </c>
      <c r="I349">
        <v>1792</v>
      </c>
      <c r="J349">
        <v>111</v>
      </c>
      <c r="K349">
        <v>32.58</v>
      </c>
      <c r="L349">
        <v>2</v>
      </c>
      <c r="M349">
        <v>11</v>
      </c>
      <c r="N349">
        <v>9</v>
      </c>
      <c r="O349" s="2">
        <f t="shared" si="10"/>
        <v>56</v>
      </c>
      <c r="P349" s="2">
        <f t="shared" si="11"/>
        <v>29.866666666666667</v>
      </c>
    </row>
    <row r="350" spans="1:16" x14ac:dyDescent="0.3">
      <c r="A350">
        <v>48</v>
      </c>
      <c r="B350" t="s">
        <v>2231</v>
      </c>
      <c r="C350" t="s">
        <v>18</v>
      </c>
      <c r="D350">
        <v>1997</v>
      </c>
      <c r="E350">
        <v>2003</v>
      </c>
      <c r="F350">
        <v>35</v>
      </c>
      <c r="G350">
        <v>65</v>
      </c>
      <c r="H350">
        <v>2</v>
      </c>
      <c r="I350">
        <v>1788</v>
      </c>
      <c r="J350">
        <v>157</v>
      </c>
      <c r="K350">
        <v>28.38</v>
      </c>
      <c r="L350">
        <v>4</v>
      </c>
      <c r="M350">
        <v>5</v>
      </c>
      <c r="N350">
        <v>4</v>
      </c>
      <c r="O350" s="2">
        <f t="shared" si="10"/>
        <v>51.085714285714289</v>
      </c>
      <c r="P350" s="2">
        <f t="shared" si="11"/>
        <v>27.507692307692309</v>
      </c>
    </row>
    <row r="351" spans="1:16" x14ac:dyDescent="0.3">
      <c r="A351">
        <v>49</v>
      </c>
      <c r="B351" t="s">
        <v>165</v>
      </c>
      <c r="C351" t="s">
        <v>18</v>
      </c>
      <c r="D351">
        <v>2002</v>
      </c>
      <c r="E351">
        <v>2009</v>
      </c>
      <c r="F351">
        <v>33</v>
      </c>
      <c r="G351">
        <v>59</v>
      </c>
      <c r="H351">
        <v>10</v>
      </c>
      <c r="I351">
        <v>1780</v>
      </c>
      <c r="J351">
        <v>133</v>
      </c>
      <c r="K351">
        <v>36.32</v>
      </c>
      <c r="L351">
        <v>5</v>
      </c>
      <c r="M351">
        <v>6</v>
      </c>
      <c r="N351">
        <v>4</v>
      </c>
      <c r="O351" s="2">
        <f t="shared" si="10"/>
        <v>53.939393939393938</v>
      </c>
      <c r="P351" s="2">
        <f t="shared" si="11"/>
        <v>30.16949152542373</v>
      </c>
    </row>
    <row r="352" spans="1:16" x14ac:dyDescent="0.3">
      <c r="A352">
        <v>0</v>
      </c>
      <c r="B352" t="s">
        <v>3597</v>
      </c>
      <c r="C352" t="s">
        <v>12</v>
      </c>
      <c r="D352">
        <v>1961</v>
      </c>
      <c r="E352">
        <v>1966</v>
      </c>
      <c r="F352">
        <v>29</v>
      </c>
      <c r="G352">
        <v>48</v>
      </c>
      <c r="H352">
        <v>6</v>
      </c>
      <c r="I352">
        <v>1773</v>
      </c>
      <c r="J352">
        <v>169</v>
      </c>
      <c r="K352">
        <v>42.21</v>
      </c>
      <c r="L352">
        <v>5</v>
      </c>
      <c r="M352">
        <v>10</v>
      </c>
      <c r="N352">
        <v>5</v>
      </c>
      <c r="O352" s="2">
        <f t="shared" si="10"/>
        <v>61.137931034482762</v>
      </c>
      <c r="P352" s="2">
        <f t="shared" si="11"/>
        <v>36.9375</v>
      </c>
    </row>
    <row r="353" spans="1:16" x14ac:dyDescent="0.3">
      <c r="A353">
        <v>1</v>
      </c>
      <c r="B353" t="s">
        <v>359</v>
      </c>
      <c r="C353" t="s">
        <v>15</v>
      </c>
      <c r="D353">
        <v>2003</v>
      </c>
      <c r="E353">
        <v>2018</v>
      </c>
      <c r="F353">
        <v>43</v>
      </c>
      <c r="G353">
        <v>76</v>
      </c>
      <c r="H353">
        <v>2</v>
      </c>
      <c r="I353">
        <v>1760</v>
      </c>
      <c r="J353">
        <v>108</v>
      </c>
      <c r="K353">
        <v>23.78</v>
      </c>
      <c r="L353">
        <v>1</v>
      </c>
      <c r="M353">
        <v>8</v>
      </c>
      <c r="N353">
        <v>7</v>
      </c>
      <c r="O353" s="2">
        <f t="shared" si="10"/>
        <v>40.930232558139537</v>
      </c>
      <c r="P353" s="2">
        <f t="shared" si="11"/>
        <v>23.157894736842106</v>
      </c>
    </row>
    <row r="354" spans="1:16" x14ac:dyDescent="0.3">
      <c r="A354">
        <v>2</v>
      </c>
      <c r="B354" t="s">
        <v>285</v>
      </c>
      <c r="C354" t="s">
        <v>14</v>
      </c>
      <c r="D354">
        <v>2016</v>
      </c>
      <c r="E354">
        <v>2019</v>
      </c>
      <c r="F354">
        <v>29</v>
      </c>
      <c r="G354">
        <v>55</v>
      </c>
      <c r="H354">
        <v>4</v>
      </c>
      <c r="I354">
        <v>1758</v>
      </c>
      <c r="J354">
        <v>173</v>
      </c>
      <c r="K354">
        <v>34.47</v>
      </c>
      <c r="L354">
        <v>6</v>
      </c>
      <c r="M354">
        <v>5</v>
      </c>
      <c r="N354">
        <v>6</v>
      </c>
      <c r="O354" s="2">
        <f t="shared" si="10"/>
        <v>60.620689655172413</v>
      </c>
      <c r="P354" s="2">
        <f t="shared" si="11"/>
        <v>31.963636363636365</v>
      </c>
    </row>
    <row r="355" spans="1:16" x14ac:dyDescent="0.3">
      <c r="A355">
        <v>3</v>
      </c>
      <c r="B355" t="s">
        <v>2271</v>
      </c>
      <c r="C355" t="s">
        <v>13</v>
      </c>
      <c r="D355">
        <v>1980</v>
      </c>
      <c r="E355">
        <v>1989</v>
      </c>
      <c r="F355">
        <v>31</v>
      </c>
      <c r="G355">
        <v>56</v>
      </c>
      <c r="H355">
        <v>2</v>
      </c>
      <c r="I355">
        <v>1755</v>
      </c>
      <c r="J355">
        <v>149</v>
      </c>
      <c r="K355">
        <v>32.5</v>
      </c>
      <c r="L355">
        <v>2</v>
      </c>
      <c r="M355">
        <v>12</v>
      </c>
      <c r="N355">
        <v>5</v>
      </c>
      <c r="O355" s="2">
        <f t="shared" si="10"/>
        <v>56.612903225806448</v>
      </c>
      <c r="P355" s="2">
        <f t="shared" si="11"/>
        <v>31.339285714285715</v>
      </c>
    </row>
    <row r="356" spans="1:16" x14ac:dyDescent="0.3">
      <c r="A356">
        <v>4</v>
      </c>
      <c r="B356" t="s">
        <v>3598</v>
      </c>
      <c r="C356" t="s">
        <v>17</v>
      </c>
      <c r="D356">
        <v>1906</v>
      </c>
      <c r="E356">
        <v>1924</v>
      </c>
      <c r="F356">
        <v>25</v>
      </c>
      <c r="G356">
        <v>47</v>
      </c>
      <c r="H356">
        <v>4</v>
      </c>
      <c r="I356">
        <v>1754</v>
      </c>
      <c r="J356">
        <v>204</v>
      </c>
      <c r="K356">
        <v>40.79</v>
      </c>
      <c r="L356">
        <v>4</v>
      </c>
      <c r="M356">
        <v>8</v>
      </c>
      <c r="N356">
        <v>2</v>
      </c>
      <c r="O356" s="2">
        <f t="shared" si="10"/>
        <v>70.16</v>
      </c>
      <c r="P356" s="2">
        <f t="shared" si="11"/>
        <v>37.319148936170215</v>
      </c>
    </row>
    <row r="357" spans="1:16" x14ac:dyDescent="0.3">
      <c r="A357">
        <v>5</v>
      </c>
      <c r="B357" t="s">
        <v>195</v>
      </c>
      <c r="C357" t="s">
        <v>14</v>
      </c>
      <c r="D357">
        <v>2005</v>
      </c>
      <c r="E357">
        <v>2017</v>
      </c>
      <c r="F357">
        <v>31</v>
      </c>
      <c r="G357">
        <v>58</v>
      </c>
      <c r="H357">
        <v>3</v>
      </c>
      <c r="I357">
        <v>1754</v>
      </c>
      <c r="J357">
        <v>165</v>
      </c>
      <c r="K357">
        <v>31.89</v>
      </c>
      <c r="L357">
        <v>3</v>
      </c>
      <c r="M357">
        <v>8</v>
      </c>
      <c r="N357">
        <v>6</v>
      </c>
      <c r="O357" s="2">
        <f t="shared" si="10"/>
        <v>56.58064516129032</v>
      </c>
      <c r="P357" s="2">
        <f t="shared" si="11"/>
        <v>30.241379310344829</v>
      </c>
    </row>
    <row r="358" spans="1:16" x14ac:dyDescent="0.3">
      <c r="A358">
        <v>6</v>
      </c>
      <c r="B358" t="s">
        <v>2208</v>
      </c>
      <c r="C358" t="s">
        <v>20</v>
      </c>
      <c r="D358">
        <v>2001</v>
      </c>
      <c r="E358">
        <v>2007</v>
      </c>
      <c r="F358">
        <v>40</v>
      </c>
      <c r="G358">
        <v>80</v>
      </c>
      <c r="H358">
        <v>2</v>
      </c>
      <c r="I358">
        <v>1720</v>
      </c>
      <c r="J358">
        <v>119</v>
      </c>
      <c r="K358">
        <v>22.05</v>
      </c>
      <c r="L358">
        <v>1</v>
      </c>
      <c r="M358">
        <v>8</v>
      </c>
      <c r="N358">
        <v>5</v>
      </c>
      <c r="O358" s="2">
        <f t="shared" si="10"/>
        <v>43</v>
      </c>
      <c r="P358" s="2">
        <f t="shared" si="11"/>
        <v>21.5</v>
      </c>
    </row>
    <row r="359" spans="1:16" x14ac:dyDescent="0.3">
      <c r="A359">
        <v>7</v>
      </c>
      <c r="B359" t="s">
        <v>1721</v>
      </c>
      <c r="C359" t="s">
        <v>17</v>
      </c>
      <c r="D359">
        <v>1999</v>
      </c>
      <c r="E359">
        <v>2007</v>
      </c>
      <c r="F359">
        <v>38</v>
      </c>
      <c r="G359">
        <v>62</v>
      </c>
      <c r="H359">
        <v>5</v>
      </c>
      <c r="I359">
        <v>1718</v>
      </c>
      <c r="J359">
        <v>177</v>
      </c>
      <c r="K359">
        <v>30.14</v>
      </c>
      <c r="L359">
        <v>3</v>
      </c>
      <c r="M359">
        <v>7</v>
      </c>
      <c r="N359">
        <v>8</v>
      </c>
      <c r="O359" s="2">
        <f t="shared" si="10"/>
        <v>45.210526315789473</v>
      </c>
      <c r="P359" s="2">
        <f t="shared" si="11"/>
        <v>27.70967741935484</v>
      </c>
    </row>
    <row r="360" spans="1:16" x14ac:dyDescent="0.3">
      <c r="A360">
        <v>8</v>
      </c>
      <c r="B360" t="s">
        <v>61</v>
      </c>
      <c r="C360" t="s">
        <v>16</v>
      </c>
      <c r="D360">
        <v>1998</v>
      </c>
      <c r="E360">
        <v>2010</v>
      </c>
      <c r="F360">
        <v>27</v>
      </c>
      <c r="G360">
        <v>48</v>
      </c>
      <c r="H360">
        <v>1</v>
      </c>
      <c r="I360">
        <v>1716</v>
      </c>
      <c r="J360">
        <v>156</v>
      </c>
      <c r="K360">
        <v>36.51</v>
      </c>
      <c r="L360">
        <v>5</v>
      </c>
      <c r="M360">
        <v>8</v>
      </c>
      <c r="N360">
        <v>6</v>
      </c>
      <c r="O360" s="2">
        <f t="shared" si="10"/>
        <v>63.555555555555557</v>
      </c>
      <c r="P360" s="2">
        <f t="shared" si="11"/>
        <v>35.75</v>
      </c>
    </row>
    <row r="361" spans="1:16" x14ac:dyDescent="0.3">
      <c r="A361">
        <v>9</v>
      </c>
      <c r="B361" t="s">
        <v>2329</v>
      </c>
      <c r="C361" t="s">
        <v>13</v>
      </c>
      <c r="D361">
        <v>1978</v>
      </c>
      <c r="E361">
        <v>1995</v>
      </c>
      <c r="F361">
        <v>64</v>
      </c>
      <c r="G361">
        <v>96</v>
      </c>
      <c r="H361">
        <v>20</v>
      </c>
      <c r="I361">
        <v>1713</v>
      </c>
      <c r="J361">
        <v>75</v>
      </c>
      <c r="K361">
        <v>22.53</v>
      </c>
      <c r="L361">
        <v>0</v>
      </c>
      <c r="M361">
        <v>10</v>
      </c>
      <c r="N361">
        <v>16</v>
      </c>
      <c r="O361" s="2">
        <f t="shared" si="10"/>
        <v>26.765625</v>
      </c>
      <c r="P361" s="2">
        <f t="shared" si="11"/>
        <v>17.84375</v>
      </c>
    </row>
    <row r="362" spans="1:16" x14ac:dyDescent="0.3">
      <c r="A362">
        <v>10</v>
      </c>
      <c r="B362" t="s">
        <v>1190</v>
      </c>
      <c r="C362" t="s">
        <v>18</v>
      </c>
      <c r="D362">
        <v>2016</v>
      </c>
      <c r="E362">
        <v>2019</v>
      </c>
      <c r="F362">
        <v>31</v>
      </c>
      <c r="G362">
        <v>47</v>
      </c>
      <c r="H362">
        <v>5</v>
      </c>
      <c r="I362">
        <v>1711</v>
      </c>
      <c r="J362">
        <v>162</v>
      </c>
      <c r="K362">
        <v>40.729999999999997</v>
      </c>
      <c r="L362">
        <v>5</v>
      </c>
      <c r="M362">
        <v>9</v>
      </c>
      <c r="N362">
        <v>4</v>
      </c>
      <c r="O362" s="2">
        <f t="shared" si="10"/>
        <v>55.193548387096776</v>
      </c>
      <c r="P362" s="2">
        <f t="shared" si="11"/>
        <v>36.404255319148938</v>
      </c>
    </row>
    <row r="363" spans="1:16" x14ac:dyDescent="0.3">
      <c r="A363">
        <v>11</v>
      </c>
      <c r="B363" t="s">
        <v>62</v>
      </c>
      <c r="C363" t="s">
        <v>16</v>
      </c>
      <c r="D363">
        <v>2016</v>
      </c>
      <c r="E363">
        <v>2019</v>
      </c>
      <c r="F363">
        <v>25</v>
      </c>
      <c r="G363">
        <v>47</v>
      </c>
      <c r="H363">
        <v>7</v>
      </c>
      <c r="I363">
        <v>1707</v>
      </c>
      <c r="J363">
        <v>127</v>
      </c>
      <c r="K363">
        <v>42.67</v>
      </c>
      <c r="L363">
        <v>4</v>
      </c>
      <c r="M363">
        <v>13</v>
      </c>
      <c r="N363">
        <v>6</v>
      </c>
      <c r="O363" s="2">
        <f t="shared" si="10"/>
        <v>68.28</v>
      </c>
      <c r="P363" s="2">
        <f t="shared" si="11"/>
        <v>36.319148936170215</v>
      </c>
    </row>
    <row r="364" spans="1:16" x14ac:dyDescent="0.3">
      <c r="A364">
        <v>12</v>
      </c>
      <c r="B364" t="s">
        <v>1298</v>
      </c>
      <c r="C364" t="s">
        <v>17</v>
      </c>
      <c r="D364">
        <v>2011</v>
      </c>
      <c r="E364">
        <v>2019</v>
      </c>
      <c r="F364">
        <v>61</v>
      </c>
      <c r="G364">
        <v>88</v>
      </c>
      <c r="H364">
        <v>19</v>
      </c>
      <c r="I364">
        <v>1700</v>
      </c>
      <c r="J364">
        <v>74</v>
      </c>
      <c r="K364">
        <v>24.63</v>
      </c>
      <c r="L364">
        <v>0</v>
      </c>
      <c r="M364">
        <v>8</v>
      </c>
      <c r="N364">
        <v>8</v>
      </c>
      <c r="O364" s="2">
        <f t="shared" si="10"/>
        <v>27.868852459016395</v>
      </c>
      <c r="P364" s="2">
        <f t="shared" si="11"/>
        <v>19.318181818181817</v>
      </c>
    </row>
    <row r="365" spans="1:16" x14ac:dyDescent="0.3">
      <c r="A365">
        <v>13</v>
      </c>
      <c r="B365" t="s">
        <v>1453</v>
      </c>
      <c r="C365" t="s">
        <v>14</v>
      </c>
      <c r="D365">
        <v>1999</v>
      </c>
      <c r="E365">
        <v>2018</v>
      </c>
      <c r="F365">
        <v>93</v>
      </c>
      <c r="G365">
        <v>144</v>
      </c>
      <c r="H365">
        <v>28</v>
      </c>
      <c r="I365">
        <v>1699</v>
      </c>
      <c r="J365">
        <v>80</v>
      </c>
      <c r="K365">
        <v>14.64</v>
      </c>
      <c r="L365">
        <v>0</v>
      </c>
      <c r="M365">
        <v>3</v>
      </c>
      <c r="N365">
        <v>23</v>
      </c>
      <c r="O365" s="2">
        <f t="shared" si="10"/>
        <v>18.268817204301076</v>
      </c>
      <c r="P365" s="2">
        <f t="shared" si="11"/>
        <v>11.798611111111111</v>
      </c>
    </row>
    <row r="366" spans="1:16" x14ac:dyDescent="0.3">
      <c r="A366">
        <v>14</v>
      </c>
      <c r="B366" t="s">
        <v>2347</v>
      </c>
      <c r="C366" t="s">
        <v>15</v>
      </c>
      <c r="D366">
        <v>2016</v>
      </c>
      <c r="E366">
        <v>2019</v>
      </c>
      <c r="F366">
        <v>32</v>
      </c>
      <c r="G366">
        <v>58</v>
      </c>
      <c r="H366">
        <v>4</v>
      </c>
      <c r="I366">
        <v>1695</v>
      </c>
      <c r="J366">
        <v>137</v>
      </c>
      <c r="K366">
        <v>31.38</v>
      </c>
      <c r="L366">
        <v>5</v>
      </c>
      <c r="M366">
        <v>7</v>
      </c>
      <c r="N366">
        <v>6</v>
      </c>
      <c r="O366" s="2">
        <f t="shared" si="10"/>
        <v>52.96875</v>
      </c>
      <c r="P366" s="2">
        <f t="shared" si="11"/>
        <v>29.224137931034484</v>
      </c>
    </row>
    <row r="367" spans="1:16" x14ac:dyDescent="0.3">
      <c r="A367">
        <v>15</v>
      </c>
      <c r="B367" t="s">
        <v>2235</v>
      </c>
      <c r="C367" t="s">
        <v>12</v>
      </c>
      <c r="D367">
        <v>1982</v>
      </c>
      <c r="E367">
        <v>1987</v>
      </c>
      <c r="F367">
        <v>30</v>
      </c>
      <c r="G367">
        <v>53</v>
      </c>
      <c r="H367">
        <v>5</v>
      </c>
      <c r="I367">
        <v>1690</v>
      </c>
      <c r="J367">
        <v>146</v>
      </c>
      <c r="K367">
        <v>35.200000000000003</v>
      </c>
      <c r="L367">
        <v>3</v>
      </c>
      <c r="M367">
        <v>7</v>
      </c>
      <c r="N367">
        <v>1</v>
      </c>
      <c r="O367" s="2">
        <f t="shared" si="10"/>
        <v>56.333333333333336</v>
      </c>
      <c r="P367" s="2">
        <f t="shared" si="11"/>
        <v>31.886792452830189</v>
      </c>
    </row>
    <row r="368" spans="1:16" x14ac:dyDescent="0.3">
      <c r="A368">
        <v>16</v>
      </c>
      <c r="B368" t="s">
        <v>3599</v>
      </c>
      <c r="C368" t="s">
        <v>17</v>
      </c>
      <c r="D368">
        <v>1961</v>
      </c>
      <c r="E368">
        <v>1966</v>
      </c>
      <c r="F368">
        <v>21</v>
      </c>
      <c r="G368">
        <v>39</v>
      </c>
      <c r="H368">
        <v>5</v>
      </c>
      <c r="I368">
        <v>1669</v>
      </c>
      <c r="J368">
        <v>144</v>
      </c>
      <c r="K368">
        <v>49.08</v>
      </c>
      <c r="L368">
        <v>3</v>
      </c>
      <c r="M368">
        <v>9</v>
      </c>
      <c r="N368">
        <v>2</v>
      </c>
      <c r="O368" s="2">
        <f t="shared" si="10"/>
        <v>79.476190476190482</v>
      </c>
      <c r="P368" s="2">
        <f t="shared" si="11"/>
        <v>42.794871794871796</v>
      </c>
    </row>
    <row r="369" spans="1:16" x14ac:dyDescent="0.3">
      <c r="A369">
        <v>17</v>
      </c>
      <c r="B369" t="s">
        <v>2445</v>
      </c>
      <c r="C369" t="s">
        <v>13</v>
      </c>
      <c r="D369">
        <v>1969</v>
      </c>
      <c r="E369">
        <v>1975</v>
      </c>
      <c r="F369">
        <v>28</v>
      </c>
      <c r="G369">
        <v>45</v>
      </c>
      <c r="H369">
        <v>3</v>
      </c>
      <c r="I369">
        <v>1667</v>
      </c>
      <c r="J369">
        <v>188</v>
      </c>
      <c r="K369">
        <v>39.69</v>
      </c>
      <c r="L369">
        <v>4</v>
      </c>
      <c r="M369">
        <v>7</v>
      </c>
      <c r="N369">
        <v>2</v>
      </c>
      <c r="O369" s="2">
        <f t="shared" si="10"/>
        <v>59.535714285714285</v>
      </c>
      <c r="P369" s="2">
        <f t="shared" si="11"/>
        <v>37.044444444444444</v>
      </c>
    </row>
    <row r="370" spans="1:16" x14ac:dyDescent="0.3">
      <c r="A370">
        <v>18</v>
      </c>
      <c r="B370" t="s">
        <v>335</v>
      </c>
      <c r="C370" t="s">
        <v>18</v>
      </c>
      <c r="D370">
        <v>2008</v>
      </c>
      <c r="E370">
        <v>2019</v>
      </c>
      <c r="F370">
        <v>71</v>
      </c>
      <c r="G370">
        <v>104</v>
      </c>
      <c r="H370">
        <v>10</v>
      </c>
      <c r="I370">
        <v>1662</v>
      </c>
      <c r="J370">
        <v>77</v>
      </c>
      <c r="K370">
        <v>17.68</v>
      </c>
      <c r="L370">
        <v>0</v>
      </c>
      <c r="M370">
        <v>5</v>
      </c>
      <c r="N370">
        <v>9</v>
      </c>
      <c r="O370" s="2">
        <f t="shared" si="10"/>
        <v>23.408450704225352</v>
      </c>
      <c r="P370" s="2">
        <f t="shared" si="11"/>
        <v>15.98076923076923</v>
      </c>
    </row>
    <row r="371" spans="1:16" x14ac:dyDescent="0.3">
      <c r="A371">
        <v>19</v>
      </c>
      <c r="B371" t="s">
        <v>2207</v>
      </c>
      <c r="C371" t="s">
        <v>13</v>
      </c>
      <c r="D371">
        <v>1984</v>
      </c>
      <c r="E371">
        <v>1989</v>
      </c>
      <c r="F371">
        <v>25</v>
      </c>
      <c r="G371">
        <v>44</v>
      </c>
      <c r="H371">
        <v>2</v>
      </c>
      <c r="I371">
        <v>1661</v>
      </c>
      <c r="J371">
        <v>162</v>
      </c>
      <c r="K371">
        <v>39.54</v>
      </c>
      <c r="L371">
        <v>6</v>
      </c>
      <c r="M371">
        <v>6</v>
      </c>
      <c r="N371">
        <v>3</v>
      </c>
      <c r="O371" s="2">
        <f t="shared" si="10"/>
        <v>66.44</v>
      </c>
      <c r="P371" s="2">
        <f t="shared" si="11"/>
        <v>37.75</v>
      </c>
    </row>
    <row r="372" spans="1:16" x14ac:dyDescent="0.3">
      <c r="A372">
        <v>20</v>
      </c>
      <c r="B372" t="s">
        <v>3600</v>
      </c>
      <c r="C372" t="s">
        <v>13</v>
      </c>
      <c r="D372">
        <v>1899</v>
      </c>
      <c r="E372">
        <v>1909</v>
      </c>
      <c r="F372">
        <v>31</v>
      </c>
      <c r="G372">
        <v>55</v>
      </c>
      <c r="H372">
        <v>1</v>
      </c>
      <c r="I372">
        <v>1661</v>
      </c>
      <c r="J372">
        <v>138</v>
      </c>
      <c r="K372">
        <v>30.75</v>
      </c>
      <c r="L372">
        <v>4</v>
      </c>
      <c r="M372">
        <v>9</v>
      </c>
      <c r="N372">
        <v>4</v>
      </c>
      <c r="O372" s="2">
        <f t="shared" si="10"/>
        <v>53.58064516129032</v>
      </c>
      <c r="P372" s="2">
        <f t="shared" si="11"/>
        <v>30.2</v>
      </c>
    </row>
    <row r="373" spans="1:16" x14ac:dyDescent="0.3">
      <c r="A373">
        <v>21</v>
      </c>
      <c r="B373" t="s">
        <v>3601</v>
      </c>
      <c r="C373" t="s">
        <v>12</v>
      </c>
      <c r="D373">
        <v>1894</v>
      </c>
      <c r="E373">
        <v>1905</v>
      </c>
      <c r="F373">
        <v>34</v>
      </c>
      <c r="G373">
        <v>60</v>
      </c>
      <c r="H373">
        <v>2</v>
      </c>
      <c r="I373">
        <v>1657</v>
      </c>
      <c r="J373">
        <v>178</v>
      </c>
      <c r="K373">
        <v>28.56</v>
      </c>
      <c r="L373">
        <v>3</v>
      </c>
      <c r="M373">
        <v>8</v>
      </c>
      <c r="N373">
        <v>8</v>
      </c>
      <c r="O373" s="2">
        <f t="shared" si="10"/>
        <v>48.735294117647058</v>
      </c>
      <c r="P373" s="2">
        <f t="shared" si="11"/>
        <v>27.616666666666667</v>
      </c>
    </row>
    <row r="374" spans="1:16" x14ac:dyDescent="0.3">
      <c r="A374">
        <v>22</v>
      </c>
      <c r="B374" t="s">
        <v>3602</v>
      </c>
      <c r="C374" t="s">
        <v>13</v>
      </c>
      <c r="D374">
        <v>1935</v>
      </c>
      <c r="E374">
        <v>1948</v>
      </c>
      <c r="F374">
        <v>23</v>
      </c>
      <c r="G374">
        <v>38</v>
      </c>
      <c r="H374">
        <v>3</v>
      </c>
      <c r="I374">
        <v>1636</v>
      </c>
      <c r="J374">
        <v>205</v>
      </c>
      <c r="K374">
        <v>46.74</v>
      </c>
      <c r="L374">
        <v>4</v>
      </c>
      <c r="M374">
        <v>10</v>
      </c>
      <c r="N374">
        <v>4</v>
      </c>
      <c r="O374" s="2">
        <f t="shared" si="10"/>
        <v>71.130434782608702</v>
      </c>
      <c r="P374" s="2">
        <f t="shared" si="11"/>
        <v>43.05263157894737</v>
      </c>
    </row>
    <row r="375" spans="1:16" x14ac:dyDescent="0.3">
      <c r="A375">
        <v>23</v>
      </c>
      <c r="B375" t="s">
        <v>1861</v>
      </c>
      <c r="C375" t="s">
        <v>18</v>
      </c>
      <c r="D375">
        <v>1999</v>
      </c>
      <c r="E375">
        <v>2010</v>
      </c>
      <c r="F375">
        <v>33</v>
      </c>
      <c r="G375">
        <v>56</v>
      </c>
      <c r="H375">
        <v>5</v>
      </c>
      <c r="I375">
        <v>1635</v>
      </c>
      <c r="J375">
        <v>214</v>
      </c>
      <c r="K375">
        <v>32.049999999999997</v>
      </c>
      <c r="L375">
        <v>3</v>
      </c>
      <c r="M375">
        <v>4</v>
      </c>
      <c r="N375">
        <v>4</v>
      </c>
      <c r="O375" s="2">
        <f t="shared" si="10"/>
        <v>49.545454545454547</v>
      </c>
      <c r="P375" s="2">
        <f t="shared" si="11"/>
        <v>29.196428571428573</v>
      </c>
    </row>
    <row r="376" spans="1:16" x14ac:dyDescent="0.3">
      <c r="A376">
        <v>24</v>
      </c>
      <c r="B376" t="s">
        <v>3603</v>
      </c>
      <c r="C376" t="s">
        <v>17</v>
      </c>
      <c r="D376">
        <v>1951</v>
      </c>
      <c r="E376">
        <v>1958</v>
      </c>
      <c r="F376">
        <v>28</v>
      </c>
      <c r="G376">
        <v>52</v>
      </c>
      <c r="H376">
        <v>4</v>
      </c>
      <c r="I376">
        <v>1630</v>
      </c>
      <c r="J376">
        <v>162</v>
      </c>
      <c r="K376">
        <v>33.950000000000003</v>
      </c>
      <c r="L376">
        <v>3</v>
      </c>
      <c r="M376">
        <v>8</v>
      </c>
      <c r="N376">
        <v>3</v>
      </c>
      <c r="O376" s="2">
        <f t="shared" si="10"/>
        <v>58.214285714285715</v>
      </c>
      <c r="P376" s="2">
        <f t="shared" si="11"/>
        <v>31.346153846153847</v>
      </c>
    </row>
    <row r="377" spans="1:16" x14ac:dyDescent="0.3">
      <c r="A377">
        <v>25</v>
      </c>
      <c r="B377" t="s">
        <v>2408</v>
      </c>
      <c r="C377" t="s">
        <v>12</v>
      </c>
      <c r="D377">
        <v>1975</v>
      </c>
      <c r="E377">
        <v>1980</v>
      </c>
      <c r="F377">
        <v>25</v>
      </c>
      <c r="G377">
        <v>46</v>
      </c>
      <c r="H377">
        <v>5</v>
      </c>
      <c r="I377">
        <v>1622</v>
      </c>
      <c r="J377">
        <v>127</v>
      </c>
      <c r="K377">
        <v>39.56</v>
      </c>
      <c r="L377">
        <v>4</v>
      </c>
      <c r="M377">
        <v>9</v>
      </c>
      <c r="N377">
        <v>5</v>
      </c>
      <c r="O377" s="2">
        <f t="shared" si="10"/>
        <v>64.88</v>
      </c>
      <c r="P377" s="2">
        <f t="shared" si="11"/>
        <v>35.260869565217391</v>
      </c>
    </row>
    <row r="378" spans="1:16" x14ac:dyDescent="0.3">
      <c r="A378">
        <v>26</v>
      </c>
      <c r="B378" t="s">
        <v>2148</v>
      </c>
      <c r="C378" t="s">
        <v>19</v>
      </c>
      <c r="D378">
        <v>1995</v>
      </c>
      <c r="E378">
        <v>2005</v>
      </c>
      <c r="F378">
        <v>37</v>
      </c>
      <c r="G378">
        <v>66</v>
      </c>
      <c r="H378">
        <v>6</v>
      </c>
      <c r="I378">
        <v>1615</v>
      </c>
      <c r="J378">
        <v>118</v>
      </c>
      <c r="K378">
        <v>26.91</v>
      </c>
      <c r="L378">
        <v>2</v>
      </c>
      <c r="M378">
        <v>8</v>
      </c>
      <c r="N378">
        <v>7</v>
      </c>
      <c r="O378" s="2">
        <f t="shared" si="10"/>
        <v>43.648648648648646</v>
      </c>
      <c r="P378" s="2">
        <f t="shared" si="11"/>
        <v>24.469696969696969</v>
      </c>
    </row>
    <row r="379" spans="1:16" x14ac:dyDescent="0.3">
      <c r="A379">
        <v>27</v>
      </c>
      <c r="B379" t="s">
        <v>3604</v>
      </c>
      <c r="C379" t="s">
        <v>11</v>
      </c>
      <c r="D379">
        <v>1955</v>
      </c>
      <c r="E379">
        <v>1962</v>
      </c>
      <c r="F379">
        <v>31</v>
      </c>
      <c r="G379">
        <v>52</v>
      </c>
      <c r="H379">
        <v>1</v>
      </c>
      <c r="I379">
        <v>1611</v>
      </c>
      <c r="J379">
        <v>108</v>
      </c>
      <c r="K379">
        <v>31.58</v>
      </c>
      <c r="L379">
        <v>1</v>
      </c>
      <c r="M379">
        <v>11</v>
      </c>
      <c r="N379">
        <v>2</v>
      </c>
      <c r="O379" s="2">
        <f t="shared" si="10"/>
        <v>51.967741935483872</v>
      </c>
      <c r="P379" s="2">
        <f t="shared" si="11"/>
        <v>30.98076923076923</v>
      </c>
    </row>
    <row r="380" spans="1:16" x14ac:dyDescent="0.3">
      <c r="A380">
        <v>28</v>
      </c>
      <c r="B380" t="s">
        <v>2242</v>
      </c>
      <c r="C380" t="s">
        <v>11</v>
      </c>
      <c r="D380">
        <v>1979</v>
      </c>
      <c r="E380">
        <v>1983</v>
      </c>
      <c r="F380">
        <v>37</v>
      </c>
      <c r="G380">
        <v>59</v>
      </c>
      <c r="H380">
        <v>11</v>
      </c>
      <c r="I380">
        <v>1606</v>
      </c>
      <c r="J380">
        <v>140</v>
      </c>
      <c r="K380">
        <v>33.450000000000003</v>
      </c>
      <c r="L380">
        <v>2</v>
      </c>
      <c r="M380">
        <v>9</v>
      </c>
      <c r="N380">
        <v>4</v>
      </c>
      <c r="O380" s="2">
        <f t="shared" si="10"/>
        <v>43.405405405405403</v>
      </c>
      <c r="P380" s="2">
        <f t="shared" si="11"/>
        <v>27.220338983050848</v>
      </c>
    </row>
    <row r="381" spans="1:16" x14ac:dyDescent="0.3">
      <c r="A381">
        <v>29</v>
      </c>
      <c r="B381" t="s">
        <v>2201</v>
      </c>
      <c r="C381" t="s">
        <v>18</v>
      </c>
      <c r="D381">
        <v>1983</v>
      </c>
      <c r="E381">
        <v>1990</v>
      </c>
      <c r="F381">
        <v>39</v>
      </c>
      <c r="G381">
        <v>65</v>
      </c>
      <c r="H381">
        <v>4</v>
      </c>
      <c r="I381">
        <v>1601</v>
      </c>
      <c r="J381">
        <v>128</v>
      </c>
      <c r="K381">
        <v>26.24</v>
      </c>
      <c r="L381">
        <v>3</v>
      </c>
      <c r="M381">
        <v>6</v>
      </c>
      <c r="N381">
        <v>6</v>
      </c>
      <c r="O381" s="2">
        <f t="shared" si="10"/>
        <v>41.051282051282051</v>
      </c>
      <c r="P381" s="2">
        <f t="shared" si="11"/>
        <v>24.630769230769232</v>
      </c>
    </row>
    <row r="382" spans="1:16" x14ac:dyDescent="0.3">
      <c r="A382">
        <v>30</v>
      </c>
      <c r="B382" t="s">
        <v>2299</v>
      </c>
      <c r="C382" t="s">
        <v>13</v>
      </c>
      <c r="D382">
        <v>1984</v>
      </c>
      <c r="E382">
        <v>1989</v>
      </c>
      <c r="F382">
        <v>29</v>
      </c>
      <c r="G382">
        <v>49</v>
      </c>
      <c r="H382">
        <v>5</v>
      </c>
      <c r="I382">
        <v>1601</v>
      </c>
      <c r="J382">
        <v>175</v>
      </c>
      <c r="K382">
        <v>36.380000000000003</v>
      </c>
      <c r="L382">
        <v>4</v>
      </c>
      <c r="M382">
        <v>6</v>
      </c>
      <c r="N382">
        <v>5</v>
      </c>
      <c r="O382" s="2">
        <f t="shared" si="10"/>
        <v>55.206896551724135</v>
      </c>
      <c r="P382" s="2">
        <f t="shared" si="11"/>
        <v>32.673469387755105</v>
      </c>
    </row>
    <row r="383" spans="1:16" x14ac:dyDescent="0.3">
      <c r="A383">
        <v>31</v>
      </c>
      <c r="B383" t="s">
        <v>2181</v>
      </c>
      <c r="C383" t="s">
        <v>11</v>
      </c>
      <c r="D383">
        <v>1984</v>
      </c>
      <c r="E383">
        <v>1995</v>
      </c>
      <c r="F383">
        <v>39</v>
      </c>
      <c r="G383">
        <v>58</v>
      </c>
      <c r="H383">
        <v>9</v>
      </c>
      <c r="I383">
        <v>1600</v>
      </c>
      <c r="J383">
        <v>120</v>
      </c>
      <c r="K383">
        <v>32.65</v>
      </c>
      <c r="L383">
        <v>1</v>
      </c>
      <c r="M383">
        <v>9</v>
      </c>
      <c r="N383">
        <v>3</v>
      </c>
      <c r="O383" s="2">
        <f t="shared" si="10"/>
        <v>41.025641025641029</v>
      </c>
      <c r="P383" s="2">
        <f t="shared" si="11"/>
        <v>27.586206896551722</v>
      </c>
    </row>
    <row r="384" spans="1:16" x14ac:dyDescent="0.3">
      <c r="A384">
        <v>32</v>
      </c>
      <c r="B384" t="s">
        <v>2730</v>
      </c>
      <c r="C384" t="s">
        <v>12</v>
      </c>
      <c r="D384">
        <v>1967</v>
      </c>
      <c r="E384">
        <v>1974</v>
      </c>
      <c r="F384">
        <v>31</v>
      </c>
      <c r="G384">
        <v>53</v>
      </c>
      <c r="H384">
        <v>6</v>
      </c>
      <c r="I384">
        <v>1594</v>
      </c>
      <c r="J384">
        <v>127</v>
      </c>
      <c r="K384">
        <v>33.909999999999997</v>
      </c>
      <c r="L384">
        <v>2</v>
      </c>
      <c r="M384">
        <v>7</v>
      </c>
      <c r="N384">
        <v>3</v>
      </c>
      <c r="O384" s="2">
        <f t="shared" si="10"/>
        <v>51.41935483870968</v>
      </c>
      <c r="P384" s="2">
        <f t="shared" si="11"/>
        <v>30.075471698113208</v>
      </c>
    </row>
    <row r="385" spans="1:16" x14ac:dyDescent="0.3">
      <c r="A385">
        <v>33</v>
      </c>
      <c r="B385" t="s">
        <v>3605</v>
      </c>
      <c r="C385" t="s">
        <v>12</v>
      </c>
      <c r="D385">
        <v>1934</v>
      </c>
      <c r="E385">
        <v>1948</v>
      </c>
      <c r="F385">
        <v>22</v>
      </c>
      <c r="G385">
        <v>35</v>
      </c>
      <c r="H385">
        <v>1</v>
      </c>
      <c r="I385">
        <v>1592</v>
      </c>
      <c r="J385">
        <v>206</v>
      </c>
      <c r="K385">
        <v>46.82</v>
      </c>
      <c r="L385">
        <v>4</v>
      </c>
      <c r="M385">
        <v>9</v>
      </c>
      <c r="N385">
        <v>1</v>
      </c>
      <c r="O385" s="2">
        <f t="shared" si="10"/>
        <v>72.36363636363636</v>
      </c>
      <c r="P385" s="2">
        <f t="shared" si="11"/>
        <v>45.485714285714288</v>
      </c>
    </row>
    <row r="386" spans="1:16" x14ac:dyDescent="0.3">
      <c r="A386">
        <v>34</v>
      </c>
      <c r="B386" t="s">
        <v>2226</v>
      </c>
      <c r="C386" t="s">
        <v>11</v>
      </c>
      <c r="D386">
        <v>1980</v>
      </c>
      <c r="E386">
        <v>1984</v>
      </c>
      <c r="F386">
        <v>29</v>
      </c>
      <c r="G386">
        <v>47</v>
      </c>
      <c r="H386">
        <v>4</v>
      </c>
      <c r="I386">
        <v>1588</v>
      </c>
      <c r="J386">
        <v>174</v>
      </c>
      <c r="K386">
        <v>36.93</v>
      </c>
      <c r="L386">
        <v>4</v>
      </c>
      <c r="M386">
        <v>7</v>
      </c>
      <c r="N386">
        <v>4</v>
      </c>
      <c r="O386" s="2">
        <f t="shared" si="10"/>
        <v>54.758620689655174</v>
      </c>
      <c r="P386" s="2">
        <f t="shared" si="11"/>
        <v>33.787234042553195</v>
      </c>
    </row>
    <row r="387" spans="1:16" x14ac:dyDescent="0.3">
      <c r="A387">
        <v>35</v>
      </c>
      <c r="B387" t="s">
        <v>140</v>
      </c>
      <c r="C387" t="s">
        <v>18</v>
      </c>
      <c r="D387">
        <v>2002</v>
      </c>
      <c r="E387">
        <v>2007</v>
      </c>
      <c r="F387">
        <v>29</v>
      </c>
      <c r="G387">
        <v>48</v>
      </c>
      <c r="H387">
        <v>4</v>
      </c>
      <c r="I387">
        <v>1586</v>
      </c>
      <c r="J387">
        <v>170</v>
      </c>
      <c r="K387">
        <v>36.04</v>
      </c>
      <c r="L387">
        <v>5</v>
      </c>
      <c r="M387">
        <v>6</v>
      </c>
      <c r="N387">
        <v>5</v>
      </c>
      <c r="O387" s="2">
        <f t="shared" ref="O387:O450" si="12">I387/F387</f>
        <v>54.689655172413794</v>
      </c>
      <c r="P387" s="2">
        <f t="shared" ref="P387:P450" si="13">I387/G387</f>
        <v>33.041666666666664</v>
      </c>
    </row>
    <row r="388" spans="1:16" x14ac:dyDescent="0.3">
      <c r="A388">
        <v>36</v>
      </c>
      <c r="B388" t="s">
        <v>3606</v>
      </c>
      <c r="C388" t="s">
        <v>17</v>
      </c>
      <c r="D388">
        <v>1922</v>
      </c>
      <c r="E388">
        <v>1931</v>
      </c>
      <c r="F388">
        <v>24</v>
      </c>
      <c r="G388">
        <v>43</v>
      </c>
      <c r="H388">
        <v>2</v>
      </c>
      <c r="I388">
        <v>1555</v>
      </c>
      <c r="J388">
        <v>120</v>
      </c>
      <c r="K388">
        <v>37.92</v>
      </c>
      <c r="L388">
        <v>3</v>
      </c>
      <c r="M388">
        <v>11</v>
      </c>
      <c r="N388">
        <v>3</v>
      </c>
      <c r="O388" s="2">
        <f t="shared" si="12"/>
        <v>64.791666666666671</v>
      </c>
      <c r="P388" s="2">
        <f t="shared" si="13"/>
        <v>36.162790697674417</v>
      </c>
    </row>
    <row r="389" spans="1:16" x14ac:dyDescent="0.3">
      <c r="A389">
        <v>37</v>
      </c>
      <c r="B389" t="s">
        <v>282</v>
      </c>
      <c r="C389" t="s">
        <v>19</v>
      </c>
      <c r="D389">
        <v>2001</v>
      </c>
      <c r="E389">
        <v>2012</v>
      </c>
      <c r="F389">
        <v>28</v>
      </c>
      <c r="G389">
        <v>54</v>
      </c>
      <c r="H389">
        <v>3</v>
      </c>
      <c r="I389">
        <v>1546</v>
      </c>
      <c r="J389">
        <v>153</v>
      </c>
      <c r="K389">
        <v>30.31</v>
      </c>
      <c r="L389">
        <v>1</v>
      </c>
      <c r="M389">
        <v>12</v>
      </c>
      <c r="N389">
        <v>5</v>
      </c>
      <c r="O389" s="2">
        <f t="shared" si="12"/>
        <v>55.214285714285715</v>
      </c>
      <c r="P389" s="2">
        <f t="shared" si="13"/>
        <v>28.62962962962963</v>
      </c>
    </row>
    <row r="390" spans="1:16" x14ac:dyDescent="0.3">
      <c r="A390">
        <v>38</v>
      </c>
      <c r="B390" t="s">
        <v>3607</v>
      </c>
      <c r="C390" t="s">
        <v>13</v>
      </c>
      <c r="D390">
        <v>1931</v>
      </c>
      <c r="E390">
        <v>1939</v>
      </c>
      <c r="F390">
        <v>20</v>
      </c>
      <c r="G390">
        <v>31</v>
      </c>
      <c r="H390">
        <v>5</v>
      </c>
      <c r="I390">
        <v>1540</v>
      </c>
      <c r="J390">
        <v>243</v>
      </c>
      <c r="K390">
        <v>59.23</v>
      </c>
      <c r="L390">
        <v>4</v>
      </c>
      <c r="M390">
        <v>7</v>
      </c>
      <c r="N390">
        <v>3</v>
      </c>
      <c r="O390" s="2">
        <f t="shared" si="12"/>
        <v>77</v>
      </c>
      <c r="P390" s="2">
        <f t="shared" si="13"/>
        <v>49.677419354838712</v>
      </c>
    </row>
    <row r="391" spans="1:16" x14ac:dyDescent="0.3">
      <c r="A391">
        <v>39</v>
      </c>
      <c r="B391" t="s">
        <v>1510</v>
      </c>
      <c r="C391" t="s">
        <v>12</v>
      </c>
      <c r="D391">
        <v>2009</v>
      </c>
      <c r="E391">
        <v>2013</v>
      </c>
      <c r="F391">
        <v>26</v>
      </c>
      <c r="G391">
        <v>49</v>
      </c>
      <c r="H391">
        <v>2</v>
      </c>
      <c r="I391">
        <v>1535</v>
      </c>
      <c r="J391">
        <v>160</v>
      </c>
      <c r="K391">
        <v>32.65</v>
      </c>
      <c r="L391">
        <v>3</v>
      </c>
      <c r="M391">
        <v>7</v>
      </c>
      <c r="N391">
        <v>6</v>
      </c>
      <c r="O391" s="2">
        <f t="shared" si="12"/>
        <v>59.03846153846154</v>
      </c>
      <c r="P391" s="2">
        <f t="shared" si="13"/>
        <v>31.326530612244898</v>
      </c>
    </row>
    <row r="392" spans="1:16" x14ac:dyDescent="0.3">
      <c r="A392">
        <v>40</v>
      </c>
      <c r="B392" t="s">
        <v>2562</v>
      </c>
      <c r="C392" t="s">
        <v>18</v>
      </c>
      <c r="D392">
        <v>1969</v>
      </c>
      <c r="E392">
        <v>1976</v>
      </c>
      <c r="F392">
        <v>31</v>
      </c>
      <c r="G392">
        <v>56</v>
      </c>
      <c r="H392">
        <v>6</v>
      </c>
      <c r="I392">
        <v>1510</v>
      </c>
      <c r="J392">
        <v>117</v>
      </c>
      <c r="K392">
        <v>30.2</v>
      </c>
      <c r="L392">
        <v>4</v>
      </c>
      <c r="M392">
        <v>7</v>
      </c>
      <c r="N392">
        <v>6</v>
      </c>
      <c r="O392" s="2">
        <f t="shared" si="12"/>
        <v>48.70967741935484</v>
      </c>
      <c r="P392" s="2">
        <f t="shared" si="13"/>
        <v>26.964285714285715</v>
      </c>
    </row>
    <row r="393" spans="1:16" x14ac:dyDescent="0.3">
      <c r="A393">
        <v>41</v>
      </c>
      <c r="B393" t="s">
        <v>3608</v>
      </c>
      <c r="C393" t="s">
        <v>12</v>
      </c>
      <c r="D393">
        <v>1956</v>
      </c>
      <c r="E393">
        <v>1963</v>
      </c>
      <c r="F393">
        <v>37</v>
      </c>
      <c r="G393">
        <v>52</v>
      </c>
      <c r="H393">
        <v>7</v>
      </c>
      <c r="I393">
        <v>1507</v>
      </c>
      <c r="J393">
        <v>89</v>
      </c>
      <c r="K393">
        <v>33.479999999999997</v>
      </c>
      <c r="L393">
        <v>0</v>
      </c>
      <c r="M393">
        <v>13</v>
      </c>
      <c r="N393">
        <v>6</v>
      </c>
      <c r="O393" s="2">
        <f t="shared" si="12"/>
        <v>40.729729729729726</v>
      </c>
      <c r="P393" s="2">
        <f t="shared" si="13"/>
        <v>28.98076923076923</v>
      </c>
    </row>
    <row r="394" spans="1:16" x14ac:dyDescent="0.3">
      <c r="A394">
        <v>42</v>
      </c>
      <c r="B394" t="s">
        <v>3609</v>
      </c>
      <c r="C394" t="s">
        <v>12</v>
      </c>
      <c r="D394">
        <v>1946</v>
      </c>
      <c r="E394">
        <v>1960</v>
      </c>
      <c r="F394">
        <v>61</v>
      </c>
      <c r="G394">
        <v>84</v>
      </c>
      <c r="H394">
        <v>13</v>
      </c>
      <c r="I394">
        <v>1502</v>
      </c>
      <c r="J394">
        <v>118</v>
      </c>
      <c r="K394">
        <v>21.15</v>
      </c>
      <c r="L394">
        <v>2</v>
      </c>
      <c r="M394">
        <v>5</v>
      </c>
      <c r="N394">
        <v>9</v>
      </c>
      <c r="O394" s="2">
        <f t="shared" si="12"/>
        <v>24.622950819672131</v>
      </c>
      <c r="P394" s="2">
        <f t="shared" si="13"/>
        <v>17.88095238095238</v>
      </c>
    </row>
    <row r="395" spans="1:16" x14ac:dyDescent="0.3">
      <c r="A395">
        <v>43</v>
      </c>
      <c r="B395" t="s">
        <v>2284</v>
      </c>
      <c r="C395" t="s">
        <v>16</v>
      </c>
      <c r="D395">
        <v>1983</v>
      </c>
      <c r="E395">
        <v>1986</v>
      </c>
      <c r="F395">
        <v>26</v>
      </c>
      <c r="G395">
        <v>43</v>
      </c>
      <c r="H395">
        <v>2</v>
      </c>
      <c r="I395">
        <v>1502</v>
      </c>
      <c r="J395">
        <v>210</v>
      </c>
      <c r="K395">
        <v>36.630000000000003</v>
      </c>
      <c r="L395">
        <v>3</v>
      </c>
      <c r="M395">
        <v>5</v>
      </c>
      <c r="N395">
        <v>2</v>
      </c>
      <c r="O395" s="2">
        <f t="shared" si="12"/>
        <v>57.769230769230766</v>
      </c>
      <c r="P395" s="2">
        <f t="shared" si="13"/>
        <v>34.930232558139537</v>
      </c>
    </row>
    <row r="396" spans="1:16" x14ac:dyDescent="0.3">
      <c r="A396">
        <v>44</v>
      </c>
      <c r="B396" t="s">
        <v>2421</v>
      </c>
      <c r="C396" t="s">
        <v>13</v>
      </c>
      <c r="D396">
        <v>2014</v>
      </c>
      <c r="E396">
        <v>2017</v>
      </c>
      <c r="F396">
        <v>23</v>
      </c>
      <c r="G396">
        <v>42</v>
      </c>
      <c r="H396">
        <v>2</v>
      </c>
      <c r="I396">
        <v>1498</v>
      </c>
      <c r="J396">
        <v>156</v>
      </c>
      <c r="K396">
        <v>37.450000000000003</v>
      </c>
      <c r="L396">
        <v>4</v>
      </c>
      <c r="M396">
        <v>7</v>
      </c>
      <c r="N396">
        <v>3</v>
      </c>
      <c r="O396" s="2">
        <f t="shared" si="12"/>
        <v>65.130434782608702</v>
      </c>
      <c r="P396" s="2">
        <f t="shared" si="13"/>
        <v>35.666666666666664</v>
      </c>
    </row>
    <row r="397" spans="1:16" x14ac:dyDescent="0.3">
      <c r="A397">
        <v>45</v>
      </c>
      <c r="B397" t="s">
        <v>306</v>
      </c>
      <c r="C397" t="s">
        <v>15</v>
      </c>
      <c r="D397">
        <v>2015</v>
      </c>
      <c r="E397">
        <v>2019</v>
      </c>
      <c r="F397">
        <v>31</v>
      </c>
      <c r="G397">
        <v>58</v>
      </c>
      <c r="H397">
        <v>3</v>
      </c>
      <c r="I397">
        <v>1498</v>
      </c>
      <c r="J397">
        <v>147</v>
      </c>
      <c r="K397">
        <v>27.23</v>
      </c>
      <c r="L397">
        <v>2</v>
      </c>
      <c r="M397">
        <v>5</v>
      </c>
      <c r="N397">
        <v>2</v>
      </c>
      <c r="O397" s="2">
        <f t="shared" si="12"/>
        <v>48.322580645161288</v>
      </c>
      <c r="P397" s="2">
        <f t="shared" si="13"/>
        <v>25.827586206896552</v>
      </c>
    </row>
    <row r="398" spans="1:16" x14ac:dyDescent="0.3">
      <c r="A398">
        <v>46</v>
      </c>
      <c r="B398" t="s">
        <v>2457</v>
      </c>
      <c r="C398" t="s">
        <v>18</v>
      </c>
      <c r="D398">
        <v>1973</v>
      </c>
      <c r="E398">
        <v>1980</v>
      </c>
      <c r="F398">
        <v>36</v>
      </c>
      <c r="G398">
        <v>63</v>
      </c>
      <c r="H398">
        <v>2</v>
      </c>
      <c r="I398">
        <v>1498</v>
      </c>
      <c r="J398">
        <v>121</v>
      </c>
      <c r="K398">
        <v>24.55</v>
      </c>
      <c r="L398">
        <v>3</v>
      </c>
      <c r="M398">
        <v>5</v>
      </c>
      <c r="N398">
        <v>4</v>
      </c>
      <c r="O398" s="2">
        <f t="shared" si="12"/>
        <v>41.611111111111114</v>
      </c>
      <c r="P398" s="2">
        <f t="shared" si="13"/>
        <v>23.777777777777779</v>
      </c>
    </row>
    <row r="399" spans="1:16" x14ac:dyDescent="0.3">
      <c r="A399">
        <v>47</v>
      </c>
      <c r="B399" t="s">
        <v>3610</v>
      </c>
      <c r="C399" t="s">
        <v>13</v>
      </c>
      <c r="D399">
        <v>1960</v>
      </c>
      <c r="E399">
        <v>1968</v>
      </c>
      <c r="F399">
        <v>28</v>
      </c>
      <c r="G399">
        <v>45</v>
      </c>
      <c r="H399">
        <v>3</v>
      </c>
      <c r="I399">
        <v>1495</v>
      </c>
      <c r="J399">
        <v>185</v>
      </c>
      <c r="K399">
        <v>35.590000000000003</v>
      </c>
      <c r="L399">
        <v>1</v>
      </c>
      <c r="M399">
        <v>9</v>
      </c>
      <c r="N399">
        <v>1</v>
      </c>
      <c r="O399" s="2">
        <f t="shared" si="12"/>
        <v>53.392857142857146</v>
      </c>
      <c r="P399" s="2">
        <f t="shared" si="13"/>
        <v>33.222222222222221</v>
      </c>
    </row>
    <row r="400" spans="1:16" x14ac:dyDescent="0.3">
      <c r="A400">
        <v>48</v>
      </c>
      <c r="B400" t="s">
        <v>3099</v>
      </c>
      <c r="C400" t="s">
        <v>16</v>
      </c>
      <c r="D400">
        <v>1959</v>
      </c>
      <c r="E400">
        <v>1977</v>
      </c>
      <c r="F400">
        <v>47</v>
      </c>
      <c r="G400">
        <v>77</v>
      </c>
      <c r="H400">
        <v>10</v>
      </c>
      <c r="I400">
        <v>1493</v>
      </c>
      <c r="J400">
        <v>138</v>
      </c>
      <c r="K400">
        <v>22.28</v>
      </c>
      <c r="L400">
        <v>1</v>
      </c>
      <c r="M400">
        <v>8</v>
      </c>
      <c r="N400">
        <v>10</v>
      </c>
      <c r="O400" s="2">
        <f t="shared" si="12"/>
        <v>31.76595744680851</v>
      </c>
      <c r="P400" s="2">
        <f t="shared" si="13"/>
        <v>19.38961038961039</v>
      </c>
    </row>
    <row r="401" spans="1:16" x14ac:dyDescent="0.3">
      <c r="A401">
        <v>49</v>
      </c>
      <c r="B401" t="s">
        <v>1350</v>
      </c>
      <c r="C401" t="s">
        <v>12</v>
      </c>
      <c r="D401">
        <v>2011</v>
      </c>
      <c r="E401">
        <v>2019</v>
      </c>
      <c r="F401">
        <v>56</v>
      </c>
      <c r="G401">
        <v>84</v>
      </c>
      <c r="H401">
        <v>17</v>
      </c>
      <c r="I401">
        <v>1493</v>
      </c>
      <c r="J401">
        <v>99</v>
      </c>
      <c r="K401">
        <v>22.28</v>
      </c>
      <c r="L401">
        <v>0</v>
      </c>
      <c r="M401">
        <v>10</v>
      </c>
      <c r="N401">
        <v>11</v>
      </c>
      <c r="O401" s="2">
        <f t="shared" si="12"/>
        <v>26.660714285714285</v>
      </c>
      <c r="P401" s="2">
        <f t="shared" si="13"/>
        <v>17.773809523809526</v>
      </c>
    </row>
    <row r="402" spans="1:16" x14ac:dyDescent="0.3">
      <c r="A402">
        <v>0</v>
      </c>
      <c r="B402" t="s">
        <v>2171</v>
      </c>
      <c r="C402" t="s">
        <v>16</v>
      </c>
      <c r="D402">
        <v>2003</v>
      </c>
      <c r="E402">
        <v>2010</v>
      </c>
      <c r="F402">
        <v>25</v>
      </c>
      <c r="G402">
        <v>49</v>
      </c>
      <c r="H402">
        <v>3</v>
      </c>
      <c r="I402">
        <v>1491</v>
      </c>
      <c r="J402">
        <v>170</v>
      </c>
      <c r="K402">
        <v>32.409999999999997</v>
      </c>
      <c r="L402">
        <v>2</v>
      </c>
      <c r="M402">
        <v>8</v>
      </c>
      <c r="N402">
        <v>1</v>
      </c>
      <c r="O402" s="2">
        <f t="shared" si="12"/>
        <v>59.64</v>
      </c>
      <c r="P402" s="2">
        <f t="shared" si="13"/>
        <v>30.428571428571427</v>
      </c>
    </row>
    <row r="403" spans="1:16" x14ac:dyDescent="0.3">
      <c r="A403">
        <v>1</v>
      </c>
      <c r="B403" t="s">
        <v>2250</v>
      </c>
      <c r="C403" t="s">
        <v>12</v>
      </c>
      <c r="D403">
        <v>1983</v>
      </c>
      <c r="E403">
        <v>1986</v>
      </c>
      <c r="F403">
        <v>27</v>
      </c>
      <c r="G403">
        <v>48</v>
      </c>
      <c r="H403">
        <v>2</v>
      </c>
      <c r="I403">
        <v>1485</v>
      </c>
      <c r="J403">
        <v>159</v>
      </c>
      <c r="K403">
        <v>32.28</v>
      </c>
      <c r="L403">
        <v>2</v>
      </c>
      <c r="M403">
        <v>7</v>
      </c>
      <c r="N403">
        <v>1</v>
      </c>
      <c r="O403" s="2">
        <f t="shared" si="12"/>
        <v>55</v>
      </c>
      <c r="P403" s="2">
        <f t="shared" si="13"/>
        <v>30.9375</v>
      </c>
    </row>
    <row r="404" spans="1:16" x14ac:dyDescent="0.3">
      <c r="A404">
        <v>2</v>
      </c>
      <c r="B404" t="s">
        <v>450</v>
      </c>
      <c r="C404" t="s">
        <v>12</v>
      </c>
      <c r="D404">
        <v>2015</v>
      </c>
      <c r="E404">
        <v>2016</v>
      </c>
      <c r="F404">
        <v>20</v>
      </c>
      <c r="G404">
        <v>31</v>
      </c>
      <c r="H404">
        <v>7</v>
      </c>
      <c r="I404">
        <v>1485</v>
      </c>
      <c r="J404">
        <v>269</v>
      </c>
      <c r="K404">
        <v>61.87</v>
      </c>
      <c r="L404">
        <v>5</v>
      </c>
      <c r="M404">
        <v>4</v>
      </c>
      <c r="N404">
        <v>2</v>
      </c>
      <c r="O404" s="2">
        <f t="shared" si="12"/>
        <v>74.25</v>
      </c>
      <c r="P404" s="2">
        <f t="shared" si="13"/>
        <v>47.903225806451616</v>
      </c>
    </row>
    <row r="405" spans="1:16" x14ac:dyDescent="0.3">
      <c r="A405">
        <v>3</v>
      </c>
      <c r="B405" t="s">
        <v>2198</v>
      </c>
      <c r="C405" t="s">
        <v>19</v>
      </c>
      <c r="D405">
        <v>1992</v>
      </c>
      <c r="E405">
        <v>1997</v>
      </c>
      <c r="F405">
        <v>22</v>
      </c>
      <c r="G405">
        <v>36</v>
      </c>
      <c r="H405">
        <v>2</v>
      </c>
      <c r="I405">
        <v>1464</v>
      </c>
      <c r="J405">
        <v>266</v>
      </c>
      <c r="K405">
        <v>43.05</v>
      </c>
      <c r="L405">
        <v>4</v>
      </c>
      <c r="M405">
        <v>4</v>
      </c>
      <c r="N405">
        <v>0</v>
      </c>
      <c r="O405" s="2">
        <f t="shared" si="12"/>
        <v>66.545454545454547</v>
      </c>
      <c r="P405" s="2">
        <f t="shared" si="13"/>
        <v>40.666666666666664</v>
      </c>
    </row>
    <row r="406" spans="1:16" x14ac:dyDescent="0.3">
      <c r="A406">
        <v>4</v>
      </c>
      <c r="B406" t="s">
        <v>231</v>
      </c>
      <c r="C406" t="s">
        <v>12</v>
      </c>
      <c r="D406">
        <v>2004</v>
      </c>
      <c r="E406">
        <v>2008</v>
      </c>
      <c r="F406">
        <v>26</v>
      </c>
      <c r="G406">
        <v>41</v>
      </c>
      <c r="H406">
        <v>5</v>
      </c>
      <c r="I406">
        <v>1462</v>
      </c>
      <c r="J406">
        <v>162</v>
      </c>
      <c r="K406">
        <v>40.61</v>
      </c>
      <c r="L406">
        <v>2</v>
      </c>
      <c r="M406">
        <v>10</v>
      </c>
      <c r="N406">
        <v>4</v>
      </c>
      <c r="O406" s="2">
        <f t="shared" si="12"/>
        <v>56.230769230769234</v>
      </c>
      <c r="P406" s="2">
        <f t="shared" si="13"/>
        <v>35.658536585365852</v>
      </c>
    </row>
    <row r="407" spans="1:16" x14ac:dyDescent="0.3">
      <c r="A407">
        <v>5</v>
      </c>
      <c r="B407" t="s">
        <v>561</v>
      </c>
      <c r="C407" t="s">
        <v>12</v>
      </c>
      <c r="D407">
        <v>1999</v>
      </c>
      <c r="E407">
        <v>2008</v>
      </c>
      <c r="F407">
        <v>76</v>
      </c>
      <c r="G407">
        <v>90</v>
      </c>
      <c r="H407">
        <v>18</v>
      </c>
      <c r="I407">
        <v>1451</v>
      </c>
      <c r="J407">
        <v>64</v>
      </c>
      <c r="K407">
        <v>20.149999999999999</v>
      </c>
      <c r="L407">
        <v>0</v>
      </c>
      <c r="M407">
        <v>5</v>
      </c>
      <c r="N407">
        <v>14</v>
      </c>
      <c r="O407" s="2">
        <f t="shared" si="12"/>
        <v>19.092105263157894</v>
      </c>
      <c r="P407" s="2">
        <f t="shared" si="13"/>
        <v>16.122222222222224</v>
      </c>
    </row>
    <row r="408" spans="1:16" x14ac:dyDescent="0.3">
      <c r="A408">
        <v>6</v>
      </c>
      <c r="B408" t="s">
        <v>3202</v>
      </c>
      <c r="C408" t="s">
        <v>13</v>
      </c>
      <c r="D408">
        <v>1955</v>
      </c>
      <c r="E408">
        <v>1975</v>
      </c>
      <c r="F408">
        <v>53</v>
      </c>
      <c r="G408">
        <v>76</v>
      </c>
      <c r="H408">
        <v>11</v>
      </c>
      <c r="I408">
        <v>1449</v>
      </c>
      <c r="J408">
        <v>84</v>
      </c>
      <c r="K408">
        <v>22.29</v>
      </c>
      <c r="L408">
        <v>0</v>
      </c>
      <c r="M408">
        <v>10</v>
      </c>
      <c r="N408">
        <v>4</v>
      </c>
      <c r="O408" s="2">
        <f t="shared" si="12"/>
        <v>27.339622641509433</v>
      </c>
      <c r="P408" s="2">
        <f t="shared" si="13"/>
        <v>19.065789473684209</v>
      </c>
    </row>
    <row r="409" spans="1:16" x14ac:dyDescent="0.3">
      <c r="A409">
        <v>7</v>
      </c>
      <c r="B409" t="s">
        <v>3300</v>
      </c>
      <c r="C409" t="s">
        <v>15</v>
      </c>
      <c r="D409">
        <v>2015</v>
      </c>
      <c r="E409">
        <v>2019</v>
      </c>
      <c r="F409">
        <v>31</v>
      </c>
      <c r="G409">
        <v>56</v>
      </c>
      <c r="H409">
        <v>8</v>
      </c>
      <c r="I409">
        <v>1444</v>
      </c>
      <c r="J409">
        <v>125</v>
      </c>
      <c r="K409">
        <v>30.08</v>
      </c>
      <c r="L409">
        <v>3</v>
      </c>
      <c r="M409">
        <v>8</v>
      </c>
      <c r="N409">
        <v>6</v>
      </c>
      <c r="O409" s="2">
        <f t="shared" si="12"/>
        <v>46.58064516129032</v>
      </c>
      <c r="P409" s="2">
        <f t="shared" si="13"/>
        <v>25.785714285714285</v>
      </c>
    </row>
    <row r="410" spans="1:16" x14ac:dyDescent="0.3">
      <c r="A410">
        <v>8</v>
      </c>
      <c r="B410" t="s">
        <v>2326</v>
      </c>
      <c r="C410" t="s">
        <v>13</v>
      </c>
      <c r="D410">
        <v>1976</v>
      </c>
      <c r="E410">
        <v>1981</v>
      </c>
      <c r="F410">
        <v>39</v>
      </c>
      <c r="G410">
        <v>66</v>
      </c>
      <c r="H410">
        <v>3</v>
      </c>
      <c r="I410">
        <v>1442</v>
      </c>
      <c r="J410">
        <v>91</v>
      </c>
      <c r="K410">
        <v>22.88</v>
      </c>
      <c r="L410">
        <v>0</v>
      </c>
      <c r="M410">
        <v>9</v>
      </c>
      <c r="N410">
        <v>6</v>
      </c>
      <c r="O410" s="2">
        <f t="shared" si="12"/>
        <v>36.974358974358971</v>
      </c>
      <c r="P410" s="2">
        <f t="shared" si="13"/>
        <v>21.848484848484848</v>
      </c>
    </row>
    <row r="411" spans="1:16" x14ac:dyDescent="0.3">
      <c r="A411">
        <v>9</v>
      </c>
      <c r="B411" t="s">
        <v>2210</v>
      </c>
      <c r="C411" t="s">
        <v>11</v>
      </c>
      <c r="D411">
        <v>1994</v>
      </c>
      <c r="E411">
        <v>2001</v>
      </c>
      <c r="F411">
        <v>44</v>
      </c>
      <c r="G411">
        <v>68</v>
      </c>
      <c r="H411">
        <v>8</v>
      </c>
      <c r="I411">
        <v>1442</v>
      </c>
      <c r="J411">
        <v>152</v>
      </c>
      <c r="K411">
        <v>24.03</v>
      </c>
      <c r="L411">
        <v>1</v>
      </c>
      <c r="M411">
        <v>6</v>
      </c>
      <c r="N411">
        <v>6</v>
      </c>
      <c r="O411" s="2">
        <f t="shared" si="12"/>
        <v>32.772727272727273</v>
      </c>
      <c r="P411" s="2">
        <f t="shared" si="13"/>
        <v>21.205882352941178</v>
      </c>
    </row>
    <row r="412" spans="1:16" x14ac:dyDescent="0.3">
      <c r="A412">
        <v>10</v>
      </c>
      <c r="B412" t="s">
        <v>2286</v>
      </c>
      <c r="C412" t="s">
        <v>15</v>
      </c>
      <c r="D412">
        <v>1988</v>
      </c>
      <c r="E412">
        <v>2000</v>
      </c>
      <c r="F412">
        <v>98</v>
      </c>
      <c r="G412">
        <v>145</v>
      </c>
      <c r="H412">
        <v>29</v>
      </c>
      <c r="I412">
        <v>1439</v>
      </c>
      <c r="J412">
        <v>53</v>
      </c>
      <c r="K412">
        <v>12.4</v>
      </c>
      <c r="L412">
        <v>0</v>
      </c>
      <c r="M412">
        <v>1</v>
      </c>
      <c r="N412">
        <v>26</v>
      </c>
      <c r="O412" s="2">
        <f t="shared" si="12"/>
        <v>14.683673469387756</v>
      </c>
      <c r="P412" s="2">
        <f t="shared" si="13"/>
        <v>9.9241379310344833</v>
      </c>
    </row>
    <row r="413" spans="1:16" x14ac:dyDescent="0.3">
      <c r="A413">
        <v>11</v>
      </c>
      <c r="B413" t="s">
        <v>3611</v>
      </c>
      <c r="C413" t="s">
        <v>12</v>
      </c>
      <c r="D413">
        <v>1920</v>
      </c>
      <c r="E413">
        <v>1937</v>
      </c>
      <c r="F413">
        <v>54</v>
      </c>
      <c r="G413">
        <v>80</v>
      </c>
      <c r="H413">
        <v>17</v>
      </c>
      <c r="I413">
        <v>1427</v>
      </c>
      <c r="J413">
        <v>65</v>
      </c>
      <c r="K413">
        <v>22.65</v>
      </c>
      <c r="L413">
        <v>0</v>
      </c>
      <c r="M413">
        <v>4</v>
      </c>
      <c r="N413">
        <v>9</v>
      </c>
      <c r="O413" s="2">
        <f t="shared" si="12"/>
        <v>26.425925925925927</v>
      </c>
      <c r="P413" s="2">
        <f t="shared" si="13"/>
        <v>17.837499999999999</v>
      </c>
    </row>
    <row r="414" spans="1:16" x14ac:dyDescent="0.3">
      <c r="A414">
        <v>12</v>
      </c>
      <c r="B414" t="s">
        <v>1208</v>
      </c>
      <c r="C414" t="s">
        <v>17</v>
      </c>
      <c r="D414">
        <v>2017</v>
      </c>
      <c r="E414">
        <v>2019</v>
      </c>
      <c r="F414">
        <v>20</v>
      </c>
      <c r="G414">
        <v>37</v>
      </c>
      <c r="H414">
        <v>0</v>
      </c>
      <c r="I414">
        <v>1424</v>
      </c>
      <c r="J414">
        <v>152</v>
      </c>
      <c r="K414">
        <v>38.479999999999997</v>
      </c>
      <c r="L414">
        <v>4</v>
      </c>
      <c r="M414">
        <v>6</v>
      </c>
      <c r="N414">
        <v>5</v>
      </c>
      <c r="O414" s="2">
        <f t="shared" si="12"/>
        <v>71.2</v>
      </c>
      <c r="P414" s="2">
        <f t="shared" si="13"/>
        <v>38.486486486486484</v>
      </c>
    </row>
    <row r="415" spans="1:16" x14ac:dyDescent="0.3">
      <c r="A415">
        <v>13</v>
      </c>
      <c r="B415" t="s">
        <v>3612</v>
      </c>
      <c r="C415" t="s">
        <v>12</v>
      </c>
      <c r="D415">
        <v>1910</v>
      </c>
      <c r="E415">
        <v>1928</v>
      </c>
      <c r="F415">
        <v>26</v>
      </c>
      <c r="G415">
        <v>42</v>
      </c>
      <c r="H415">
        <v>4</v>
      </c>
      <c r="I415">
        <v>1422</v>
      </c>
      <c r="J415">
        <v>147</v>
      </c>
      <c r="K415">
        <v>37.42</v>
      </c>
      <c r="L415">
        <v>3</v>
      </c>
      <c r="M415">
        <v>6</v>
      </c>
      <c r="N415">
        <v>1</v>
      </c>
      <c r="O415" s="2">
        <f t="shared" si="12"/>
        <v>54.692307692307693</v>
      </c>
      <c r="P415" s="2">
        <f t="shared" si="13"/>
        <v>33.857142857142854</v>
      </c>
    </row>
    <row r="416" spans="1:16" x14ac:dyDescent="0.3">
      <c r="A416">
        <v>14</v>
      </c>
      <c r="B416" t="s">
        <v>2368</v>
      </c>
      <c r="C416" t="s">
        <v>13</v>
      </c>
      <c r="D416">
        <v>1998</v>
      </c>
      <c r="E416">
        <v>2006</v>
      </c>
      <c r="F416">
        <v>54</v>
      </c>
      <c r="G416">
        <v>81</v>
      </c>
      <c r="H416">
        <v>13</v>
      </c>
      <c r="I416">
        <v>1421</v>
      </c>
      <c r="J416">
        <v>59</v>
      </c>
      <c r="K416">
        <v>20.89</v>
      </c>
      <c r="L416">
        <v>0</v>
      </c>
      <c r="M416">
        <v>4</v>
      </c>
      <c r="N416">
        <v>9</v>
      </c>
      <c r="O416" s="2">
        <f t="shared" si="12"/>
        <v>26.314814814814813</v>
      </c>
      <c r="P416" s="2">
        <f t="shared" si="13"/>
        <v>17.543209876543209</v>
      </c>
    </row>
    <row r="417" spans="1:16" x14ac:dyDescent="0.3">
      <c r="A417">
        <v>15</v>
      </c>
      <c r="B417" t="s">
        <v>304</v>
      </c>
      <c r="C417" t="s">
        <v>12</v>
      </c>
      <c r="D417">
        <v>2012</v>
      </c>
      <c r="E417">
        <v>2019</v>
      </c>
      <c r="F417">
        <v>31</v>
      </c>
      <c r="G417">
        <v>54</v>
      </c>
      <c r="H417">
        <v>9</v>
      </c>
      <c r="I417">
        <v>1418</v>
      </c>
      <c r="J417">
        <v>117</v>
      </c>
      <c r="K417">
        <v>31.51</v>
      </c>
      <c r="L417">
        <v>4</v>
      </c>
      <c r="M417">
        <v>5</v>
      </c>
      <c r="N417">
        <v>2</v>
      </c>
      <c r="O417" s="2">
        <f t="shared" si="12"/>
        <v>45.741935483870968</v>
      </c>
      <c r="P417" s="2">
        <f t="shared" si="13"/>
        <v>26.25925925925926</v>
      </c>
    </row>
    <row r="418" spans="1:16" x14ac:dyDescent="0.3">
      <c r="A418">
        <v>16</v>
      </c>
      <c r="B418" t="s">
        <v>3613</v>
      </c>
      <c r="C418" t="s">
        <v>13</v>
      </c>
      <c r="D418">
        <v>1893</v>
      </c>
      <c r="E418">
        <v>1905</v>
      </c>
      <c r="F418">
        <v>20</v>
      </c>
      <c r="G418">
        <v>33</v>
      </c>
      <c r="H418">
        <v>4</v>
      </c>
      <c r="I418">
        <v>1415</v>
      </c>
      <c r="J418">
        <v>144</v>
      </c>
      <c r="K418">
        <v>48.79</v>
      </c>
      <c r="L418">
        <v>5</v>
      </c>
      <c r="M418">
        <v>6</v>
      </c>
      <c r="N418">
        <v>3</v>
      </c>
      <c r="O418" s="2">
        <f t="shared" si="12"/>
        <v>70.75</v>
      </c>
      <c r="P418" s="2">
        <f t="shared" si="13"/>
        <v>42.878787878787875</v>
      </c>
    </row>
    <row r="419" spans="1:16" x14ac:dyDescent="0.3">
      <c r="A419">
        <v>17</v>
      </c>
      <c r="B419" t="s">
        <v>2183</v>
      </c>
      <c r="C419" t="s">
        <v>19</v>
      </c>
      <c r="D419">
        <v>1998</v>
      </c>
      <c r="E419">
        <v>2000</v>
      </c>
      <c r="F419">
        <v>19</v>
      </c>
      <c r="G419">
        <v>37</v>
      </c>
      <c r="H419">
        <v>4</v>
      </c>
      <c r="I419">
        <v>1414</v>
      </c>
      <c r="J419">
        <v>166</v>
      </c>
      <c r="K419">
        <v>42.84</v>
      </c>
      <c r="L419">
        <v>3</v>
      </c>
      <c r="M419">
        <v>8</v>
      </c>
      <c r="N419">
        <v>4</v>
      </c>
      <c r="O419" s="2">
        <f t="shared" si="12"/>
        <v>74.421052631578945</v>
      </c>
      <c r="P419" s="2">
        <f t="shared" si="13"/>
        <v>38.216216216216218</v>
      </c>
    </row>
    <row r="420" spans="1:16" x14ac:dyDescent="0.3">
      <c r="A420">
        <v>18</v>
      </c>
      <c r="B420" t="s">
        <v>3614</v>
      </c>
      <c r="C420" t="s">
        <v>11</v>
      </c>
      <c r="D420">
        <v>1955</v>
      </c>
      <c r="E420">
        <v>1968</v>
      </c>
      <c r="F420">
        <v>41</v>
      </c>
      <c r="G420">
        <v>67</v>
      </c>
      <c r="H420">
        <v>12</v>
      </c>
      <c r="I420">
        <v>1414</v>
      </c>
      <c r="J420">
        <v>122</v>
      </c>
      <c r="K420">
        <v>25.7</v>
      </c>
      <c r="L420">
        <v>1</v>
      </c>
      <c r="M420">
        <v>7</v>
      </c>
      <c r="N420">
        <v>6</v>
      </c>
      <c r="O420" s="2">
        <f t="shared" si="12"/>
        <v>34.487804878048777</v>
      </c>
      <c r="P420" s="2">
        <f t="shared" si="13"/>
        <v>21.104477611940297</v>
      </c>
    </row>
    <row r="421" spans="1:16" x14ac:dyDescent="0.3">
      <c r="A421">
        <v>19</v>
      </c>
      <c r="B421" t="s">
        <v>2184</v>
      </c>
      <c r="C421" t="s">
        <v>20</v>
      </c>
      <c r="D421">
        <v>2000</v>
      </c>
      <c r="E421">
        <v>2007</v>
      </c>
      <c r="F421">
        <v>44</v>
      </c>
      <c r="G421">
        <v>84</v>
      </c>
      <c r="H421">
        <v>10</v>
      </c>
      <c r="I421">
        <v>1409</v>
      </c>
      <c r="J421">
        <v>103</v>
      </c>
      <c r="K421">
        <v>19.04</v>
      </c>
      <c r="L421">
        <v>1</v>
      </c>
      <c r="M421">
        <v>3</v>
      </c>
      <c r="N421">
        <v>11</v>
      </c>
      <c r="O421" s="2">
        <f t="shared" si="12"/>
        <v>32.022727272727273</v>
      </c>
      <c r="P421" s="2">
        <f t="shared" si="13"/>
        <v>16.773809523809526</v>
      </c>
    </row>
    <row r="422" spans="1:16" x14ac:dyDescent="0.3">
      <c r="A422">
        <v>20</v>
      </c>
      <c r="B422" t="s">
        <v>264</v>
      </c>
      <c r="C422" t="s">
        <v>14</v>
      </c>
      <c r="D422">
        <v>2011</v>
      </c>
      <c r="E422">
        <v>2019</v>
      </c>
      <c r="F422">
        <v>35</v>
      </c>
      <c r="G422">
        <v>68</v>
      </c>
      <c r="H422">
        <v>6</v>
      </c>
      <c r="I422">
        <v>1404</v>
      </c>
      <c r="J422">
        <v>155</v>
      </c>
      <c r="K422">
        <v>22.64</v>
      </c>
      <c r="L422">
        <v>1</v>
      </c>
      <c r="M422">
        <v>6</v>
      </c>
      <c r="N422">
        <v>9</v>
      </c>
      <c r="O422" s="2">
        <f t="shared" si="12"/>
        <v>40.114285714285714</v>
      </c>
      <c r="P422" s="2">
        <f t="shared" si="13"/>
        <v>20.647058823529413</v>
      </c>
    </row>
    <row r="423" spans="1:16" x14ac:dyDescent="0.3">
      <c r="A423">
        <v>21</v>
      </c>
      <c r="B423" t="s">
        <v>3615</v>
      </c>
      <c r="C423" t="s">
        <v>13</v>
      </c>
      <c r="D423">
        <v>1948</v>
      </c>
      <c r="E423">
        <v>1955</v>
      </c>
      <c r="F423">
        <v>27</v>
      </c>
      <c r="G423">
        <v>45</v>
      </c>
      <c r="H423">
        <v>3</v>
      </c>
      <c r="I423">
        <v>1401</v>
      </c>
      <c r="J423">
        <v>156</v>
      </c>
      <c r="K423">
        <v>33.35</v>
      </c>
      <c r="L423">
        <v>4</v>
      </c>
      <c r="M423">
        <v>6</v>
      </c>
      <c r="N423">
        <v>6</v>
      </c>
      <c r="O423" s="2">
        <f t="shared" si="12"/>
        <v>51.888888888888886</v>
      </c>
      <c r="P423" s="2">
        <f t="shared" si="13"/>
        <v>31.133333333333333</v>
      </c>
    </row>
    <row r="424" spans="1:16" x14ac:dyDescent="0.3">
      <c r="A424">
        <v>22</v>
      </c>
      <c r="B424" t="s">
        <v>3616</v>
      </c>
      <c r="C424" t="s">
        <v>12</v>
      </c>
      <c r="D424">
        <v>1920</v>
      </c>
      <c r="E424">
        <v>1929</v>
      </c>
      <c r="F424">
        <v>20</v>
      </c>
      <c r="G424">
        <v>32</v>
      </c>
      <c r="H424">
        <v>5</v>
      </c>
      <c r="I424">
        <v>1394</v>
      </c>
      <c r="J424">
        <v>201</v>
      </c>
      <c r="K424">
        <v>51.62</v>
      </c>
      <c r="L424">
        <v>3</v>
      </c>
      <c r="M424">
        <v>9</v>
      </c>
      <c r="N424">
        <v>1</v>
      </c>
      <c r="O424" s="2">
        <f t="shared" si="12"/>
        <v>69.7</v>
      </c>
      <c r="P424" s="2">
        <f t="shared" si="13"/>
        <v>43.5625</v>
      </c>
    </row>
    <row r="425" spans="1:16" x14ac:dyDescent="0.3">
      <c r="A425">
        <v>23</v>
      </c>
      <c r="B425" t="s">
        <v>2177</v>
      </c>
      <c r="C425" t="s">
        <v>15</v>
      </c>
      <c r="D425">
        <v>1988</v>
      </c>
      <c r="E425">
        <v>1995</v>
      </c>
      <c r="F425">
        <v>33</v>
      </c>
      <c r="G425">
        <v>50</v>
      </c>
      <c r="H425">
        <v>5</v>
      </c>
      <c r="I425">
        <v>1382</v>
      </c>
      <c r="J425">
        <v>157</v>
      </c>
      <c r="K425">
        <v>30.71</v>
      </c>
      <c r="L425">
        <v>2</v>
      </c>
      <c r="M425">
        <v>8</v>
      </c>
      <c r="N425">
        <v>8</v>
      </c>
      <c r="O425" s="2">
        <f t="shared" si="12"/>
        <v>41.878787878787875</v>
      </c>
      <c r="P425" s="2">
        <f t="shared" si="13"/>
        <v>27.64</v>
      </c>
    </row>
    <row r="426" spans="1:16" x14ac:dyDescent="0.3">
      <c r="A426">
        <v>24</v>
      </c>
      <c r="B426" t="s">
        <v>2190</v>
      </c>
      <c r="C426" t="s">
        <v>16</v>
      </c>
      <c r="D426">
        <v>1992</v>
      </c>
      <c r="E426">
        <v>2003</v>
      </c>
      <c r="F426">
        <v>37</v>
      </c>
      <c r="G426">
        <v>57</v>
      </c>
      <c r="H426">
        <v>9</v>
      </c>
      <c r="I426">
        <v>1381</v>
      </c>
      <c r="J426">
        <v>150</v>
      </c>
      <c r="K426">
        <v>28.77</v>
      </c>
      <c r="L426">
        <v>1</v>
      </c>
      <c r="M426">
        <v>7</v>
      </c>
      <c r="N426">
        <v>4</v>
      </c>
      <c r="O426" s="2">
        <f t="shared" si="12"/>
        <v>37.324324324324323</v>
      </c>
      <c r="P426" s="2">
        <f t="shared" si="13"/>
        <v>24.228070175438596</v>
      </c>
    </row>
    <row r="427" spans="1:16" x14ac:dyDescent="0.3">
      <c r="A427">
        <v>25</v>
      </c>
      <c r="B427" t="s">
        <v>552</v>
      </c>
      <c r="C427" t="s">
        <v>13</v>
      </c>
      <c r="D427">
        <v>2008</v>
      </c>
      <c r="E427">
        <v>2013</v>
      </c>
      <c r="F427">
        <v>60</v>
      </c>
      <c r="G427">
        <v>76</v>
      </c>
      <c r="H427">
        <v>14</v>
      </c>
      <c r="I427">
        <v>1370</v>
      </c>
      <c r="J427">
        <v>85</v>
      </c>
      <c r="K427">
        <v>22.09</v>
      </c>
      <c r="L427">
        <v>0</v>
      </c>
      <c r="M427">
        <v>5</v>
      </c>
      <c r="N427">
        <v>5</v>
      </c>
      <c r="O427" s="2">
        <f t="shared" si="12"/>
        <v>22.833333333333332</v>
      </c>
      <c r="P427" s="2">
        <f t="shared" si="13"/>
        <v>18.026315789473685</v>
      </c>
    </row>
    <row r="428" spans="1:16" x14ac:dyDescent="0.3">
      <c r="A428">
        <v>26</v>
      </c>
      <c r="B428" t="s">
        <v>2283</v>
      </c>
      <c r="C428" t="s">
        <v>11</v>
      </c>
      <c r="D428">
        <v>1999</v>
      </c>
      <c r="E428">
        <v>2001</v>
      </c>
      <c r="F428">
        <v>19</v>
      </c>
      <c r="G428">
        <v>37</v>
      </c>
      <c r="H428">
        <v>1</v>
      </c>
      <c r="I428">
        <v>1367</v>
      </c>
      <c r="J428">
        <v>143</v>
      </c>
      <c r="K428">
        <v>37.97</v>
      </c>
      <c r="L428">
        <v>2</v>
      </c>
      <c r="M428">
        <v>8</v>
      </c>
      <c r="N428">
        <v>3</v>
      </c>
      <c r="O428" s="2">
        <f t="shared" si="12"/>
        <v>71.94736842105263</v>
      </c>
      <c r="P428" s="2">
        <f t="shared" si="13"/>
        <v>36.945945945945944</v>
      </c>
    </row>
    <row r="429" spans="1:16" x14ac:dyDescent="0.3">
      <c r="A429">
        <v>27</v>
      </c>
      <c r="B429" t="s">
        <v>2485</v>
      </c>
      <c r="C429" t="s">
        <v>16</v>
      </c>
      <c r="D429">
        <v>1967</v>
      </c>
      <c r="E429">
        <v>1984</v>
      </c>
      <c r="F429">
        <v>81</v>
      </c>
      <c r="G429">
        <v>112</v>
      </c>
      <c r="H429">
        <v>26</v>
      </c>
      <c r="I429">
        <v>1366</v>
      </c>
      <c r="J429">
        <v>85</v>
      </c>
      <c r="K429">
        <v>15.88</v>
      </c>
      <c r="L429">
        <v>0</v>
      </c>
      <c r="M429">
        <v>6</v>
      </c>
      <c r="N429">
        <v>19</v>
      </c>
      <c r="O429" s="2">
        <f t="shared" si="12"/>
        <v>16.864197530864196</v>
      </c>
      <c r="P429" s="2">
        <f t="shared" si="13"/>
        <v>12.196428571428571</v>
      </c>
    </row>
    <row r="430" spans="1:16" x14ac:dyDescent="0.3">
      <c r="A430">
        <v>28</v>
      </c>
      <c r="B430" t="s">
        <v>3617</v>
      </c>
      <c r="C430" t="s">
        <v>17</v>
      </c>
      <c r="D430">
        <v>1930</v>
      </c>
      <c r="E430">
        <v>1949</v>
      </c>
      <c r="F430">
        <v>27</v>
      </c>
      <c r="G430">
        <v>50</v>
      </c>
      <c r="H430">
        <v>2</v>
      </c>
      <c r="I430">
        <v>1365</v>
      </c>
      <c r="J430">
        <v>124</v>
      </c>
      <c r="K430">
        <v>28.43</v>
      </c>
      <c r="L430">
        <v>2</v>
      </c>
      <c r="M430">
        <v>9</v>
      </c>
      <c r="N430">
        <v>5</v>
      </c>
      <c r="O430" s="2">
        <f t="shared" si="12"/>
        <v>50.555555555555557</v>
      </c>
      <c r="P430" s="2">
        <f t="shared" si="13"/>
        <v>27.3</v>
      </c>
    </row>
    <row r="431" spans="1:16" x14ac:dyDescent="0.3">
      <c r="A431">
        <v>29</v>
      </c>
      <c r="B431" t="s">
        <v>3186</v>
      </c>
      <c r="C431" t="s">
        <v>15</v>
      </c>
      <c r="D431">
        <v>2014</v>
      </c>
      <c r="E431">
        <v>2019</v>
      </c>
      <c r="F431">
        <v>28</v>
      </c>
      <c r="G431">
        <v>49</v>
      </c>
      <c r="H431">
        <v>4</v>
      </c>
      <c r="I431">
        <v>1362</v>
      </c>
      <c r="J431">
        <v>112</v>
      </c>
      <c r="K431">
        <v>30.26</v>
      </c>
      <c r="L431">
        <v>1</v>
      </c>
      <c r="M431">
        <v>10</v>
      </c>
      <c r="N431">
        <v>5</v>
      </c>
      <c r="O431" s="2">
        <f t="shared" si="12"/>
        <v>48.642857142857146</v>
      </c>
      <c r="P431" s="2">
        <f t="shared" si="13"/>
        <v>27.795918367346939</v>
      </c>
    </row>
    <row r="432" spans="1:16" x14ac:dyDescent="0.3">
      <c r="A432">
        <v>30</v>
      </c>
      <c r="B432" t="s">
        <v>2267</v>
      </c>
      <c r="C432" t="s">
        <v>12</v>
      </c>
      <c r="D432">
        <v>1977</v>
      </c>
      <c r="E432">
        <v>1984</v>
      </c>
      <c r="F432">
        <v>30</v>
      </c>
      <c r="G432">
        <v>58</v>
      </c>
      <c r="H432">
        <v>7</v>
      </c>
      <c r="I432">
        <v>1359</v>
      </c>
      <c r="J432">
        <v>127</v>
      </c>
      <c r="K432">
        <v>26.64</v>
      </c>
      <c r="L432">
        <v>2</v>
      </c>
      <c r="M432">
        <v>5</v>
      </c>
      <c r="N432">
        <v>4</v>
      </c>
      <c r="O432" s="2">
        <f t="shared" si="12"/>
        <v>45.3</v>
      </c>
      <c r="P432" s="2">
        <f t="shared" si="13"/>
        <v>23.431034482758619</v>
      </c>
    </row>
    <row r="433" spans="1:16" x14ac:dyDescent="0.3">
      <c r="A433">
        <v>31</v>
      </c>
      <c r="B433" t="s">
        <v>2243</v>
      </c>
      <c r="C433" t="s">
        <v>17</v>
      </c>
      <c r="D433">
        <v>1992</v>
      </c>
      <c r="E433">
        <v>1998</v>
      </c>
      <c r="F433">
        <v>42</v>
      </c>
      <c r="G433">
        <v>64</v>
      </c>
      <c r="H433">
        <v>8</v>
      </c>
      <c r="I433">
        <v>1359</v>
      </c>
      <c r="J433">
        <v>109</v>
      </c>
      <c r="K433">
        <v>24.26</v>
      </c>
      <c r="L433">
        <v>1</v>
      </c>
      <c r="M433">
        <v>8</v>
      </c>
      <c r="N433">
        <v>7</v>
      </c>
      <c r="O433" s="2">
        <f t="shared" si="12"/>
        <v>32.357142857142854</v>
      </c>
      <c r="P433" s="2">
        <f t="shared" si="13"/>
        <v>21.234375</v>
      </c>
    </row>
    <row r="434" spans="1:16" x14ac:dyDescent="0.3">
      <c r="A434">
        <v>32</v>
      </c>
      <c r="B434" t="s">
        <v>3618</v>
      </c>
      <c r="C434" t="s">
        <v>12</v>
      </c>
      <c r="D434">
        <v>1920</v>
      </c>
      <c r="E434">
        <v>1926</v>
      </c>
      <c r="F434">
        <v>19</v>
      </c>
      <c r="G434">
        <v>31</v>
      </c>
      <c r="H434">
        <v>1</v>
      </c>
      <c r="I434">
        <v>1352</v>
      </c>
      <c r="J434">
        <v>203</v>
      </c>
      <c r="K434">
        <v>45.06</v>
      </c>
      <c r="L434">
        <v>4</v>
      </c>
      <c r="M434">
        <v>6</v>
      </c>
      <c r="N434">
        <v>0</v>
      </c>
      <c r="O434" s="2">
        <f t="shared" si="12"/>
        <v>71.15789473684211</v>
      </c>
      <c r="P434" s="2">
        <f t="shared" si="13"/>
        <v>43.612903225806448</v>
      </c>
    </row>
    <row r="435" spans="1:16" x14ac:dyDescent="0.3">
      <c r="A435">
        <v>33</v>
      </c>
      <c r="B435" t="s">
        <v>3619</v>
      </c>
      <c r="C435" t="s">
        <v>16</v>
      </c>
      <c r="D435">
        <v>1960</v>
      </c>
      <c r="E435">
        <v>1969</v>
      </c>
      <c r="F435">
        <v>25</v>
      </c>
      <c r="G435">
        <v>48</v>
      </c>
      <c r="H435">
        <v>4</v>
      </c>
      <c r="I435">
        <v>1341</v>
      </c>
      <c r="J435">
        <v>140</v>
      </c>
      <c r="K435">
        <v>30.47</v>
      </c>
      <c r="L435">
        <v>3</v>
      </c>
      <c r="M435">
        <v>4</v>
      </c>
      <c r="N435">
        <v>3</v>
      </c>
      <c r="O435" s="2">
        <f t="shared" si="12"/>
        <v>53.64</v>
      </c>
      <c r="P435" s="2">
        <f t="shared" si="13"/>
        <v>27.9375</v>
      </c>
    </row>
    <row r="436" spans="1:16" x14ac:dyDescent="0.3">
      <c r="A436">
        <v>34</v>
      </c>
      <c r="B436" t="s">
        <v>2300</v>
      </c>
      <c r="C436" t="s">
        <v>12</v>
      </c>
      <c r="D436">
        <v>1979</v>
      </c>
      <c r="E436">
        <v>1982</v>
      </c>
      <c r="F436">
        <v>21</v>
      </c>
      <c r="G436">
        <v>40</v>
      </c>
      <c r="H436">
        <v>2</v>
      </c>
      <c r="I436">
        <v>1341</v>
      </c>
      <c r="J436">
        <v>92</v>
      </c>
      <c r="K436">
        <v>35.28</v>
      </c>
      <c r="L436">
        <v>0</v>
      </c>
      <c r="M436">
        <v>11</v>
      </c>
      <c r="N436">
        <v>2</v>
      </c>
      <c r="O436" s="2">
        <f t="shared" si="12"/>
        <v>63.857142857142854</v>
      </c>
      <c r="P436" s="2">
        <f t="shared" si="13"/>
        <v>33.524999999999999</v>
      </c>
    </row>
    <row r="437" spans="1:16" x14ac:dyDescent="0.3">
      <c r="A437">
        <v>35</v>
      </c>
      <c r="B437" t="s">
        <v>396</v>
      </c>
      <c r="C437" t="s">
        <v>18</v>
      </c>
      <c r="D437">
        <v>2001</v>
      </c>
      <c r="E437">
        <v>2007</v>
      </c>
      <c r="F437">
        <v>23</v>
      </c>
      <c r="G437">
        <v>40</v>
      </c>
      <c r="H437">
        <v>1</v>
      </c>
      <c r="I437">
        <v>1332</v>
      </c>
      <c r="J437">
        <v>224</v>
      </c>
      <c r="K437">
        <v>34.15</v>
      </c>
      <c r="L437">
        <v>3</v>
      </c>
      <c r="M437">
        <v>9</v>
      </c>
      <c r="N437">
        <v>4</v>
      </c>
      <c r="O437" s="2">
        <f t="shared" si="12"/>
        <v>57.913043478260867</v>
      </c>
      <c r="P437" s="2">
        <f t="shared" si="13"/>
        <v>33.299999999999997</v>
      </c>
    </row>
    <row r="438" spans="1:16" x14ac:dyDescent="0.3">
      <c r="A438">
        <v>36</v>
      </c>
      <c r="B438" t="s">
        <v>3620</v>
      </c>
      <c r="C438" t="s">
        <v>15</v>
      </c>
      <c r="D438">
        <v>1955</v>
      </c>
      <c r="E438">
        <v>1959</v>
      </c>
      <c r="F438">
        <v>26</v>
      </c>
      <c r="G438">
        <v>42</v>
      </c>
      <c r="H438">
        <v>0</v>
      </c>
      <c r="I438">
        <v>1331</v>
      </c>
      <c r="J438">
        <v>168</v>
      </c>
      <c r="K438">
        <v>31.69</v>
      </c>
      <c r="L438">
        <v>4</v>
      </c>
      <c r="M438">
        <v>6</v>
      </c>
      <c r="N438">
        <v>8</v>
      </c>
      <c r="O438" s="2">
        <f t="shared" si="12"/>
        <v>51.192307692307693</v>
      </c>
      <c r="P438" s="2">
        <f t="shared" si="13"/>
        <v>31.69047619047619</v>
      </c>
    </row>
    <row r="439" spans="1:16" x14ac:dyDescent="0.3">
      <c r="A439">
        <v>37</v>
      </c>
      <c r="B439" t="s">
        <v>2199</v>
      </c>
      <c r="C439" t="s">
        <v>14</v>
      </c>
      <c r="D439">
        <v>1982</v>
      </c>
      <c r="E439">
        <v>1988</v>
      </c>
      <c r="F439">
        <v>24</v>
      </c>
      <c r="G439">
        <v>43</v>
      </c>
      <c r="H439">
        <v>1</v>
      </c>
      <c r="I439">
        <v>1329</v>
      </c>
      <c r="J439">
        <v>124</v>
      </c>
      <c r="K439">
        <v>31.64</v>
      </c>
      <c r="L439">
        <v>4</v>
      </c>
      <c r="M439">
        <v>8</v>
      </c>
      <c r="N439">
        <v>2</v>
      </c>
      <c r="O439" s="2">
        <f t="shared" si="12"/>
        <v>55.375</v>
      </c>
      <c r="P439" s="2">
        <f t="shared" si="13"/>
        <v>30.906976744186046</v>
      </c>
    </row>
    <row r="440" spans="1:16" x14ac:dyDescent="0.3">
      <c r="A440">
        <v>38</v>
      </c>
      <c r="B440" t="s">
        <v>3621</v>
      </c>
      <c r="C440" t="s">
        <v>12</v>
      </c>
      <c r="D440">
        <v>1953</v>
      </c>
      <c r="E440">
        <v>1963</v>
      </c>
      <c r="F440">
        <v>44</v>
      </c>
      <c r="G440">
        <v>61</v>
      </c>
      <c r="H440">
        <v>7</v>
      </c>
      <c r="I440">
        <v>1328</v>
      </c>
      <c r="J440">
        <v>80</v>
      </c>
      <c r="K440">
        <v>24.59</v>
      </c>
      <c r="L440">
        <v>0</v>
      </c>
      <c r="M440">
        <v>5</v>
      </c>
      <c r="N440">
        <v>1</v>
      </c>
      <c r="O440" s="2">
        <f t="shared" si="12"/>
        <v>30.181818181818183</v>
      </c>
      <c r="P440" s="2">
        <f t="shared" si="13"/>
        <v>21.770491803278688</v>
      </c>
    </row>
    <row r="441" spans="1:16" x14ac:dyDescent="0.3">
      <c r="A441">
        <v>39</v>
      </c>
      <c r="B441" t="s">
        <v>2897</v>
      </c>
      <c r="C441" t="s">
        <v>11</v>
      </c>
      <c r="D441">
        <v>2000</v>
      </c>
      <c r="E441">
        <v>2002</v>
      </c>
      <c r="F441">
        <v>23</v>
      </c>
      <c r="G441">
        <v>40</v>
      </c>
      <c r="H441">
        <v>2</v>
      </c>
      <c r="I441">
        <v>1326</v>
      </c>
      <c r="J441">
        <v>110</v>
      </c>
      <c r="K441">
        <v>34.89</v>
      </c>
      <c r="L441">
        <v>2</v>
      </c>
      <c r="M441">
        <v>9</v>
      </c>
      <c r="N441">
        <v>3</v>
      </c>
      <c r="O441" s="2">
        <f t="shared" si="12"/>
        <v>57.652173913043477</v>
      </c>
      <c r="P441" s="2">
        <f t="shared" si="13"/>
        <v>33.15</v>
      </c>
    </row>
    <row r="442" spans="1:16" x14ac:dyDescent="0.3">
      <c r="A442">
        <v>40</v>
      </c>
      <c r="B442" t="s">
        <v>3622</v>
      </c>
      <c r="C442" t="s">
        <v>15</v>
      </c>
      <c r="D442">
        <v>1958</v>
      </c>
      <c r="E442">
        <v>1965</v>
      </c>
      <c r="F442">
        <v>27</v>
      </c>
      <c r="G442">
        <v>46</v>
      </c>
      <c r="H442">
        <v>7</v>
      </c>
      <c r="I442">
        <v>1326</v>
      </c>
      <c r="J442">
        <v>100</v>
      </c>
      <c r="K442">
        <v>34</v>
      </c>
      <c r="L442">
        <v>1</v>
      </c>
      <c r="M442">
        <v>9</v>
      </c>
      <c r="N442">
        <v>7</v>
      </c>
      <c r="O442" s="2">
        <f t="shared" si="12"/>
        <v>49.111111111111114</v>
      </c>
      <c r="P442" s="2">
        <f t="shared" si="13"/>
        <v>28.826086956521738</v>
      </c>
    </row>
    <row r="443" spans="1:16" x14ac:dyDescent="0.3">
      <c r="A443">
        <v>41</v>
      </c>
      <c r="B443" t="s">
        <v>137</v>
      </c>
      <c r="C443" t="s">
        <v>15</v>
      </c>
      <c r="D443">
        <v>2007</v>
      </c>
      <c r="E443">
        <v>2013</v>
      </c>
      <c r="F443">
        <v>38</v>
      </c>
      <c r="G443">
        <v>63</v>
      </c>
      <c r="H443">
        <v>2</v>
      </c>
      <c r="I443">
        <v>1323</v>
      </c>
      <c r="J443">
        <v>106</v>
      </c>
      <c r="K443">
        <v>21.68</v>
      </c>
      <c r="L443">
        <v>1</v>
      </c>
      <c r="M443">
        <v>5</v>
      </c>
      <c r="N443">
        <v>8</v>
      </c>
      <c r="O443" s="2">
        <f t="shared" si="12"/>
        <v>34.815789473684212</v>
      </c>
      <c r="P443" s="2">
        <f t="shared" si="13"/>
        <v>21</v>
      </c>
    </row>
    <row r="444" spans="1:16" x14ac:dyDescent="0.3">
      <c r="A444">
        <v>42</v>
      </c>
      <c r="B444" t="s">
        <v>2567</v>
      </c>
      <c r="C444" t="s">
        <v>12</v>
      </c>
      <c r="D444">
        <v>2014</v>
      </c>
      <c r="E444">
        <v>2019</v>
      </c>
      <c r="F444">
        <v>20</v>
      </c>
      <c r="G444">
        <v>34</v>
      </c>
      <c r="H444">
        <v>0</v>
      </c>
      <c r="I444">
        <v>1321</v>
      </c>
      <c r="J444">
        <v>180</v>
      </c>
      <c r="K444">
        <v>38.85</v>
      </c>
      <c r="L444">
        <v>4</v>
      </c>
      <c r="M444">
        <v>6</v>
      </c>
      <c r="N444">
        <v>5</v>
      </c>
      <c r="O444" s="2">
        <f t="shared" si="12"/>
        <v>66.05</v>
      </c>
      <c r="P444" s="2">
        <f t="shared" si="13"/>
        <v>38.852941176470587</v>
      </c>
    </row>
    <row r="445" spans="1:16" x14ac:dyDescent="0.3">
      <c r="A445">
        <v>43</v>
      </c>
      <c r="B445" t="s">
        <v>3623</v>
      </c>
      <c r="C445" t="s">
        <v>12</v>
      </c>
      <c r="D445">
        <v>1902</v>
      </c>
      <c r="E445">
        <v>1905</v>
      </c>
      <c r="F445">
        <v>22</v>
      </c>
      <c r="G445">
        <v>40</v>
      </c>
      <c r="H445">
        <v>3</v>
      </c>
      <c r="I445">
        <v>1317</v>
      </c>
      <c r="J445">
        <v>146</v>
      </c>
      <c r="K445">
        <v>35.590000000000003</v>
      </c>
      <c r="L445">
        <v>2</v>
      </c>
      <c r="M445">
        <v>6</v>
      </c>
      <c r="N445">
        <v>0</v>
      </c>
      <c r="O445" s="2">
        <f t="shared" si="12"/>
        <v>59.863636363636367</v>
      </c>
      <c r="P445" s="2">
        <f t="shared" si="13"/>
        <v>32.924999999999997</v>
      </c>
    </row>
    <row r="446" spans="1:16" x14ac:dyDescent="0.3">
      <c r="A446">
        <v>44</v>
      </c>
      <c r="B446" t="s">
        <v>1893</v>
      </c>
      <c r="C446" t="s">
        <v>17</v>
      </c>
      <c r="D446">
        <v>2000</v>
      </c>
      <c r="E446">
        <v>2006</v>
      </c>
      <c r="F446">
        <v>43</v>
      </c>
      <c r="G446">
        <v>62</v>
      </c>
      <c r="H446">
        <v>10</v>
      </c>
      <c r="I446">
        <v>1312</v>
      </c>
      <c r="J446">
        <v>85</v>
      </c>
      <c r="K446">
        <v>25.23</v>
      </c>
      <c r="L446">
        <v>0</v>
      </c>
      <c r="M446">
        <v>4</v>
      </c>
      <c r="N446">
        <v>5</v>
      </c>
      <c r="O446" s="2">
        <f t="shared" si="12"/>
        <v>30.511627906976745</v>
      </c>
      <c r="P446" s="2">
        <f t="shared" si="13"/>
        <v>21.161290322580644</v>
      </c>
    </row>
    <row r="447" spans="1:16" x14ac:dyDescent="0.3">
      <c r="A447">
        <v>45</v>
      </c>
      <c r="B447" t="s">
        <v>2268</v>
      </c>
      <c r="C447" t="s">
        <v>13</v>
      </c>
      <c r="D447">
        <v>1982</v>
      </c>
      <c r="E447">
        <v>1985</v>
      </c>
      <c r="F447">
        <v>21</v>
      </c>
      <c r="G447">
        <v>37</v>
      </c>
      <c r="H447">
        <v>0</v>
      </c>
      <c r="I447">
        <v>1307</v>
      </c>
      <c r="J447">
        <v>201</v>
      </c>
      <c r="K447">
        <v>35.32</v>
      </c>
      <c r="L447">
        <v>3</v>
      </c>
      <c r="M447">
        <v>8</v>
      </c>
      <c r="N447">
        <v>3</v>
      </c>
      <c r="O447" s="2">
        <f t="shared" si="12"/>
        <v>62.238095238095241</v>
      </c>
      <c r="P447" s="2">
        <f t="shared" si="13"/>
        <v>35.324324324324323</v>
      </c>
    </row>
    <row r="448" spans="1:16" x14ac:dyDescent="0.3">
      <c r="A448">
        <v>46</v>
      </c>
      <c r="B448" t="s">
        <v>2255</v>
      </c>
      <c r="C448" t="s">
        <v>12</v>
      </c>
      <c r="D448">
        <v>1977</v>
      </c>
      <c r="E448">
        <v>1985</v>
      </c>
      <c r="F448">
        <v>23</v>
      </c>
      <c r="G448">
        <v>41</v>
      </c>
      <c r="H448">
        <v>3</v>
      </c>
      <c r="I448">
        <v>1306</v>
      </c>
      <c r="J448">
        <v>143</v>
      </c>
      <c r="K448">
        <v>34.36</v>
      </c>
      <c r="L448">
        <v>1</v>
      </c>
      <c r="M448">
        <v>8</v>
      </c>
      <c r="N448">
        <v>4</v>
      </c>
      <c r="O448" s="2">
        <f t="shared" si="12"/>
        <v>56.782608695652172</v>
      </c>
      <c r="P448" s="2">
        <f t="shared" si="13"/>
        <v>31.853658536585368</v>
      </c>
    </row>
    <row r="449" spans="1:16" x14ac:dyDescent="0.3">
      <c r="A449">
        <v>47</v>
      </c>
      <c r="B449" t="s">
        <v>3624</v>
      </c>
      <c r="C449" t="s">
        <v>15</v>
      </c>
      <c r="D449">
        <v>1968</v>
      </c>
      <c r="E449">
        <v>1973</v>
      </c>
      <c r="F449">
        <v>15</v>
      </c>
      <c r="G449">
        <v>29</v>
      </c>
      <c r="H449">
        <v>5</v>
      </c>
      <c r="I449">
        <v>1301</v>
      </c>
      <c r="J449">
        <v>183</v>
      </c>
      <c r="K449">
        <v>54.2</v>
      </c>
      <c r="L449">
        <v>4</v>
      </c>
      <c r="M449">
        <v>4</v>
      </c>
      <c r="N449">
        <v>1</v>
      </c>
      <c r="O449" s="2">
        <f t="shared" si="12"/>
        <v>86.733333333333334</v>
      </c>
      <c r="P449" s="2">
        <f t="shared" si="13"/>
        <v>44.862068965517238</v>
      </c>
    </row>
    <row r="450" spans="1:16" x14ac:dyDescent="0.3">
      <c r="A450">
        <v>48</v>
      </c>
      <c r="B450" t="s">
        <v>3127</v>
      </c>
      <c r="C450" t="s">
        <v>13</v>
      </c>
      <c r="D450">
        <v>1970</v>
      </c>
      <c r="E450">
        <v>1974</v>
      </c>
      <c r="F450">
        <v>21</v>
      </c>
      <c r="G450">
        <v>41</v>
      </c>
      <c r="H450">
        <v>5</v>
      </c>
      <c r="I450">
        <v>1298</v>
      </c>
      <c r="J450">
        <v>131</v>
      </c>
      <c r="K450">
        <v>36.049999999999997</v>
      </c>
      <c r="L450">
        <v>4</v>
      </c>
      <c r="M450">
        <v>5</v>
      </c>
      <c r="N450">
        <v>4</v>
      </c>
      <c r="O450" s="2">
        <f t="shared" si="12"/>
        <v>61.80952380952381</v>
      </c>
      <c r="P450" s="2">
        <f t="shared" si="13"/>
        <v>31.658536585365855</v>
      </c>
    </row>
    <row r="451" spans="1:16" x14ac:dyDescent="0.3">
      <c r="A451">
        <v>49</v>
      </c>
      <c r="B451" t="s">
        <v>3625</v>
      </c>
      <c r="C451" t="s">
        <v>13</v>
      </c>
      <c r="D451">
        <v>1928</v>
      </c>
      <c r="E451">
        <v>1934</v>
      </c>
      <c r="F451">
        <v>22</v>
      </c>
      <c r="G451">
        <v>33</v>
      </c>
      <c r="H451">
        <v>6</v>
      </c>
      <c r="I451">
        <v>1296</v>
      </c>
      <c r="J451">
        <v>127</v>
      </c>
      <c r="K451">
        <v>48</v>
      </c>
      <c r="L451">
        <v>1</v>
      </c>
      <c r="M451">
        <v>10</v>
      </c>
      <c r="N451">
        <v>2</v>
      </c>
      <c r="O451" s="2">
        <f t="shared" ref="O451:O514" si="14">I451/F451</f>
        <v>58.909090909090907</v>
      </c>
      <c r="P451" s="2">
        <f t="shared" ref="P451:P514" si="15">I451/G451</f>
        <v>39.272727272727273</v>
      </c>
    </row>
    <row r="452" spans="1:16" x14ac:dyDescent="0.3">
      <c r="A452">
        <v>0</v>
      </c>
      <c r="B452" t="s">
        <v>2287</v>
      </c>
      <c r="C452" t="s">
        <v>18</v>
      </c>
      <c r="D452">
        <v>1979</v>
      </c>
      <c r="E452">
        <v>1986</v>
      </c>
      <c r="F452">
        <v>19</v>
      </c>
      <c r="G452">
        <v>31</v>
      </c>
      <c r="H452">
        <v>3</v>
      </c>
      <c r="I452">
        <v>1296</v>
      </c>
      <c r="J452">
        <v>180</v>
      </c>
      <c r="K452">
        <v>46.28</v>
      </c>
      <c r="L452">
        <v>6</v>
      </c>
      <c r="M452">
        <v>2</v>
      </c>
      <c r="N452">
        <v>4</v>
      </c>
      <c r="O452" s="2">
        <f t="shared" si="14"/>
        <v>68.21052631578948</v>
      </c>
      <c r="P452" s="2">
        <f t="shared" si="15"/>
        <v>41.806451612903224</v>
      </c>
    </row>
    <row r="453" spans="1:16" x14ac:dyDescent="0.3">
      <c r="A453">
        <v>1</v>
      </c>
      <c r="B453" t="s">
        <v>646</v>
      </c>
      <c r="C453" t="s">
        <v>12</v>
      </c>
      <c r="D453">
        <v>2010</v>
      </c>
      <c r="E453">
        <v>2019</v>
      </c>
      <c r="F453">
        <v>30</v>
      </c>
      <c r="G453">
        <v>49</v>
      </c>
      <c r="H453">
        <v>8</v>
      </c>
      <c r="I453">
        <v>1295</v>
      </c>
      <c r="J453">
        <v>92</v>
      </c>
      <c r="K453">
        <v>31.58</v>
      </c>
      <c r="L453">
        <v>0</v>
      </c>
      <c r="M453">
        <v>7</v>
      </c>
      <c r="N453">
        <v>4</v>
      </c>
      <c r="O453" s="2">
        <f t="shared" si="14"/>
        <v>43.166666666666664</v>
      </c>
      <c r="P453" s="2">
        <f t="shared" si="15"/>
        <v>26.428571428571427</v>
      </c>
    </row>
    <row r="454" spans="1:16" x14ac:dyDescent="0.3">
      <c r="A454">
        <v>2</v>
      </c>
      <c r="B454" t="s">
        <v>2197</v>
      </c>
      <c r="C454" t="s">
        <v>14</v>
      </c>
      <c r="D454">
        <v>1982</v>
      </c>
      <c r="E454">
        <v>1987</v>
      </c>
      <c r="F454">
        <v>20</v>
      </c>
      <c r="G454">
        <v>36</v>
      </c>
      <c r="H454">
        <v>1</v>
      </c>
      <c r="I454">
        <v>1285</v>
      </c>
      <c r="J454">
        <v>109</v>
      </c>
      <c r="K454">
        <v>36.71</v>
      </c>
      <c r="L454">
        <v>3</v>
      </c>
      <c r="M454">
        <v>8</v>
      </c>
      <c r="N454">
        <v>2</v>
      </c>
      <c r="O454" s="2">
        <f t="shared" si="14"/>
        <v>64.25</v>
      </c>
      <c r="P454" s="2">
        <f t="shared" si="15"/>
        <v>35.694444444444443</v>
      </c>
    </row>
    <row r="455" spans="1:16" x14ac:dyDescent="0.3">
      <c r="A455">
        <v>3</v>
      </c>
      <c r="B455" t="s">
        <v>2311</v>
      </c>
      <c r="C455" t="s">
        <v>11</v>
      </c>
      <c r="D455">
        <v>1986</v>
      </c>
      <c r="E455">
        <v>1993</v>
      </c>
      <c r="F455">
        <v>49</v>
      </c>
      <c r="G455">
        <v>64</v>
      </c>
      <c r="H455">
        <v>14</v>
      </c>
      <c r="I455">
        <v>1285</v>
      </c>
      <c r="J455">
        <v>73</v>
      </c>
      <c r="K455">
        <v>25.7</v>
      </c>
      <c r="L455">
        <v>0</v>
      </c>
      <c r="M455">
        <v>7</v>
      </c>
      <c r="N455">
        <v>7</v>
      </c>
      <c r="O455" s="2">
        <f t="shared" si="14"/>
        <v>26.224489795918366</v>
      </c>
      <c r="P455" s="2">
        <f t="shared" si="15"/>
        <v>20.078125</v>
      </c>
    </row>
    <row r="456" spans="1:16" x14ac:dyDescent="0.3">
      <c r="A456">
        <v>4</v>
      </c>
      <c r="B456" t="s">
        <v>3626</v>
      </c>
      <c r="C456" t="s">
        <v>12</v>
      </c>
      <c r="D456">
        <v>1951</v>
      </c>
      <c r="E456">
        <v>1959</v>
      </c>
      <c r="F456">
        <v>24</v>
      </c>
      <c r="G456">
        <v>44</v>
      </c>
      <c r="H456">
        <v>7</v>
      </c>
      <c r="I456">
        <v>1280</v>
      </c>
      <c r="J456">
        <v>189</v>
      </c>
      <c r="K456">
        <v>34.590000000000003</v>
      </c>
      <c r="L456">
        <v>3</v>
      </c>
      <c r="M456">
        <v>5</v>
      </c>
      <c r="N456">
        <v>0</v>
      </c>
      <c r="O456" s="2">
        <f t="shared" si="14"/>
        <v>53.333333333333336</v>
      </c>
      <c r="P456" s="2">
        <f t="shared" si="15"/>
        <v>29.09090909090909</v>
      </c>
    </row>
    <row r="457" spans="1:16" x14ac:dyDescent="0.3">
      <c r="A457">
        <v>5</v>
      </c>
      <c r="B457" t="s">
        <v>3627</v>
      </c>
      <c r="C457" t="s">
        <v>13</v>
      </c>
      <c r="D457">
        <v>1881</v>
      </c>
      <c r="E457">
        <v>1893</v>
      </c>
      <c r="F457">
        <v>23</v>
      </c>
      <c r="G457">
        <v>40</v>
      </c>
      <c r="H457">
        <v>4</v>
      </c>
      <c r="I457">
        <v>1277</v>
      </c>
      <c r="J457">
        <v>164</v>
      </c>
      <c r="K457">
        <v>35.47</v>
      </c>
      <c r="L457">
        <v>3</v>
      </c>
      <c r="M457">
        <v>4</v>
      </c>
      <c r="N457">
        <v>1</v>
      </c>
      <c r="O457" s="2">
        <f t="shared" si="14"/>
        <v>55.521739130434781</v>
      </c>
      <c r="P457" s="2">
        <f t="shared" si="15"/>
        <v>31.925000000000001</v>
      </c>
    </row>
    <row r="458" spans="1:16" x14ac:dyDescent="0.3">
      <c r="A458">
        <v>6</v>
      </c>
      <c r="B458" t="s">
        <v>2282</v>
      </c>
      <c r="C458" t="s">
        <v>14</v>
      </c>
      <c r="D458">
        <v>1991</v>
      </c>
      <c r="E458">
        <v>1999</v>
      </c>
      <c r="F458">
        <v>26</v>
      </c>
      <c r="G458">
        <v>44</v>
      </c>
      <c r="H458">
        <v>1</v>
      </c>
      <c r="I458">
        <v>1274</v>
      </c>
      <c r="J458">
        <v>83</v>
      </c>
      <c r="K458">
        <v>29.62</v>
      </c>
      <c r="L458">
        <v>0</v>
      </c>
      <c r="M458">
        <v>8</v>
      </c>
      <c r="N458">
        <v>2</v>
      </c>
      <c r="O458" s="2">
        <f t="shared" si="14"/>
        <v>49</v>
      </c>
      <c r="P458" s="2">
        <f t="shared" si="15"/>
        <v>28.954545454545453</v>
      </c>
    </row>
    <row r="459" spans="1:16" x14ac:dyDescent="0.3">
      <c r="A459">
        <v>7</v>
      </c>
      <c r="B459" t="s">
        <v>176</v>
      </c>
      <c r="C459" t="s">
        <v>18</v>
      </c>
      <c r="D459">
        <v>2008</v>
      </c>
      <c r="E459">
        <v>2011</v>
      </c>
      <c r="F459">
        <v>18</v>
      </c>
      <c r="G459">
        <v>33</v>
      </c>
      <c r="H459">
        <v>2</v>
      </c>
      <c r="I459">
        <v>1269</v>
      </c>
      <c r="J459">
        <v>201</v>
      </c>
      <c r="K459">
        <v>40.93</v>
      </c>
      <c r="L459">
        <v>3</v>
      </c>
      <c r="M459">
        <v>6</v>
      </c>
      <c r="N459">
        <v>4</v>
      </c>
      <c r="O459" s="2">
        <f t="shared" si="14"/>
        <v>70.5</v>
      </c>
      <c r="P459" s="2">
        <f t="shared" si="15"/>
        <v>38.454545454545453</v>
      </c>
    </row>
    <row r="460" spans="1:16" x14ac:dyDescent="0.3">
      <c r="A460">
        <v>8</v>
      </c>
      <c r="B460" t="s">
        <v>1093</v>
      </c>
      <c r="C460" t="s">
        <v>20</v>
      </c>
      <c r="D460">
        <v>2005</v>
      </c>
      <c r="E460">
        <v>2013</v>
      </c>
      <c r="F460">
        <v>24</v>
      </c>
      <c r="G460">
        <v>48</v>
      </c>
      <c r="H460">
        <v>0</v>
      </c>
      <c r="I460">
        <v>1267</v>
      </c>
      <c r="J460">
        <v>138</v>
      </c>
      <c r="K460">
        <v>26.39</v>
      </c>
      <c r="L460">
        <v>1</v>
      </c>
      <c r="M460">
        <v>7</v>
      </c>
      <c r="N460">
        <v>4</v>
      </c>
      <c r="O460" s="2">
        <f t="shared" si="14"/>
        <v>52.791666666666664</v>
      </c>
      <c r="P460" s="2">
        <f t="shared" si="15"/>
        <v>26.395833333333332</v>
      </c>
    </row>
    <row r="461" spans="1:16" x14ac:dyDescent="0.3">
      <c r="A461">
        <v>9</v>
      </c>
      <c r="B461" t="s">
        <v>2754</v>
      </c>
      <c r="C461" t="s">
        <v>18</v>
      </c>
      <c r="D461">
        <v>1965</v>
      </c>
      <c r="E461">
        <v>1973</v>
      </c>
      <c r="F461">
        <v>32</v>
      </c>
      <c r="G461">
        <v>59</v>
      </c>
      <c r="H461">
        <v>7</v>
      </c>
      <c r="I461">
        <v>1266</v>
      </c>
      <c r="J461">
        <v>116</v>
      </c>
      <c r="K461">
        <v>24.34</v>
      </c>
      <c r="L461">
        <v>2</v>
      </c>
      <c r="M461">
        <v>7</v>
      </c>
      <c r="N461">
        <v>4</v>
      </c>
      <c r="O461" s="2">
        <f t="shared" si="14"/>
        <v>39.5625</v>
      </c>
      <c r="P461" s="2">
        <f t="shared" si="15"/>
        <v>21.457627118644069</v>
      </c>
    </row>
    <row r="462" spans="1:16" x14ac:dyDescent="0.3">
      <c r="A462">
        <v>10</v>
      </c>
      <c r="B462" t="s">
        <v>3628</v>
      </c>
      <c r="C462" t="s">
        <v>11</v>
      </c>
      <c r="D462">
        <v>1960</v>
      </c>
      <c r="E462">
        <v>1969</v>
      </c>
      <c r="F462">
        <v>26</v>
      </c>
      <c r="G462">
        <v>48</v>
      </c>
      <c r="H462">
        <v>4</v>
      </c>
      <c r="I462">
        <v>1263</v>
      </c>
      <c r="J462">
        <v>99</v>
      </c>
      <c r="K462">
        <v>28.7</v>
      </c>
      <c r="L462">
        <v>0</v>
      </c>
      <c r="M462">
        <v>9</v>
      </c>
      <c r="N462">
        <v>5</v>
      </c>
      <c r="O462" s="2">
        <f t="shared" si="14"/>
        <v>48.57692307692308</v>
      </c>
      <c r="P462" s="2">
        <f t="shared" si="15"/>
        <v>26.3125</v>
      </c>
    </row>
    <row r="463" spans="1:16" x14ac:dyDescent="0.3">
      <c r="A463">
        <v>11</v>
      </c>
      <c r="B463" t="s">
        <v>1746</v>
      </c>
      <c r="C463" t="s">
        <v>14</v>
      </c>
      <c r="D463">
        <v>1992</v>
      </c>
      <c r="E463">
        <v>2010</v>
      </c>
      <c r="F463">
        <v>133</v>
      </c>
      <c r="G463">
        <v>164</v>
      </c>
      <c r="H463">
        <v>56</v>
      </c>
      <c r="I463">
        <v>1261</v>
      </c>
      <c r="J463">
        <v>67</v>
      </c>
      <c r="K463">
        <v>11.67</v>
      </c>
      <c r="L463">
        <v>0</v>
      </c>
      <c r="M463">
        <v>1</v>
      </c>
      <c r="N463">
        <v>33</v>
      </c>
      <c r="O463" s="2">
        <f t="shared" si="14"/>
        <v>9.481203007518797</v>
      </c>
      <c r="P463" s="2">
        <f t="shared" si="15"/>
        <v>7.6890243902439028</v>
      </c>
    </row>
    <row r="464" spans="1:16" x14ac:dyDescent="0.3">
      <c r="A464">
        <v>12</v>
      </c>
      <c r="B464" t="s">
        <v>393</v>
      </c>
      <c r="C464" t="s">
        <v>12</v>
      </c>
      <c r="D464">
        <v>2014</v>
      </c>
      <c r="E464">
        <v>2019</v>
      </c>
      <c r="F464">
        <v>32</v>
      </c>
      <c r="G464">
        <v>55</v>
      </c>
      <c r="H464">
        <v>5</v>
      </c>
      <c r="I464">
        <v>1260</v>
      </c>
      <c r="J464">
        <v>181</v>
      </c>
      <c r="K464">
        <v>25.2</v>
      </c>
      <c r="L464">
        <v>2</v>
      </c>
      <c r="M464">
        <v>3</v>
      </c>
      <c r="N464">
        <v>6</v>
      </c>
      <c r="O464" s="2">
        <f t="shared" si="14"/>
        <v>39.375</v>
      </c>
      <c r="P464" s="2">
        <f t="shared" si="15"/>
        <v>22.90909090909091</v>
      </c>
    </row>
    <row r="465" spans="1:16" x14ac:dyDescent="0.3">
      <c r="A465">
        <v>13</v>
      </c>
      <c r="B465" t="s">
        <v>1258</v>
      </c>
      <c r="C465" t="s">
        <v>17</v>
      </c>
      <c r="D465">
        <v>2004</v>
      </c>
      <c r="E465">
        <v>2019</v>
      </c>
      <c r="F465">
        <v>93</v>
      </c>
      <c r="G465">
        <v>119</v>
      </c>
      <c r="H465">
        <v>27</v>
      </c>
      <c r="I465">
        <v>1251</v>
      </c>
      <c r="J465">
        <v>76</v>
      </c>
      <c r="K465">
        <v>13.59</v>
      </c>
      <c r="L465">
        <v>0</v>
      </c>
      <c r="M465">
        <v>2</v>
      </c>
      <c r="N465">
        <v>14</v>
      </c>
      <c r="O465" s="2">
        <f t="shared" si="14"/>
        <v>13.451612903225806</v>
      </c>
      <c r="P465" s="2">
        <f t="shared" si="15"/>
        <v>10.512605042016807</v>
      </c>
    </row>
    <row r="466" spans="1:16" x14ac:dyDescent="0.3">
      <c r="A466">
        <v>14</v>
      </c>
      <c r="B466" t="s">
        <v>3629</v>
      </c>
      <c r="C466" t="s">
        <v>15</v>
      </c>
      <c r="D466">
        <v>1939</v>
      </c>
      <c r="E466">
        <v>1954</v>
      </c>
      <c r="F466">
        <v>29</v>
      </c>
      <c r="G466">
        <v>46</v>
      </c>
      <c r="H466">
        <v>5</v>
      </c>
      <c r="I466">
        <v>1243</v>
      </c>
      <c r="J466">
        <v>101</v>
      </c>
      <c r="K466">
        <v>30.31</v>
      </c>
      <c r="L466">
        <v>1</v>
      </c>
      <c r="M466">
        <v>8</v>
      </c>
      <c r="N466">
        <v>5</v>
      </c>
      <c r="O466" s="2">
        <f t="shared" si="14"/>
        <v>42.862068965517238</v>
      </c>
      <c r="P466" s="2">
        <f t="shared" si="15"/>
        <v>27.021739130434781</v>
      </c>
    </row>
    <row r="467" spans="1:16" x14ac:dyDescent="0.3">
      <c r="A467">
        <v>15</v>
      </c>
      <c r="B467" t="s">
        <v>3630</v>
      </c>
      <c r="C467" t="s">
        <v>17</v>
      </c>
      <c r="D467">
        <v>1927</v>
      </c>
      <c r="E467">
        <v>1935</v>
      </c>
      <c r="F467">
        <v>26</v>
      </c>
      <c r="G467">
        <v>45</v>
      </c>
      <c r="H467">
        <v>4</v>
      </c>
      <c r="I467">
        <v>1239</v>
      </c>
      <c r="J467">
        <v>90</v>
      </c>
      <c r="K467">
        <v>30.21</v>
      </c>
      <c r="L467">
        <v>0</v>
      </c>
      <c r="M467">
        <v>10</v>
      </c>
      <c r="N467">
        <v>3</v>
      </c>
      <c r="O467" s="2">
        <f t="shared" si="14"/>
        <v>47.653846153846153</v>
      </c>
      <c r="P467" s="2">
        <f t="shared" si="15"/>
        <v>27.533333333333335</v>
      </c>
    </row>
    <row r="468" spans="1:16" x14ac:dyDescent="0.3">
      <c r="A468">
        <v>16</v>
      </c>
      <c r="B468" t="s">
        <v>3631</v>
      </c>
      <c r="C468" t="s">
        <v>12</v>
      </c>
      <c r="D468">
        <v>1881</v>
      </c>
      <c r="E468">
        <v>1896</v>
      </c>
      <c r="F468">
        <v>31</v>
      </c>
      <c r="G468">
        <v>53</v>
      </c>
      <c r="H468">
        <v>0</v>
      </c>
      <c r="I468">
        <v>1238</v>
      </c>
      <c r="J468">
        <v>161</v>
      </c>
      <c r="K468">
        <v>23.35</v>
      </c>
      <c r="L468">
        <v>1</v>
      </c>
      <c r="M468">
        <v>6</v>
      </c>
      <c r="N468">
        <v>5</v>
      </c>
      <c r="O468" s="2">
        <f t="shared" si="14"/>
        <v>39.935483870967744</v>
      </c>
      <c r="P468" s="2">
        <f t="shared" si="15"/>
        <v>23.358490566037737</v>
      </c>
    </row>
    <row r="469" spans="1:16" x14ac:dyDescent="0.3">
      <c r="A469">
        <v>17</v>
      </c>
      <c r="B469" t="s">
        <v>2886</v>
      </c>
      <c r="C469" t="s">
        <v>11</v>
      </c>
      <c r="D469">
        <v>2010</v>
      </c>
      <c r="E469">
        <v>2019</v>
      </c>
      <c r="F469">
        <v>37</v>
      </c>
      <c r="G469">
        <v>50</v>
      </c>
      <c r="H469">
        <v>9</v>
      </c>
      <c r="I469">
        <v>1238</v>
      </c>
      <c r="J469">
        <v>117</v>
      </c>
      <c r="K469">
        <v>30.19</v>
      </c>
      <c r="L469">
        <v>3</v>
      </c>
      <c r="M469">
        <v>5</v>
      </c>
      <c r="N469">
        <v>6</v>
      </c>
      <c r="O469" s="2">
        <f t="shared" si="14"/>
        <v>33.45945945945946</v>
      </c>
      <c r="P469" s="2">
        <f t="shared" si="15"/>
        <v>24.76</v>
      </c>
    </row>
    <row r="470" spans="1:16" x14ac:dyDescent="0.3">
      <c r="A470">
        <v>18</v>
      </c>
      <c r="B470" t="s">
        <v>1320</v>
      </c>
      <c r="C470" t="s">
        <v>11</v>
      </c>
      <c r="D470">
        <v>2000</v>
      </c>
      <c r="E470">
        <v>2014</v>
      </c>
      <c r="F470">
        <v>92</v>
      </c>
      <c r="G470">
        <v>127</v>
      </c>
      <c r="H470">
        <v>24</v>
      </c>
      <c r="I470">
        <v>1231</v>
      </c>
      <c r="J470">
        <v>75</v>
      </c>
      <c r="K470">
        <v>11.95</v>
      </c>
      <c r="L470">
        <v>0</v>
      </c>
      <c r="M470">
        <v>3</v>
      </c>
      <c r="N470">
        <v>29</v>
      </c>
      <c r="O470" s="2">
        <f t="shared" si="14"/>
        <v>13.380434782608695</v>
      </c>
      <c r="P470" s="2">
        <f t="shared" si="15"/>
        <v>9.6929133858267722</v>
      </c>
    </row>
    <row r="471" spans="1:16" x14ac:dyDescent="0.3">
      <c r="A471">
        <v>19</v>
      </c>
      <c r="B471" t="s">
        <v>3632</v>
      </c>
      <c r="C471" t="s">
        <v>11</v>
      </c>
      <c r="D471">
        <v>1947</v>
      </c>
      <c r="E471">
        <v>1959</v>
      </c>
      <c r="F471">
        <v>31</v>
      </c>
      <c r="G471">
        <v>45</v>
      </c>
      <c r="H471">
        <v>7</v>
      </c>
      <c r="I471">
        <v>1229</v>
      </c>
      <c r="J471">
        <v>123</v>
      </c>
      <c r="K471">
        <v>32.340000000000003</v>
      </c>
      <c r="L471">
        <v>2</v>
      </c>
      <c r="M471">
        <v>8</v>
      </c>
      <c r="N471">
        <v>3</v>
      </c>
      <c r="O471" s="2">
        <f t="shared" si="14"/>
        <v>39.645161290322584</v>
      </c>
      <c r="P471" s="2">
        <f t="shared" si="15"/>
        <v>27.31111111111111</v>
      </c>
    </row>
    <row r="472" spans="1:16" x14ac:dyDescent="0.3">
      <c r="A472">
        <v>20</v>
      </c>
      <c r="B472" t="s">
        <v>2203</v>
      </c>
      <c r="C472" t="s">
        <v>19</v>
      </c>
      <c r="D472">
        <v>2001</v>
      </c>
      <c r="E472">
        <v>2005</v>
      </c>
      <c r="F472">
        <v>29</v>
      </c>
      <c r="G472">
        <v>55</v>
      </c>
      <c r="H472">
        <v>1</v>
      </c>
      <c r="I472">
        <v>1225</v>
      </c>
      <c r="J472">
        <v>94</v>
      </c>
      <c r="K472">
        <v>22.68</v>
      </c>
      <c r="L472">
        <v>0</v>
      </c>
      <c r="M472">
        <v>10</v>
      </c>
      <c r="N472">
        <v>8</v>
      </c>
      <c r="O472" s="2">
        <f t="shared" si="14"/>
        <v>42.241379310344826</v>
      </c>
      <c r="P472" s="2">
        <f t="shared" si="15"/>
        <v>22.272727272727273</v>
      </c>
    </row>
    <row r="473" spans="1:16" x14ac:dyDescent="0.3">
      <c r="A473">
        <v>21</v>
      </c>
      <c r="B473" t="s">
        <v>3633</v>
      </c>
      <c r="C473" t="s">
        <v>13</v>
      </c>
      <c r="D473">
        <v>1896</v>
      </c>
      <c r="E473">
        <v>1912</v>
      </c>
      <c r="F473">
        <v>26</v>
      </c>
      <c r="G473">
        <v>41</v>
      </c>
      <c r="H473">
        <v>3</v>
      </c>
      <c r="I473">
        <v>1223</v>
      </c>
      <c r="J473">
        <v>144</v>
      </c>
      <c r="K473">
        <v>32.18</v>
      </c>
      <c r="L473">
        <v>2</v>
      </c>
      <c r="M473">
        <v>7</v>
      </c>
      <c r="N473">
        <v>3</v>
      </c>
      <c r="O473" s="2">
        <f t="shared" si="14"/>
        <v>47.03846153846154</v>
      </c>
      <c r="P473" s="2">
        <f t="shared" si="15"/>
        <v>29.829268292682926</v>
      </c>
    </row>
    <row r="474" spans="1:16" x14ac:dyDescent="0.3">
      <c r="A474">
        <v>22</v>
      </c>
      <c r="B474" t="s">
        <v>2261</v>
      </c>
      <c r="C474" t="s">
        <v>14</v>
      </c>
      <c r="D474">
        <v>1982</v>
      </c>
      <c r="E474">
        <v>1987</v>
      </c>
      <c r="F474">
        <v>23</v>
      </c>
      <c r="G474">
        <v>43</v>
      </c>
      <c r="H474">
        <v>1</v>
      </c>
      <c r="I474">
        <v>1221</v>
      </c>
      <c r="J474">
        <v>190</v>
      </c>
      <c r="K474">
        <v>29.07</v>
      </c>
      <c r="L474">
        <v>2</v>
      </c>
      <c r="M474">
        <v>6</v>
      </c>
      <c r="N474">
        <v>5</v>
      </c>
      <c r="O474" s="2">
        <f t="shared" si="14"/>
        <v>53.086956521739133</v>
      </c>
      <c r="P474" s="2">
        <f t="shared" si="15"/>
        <v>28.395348837209301</v>
      </c>
    </row>
    <row r="475" spans="1:16" x14ac:dyDescent="0.3">
      <c r="A475">
        <v>23</v>
      </c>
      <c r="B475" t="s">
        <v>1105</v>
      </c>
      <c r="C475" t="s">
        <v>12</v>
      </c>
      <c r="D475">
        <v>1996</v>
      </c>
      <c r="E475">
        <v>2006</v>
      </c>
      <c r="F475">
        <v>71</v>
      </c>
      <c r="G475">
        <v>93</v>
      </c>
      <c r="H475">
        <v>28</v>
      </c>
      <c r="I475">
        <v>1218</v>
      </c>
      <c r="J475">
        <v>201</v>
      </c>
      <c r="K475">
        <v>18.73</v>
      </c>
      <c r="L475">
        <v>1</v>
      </c>
      <c r="M475">
        <v>2</v>
      </c>
      <c r="N475">
        <v>13</v>
      </c>
      <c r="O475" s="2">
        <f t="shared" si="14"/>
        <v>17.154929577464788</v>
      </c>
      <c r="P475" s="2">
        <f t="shared" si="15"/>
        <v>13.096774193548388</v>
      </c>
    </row>
    <row r="476" spans="1:16" x14ac:dyDescent="0.3">
      <c r="A476">
        <v>24</v>
      </c>
      <c r="B476" t="s">
        <v>2534</v>
      </c>
      <c r="C476" t="s">
        <v>16</v>
      </c>
      <c r="D476">
        <v>1977</v>
      </c>
      <c r="E476">
        <v>1983</v>
      </c>
      <c r="F476">
        <v>23</v>
      </c>
      <c r="G476">
        <v>36</v>
      </c>
      <c r="H476">
        <v>1</v>
      </c>
      <c r="I476">
        <v>1217</v>
      </c>
      <c r="J476">
        <v>153</v>
      </c>
      <c r="K476">
        <v>34.770000000000003</v>
      </c>
      <c r="L476">
        <v>3</v>
      </c>
      <c r="M476">
        <v>5</v>
      </c>
      <c r="N476">
        <v>2</v>
      </c>
      <c r="O476" s="2">
        <f t="shared" si="14"/>
        <v>52.913043478260867</v>
      </c>
      <c r="P476" s="2">
        <f t="shared" si="15"/>
        <v>33.805555555555557</v>
      </c>
    </row>
    <row r="477" spans="1:16" x14ac:dyDescent="0.3">
      <c r="A477">
        <v>25</v>
      </c>
      <c r="B477" t="s">
        <v>2587</v>
      </c>
      <c r="C477" t="s">
        <v>13</v>
      </c>
      <c r="D477">
        <v>1976</v>
      </c>
      <c r="E477">
        <v>1984</v>
      </c>
      <c r="F477">
        <v>34</v>
      </c>
      <c r="G477">
        <v>51</v>
      </c>
      <c r="H477">
        <v>4</v>
      </c>
      <c r="I477">
        <v>1213</v>
      </c>
      <c r="J477">
        <v>98</v>
      </c>
      <c r="K477">
        <v>25.8</v>
      </c>
      <c r="L477">
        <v>0</v>
      </c>
      <c r="M477">
        <v>7</v>
      </c>
      <c r="N477">
        <v>5</v>
      </c>
      <c r="O477" s="2">
        <f t="shared" si="14"/>
        <v>35.676470588235297</v>
      </c>
      <c r="P477" s="2">
        <f t="shared" si="15"/>
        <v>23.784313725490197</v>
      </c>
    </row>
    <row r="478" spans="1:16" x14ac:dyDescent="0.3">
      <c r="A478">
        <v>26</v>
      </c>
      <c r="B478" t="s">
        <v>3634</v>
      </c>
      <c r="C478" t="s">
        <v>12</v>
      </c>
      <c r="D478">
        <v>1907</v>
      </c>
      <c r="E478">
        <v>1912</v>
      </c>
      <c r="F478">
        <v>20</v>
      </c>
      <c r="G478">
        <v>38</v>
      </c>
      <c r="H478">
        <v>6</v>
      </c>
      <c r="I478">
        <v>1211</v>
      </c>
      <c r="J478">
        <v>143</v>
      </c>
      <c r="K478">
        <v>37.840000000000003</v>
      </c>
      <c r="L478">
        <v>1</v>
      </c>
      <c r="M478">
        <v>7</v>
      </c>
      <c r="N478">
        <v>2</v>
      </c>
      <c r="O478" s="2">
        <f t="shared" si="14"/>
        <v>60.55</v>
      </c>
      <c r="P478" s="2">
        <f t="shared" si="15"/>
        <v>31.868421052631579</v>
      </c>
    </row>
    <row r="479" spans="1:16" x14ac:dyDescent="0.3">
      <c r="A479">
        <v>27</v>
      </c>
      <c r="B479" t="s">
        <v>1754</v>
      </c>
      <c r="C479" t="s">
        <v>14</v>
      </c>
      <c r="D479">
        <v>2014</v>
      </c>
      <c r="E479">
        <v>2019</v>
      </c>
      <c r="F479">
        <v>41</v>
      </c>
      <c r="G479">
        <v>73</v>
      </c>
      <c r="H479">
        <v>8</v>
      </c>
      <c r="I479">
        <v>1208</v>
      </c>
      <c r="J479">
        <v>95</v>
      </c>
      <c r="K479">
        <v>18.579999999999998</v>
      </c>
      <c r="L479">
        <v>0</v>
      </c>
      <c r="M479">
        <v>6</v>
      </c>
      <c r="N479">
        <v>13</v>
      </c>
      <c r="O479" s="2">
        <f t="shared" si="14"/>
        <v>29.463414634146343</v>
      </c>
      <c r="P479" s="2">
        <f t="shared" si="15"/>
        <v>16.547945205479451</v>
      </c>
    </row>
    <row r="480" spans="1:16" x14ac:dyDescent="0.3">
      <c r="A480">
        <v>28</v>
      </c>
      <c r="B480" t="s">
        <v>3635</v>
      </c>
      <c r="C480" t="s">
        <v>11</v>
      </c>
      <c r="D480">
        <v>1960</v>
      </c>
      <c r="E480">
        <v>1973</v>
      </c>
      <c r="F480">
        <v>29</v>
      </c>
      <c r="G480">
        <v>50</v>
      </c>
      <c r="H480">
        <v>2</v>
      </c>
      <c r="I480">
        <v>1202</v>
      </c>
      <c r="J480">
        <v>104</v>
      </c>
      <c r="K480">
        <v>25.04</v>
      </c>
      <c r="L480">
        <v>1</v>
      </c>
      <c r="M480">
        <v>7</v>
      </c>
      <c r="N480">
        <v>4</v>
      </c>
      <c r="O480" s="2">
        <f t="shared" si="14"/>
        <v>41.448275862068968</v>
      </c>
      <c r="P480" s="2">
        <f t="shared" si="15"/>
        <v>24.04</v>
      </c>
    </row>
    <row r="481" spans="1:16" x14ac:dyDescent="0.3">
      <c r="A481">
        <v>29</v>
      </c>
      <c r="B481" t="s">
        <v>2291</v>
      </c>
      <c r="C481" t="s">
        <v>18</v>
      </c>
      <c r="D481">
        <v>1987</v>
      </c>
      <c r="E481">
        <v>1997</v>
      </c>
      <c r="F481">
        <v>37</v>
      </c>
      <c r="G481">
        <v>66</v>
      </c>
      <c r="H481">
        <v>8</v>
      </c>
      <c r="I481">
        <v>1200</v>
      </c>
      <c r="J481">
        <v>99</v>
      </c>
      <c r="K481">
        <v>20.68</v>
      </c>
      <c r="L481">
        <v>0</v>
      </c>
      <c r="M481">
        <v>5</v>
      </c>
      <c r="N481">
        <v>10</v>
      </c>
      <c r="O481" s="2">
        <f t="shared" si="14"/>
        <v>32.432432432432435</v>
      </c>
      <c r="P481" s="2">
        <f t="shared" si="15"/>
        <v>18.181818181818183</v>
      </c>
    </row>
    <row r="482" spans="1:16" x14ac:dyDescent="0.3">
      <c r="A482">
        <v>30</v>
      </c>
      <c r="B482" t="s">
        <v>3636</v>
      </c>
      <c r="C482" t="s">
        <v>13</v>
      </c>
      <c r="D482">
        <v>1924</v>
      </c>
      <c r="E482">
        <v>1935</v>
      </c>
      <c r="F482">
        <v>39</v>
      </c>
      <c r="G482">
        <v>52</v>
      </c>
      <c r="H482">
        <v>5</v>
      </c>
      <c r="I482">
        <v>1198</v>
      </c>
      <c r="J482">
        <v>100</v>
      </c>
      <c r="K482">
        <v>25.48</v>
      </c>
      <c r="L482">
        <v>1</v>
      </c>
      <c r="M482">
        <v>5</v>
      </c>
      <c r="N482">
        <v>5</v>
      </c>
      <c r="O482" s="2">
        <f t="shared" si="14"/>
        <v>30.717948717948719</v>
      </c>
      <c r="P482" s="2">
        <f t="shared" si="15"/>
        <v>23.03846153846154</v>
      </c>
    </row>
    <row r="483" spans="1:16" x14ac:dyDescent="0.3">
      <c r="A483">
        <v>31</v>
      </c>
      <c r="B483" t="s">
        <v>3637</v>
      </c>
      <c r="C483" t="s">
        <v>12</v>
      </c>
      <c r="D483">
        <v>1925</v>
      </c>
      <c r="E483">
        <v>1934</v>
      </c>
      <c r="F483">
        <v>22</v>
      </c>
      <c r="G483">
        <v>34</v>
      </c>
      <c r="H483">
        <v>1</v>
      </c>
      <c r="I483">
        <v>1192</v>
      </c>
      <c r="J483">
        <v>146</v>
      </c>
      <c r="K483">
        <v>36.119999999999997</v>
      </c>
      <c r="L483">
        <v>2</v>
      </c>
      <c r="M483">
        <v>8</v>
      </c>
      <c r="N483">
        <v>1</v>
      </c>
      <c r="O483" s="2">
        <f t="shared" si="14"/>
        <v>54.18181818181818</v>
      </c>
      <c r="P483" s="2">
        <f t="shared" si="15"/>
        <v>35.058823529411768</v>
      </c>
    </row>
    <row r="484" spans="1:16" x14ac:dyDescent="0.3">
      <c r="A484">
        <v>32</v>
      </c>
      <c r="B484" t="s">
        <v>3638</v>
      </c>
      <c r="C484" t="s">
        <v>12</v>
      </c>
      <c r="D484">
        <v>1932</v>
      </c>
      <c r="E484">
        <v>1938</v>
      </c>
      <c r="F484">
        <v>18</v>
      </c>
      <c r="G484">
        <v>29</v>
      </c>
      <c r="H484">
        <v>1</v>
      </c>
      <c r="I484">
        <v>1189</v>
      </c>
      <c r="J484">
        <v>136</v>
      </c>
      <c r="K484">
        <v>42.46</v>
      </c>
      <c r="L484">
        <v>5</v>
      </c>
      <c r="M484">
        <v>3</v>
      </c>
      <c r="N484">
        <v>3</v>
      </c>
      <c r="O484" s="2">
        <f t="shared" si="14"/>
        <v>66.055555555555557</v>
      </c>
      <c r="P484" s="2">
        <f t="shared" si="15"/>
        <v>41</v>
      </c>
    </row>
    <row r="485" spans="1:16" x14ac:dyDescent="0.3">
      <c r="A485">
        <v>33</v>
      </c>
      <c r="B485" t="s">
        <v>3639</v>
      </c>
      <c r="C485" t="s">
        <v>12</v>
      </c>
      <c r="D485">
        <v>2018</v>
      </c>
      <c r="E485">
        <v>2019</v>
      </c>
      <c r="F485">
        <v>13</v>
      </c>
      <c r="G485">
        <v>21</v>
      </c>
      <c r="H485">
        <v>0</v>
      </c>
      <c r="I485">
        <v>1185</v>
      </c>
      <c r="J485">
        <v>185</v>
      </c>
      <c r="K485">
        <v>56.42</v>
      </c>
      <c r="L485">
        <v>3</v>
      </c>
      <c r="M485">
        <v>7</v>
      </c>
      <c r="N485">
        <v>1</v>
      </c>
      <c r="O485" s="2">
        <f t="shared" si="14"/>
        <v>91.15384615384616</v>
      </c>
      <c r="P485" s="2">
        <f t="shared" si="15"/>
        <v>56.428571428571431</v>
      </c>
    </row>
    <row r="486" spans="1:16" x14ac:dyDescent="0.3">
      <c r="A486">
        <v>34</v>
      </c>
      <c r="B486" t="s">
        <v>3640</v>
      </c>
      <c r="C486" t="s">
        <v>13</v>
      </c>
      <c r="D486">
        <v>1911</v>
      </c>
      <c r="E486">
        <v>1928</v>
      </c>
      <c r="F486">
        <v>17</v>
      </c>
      <c r="G486">
        <v>26</v>
      </c>
      <c r="H486">
        <v>2</v>
      </c>
      <c r="I486">
        <v>1185</v>
      </c>
      <c r="J486">
        <v>182</v>
      </c>
      <c r="K486">
        <v>49.37</v>
      </c>
      <c r="L486">
        <v>4</v>
      </c>
      <c r="M486">
        <v>3</v>
      </c>
      <c r="N486">
        <v>3</v>
      </c>
      <c r="O486" s="2">
        <f t="shared" si="14"/>
        <v>69.705882352941174</v>
      </c>
      <c r="P486" s="2">
        <f t="shared" si="15"/>
        <v>45.57692307692308</v>
      </c>
    </row>
    <row r="487" spans="1:16" x14ac:dyDescent="0.3">
      <c r="A487">
        <v>35</v>
      </c>
      <c r="B487" t="s">
        <v>2318</v>
      </c>
      <c r="C487" t="s">
        <v>13</v>
      </c>
      <c r="D487">
        <v>1976</v>
      </c>
      <c r="E487">
        <v>1986</v>
      </c>
      <c r="F487">
        <v>26</v>
      </c>
      <c r="G487">
        <v>50</v>
      </c>
      <c r="H487">
        <v>6</v>
      </c>
      <c r="I487">
        <v>1184</v>
      </c>
      <c r="J487">
        <v>102</v>
      </c>
      <c r="K487">
        <v>26.9</v>
      </c>
      <c r="L487">
        <v>2</v>
      </c>
      <c r="M487">
        <v>5</v>
      </c>
      <c r="N487">
        <v>2</v>
      </c>
      <c r="O487" s="2">
        <f t="shared" si="14"/>
        <v>45.53846153846154</v>
      </c>
      <c r="P487" s="2">
        <f t="shared" si="15"/>
        <v>23.68</v>
      </c>
    </row>
    <row r="488" spans="1:16" x14ac:dyDescent="0.3">
      <c r="A488">
        <v>36</v>
      </c>
      <c r="B488" t="s">
        <v>100</v>
      </c>
      <c r="C488" t="s">
        <v>15</v>
      </c>
      <c r="D488">
        <v>1994</v>
      </c>
      <c r="E488">
        <v>2002</v>
      </c>
      <c r="F488">
        <v>31</v>
      </c>
      <c r="G488">
        <v>52</v>
      </c>
      <c r="H488">
        <v>3</v>
      </c>
      <c r="I488">
        <v>1183</v>
      </c>
      <c r="J488">
        <v>128</v>
      </c>
      <c r="K488">
        <v>24.14</v>
      </c>
      <c r="L488">
        <v>1</v>
      </c>
      <c r="M488">
        <v>3</v>
      </c>
      <c r="N488">
        <v>6</v>
      </c>
      <c r="O488" s="2">
        <f t="shared" si="14"/>
        <v>38.161290322580648</v>
      </c>
      <c r="P488" s="2">
        <f t="shared" si="15"/>
        <v>22.75</v>
      </c>
    </row>
    <row r="489" spans="1:16" x14ac:dyDescent="0.3">
      <c r="A489">
        <v>37</v>
      </c>
      <c r="B489" t="s">
        <v>1708</v>
      </c>
      <c r="C489" t="s">
        <v>13</v>
      </c>
      <c r="D489">
        <v>2003</v>
      </c>
      <c r="E489">
        <v>2019</v>
      </c>
      <c r="F489">
        <v>150</v>
      </c>
      <c r="G489">
        <v>211</v>
      </c>
      <c r="H489">
        <v>89</v>
      </c>
      <c r="I489">
        <v>1181</v>
      </c>
      <c r="J489">
        <v>81</v>
      </c>
      <c r="K489">
        <v>9.68</v>
      </c>
      <c r="L489">
        <v>0</v>
      </c>
      <c r="M489">
        <v>1</v>
      </c>
      <c r="N489">
        <v>26</v>
      </c>
      <c r="O489" s="2">
        <f t="shared" si="14"/>
        <v>7.8733333333333331</v>
      </c>
      <c r="P489" s="2">
        <f t="shared" si="15"/>
        <v>5.5971563981042651</v>
      </c>
    </row>
    <row r="490" spans="1:16" x14ac:dyDescent="0.3">
      <c r="A490">
        <v>38</v>
      </c>
      <c r="B490" t="s">
        <v>3641</v>
      </c>
      <c r="C490" t="s">
        <v>11</v>
      </c>
      <c r="D490">
        <v>1952</v>
      </c>
      <c r="E490">
        <v>1960</v>
      </c>
      <c r="F490">
        <v>33</v>
      </c>
      <c r="G490">
        <v>53</v>
      </c>
      <c r="H490">
        <v>5</v>
      </c>
      <c r="I490">
        <v>1180</v>
      </c>
      <c r="J490">
        <v>109</v>
      </c>
      <c r="K490">
        <v>24.58</v>
      </c>
      <c r="L490">
        <v>2</v>
      </c>
      <c r="M490">
        <v>5</v>
      </c>
      <c r="N490">
        <v>6</v>
      </c>
      <c r="O490" s="2">
        <f t="shared" si="14"/>
        <v>35.757575757575758</v>
      </c>
      <c r="P490" s="2">
        <f t="shared" si="15"/>
        <v>22.264150943396228</v>
      </c>
    </row>
    <row r="491" spans="1:16" x14ac:dyDescent="0.3">
      <c r="A491">
        <v>39</v>
      </c>
      <c r="B491" t="s">
        <v>3426</v>
      </c>
      <c r="C491" t="s">
        <v>12</v>
      </c>
      <c r="D491">
        <v>1996</v>
      </c>
      <c r="E491">
        <v>2004</v>
      </c>
      <c r="F491">
        <v>21</v>
      </c>
      <c r="G491">
        <v>36</v>
      </c>
      <c r="H491">
        <v>1</v>
      </c>
      <c r="I491">
        <v>1172</v>
      </c>
      <c r="J491">
        <v>199</v>
      </c>
      <c r="K491">
        <v>33.479999999999997</v>
      </c>
      <c r="L491">
        <v>3</v>
      </c>
      <c r="M491">
        <v>4</v>
      </c>
      <c r="N491">
        <v>5</v>
      </c>
      <c r="O491" s="2">
        <f t="shared" si="14"/>
        <v>55.80952380952381</v>
      </c>
      <c r="P491" s="2">
        <f t="shared" si="15"/>
        <v>32.555555555555557</v>
      </c>
    </row>
    <row r="492" spans="1:16" x14ac:dyDescent="0.3">
      <c r="A492">
        <v>40</v>
      </c>
      <c r="B492" t="s">
        <v>989</v>
      </c>
      <c r="C492" t="s">
        <v>13</v>
      </c>
      <c r="D492">
        <v>2004</v>
      </c>
      <c r="E492">
        <v>2006</v>
      </c>
      <c r="F492">
        <v>34</v>
      </c>
      <c r="G492">
        <v>53</v>
      </c>
      <c r="H492">
        <v>4</v>
      </c>
      <c r="I492">
        <v>1172</v>
      </c>
      <c r="J492">
        <v>100</v>
      </c>
      <c r="K492">
        <v>23.91</v>
      </c>
      <c r="L492">
        <v>1</v>
      </c>
      <c r="M492">
        <v>6</v>
      </c>
      <c r="N492">
        <v>2</v>
      </c>
      <c r="O492" s="2">
        <f t="shared" si="14"/>
        <v>34.470588235294116</v>
      </c>
      <c r="P492" s="2">
        <f t="shared" si="15"/>
        <v>22.113207547169811</v>
      </c>
    </row>
    <row r="493" spans="1:16" x14ac:dyDescent="0.3">
      <c r="A493">
        <v>41</v>
      </c>
      <c r="B493" t="s">
        <v>3642</v>
      </c>
      <c r="C493" t="s">
        <v>13</v>
      </c>
      <c r="D493">
        <v>1950</v>
      </c>
      <c r="E493">
        <v>1963</v>
      </c>
      <c r="F493">
        <v>22</v>
      </c>
      <c r="G493">
        <v>33</v>
      </c>
      <c r="H493">
        <v>2</v>
      </c>
      <c r="I493">
        <v>1172</v>
      </c>
      <c r="J493">
        <v>119</v>
      </c>
      <c r="K493">
        <v>37.799999999999997</v>
      </c>
      <c r="L493">
        <v>3</v>
      </c>
      <c r="M493">
        <v>6</v>
      </c>
      <c r="N493">
        <v>2</v>
      </c>
      <c r="O493" s="2">
        <f t="shared" si="14"/>
        <v>53.272727272727273</v>
      </c>
      <c r="P493" s="2">
        <f t="shared" si="15"/>
        <v>35.515151515151516</v>
      </c>
    </row>
    <row r="494" spans="1:16" x14ac:dyDescent="0.3">
      <c r="A494">
        <v>42</v>
      </c>
      <c r="B494" t="s">
        <v>2450</v>
      </c>
      <c r="C494" t="s">
        <v>12</v>
      </c>
      <c r="D494">
        <v>1972</v>
      </c>
      <c r="E494">
        <v>1975</v>
      </c>
      <c r="F494">
        <v>20</v>
      </c>
      <c r="G494">
        <v>32</v>
      </c>
      <c r="H494">
        <v>3</v>
      </c>
      <c r="I494">
        <v>1171</v>
      </c>
      <c r="J494">
        <v>170</v>
      </c>
      <c r="K494">
        <v>40.369999999999997</v>
      </c>
      <c r="L494">
        <v>2</v>
      </c>
      <c r="M494">
        <v>9</v>
      </c>
      <c r="N494">
        <v>4</v>
      </c>
      <c r="O494" s="2">
        <f t="shared" si="14"/>
        <v>58.55</v>
      </c>
      <c r="P494" s="2">
        <f t="shared" si="15"/>
        <v>36.59375</v>
      </c>
    </row>
    <row r="495" spans="1:16" x14ac:dyDescent="0.3">
      <c r="A495">
        <v>43</v>
      </c>
      <c r="B495" t="s">
        <v>1168</v>
      </c>
      <c r="C495" t="s">
        <v>12</v>
      </c>
      <c r="D495">
        <v>2009</v>
      </c>
      <c r="E495">
        <v>2010</v>
      </c>
      <c r="F495">
        <v>21</v>
      </c>
      <c r="G495">
        <v>35</v>
      </c>
      <c r="H495">
        <v>2</v>
      </c>
      <c r="I495">
        <v>1171</v>
      </c>
      <c r="J495">
        <v>128</v>
      </c>
      <c r="K495">
        <v>35.479999999999997</v>
      </c>
      <c r="L495">
        <v>5</v>
      </c>
      <c r="M495">
        <v>4</v>
      </c>
      <c r="N495">
        <v>5</v>
      </c>
      <c r="O495" s="2">
        <f t="shared" si="14"/>
        <v>55.761904761904759</v>
      </c>
      <c r="P495" s="2">
        <f t="shared" si="15"/>
        <v>33.457142857142856</v>
      </c>
    </row>
    <row r="496" spans="1:16" x14ac:dyDescent="0.3">
      <c r="A496">
        <v>44</v>
      </c>
      <c r="B496" t="s">
        <v>1766</v>
      </c>
      <c r="C496" t="s">
        <v>12</v>
      </c>
      <c r="D496">
        <v>2008</v>
      </c>
      <c r="E496">
        <v>2019</v>
      </c>
      <c r="F496">
        <v>67</v>
      </c>
      <c r="G496">
        <v>94</v>
      </c>
      <c r="H496">
        <v>15</v>
      </c>
      <c r="I496">
        <v>1164</v>
      </c>
      <c r="J496">
        <v>51</v>
      </c>
      <c r="K496">
        <v>14.73</v>
      </c>
      <c r="L496">
        <v>0</v>
      </c>
      <c r="M496">
        <v>2</v>
      </c>
      <c r="N496">
        <v>17</v>
      </c>
      <c r="O496" s="2">
        <f t="shared" si="14"/>
        <v>17.373134328358208</v>
      </c>
      <c r="P496" s="2">
        <f t="shared" si="15"/>
        <v>12.382978723404255</v>
      </c>
    </row>
    <row r="497" spans="1:16" x14ac:dyDescent="0.3">
      <c r="A497">
        <v>45</v>
      </c>
      <c r="B497" t="s">
        <v>2600</v>
      </c>
      <c r="C497" t="s">
        <v>13</v>
      </c>
      <c r="D497">
        <v>1971</v>
      </c>
      <c r="E497">
        <v>1984</v>
      </c>
      <c r="F497">
        <v>57</v>
      </c>
      <c r="G497">
        <v>83</v>
      </c>
      <c r="H497">
        <v>12</v>
      </c>
      <c r="I497">
        <v>1156</v>
      </c>
      <c r="J497">
        <v>97</v>
      </c>
      <c r="K497">
        <v>16.28</v>
      </c>
      <c r="L497">
        <v>0</v>
      </c>
      <c r="M497">
        <v>3</v>
      </c>
      <c r="N497">
        <v>10</v>
      </c>
      <c r="O497" s="2">
        <f t="shared" si="14"/>
        <v>20.280701754385966</v>
      </c>
      <c r="P497" s="2">
        <f t="shared" si="15"/>
        <v>13.927710843373495</v>
      </c>
    </row>
    <row r="498" spans="1:16" x14ac:dyDescent="0.3">
      <c r="A498">
        <v>46</v>
      </c>
      <c r="B498" t="s">
        <v>3643</v>
      </c>
      <c r="C498" t="s">
        <v>18</v>
      </c>
      <c r="D498">
        <v>1963</v>
      </c>
      <c r="E498">
        <v>1968</v>
      </c>
      <c r="F498">
        <v>21</v>
      </c>
      <c r="G498">
        <v>40</v>
      </c>
      <c r="H498">
        <v>1</v>
      </c>
      <c r="I498">
        <v>1148</v>
      </c>
      <c r="J498">
        <v>138</v>
      </c>
      <c r="K498">
        <v>29.43</v>
      </c>
      <c r="L498">
        <v>3</v>
      </c>
      <c r="M498">
        <v>3</v>
      </c>
      <c r="N498">
        <v>5</v>
      </c>
      <c r="O498" s="2">
        <f t="shared" si="14"/>
        <v>54.666666666666664</v>
      </c>
      <c r="P498" s="2">
        <f t="shared" si="15"/>
        <v>28.7</v>
      </c>
    </row>
    <row r="499" spans="1:16" x14ac:dyDescent="0.3">
      <c r="A499">
        <v>47</v>
      </c>
      <c r="B499" t="s">
        <v>3644</v>
      </c>
      <c r="C499" t="s">
        <v>12</v>
      </c>
      <c r="D499">
        <v>1920</v>
      </c>
      <c r="E499">
        <v>1928</v>
      </c>
      <c r="F499">
        <v>24</v>
      </c>
      <c r="G499">
        <v>34</v>
      </c>
      <c r="H499">
        <v>3</v>
      </c>
      <c r="I499">
        <v>1146</v>
      </c>
      <c r="J499">
        <v>119</v>
      </c>
      <c r="K499">
        <v>36.96</v>
      </c>
      <c r="L499">
        <v>2</v>
      </c>
      <c r="M499">
        <v>7</v>
      </c>
      <c r="N499">
        <v>3</v>
      </c>
      <c r="O499" s="2">
        <f t="shared" si="14"/>
        <v>47.75</v>
      </c>
      <c r="P499" s="2">
        <f t="shared" si="15"/>
        <v>33.705882352941174</v>
      </c>
    </row>
    <row r="500" spans="1:16" x14ac:dyDescent="0.3">
      <c r="A500">
        <v>48</v>
      </c>
      <c r="B500" t="s">
        <v>607</v>
      </c>
      <c r="C500" t="s">
        <v>13</v>
      </c>
      <c r="D500">
        <v>2013</v>
      </c>
      <c r="E500">
        <v>2019</v>
      </c>
      <c r="F500">
        <v>32</v>
      </c>
      <c r="G500">
        <v>53</v>
      </c>
      <c r="H500">
        <v>11</v>
      </c>
      <c r="I500">
        <v>1145</v>
      </c>
      <c r="J500">
        <v>137</v>
      </c>
      <c r="K500">
        <v>27.26</v>
      </c>
      <c r="L500">
        <v>1</v>
      </c>
      <c r="M500">
        <v>4</v>
      </c>
      <c r="N500">
        <v>6</v>
      </c>
      <c r="O500" s="2">
        <f t="shared" si="14"/>
        <v>35.78125</v>
      </c>
      <c r="P500" s="2">
        <f t="shared" si="15"/>
        <v>21.60377358490566</v>
      </c>
    </row>
    <row r="501" spans="1:16" x14ac:dyDescent="0.3">
      <c r="A501">
        <v>49</v>
      </c>
      <c r="B501" t="s">
        <v>2847</v>
      </c>
      <c r="C501" t="s">
        <v>14</v>
      </c>
      <c r="D501">
        <v>2001</v>
      </c>
      <c r="E501">
        <v>2008</v>
      </c>
      <c r="F501">
        <v>20</v>
      </c>
      <c r="G501">
        <v>33</v>
      </c>
      <c r="H501">
        <v>2</v>
      </c>
      <c r="I501">
        <v>1144</v>
      </c>
      <c r="J501">
        <v>140</v>
      </c>
      <c r="K501">
        <v>36.9</v>
      </c>
      <c r="L501">
        <v>4</v>
      </c>
      <c r="M501">
        <v>4</v>
      </c>
      <c r="N501">
        <v>3</v>
      </c>
      <c r="O501" s="2">
        <f t="shared" si="14"/>
        <v>57.2</v>
      </c>
      <c r="P501" s="2">
        <f t="shared" si="15"/>
        <v>34.666666666666664</v>
      </c>
    </row>
    <row r="502" spans="1:16" x14ac:dyDescent="0.3">
      <c r="A502">
        <v>0</v>
      </c>
      <c r="B502" t="s">
        <v>2227</v>
      </c>
      <c r="C502" t="s">
        <v>20</v>
      </c>
      <c r="D502">
        <v>2003</v>
      </c>
      <c r="E502">
        <v>2008</v>
      </c>
      <c r="F502">
        <v>24</v>
      </c>
      <c r="G502">
        <v>46</v>
      </c>
      <c r="H502">
        <v>2</v>
      </c>
      <c r="I502">
        <v>1141</v>
      </c>
      <c r="J502">
        <v>89</v>
      </c>
      <c r="K502">
        <v>25.93</v>
      </c>
      <c r="L502">
        <v>0</v>
      </c>
      <c r="M502">
        <v>7</v>
      </c>
      <c r="N502">
        <v>8</v>
      </c>
      <c r="O502" s="2">
        <f t="shared" si="14"/>
        <v>47.541666666666664</v>
      </c>
      <c r="P502" s="2">
        <f t="shared" si="15"/>
        <v>24.804347826086957</v>
      </c>
    </row>
    <row r="503" spans="1:16" x14ac:dyDescent="0.3">
      <c r="A503">
        <v>1</v>
      </c>
      <c r="B503" t="s">
        <v>3645</v>
      </c>
      <c r="C503" t="s">
        <v>17</v>
      </c>
      <c r="D503">
        <v>1963</v>
      </c>
      <c r="E503">
        <v>1970</v>
      </c>
      <c r="F503">
        <v>19</v>
      </c>
      <c r="G503">
        <v>31</v>
      </c>
      <c r="H503">
        <v>1</v>
      </c>
      <c r="I503">
        <v>1130</v>
      </c>
      <c r="J503">
        <v>182</v>
      </c>
      <c r="K503">
        <v>37.659999999999997</v>
      </c>
      <c r="L503">
        <v>3</v>
      </c>
      <c r="M503">
        <v>5</v>
      </c>
      <c r="N503">
        <v>2</v>
      </c>
      <c r="O503" s="2">
        <f t="shared" si="14"/>
        <v>59.473684210526315</v>
      </c>
      <c r="P503" s="2">
        <f t="shared" si="15"/>
        <v>36.451612903225808</v>
      </c>
    </row>
    <row r="504" spans="1:16" x14ac:dyDescent="0.3">
      <c r="A504">
        <v>2</v>
      </c>
      <c r="B504" t="s">
        <v>3646</v>
      </c>
      <c r="C504" t="s">
        <v>15</v>
      </c>
      <c r="D504">
        <v>1963</v>
      </c>
      <c r="E504">
        <v>1972</v>
      </c>
      <c r="F504">
        <v>19</v>
      </c>
      <c r="G504">
        <v>36</v>
      </c>
      <c r="H504">
        <v>3</v>
      </c>
      <c r="I504">
        <v>1127</v>
      </c>
      <c r="J504">
        <v>109</v>
      </c>
      <c r="K504">
        <v>34.15</v>
      </c>
      <c r="L504">
        <v>1</v>
      </c>
      <c r="M504">
        <v>5</v>
      </c>
      <c r="N504">
        <v>1</v>
      </c>
      <c r="O504" s="2">
        <f t="shared" si="14"/>
        <v>59.315789473684212</v>
      </c>
      <c r="P504" s="2">
        <f t="shared" si="15"/>
        <v>31.305555555555557</v>
      </c>
    </row>
    <row r="505" spans="1:16" x14ac:dyDescent="0.3">
      <c r="A505">
        <v>3</v>
      </c>
      <c r="B505" t="s">
        <v>2410</v>
      </c>
      <c r="C505" t="s">
        <v>16</v>
      </c>
      <c r="D505">
        <v>2001</v>
      </c>
      <c r="E505">
        <v>2010</v>
      </c>
      <c r="F505">
        <v>26</v>
      </c>
      <c r="G505">
        <v>44</v>
      </c>
      <c r="H505">
        <v>2</v>
      </c>
      <c r="I505">
        <v>1124</v>
      </c>
      <c r="J505">
        <v>139</v>
      </c>
      <c r="K505">
        <v>26.76</v>
      </c>
      <c r="L505">
        <v>1</v>
      </c>
      <c r="M505">
        <v>8</v>
      </c>
      <c r="N505">
        <v>4</v>
      </c>
      <c r="O505" s="2">
        <f t="shared" si="14"/>
        <v>43.230769230769234</v>
      </c>
      <c r="P505" s="2">
        <f t="shared" si="15"/>
        <v>25.545454545454547</v>
      </c>
    </row>
    <row r="506" spans="1:16" x14ac:dyDescent="0.3">
      <c r="A506">
        <v>4</v>
      </c>
      <c r="B506" t="s">
        <v>3647</v>
      </c>
      <c r="C506" t="s">
        <v>13</v>
      </c>
      <c r="D506">
        <v>1907</v>
      </c>
      <c r="E506">
        <v>1930</v>
      </c>
      <c r="F506">
        <v>15</v>
      </c>
      <c r="G506">
        <v>29</v>
      </c>
      <c r="H506">
        <v>1</v>
      </c>
      <c r="I506">
        <v>1120</v>
      </c>
      <c r="J506">
        <v>122</v>
      </c>
      <c r="K506">
        <v>40</v>
      </c>
      <c r="L506">
        <v>2</v>
      </c>
      <c r="M506">
        <v>7</v>
      </c>
      <c r="N506">
        <v>3</v>
      </c>
      <c r="O506" s="2">
        <f t="shared" si="14"/>
        <v>74.666666666666671</v>
      </c>
      <c r="P506" s="2">
        <f t="shared" si="15"/>
        <v>38.620689655172413</v>
      </c>
    </row>
    <row r="507" spans="1:16" x14ac:dyDescent="0.3">
      <c r="A507">
        <v>5</v>
      </c>
      <c r="B507" t="s">
        <v>3648</v>
      </c>
      <c r="C507" t="s">
        <v>12</v>
      </c>
      <c r="D507">
        <v>1879</v>
      </c>
      <c r="E507">
        <v>1893</v>
      </c>
      <c r="F507">
        <v>28</v>
      </c>
      <c r="G507">
        <v>50</v>
      </c>
      <c r="H507">
        <v>2</v>
      </c>
      <c r="I507">
        <v>1108</v>
      </c>
      <c r="J507">
        <v>94</v>
      </c>
      <c r="K507">
        <v>23.08</v>
      </c>
      <c r="L507">
        <v>0</v>
      </c>
      <c r="M507">
        <v>8</v>
      </c>
      <c r="N507">
        <v>3</v>
      </c>
      <c r="O507" s="2">
        <f t="shared" si="14"/>
        <v>39.571428571428569</v>
      </c>
      <c r="P507" s="2">
        <f t="shared" si="15"/>
        <v>22.16</v>
      </c>
    </row>
    <row r="508" spans="1:16" x14ac:dyDescent="0.3">
      <c r="A508">
        <v>6</v>
      </c>
      <c r="B508" t="s">
        <v>2376</v>
      </c>
      <c r="C508" t="s">
        <v>13</v>
      </c>
      <c r="D508">
        <v>1990</v>
      </c>
      <c r="E508">
        <v>1996</v>
      </c>
      <c r="F508">
        <v>32</v>
      </c>
      <c r="G508">
        <v>51</v>
      </c>
      <c r="H508">
        <v>3</v>
      </c>
      <c r="I508">
        <v>1105</v>
      </c>
      <c r="J508">
        <v>117</v>
      </c>
      <c r="K508">
        <v>23.02</v>
      </c>
      <c r="L508">
        <v>1</v>
      </c>
      <c r="M508">
        <v>4</v>
      </c>
      <c r="N508">
        <v>6</v>
      </c>
      <c r="O508" s="2">
        <f t="shared" si="14"/>
        <v>34.53125</v>
      </c>
      <c r="P508" s="2">
        <f t="shared" si="15"/>
        <v>21.666666666666668</v>
      </c>
    </row>
    <row r="509" spans="1:16" x14ac:dyDescent="0.3">
      <c r="A509">
        <v>7</v>
      </c>
      <c r="B509" t="s">
        <v>399</v>
      </c>
      <c r="C509" t="s">
        <v>11</v>
      </c>
      <c r="D509">
        <v>2003</v>
      </c>
      <c r="E509">
        <v>2008</v>
      </c>
      <c r="F509">
        <v>29</v>
      </c>
      <c r="G509">
        <v>40</v>
      </c>
      <c r="H509">
        <v>5</v>
      </c>
      <c r="I509">
        <v>1105</v>
      </c>
      <c r="J509">
        <v>102</v>
      </c>
      <c r="K509">
        <v>31.57</v>
      </c>
      <c r="L509">
        <v>1</v>
      </c>
      <c r="M509">
        <v>6</v>
      </c>
      <c r="N509">
        <v>5</v>
      </c>
      <c r="O509" s="2">
        <f t="shared" si="14"/>
        <v>38.103448275862071</v>
      </c>
      <c r="P509" s="2">
        <f t="shared" si="15"/>
        <v>27.625</v>
      </c>
    </row>
    <row r="510" spans="1:16" x14ac:dyDescent="0.3">
      <c r="A510">
        <v>8</v>
      </c>
      <c r="B510" t="s">
        <v>2648</v>
      </c>
      <c r="C510" t="s">
        <v>15</v>
      </c>
      <c r="D510">
        <v>2008</v>
      </c>
      <c r="E510">
        <v>2011</v>
      </c>
      <c r="F510">
        <v>21</v>
      </c>
      <c r="G510">
        <v>33</v>
      </c>
      <c r="H510">
        <v>0</v>
      </c>
      <c r="I510">
        <v>1103</v>
      </c>
      <c r="J510">
        <v>114</v>
      </c>
      <c r="K510">
        <v>33.42</v>
      </c>
      <c r="L510">
        <v>2</v>
      </c>
      <c r="M510">
        <v>8</v>
      </c>
      <c r="N510">
        <v>0</v>
      </c>
      <c r="O510" s="2">
        <f t="shared" si="14"/>
        <v>52.523809523809526</v>
      </c>
      <c r="P510" s="2">
        <f t="shared" si="15"/>
        <v>33.424242424242422</v>
      </c>
    </row>
    <row r="511" spans="1:16" x14ac:dyDescent="0.3">
      <c r="A511">
        <v>9</v>
      </c>
      <c r="B511" t="s">
        <v>3649</v>
      </c>
      <c r="C511" t="s">
        <v>18</v>
      </c>
      <c r="D511">
        <v>2016</v>
      </c>
      <c r="E511">
        <v>2019</v>
      </c>
      <c r="F511">
        <v>23</v>
      </c>
      <c r="G511">
        <v>37</v>
      </c>
      <c r="H511">
        <v>1</v>
      </c>
      <c r="I511">
        <v>1100</v>
      </c>
      <c r="J511">
        <v>132</v>
      </c>
      <c r="K511">
        <v>30.55</v>
      </c>
      <c r="L511">
        <v>1</v>
      </c>
      <c r="M511">
        <v>7</v>
      </c>
      <c r="N511">
        <v>3</v>
      </c>
      <c r="O511" s="2">
        <f t="shared" si="14"/>
        <v>47.826086956521742</v>
      </c>
      <c r="P511" s="2">
        <f t="shared" si="15"/>
        <v>29.72972972972973</v>
      </c>
    </row>
    <row r="512" spans="1:16" x14ac:dyDescent="0.3">
      <c r="A512">
        <v>10</v>
      </c>
      <c r="B512" t="s">
        <v>3650</v>
      </c>
      <c r="C512" t="s">
        <v>13</v>
      </c>
      <c r="D512">
        <v>1933</v>
      </c>
      <c r="E512">
        <v>1948</v>
      </c>
      <c r="F512">
        <v>20</v>
      </c>
      <c r="G512">
        <v>35</v>
      </c>
      <c r="H512">
        <v>4</v>
      </c>
      <c r="I512">
        <v>1098</v>
      </c>
      <c r="J512">
        <v>129</v>
      </c>
      <c r="K512">
        <v>35.409999999999997</v>
      </c>
      <c r="L512">
        <v>2</v>
      </c>
      <c r="M512">
        <v>5</v>
      </c>
      <c r="N512">
        <v>1</v>
      </c>
      <c r="O512" s="2">
        <f t="shared" si="14"/>
        <v>54.9</v>
      </c>
      <c r="P512" s="2">
        <f t="shared" si="15"/>
        <v>31.37142857142857</v>
      </c>
    </row>
    <row r="513" spans="1:16" x14ac:dyDescent="0.3">
      <c r="A513">
        <v>11</v>
      </c>
      <c r="B513" t="s">
        <v>3651</v>
      </c>
      <c r="C513" t="s">
        <v>13</v>
      </c>
      <c r="D513">
        <v>1880</v>
      </c>
      <c r="E513">
        <v>1899</v>
      </c>
      <c r="F513">
        <v>22</v>
      </c>
      <c r="G513">
        <v>36</v>
      </c>
      <c r="H513">
        <v>2</v>
      </c>
      <c r="I513">
        <v>1098</v>
      </c>
      <c r="J513">
        <v>170</v>
      </c>
      <c r="K513">
        <v>32.29</v>
      </c>
      <c r="L513">
        <v>2</v>
      </c>
      <c r="M513">
        <v>5</v>
      </c>
      <c r="N513">
        <v>2</v>
      </c>
      <c r="O513" s="2">
        <f t="shared" si="14"/>
        <v>49.909090909090907</v>
      </c>
      <c r="P513" s="2">
        <f t="shared" si="15"/>
        <v>30.5</v>
      </c>
    </row>
    <row r="514" spans="1:16" x14ac:dyDescent="0.3">
      <c r="A514">
        <v>12</v>
      </c>
      <c r="B514" t="s">
        <v>2189</v>
      </c>
      <c r="C514" t="s">
        <v>19</v>
      </c>
      <c r="D514">
        <v>1995</v>
      </c>
      <c r="E514">
        <v>2005</v>
      </c>
      <c r="F514">
        <v>27</v>
      </c>
      <c r="G514">
        <v>50</v>
      </c>
      <c r="H514">
        <v>1</v>
      </c>
      <c r="I514">
        <v>1098</v>
      </c>
      <c r="J514">
        <v>114</v>
      </c>
      <c r="K514">
        <v>22.4</v>
      </c>
      <c r="L514">
        <v>1</v>
      </c>
      <c r="M514">
        <v>5</v>
      </c>
      <c r="N514">
        <v>6</v>
      </c>
      <c r="O514" s="2">
        <f t="shared" si="14"/>
        <v>40.666666666666664</v>
      </c>
      <c r="P514" s="2">
        <f t="shared" si="15"/>
        <v>21.96</v>
      </c>
    </row>
    <row r="515" spans="1:16" x14ac:dyDescent="0.3">
      <c r="A515">
        <v>13</v>
      </c>
      <c r="B515" t="s">
        <v>3652</v>
      </c>
      <c r="C515" t="s">
        <v>16</v>
      </c>
      <c r="D515">
        <v>1954</v>
      </c>
      <c r="E515">
        <v>1962</v>
      </c>
      <c r="F515">
        <v>25</v>
      </c>
      <c r="G515">
        <v>45</v>
      </c>
      <c r="H515">
        <v>2</v>
      </c>
      <c r="I515">
        <v>1091</v>
      </c>
      <c r="J515">
        <v>109</v>
      </c>
      <c r="K515">
        <v>25.37</v>
      </c>
      <c r="L515">
        <v>2</v>
      </c>
      <c r="M515">
        <v>7</v>
      </c>
      <c r="N515">
        <v>6</v>
      </c>
      <c r="O515" s="2">
        <f t="shared" ref="O515:O578" si="16">I515/F515</f>
        <v>43.64</v>
      </c>
      <c r="P515" s="2">
        <f t="shared" ref="P515:P578" si="17">I515/G515</f>
        <v>24.244444444444444</v>
      </c>
    </row>
    <row r="516" spans="1:16" x14ac:dyDescent="0.3">
      <c r="A516">
        <v>14</v>
      </c>
      <c r="B516" t="s">
        <v>2635</v>
      </c>
      <c r="C516" t="s">
        <v>16</v>
      </c>
      <c r="D516">
        <v>2013</v>
      </c>
      <c r="E516">
        <v>2019</v>
      </c>
      <c r="F516">
        <v>19</v>
      </c>
      <c r="G516">
        <v>37</v>
      </c>
      <c r="H516">
        <v>0</v>
      </c>
      <c r="I516">
        <v>1089</v>
      </c>
      <c r="J516">
        <v>135</v>
      </c>
      <c r="K516">
        <v>29.43</v>
      </c>
      <c r="L516">
        <v>2</v>
      </c>
      <c r="M516">
        <v>6</v>
      </c>
      <c r="N516">
        <v>3</v>
      </c>
      <c r="O516" s="2">
        <f t="shared" si="16"/>
        <v>57.315789473684212</v>
      </c>
      <c r="P516" s="2">
        <f t="shared" si="17"/>
        <v>29.432432432432432</v>
      </c>
    </row>
    <row r="517" spans="1:16" x14ac:dyDescent="0.3">
      <c r="A517">
        <v>15</v>
      </c>
      <c r="B517" t="s">
        <v>2154</v>
      </c>
      <c r="C517" t="s">
        <v>11</v>
      </c>
      <c r="D517">
        <v>1993</v>
      </c>
      <c r="E517">
        <v>1995</v>
      </c>
      <c r="F517">
        <v>17</v>
      </c>
      <c r="G517">
        <v>21</v>
      </c>
      <c r="H517">
        <v>1</v>
      </c>
      <c r="I517">
        <v>1084</v>
      </c>
      <c r="J517">
        <v>227</v>
      </c>
      <c r="K517">
        <v>54.2</v>
      </c>
      <c r="L517">
        <v>4</v>
      </c>
      <c r="M517">
        <v>3</v>
      </c>
      <c r="N517">
        <v>3</v>
      </c>
      <c r="O517" s="2">
        <f t="shared" si="16"/>
        <v>63.764705882352942</v>
      </c>
      <c r="P517" s="2">
        <f t="shared" si="17"/>
        <v>51.61904761904762</v>
      </c>
    </row>
    <row r="518" spans="1:16" x14ac:dyDescent="0.3">
      <c r="A518">
        <v>16</v>
      </c>
      <c r="B518" t="s">
        <v>243</v>
      </c>
      <c r="C518" t="s">
        <v>12</v>
      </c>
      <c r="D518">
        <v>2018</v>
      </c>
      <c r="E518">
        <v>2019</v>
      </c>
      <c r="F518">
        <v>16</v>
      </c>
      <c r="G518">
        <v>27</v>
      </c>
      <c r="H518">
        <v>2</v>
      </c>
      <c r="I518">
        <v>1081</v>
      </c>
      <c r="J518">
        <v>161</v>
      </c>
      <c r="K518">
        <v>43.24</v>
      </c>
      <c r="L518">
        <v>2</v>
      </c>
      <c r="M518">
        <v>7</v>
      </c>
      <c r="N518">
        <v>2</v>
      </c>
      <c r="O518" s="2">
        <f t="shared" si="16"/>
        <v>67.5625</v>
      </c>
      <c r="P518" s="2">
        <f t="shared" si="17"/>
        <v>40.037037037037038</v>
      </c>
    </row>
    <row r="519" spans="1:16" x14ac:dyDescent="0.3">
      <c r="A519">
        <v>17</v>
      </c>
      <c r="B519" t="s">
        <v>2479</v>
      </c>
      <c r="C519" t="s">
        <v>12</v>
      </c>
      <c r="D519">
        <v>1979</v>
      </c>
      <c r="E519">
        <v>1985</v>
      </c>
      <c r="F519">
        <v>18</v>
      </c>
      <c r="G519">
        <v>34</v>
      </c>
      <c r="H519">
        <v>0</v>
      </c>
      <c r="I519">
        <v>1073</v>
      </c>
      <c r="J519">
        <v>119</v>
      </c>
      <c r="K519">
        <v>31.55</v>
      </c>
      <c r="L519">
        <v>2</v>
      </c>
      <c r="M519">
        <v>6</v>
      </c>
      <c r="N519">
        <v>3</v>
      </c>
      <c r="O519" s="2">
        <f t="shared" si="16"/>
        <v>59.611111111111114</v>
      </c>
      <c r="P519" s="2">
        <f t="shared" si="17"/>
        <v>31.558823529411764</v>
      </c>
    </row>
    <row r="520" spans="1:16" x14ac:dyDescent="0.3">
      <c r="A520">
        <v>18</v>
      </c>
      <c r="B520" t="s">
        <v>3653</v>
      </c>
      <c r="C520" t="s">
        <v>12</v>
      </c>
      <c r="D520">
        <v>1938</v>
      </c>
      <c r="E520">
        <v>1948</v>
      </c>
      <c r="F520">
        <v>13</v>
      </c>
      <c r="G520">
        <v>19</v>
      </c>
      <c r="H520">
        <v>2</v>
      </c>
      <c r="I520">
        <v>1072</v>
      </c>
      <c r="J520">
        <v>234</v>
      </c>
      <c r="K520">
        <v>63.05</v>
      </c>
      <c r="L520">
        <v>3</v>
      </c>
      <c r="M520">
        <v>5</v>
      </c>
      <c r="N520">
        <v>1</v>
      </c>
      <c r="O520" s="2">
        <f t="shared" si="16"/>
        <v>82.461538461538467</v>
      </c>
      <c r="P520" s="2">
        <f t="shared" si="17"/>
        <v>56.421052631578945</v>
      </c>
    </row>
    <row r="521" spans="1:16" x14ac:dyDescent="0.3">
      <c r="A521">
        <v>19</v>
      </c>
      <c r="B521" t="s">
        <v>3654</v>
      </c>
      <c r="C521" t="s">
        <v>16</v>
      </c>
      <c r="D521">
        <v>1952</v>
      </c>
      <c r="E521">
        <v>1959</v>
      </c>
      <c r="F521">
        <v>21</v>
      </c>
      <c r="G521">
        <v>35</v>
      </c>
      <c r="H521">
        <v>1</v>
      </c>
      <c r="I521">
        <v>1071</v>
      </c>
      <c r="J521">
        <v>189</v>
      </c>
      <c r="K521">
        <v>31.5</v>
      </c>
      <c r="L521">
        <v>1</v>
      </c>
      <c r="M521">
        <v>6</v>
      </c>
      <c r="N521">
        <v>0</v>
      </c>
      <c r="O521" s="2">
        <f t="shared" si="16"/>
        <v>51</v>
      </c>
      <c r="P521" s="2">
        <f t="shared" si="17"/>
        <v>30.6</v>
      </c>
    </row>
    <row r="522" spans="1:16" x14ac:dyDescent="0.3">
      <c r="A522">
        <v>20</v>
      </c>
      <c r="B522" t="s">
        <v>3655</v>
      </c>
      <c r="C522" t="s">
        <v>17</v>
      </c>
      <c r="D522">
        <v>1896</v>
      </c>
      <c r="E522">
        <v>1911</v>
      </c>
      <c r="F522">
        <v>25</v>
      </c>
      <c r="G522">
        <v>47</v>
      </c>
      <c r="H522">
        <v>1</v>
      </c>
      <c r="I522">
        <v>1069</v>
      </c>
      <c r="J522">
        <v>106</v>
      </c>
      <c r="K522">
        <v>23.23</v>
      </c>
      <c r="L522">
        <v>3</v>
      </c>
      <c r="M522">
        <v>3</v>
      </c>
      <c r="N522">
        <v>7</v>
      </c>
      <c r="O522" s="2">
        <f t="shared" si="16"/>
        <v>42.76</v>
      </c>
      <c r="P522" s="2">
        <f t="shared" si="17"/>
        <v>22.74468085106383</v>
      </c>
    </row>
    <row r="523" spans="1:16" x14ac:dyDescent="0.3">
      <c r="A523">
        <v>21</v>
      </c>
      <c r="B523" t="s">
        <v>3001</v>
      </c>
      <c r="C523" t="s">
        <v>11</v>
      </c>
      <c r="D523">
        <v>1969</v>
      </c>
      <c r="E523">
        <v>1977</v>
      </c>
      <c r="F523">
        <v>27</v>
      </c>
      <c r="G523">
        <v>48</v>
      </c>
      <c r="H523">
        <v>6</v>
      </c>
      <c r="I523">
        <v>1068</v>
      </c>
      <c r="J523">
        <v>102</v>
      </c>
      <c r="K523">
        <v>25.42</v>
      </c>
      <c r="L523">
        <v>1</v>
      </c>
      <c r="M523">
        <v>6</v>
      </c>
      <c r="N523">
        <v>1</v>
      </c>
      <c r="O523" s="2">
        <f t="shared" si="16"/>
        <v>39.555555555555557</v>
      </c>
      <c r="P523" s="2">
        <f t="shared" si="17"/>
        <v>22.25</v>
      </c>
    </row>
    <row r="524" spans="1:16" x14ac:dyDescent="0.3">
      <c r="A524">
        <v>22</v>
      </c>
      <c r="B524" t="s">
        <v>3656</v>
      </c>
      <c r="C524" t="s">
        <v>15</v>
      </c>
      <c r="D524">
        <v>1954</v>
      </c>
      <c r="E524">
        <v>1959</v>
      </c>
      <c r="F524">
        <v>17</v>
      </c>
      <c r="G524">
        <v>31</v>
      </c>
      <c r="H524">
        <v>2</v>
      </c>
      <c r="I524">
        <v>1066</v>
      </c>
      <c r="J524">
        <v>166</v>
      </c>
      <c r="K524">
        <v>36.75</v>
      </c>
      <c r="L524">
        <v>2</v>
      </c>
      <c r="M524">
        <v>5</v>
      </c>
      <c r="N524">
        <v>2</v>
      </c>
      <c r="O524" s="2">
        <f t="shared" si="16"/>
        <v>62.705882352941174</v>
      </c>
      <c r="P524" s="2">
        <f t="shared" si="17"/>
        <v>34.387096774193552</v>
      </c>
    </row>
    <row r="525" spans="1:16" x14ac:dyDescent="0.3">
      <c r="A525">
        <v>23</v>
      </c>
      <c r="B525" t="s">
        <v>1325</v>
      </c>
      <c r="C525" t="s">
        <v>20</v>
      </c>
      <c r="D525">
        <v>2000</v>
      </c>
      <c r="E525">
        <v>2008</v>
      </c>
      <c r="F525">
        <v>33</v>
      </c>
      <c r="G525">
        <v>63</v>
      </c>
      <c r="H525">
        <v>6</v>
      </c>
      <c r="I525">
        <v>1059</v>
      </c>
      <c r="J525">
        <v>111</v>
      </c>
      <c r="K525">
        <v>18.57</v>
      </c>
      <c r="L525">
        <v>1</v>
      </c>
      <c r="M525">
        <v>4</v>
      </c>
      <c r="N525">
        <v>8</v>
      </c>
      <c r="O525" s="2">
        <f t="shared" si="16"/>
        <v>32.090909090909093</v>
      </c>
      <c r="P525" s="2">
        <f t="shared" si="17"/>
        <v>16.80952380952381</v>
      </c>
    </row>
    <row r="526" spans="1:16" x14ac:dyDescent="0.3">
      <c r="A526">
        <v>24</v>
      </c>
      <c r="B526" t="s">
        <v>3060</v>
      </c>
      <c r="C526" t="s">
        <v>13</v>
      </c>
      <c r="D526">
        <v>1975</v>
      </c>
      <c r="E526">
        <v>1981</v>
      </c>
      <c r="F526">
        <v>19</v>
      </c>
      <c r="G526">
        <v>34</v>
      </c>
      <c r="H526">
        <v>2</v>
      </c>
      <c r="I526">
        <v>1059</v>
      </c>
      <c r="J526">
        <v>149</v>
      </c>
      <c r="K526">
        <v>33.090000000000003</v>
      </c>
      <c r="L526">
        <v>3</v>
      </c>
      <c r="M526">
        <v>2</v>
      </c>
      <c r="N526">
        <v>4</v>
      </c>
      <c r="O526" s="2">
        <f t="shared" si="16"/>
        <v>55.736842105263158</v>
      </c>
      <c r="P526" s="2">
        <f t="shared" si="17"/>
        <v>31.147058823529413</v>
      </c>
    </row>
    <row r="527" spans="1:16" x14ac:dyDescent="0.3">
      <c r="A527">
        <v>25</v>
      </c>
      <c r="B527" t="s">
        <v>2264</v>
      </c>
      <c r="C527" t="s">
        <v>16</v>
      </c>
      <c r="D527">
        <v>1982</v>
      </c>
      <c r="E527">
        <v>1990</v>
      </c>
      <c r="F527">
        <v>32</v>
      </c>
      <c r="G527">
        <v>44</v>
      </c>
      <c r="H527">
        <v>5</v>
      </c>
      <c r="I527">
        <v>1055</v>
      </c>
      <c r="J527">
        <v>91</v>
      </c>
      <c r="K527">
        <v>27.05</v>
      </c>
      <c r="L527">
        <v>0</v>
      </c>
      <c r="M527">
        <v>5</v>
      </c>
      <c r="N527">
        <v>2</v>
      </c>
      <c r="O527" s="2">
        <f t="shared" si="16"/>
        <v>32.96875</v>
      </c>
      <c r="P527" s="2">
        <f t="shared" si="17"/>
        <v>23.977272727272727</v>
      </c>
    </row>
    <row r="528" spans="1:16" x14ac:dyDescent="0.3">
      <c r="A528">
        <v>26</v>
      </c>
      <c r="B528" t="s">
        <v>2310</v>
      </c>
      <c r="C528" t="s">
        <v>13</v>
      </c>
      <c r="D528">
        <v>1994</v>
      </c>
      <c r="E528">
        <v>2002</v>
      </c>
      <c r="F528">
        <v>30</v>
      </c>
      <c r="G528">
        <v>50</v>
      </c>
      <c r="H528">
        <v>7</v>
      </c>
      <c r="I528">
        <v>1052</v>
      </c>
      <c r="J528">
        <v>121</v>
      </c>
      <c r="K528">
        <v>24.46</v>
      </c>
      <c r="L528">
        <v>1</v>
      </c>
      <c r="M528">
        <v>5</v>
      </c>
      <c r="N528">
        <v>8</v>
      </c>
      <c r="O528" s="2">
        <f t="shared" si="16"/>
        <v>35.06666666666667</v>
      </c>
      <c r="P528" s="2">
        <f t="shared" si="17"/>
        <v>21.04</v>
      </c>
    </row>
    <row r="529" spans="1:16" x14ac:dyDescent="0.3">
      <c r="A529">
        <v>27</v>
      </c>
      <c r="B529" t="s">
        <v>2484</v>
      </c>
      <c r="C529" t="s">
        <v>16</v>
      </c>
      <c r="D529">
        <v>1969</v>
      </c>
      <c r="E529">
        <v>1984</v>
      </c>
      <c r="F529">
        <v>55</v>
      </c>
      <c r="G529">
        <v>72</v>
      </c>
      <c r="H529">
        <v>13</v>
      </c>
      <c r="I529">
        <v>1045</v>
      </c>
      <c r="J529">
        <v>90</v>
      </c>
      <c r="K529">
        <v>17.71</v>
      </c>
      <c r="L529">
        <v>0</v>
      </c>
      <c r="M529">
        <v>4</v>
      </c>
      <c r="N529">
        <v>6</v>
      </c>
      <c r="O529" s="2">
        <f t="shared" si="16"/>
        <v>19</v>
      </c>
      <c r="P529" s="2">
        <f t="shared" si="17"/>
        <v>14.513888888888889</v>
      </c>
    </row>
    <row r="530" spans="1:16" x14ac:dyDescent="0.3">
      <c r="A530">
        <v>28</v>
      </c>
      <c r="B530" t="s">
        <v>162</v>
      </c>
      <c r="C530" t="s">
        <v>18</v>
      </c>
      <c r="D530">
        <v>2016</v>
      </c>
      <c r="E530">
        <v>2019</v>
      </c>
      <c r="F530">
        <v>21</v>
      </c>
      <c r="G530">
        <v>32</v>
      </c>
      <c r="H530">
        <v>4</v>
      </c>
      <c r="I530">
        <v>1044</v>
      </c>
      <c r="J530">
        <v>105</v>
      </c>
      <c r="K530">
        <v>37.28</v>
      </c>
      <c r="L530">
        <v>1</v>
      </c>
      <c r="M530">
        <v>7</v>
      </c>
      <c r="N530">
        <v>4</v>
      </c>
      <c r="O530" s="2">
        <f t="shared" si="16"/>
        <v>49.714285714285715</v>
      </c>
      <c r="P530" s="2">
        <f t="shared" si="17"/>
        <v>32.625</v>
      </c>
    </row>
    <row r="531" spans="1:16" x14ac:dyDescent="0.3">
      <c r="A531">
        <v>29</v>
      </c>
      <c r="B531" t="s">
        <v>213</v>
      </c>
      <c r="C531" t="s">
        <v>20</v>
      </c>
      <c r="D531">
        <v>2011</v>
      </c>
      <c r="E531">
        <v>2017</v>
      </c>
      <c r="F531">
        <v>19</v>
      </c>
      <c r="G531">
        <v>32</v>
      </c>
      <c r="H531">
        <v>2</v>
      </c>
      <c r="I531">
        <v>1044</v>
      </c>
      <c r="J531">
        <v>100</v>
      </c>
      <c r="K531">
        <v>34.799999999999997</v>
      </c>
      <c r="L531">
        <v>1</v>
      </c>
      <c r="M531">
        <v>6</v>
      </c>
      <c r="N531">
        <v>2</v>
      </c>
      <c r="O531" s="2">
        <f t="shared" si="16"/>
        <v>54.94736842105263</v>
      </c>
      <c r="P531" s="2">
        <f t="shared" si="17"/>
        <v>32.625</v>
      </c>
    </row>
    <row r="532" spans="1:16" x14ac:dyDescent="0.3">
      <c r="A532">
        <v>30</v>
      </c>
      <c r="B532" t="s">
        <v>2363</v>
      </c>
      <c r="C532" t="s">
        <v>11</v>
      </c>
      <c r="D532">
        <v>1974</v>
      </c>
      <c r="E532">
        <v>1986</v>
      </c>
      <c r="F532">
        <v>39</v>
      </c>
      <c r="G532">
        <v>62</v>
      </c>
      <c r="H532">
        <v>16</v>
      </c>
      <c r="I532">
        <v>1042</v>
      </c>
      <c r="J532">
        <v>74</v>
      </c>
      <c r="K532">
        <v>22.65</v>
      </c>
      <c r="L532">
        <v>0</v>
      </c>
      <c r="M532">
        <v>5</v>
      </c>
      <c r="N532">
        <v>7</v>
      </c>
      <c r="O532" s="2">
        <f t="shared" si="16"/>
        <v>26.717948717948719</v>
      </c>
      <c r="P532" s="2">
        <f t="shared" si="17"/>
        <v>16.806451612903224</v>
      </c>
    </row>
    <row r="533" spans="1:16" x14ac:dyDescent="0.3">
      <c r="A533">
        <v>31</v>
      </c>
      <c r="B533" t="s">
        <v>764</v>
      </c>
      <c r="C533" t="s">
        <v>18</v>
      </c>
      <c r="D533">
        <v>2008</v>
      </c>
      <c r="E533">
        <v>2013</v>
      </c>
      <c r="F533">
        <v>24</v>
      </c>
      <c r="G533">
        <v>45</v>
      </c>
      <c r="H533">
        <v>5</v>
      </c>
      <c r="I533">
        <v>1038</v>
      </c>
      <c r="J533">
        <v>95</v>
      </c>
      <c r="K533">
        <v>25.95</v>
      </c>
      <c r="L533">
        <v>0</v>
      </c>
      <c r="M533">
        <v>6</v>
      </c>
      <c r="N533">
        <v>8</v>
      </c>
      <c r="O533" s="2">
        <f t="shared" si="16"/>
        <v>43.25</v>
      </c>
      <c r="P533" s="2">
        <f t="shared" si="17"/>
        <v>23.066666666666666</v>
      </c>
    </row>
    <row r="534" spans="1:16" x14ac:dyDescent="0.3">
      <c r="A534">
        <v>32</v>
      </c>
      <c r="B534" t="s">
        <v>2660</v>
      </c>
      <c r="C534" t="s">
        <v>12</v>
      </c>
      <c r="D534">
        <v>1985</v>
      </c>
      <c r="E534">
        <v>1994</v>
      </c>
      <c r="F534">
        <v>53</v>
      </c>
      <c r="G534">
        <v>70</v>
      </c>
      <c r="H534">
        <v>8</v>
      </c>
      <c r="I534">
        <v>1032</v>
      </c>
      <c r="J534">
        <v>72</v>
      </c>
      <c r="K534">
        <v>16.64</v>
      </c>
      <c r="L534">
        <v>0</v>
      </c>
      <c r="M534">
        <v>2</v>
      </c>
      <c r="N534">
        <v>10</v>
      </c>
      <c r="O534" s="2">
        <f t="shared" si="16"/>
        <v>19.471698113207548</v>
      </c>
      <c r="P534" s="2">
        <f t="shared" si="17"/>
        <v>14.742857142857142</v>
      </c>
    </row>
    <row r="535" spans="1:16" x14ac:dyDescent="0.3">
      <c r="A535">
        <v>33</v>
      </c>
      <c r="B535" t="s">
        <v>2285</v>
      </c>
      <c r="C535" t="s">
        <v>16</v>
      </c>
      <c r="D535">
        <v>1977</v>
      </c>
      <c r="E535">
        <v>1990</v>
      </c>
      <c r="F535">
        <v>67</v>
      </c>
      <c r="G535">
        <v>77</v>
      </c>
      <c r="H535">
        <v>11</v>
      </c>
      <c r="I535">
        <v>1029</v>
      </c>
      <c r="J535">
        <v>61</v>
      </c>
      <c r="K535">
        <v>15.59</v>
      </c>
      <c r="L535">
        <v>0</v>
      </c>
      <c r="M535">
        <v>3</v>
      </c>
      <c r="N535">
        <v>7</v>
      </c>
      <c r="O535" s="2">
        <f t="shared" si="16"/>
        <v>15.35820895522388</v>
      </c>
      <c r="P535" s="2">
        <f t="shared" si="17"/>
        <v>13.363636363636363</v>
      </c>
    </row>
    <row r="536" spans="1:16" x14ac:dyDescent="0.3">
      <c r="A536">
        <v>34</v>
      </c>
      <c r="B536" t="s">
        <v>2237</v>
      </c>
      <c r="C536" t="s">
        <v>14</v>
      </c>
      <c r="D536">
        <v>1982</v>
      </c>
      <c r="E536">
        <v>1988</v>
      </c>
      <c r="F536">
        <v>21</v>
      </c>
      <c r="G536">
        <v>39</v>
      </c>
      <c r="H536">
        <v>4</v>
      </c>
      <c r="I536">
        <v>1029</v>
      </c>
      <c r="J536">
        <v>103</v>
      </c>
      <c r="K536">
        <v>29.4</v>
      </c>
      <c r="L536">
        <v>1</v>
      </c>
      <c r="M536">
        <v>7</v>
      </c>
      <c r="N536">
        <v>4</v>
      </c>
      <c r="O536" s="2">
        <f t="shared" si="16"/>
        <v>49</v>
      </c>
      <c r="P536" s="2">
        <f t="shared" si="17"/>
        <v>26.384615384615383</v>
      </c>
    </row>
    <row r="537" spans="1:16" x14ac:dyDescent="0.3">
      <c r="A537">
        <v>35</v>
      </c>
      <c r="B537" t="s">
        <v>202</v>
      </c>
      <c r="C537" t="s">
        <v>11</v>
      </c>
      <c r="D537">
        <v>2004</v>
      </c>
      <c r="E537">
        <v>2018</v>
      </c>
      <c r="F537">
        <v>26</v>
      </c>
      <c r="G537">
        <v>42</v>
      </c>
      <c r="H537">
        <v>1</v>
      </c>
      <c r="I537">
        <v>1025</v>
      </c>
      <c r="J537">
        <v>129</v>
      </c>
      <c r="K537">
        <v>25</v>
      </c>
      <c r="L537">
        <v>1</v>
      </c>
      <c r="M537">
        <v>7</v>
      </c>
      <c r="N537">
        <v>4</v>
      </c>
      <c r="O537" s="2">
        <f t="shared" si="16"/>
        <v>39.42307692307692</v>
      </c>
      <c r="P537" s="2">
        <f t="shared" si="17"/>
        <v>24.404761904761905</v>
      </c>
    </row>
    <row r="538" spans="1:16" x14ac:dyDescent="0.3">
      <c r="A538">
        <v>36</v>
      </c>
      <c r="B538" t="s">
        <v>1592</v>
      </c>
      <c r="C538" t="s">
        <v>12</v>
      </c>
      <c r="D538">
        <v>2011</v>
      </c>
      <c r="E538">
        <v>2019</v>
      </c>
      <c r="F538">
        <v>95</v>
      </c>
      <c r="G538">
        <v>122</v>
      </c>
      <c r="H538">
        <v>38</v>
      </c>
      <c r="I538">
        <v>1025</v>
      </c>
      <c r="J538">
        <v>47</v>
      </c>
      <c r="K538">
        <v>12.2</v>
      </c>
      <c r="L538">
        <v>0</v>
      </c>
      <c r="M538">
        <v>0</v>
      </c>
      <c r="N538">
        <v>15</v>
      </c>
      <c r="O538" s="2">
        <f t="shared" si="16"/>
        <v>10.789473684210526</v>
      </c>
      <c r="P538" s="2">
        <f t="shared" si="17"/>
        <v>8.4016393442622945</v>
      </c>
    </row>
    <row r="539" spans="1:16" x14ac:dyDescent="0.3">
      <c r="A539">
        <v>37</v>
      </c>
      <c r="B539" t="s">
        <v>2294</v>
      </c>
      <c r="C539" t="s">
        <v>19</v>
      </c>
      <c r="D539">
        <v>1997</v>
      </c>
      <c r="E539">
        <v>2002</v>
      </c>
      <c r="F539">
        <v>23</v>
      </c>
      <c r="G539">
        <v>46</v>
      </c>
      <c r="H539">
        <v>1</v>
      </c>
      <c r="I539">
        <v>1023</v>
      </c>
      <c r="J539">
        <v>93</v>
      </c>
      <c r="K539">
        <v>22.73</v>
      </c>
      <c r="L539">
        <v>0</v>
      </c>
      <c r="M539">
        <v>7</v>
      </c>
      <c r="N539">
        <v>5</v>
      </c>
      <c r="O539" s="2">
        <f t="shared" si="16"/>
        <v>44.478260869565219</v>
      </c>
      <c r="P539" s="2">
        <f t="shared" si="17"/>
        <v>22.239130434782609</v>
      </c>
    </row>
    <row r="540" spans="1:16" x14ac:dyDescent="0.3">
      <c r="A540">
        <v>38</v>
      </c>
      <c r="B540" t="s">
        <v>2684</v>
      </c>
      <c r="C540" t="s">
        <v>11</v>
      </c>
      <c r="D540">
        <v>1967</v>
      </c>
      <c r="E540">
        <v>1974</v>
      </c>
      <c r="F540">
        <v>29</v>
      </c>
      <c r="G540">
        <v>53</v>
      </c>
      <c r="H540">
        <v>3</v>
      </c>
      <c r="I540">
        <v>1018</v>
      </c>
      <c r="J540">
        <v>81</v>
      </c>
      <c r="K540">
        <v>20.36</v>
      </c>
      <c r="L540">
        <v>0</v>
      </c>
      <c r="M540">
        <v>6</v>
      </c>
      <c r="N540">
        <v>3</v>
      </c>
      <c r="O540" s="2">
        <f t="shared" si="16"/>
        <v>35.103448275862071</v>
      </c>
      <c r="P540" s="2">
        <f t="shared" si="17"/>
        <v>19.20754716981132</v>
      </c>
    </row>
    <row r="541" spans="1:16" x14ac:dyDescent="0.3">
      <c r="A541">
        <v>39</v>
      </c>
      <c r="B541" t="s">
        <v>3657</v>
      </c>
      <c r="C541" t="s">
        <v>15</v>
      </c>
      <c r="D541">
        <v>1948</v>
      </c>
      <c r="E541">
        <v>1953</v>
      </c>
      <c r="F541">
        <v>15</v>
      </c>
      <c r="G541">
        <v>24</v>
      </c>
      <c r="H541">
        <v>2</v>
      </c>
      <c r="I541">
        <v>1016</v>
      </c>
      <c r="J541">
        <v>109</v>
      </c>
      <c r="K541">
        <v>46.18</v>
      </c>
      <c r="L541">
        <v>4</v>
      </c>
      <c r="M541">
        <v>4</v>
      </c>
      <c r="N541">
        <v>1</v>
      </c>
      <c r="O541" s="2">
        <f t="shared" si="16"/>
        <v>67.733333333333334</v>
      </c>
      <c r="P541" s="2">
        <f t="shared" si="17"/>
        <v>42.333333333333336</v>
      </c>
    </row>
    <row r="542" spans="1:16" x14ac:dyDescent="0.3">
      <c r="A542">
        <v>40</v>
      </c>
      <c r="B542" t="s">
        <v>2448</v>
      </c>
      <c r="C542" t="s">
        <v>18</v>
      </c>
      <c r="D542">
        <v>1969</v>
      </c>
      <c r="E542">
        <v>1976</v>
      </c>
      <c r="F542">
        <v>33</v>
      </c>
      <c r="G542">
        <v>51</v>
      </c>
      <c r="H542">
        <v>4</v>
      </c>
      <c r="I542">
        <v>1010</v>
      </c>
      <c r="J542">
        <v>80</v>
      </c>
      <c r="K542">
        <v>21.48</v>
      </c>
      <c r="L542">
        <v>0</v>
      </c>
      <c r="M542">
        <v>5</v>
      </c>
      <c r="N542">
        <v>5</v>
      </c>
      <c r="O542" s="2">
        <f t="shared" si="16"/>
        <v>30.606060606060606</v>
      </c>
      <c r="P542" s="2">
        <f t="shared" si="17"/>
        <v>19.803921568627452</v>
      </c>
    </row>
    <row r="543" spans="1:16" x14ac:dyDescent="0.3">
      <c r="A543">
        <v>41</v>
      </c>
      <c r="B543" t="s">
        <v>2233</v>
      </c>
      <c r="C543" t="s">
        <v>16</v>
      </c>
      <c r="D543">
        <v>1989</v>
      </c>
      <c r="E543">
        <v>2003</v>
      </c>
      <c r="F543">
        <v>87</v>
      </c>
      <c r="G543">
        <v>120</v>
      </c>
      <c r="H543">
        <v>21</v>
      </c>
      <c r="I543">
        <v>1010</v>
      </c>
      <c r="J543">
        <v>45</v>
      </c>
      <c r="K543">
        <v>10.199999999999999</v>
      </c>
      <c r="L543">
        <v>0</v>
      </c>
      <c r="M543">
        <v>0</v>
      </c>
      <c r="N543">
        <v>21</v>
      </c>
      <c r="O543" s="2">
        <f t="shared" si="16"/>
        <v>11.60919540229885</v>
      </c>
      <c r="P543" s="2">
        <f t="shared" si="17"/>
        <v>8.4166666666666661</v>
      </c>
    </row>
    <row r="544" spans="1:16" x14ac:dyDescent="0.3">
      <c r="A544">
        <v>42</v>
      </c>
      <c r="B544" t="s">
        <v>2241</v>
      </c>
      <c r="C544" t="s">
        <v>11</v>
      </c>
      <c r="D544">
        <v>1991</v>
      </c>
      <c r="E544">
        <v>2002</v>
      </c>
      <c r="F544">
        <v>67</v>
      </c>
      <c r="G544">
        <v>92</v>
      </c>
      <c r="H544">
        <v>21</v>
      </c>
      <c r="I544">
        <v>1009</v>
      </c>
      <c r="J544">
        <v>76</v>
      </c>
      <c r="K544">
        <v>14.21</v>
      </c>
      <c r="L544">
        <v>0</v>
      </c>
      <c r="M544">
        <v>4</v>
      </c>
      <c r="N544">
        <v>13</v>
      </c>
      <c r="O544" s="2">
        <f t="shared" si="16"/>
        <v>15.059701492537313</v>
      </c>
      <c r="P544" s="2">
        <f t="shared" si="17"/>
        <v>10.967391304347826</v>
      </c>
    </row>
    <row r="545" spans="1:16" x14ac:dyDescent="0.3">
      <c r="A545">
        <v>43</v>
      </c>
      <c r="B545" t="s">
        <v>3658</v>
      </c>
      <c r="C545" t="s">
        <v>17</v>
      </c>
      <c r="D545">
        <v>1906</v>
      </c>
      <c r="E545">
        <v>1923</v>
      </c>
      <c r="F545">
        <v>26</v>
      </c>
      <c r="G545">
        <v>46</v>
      </c>
      <c r="H545">
        <v>1</v>
      </c>
      <c r="I545">
        <v>1008</v>
      </c>
      <c r="J545">
        <v>103</v>
      </c>
      <c r="K545">
        <v>22.4</v>
      </c>
      <c r="L545">
        <v>1</v>
      </c>
      <c r="M545">
        <v>5</v>
      </c>
      <c r="N545">
        <v>1</v>
      </c>
      <c r="O545" s="2">
        <f t="shared" si="16"/>
        <v>38.769230769230766</v>
      </c>
      <c r="P545" s="2">
        <f t="shared" si="17"/>
        <v>21.913043478260871</v>
      </c>
    </row>
    <row r="546" spans="1:16" x14ac:dyDescent="0.3">
      <c r="A546">
        <v>44</v>
      </c>
      <c r="B546" t="s">
        <v>42</v>
      </c>
      <c r="C546" t="s">
        <v>16</v>
      </c>
      <c r="D546">
        <v>2009</v>
      </c>
      <c r="E546">
        <v>2011</v>
      </c>
      <c r="F546">
        <v>16</v>
      </c>
      <c r="G546">
        <v>30</v>
      </c>
      <c r="H546">
        <v>2</v>
      </c>
      <c r="I546">
        <v>1003</v>
      </c>
      <c r="J546">
        <v>129</v>
      </c>
      <c r="K546">
        <v>35.82</v>
      </c>
      <c r="L546">
        <v>1</v>
      </c>
      <c r="M546">
        <v>6</v>
      </c>
      <c r="N546">
        <v>1</v>
      </c>
      <c r="O546" s="2">
        <f t="shared" si="16"/>
        <v>62.6875</v>
      </c>
      <c r="P546" s="2">
        <f t="shared" si="17"/>
        <v>33.43333333333333</v>
      </c>
    </row>
    <row r="547" spans="1:16" x14ac:dyDescent="0.3">
      <c r="A547">
        <v>45</v>
      </c>
      <c r="B547" t="s">
        <v>2131</v>
      </c>
      <c r="C547" t="s">
        <v>15</v>
      </c>
      <c r="D547">
        <v>1988</v>
      </c>
      <c r="E547">
        <v>1997</v>
      </c>
      <c r="F547">
        <v>26</v>
      </c>
      <c r="G547">
        <v>47</v>
      </c>
      <c r="H547">
        <v>2</v>
      </c>
      <c r="I547">
        <v>1002</v>
      </c>
      <c r="J547">
        <v>110</v>
      </c>
      <c r="K547">
        <v>22.26</v>
      </c>
      <c r="L547">
        <v>1</v>
      </c>
      <c r="M547">
        <v>4</v>
      </c>
      <c r="N547">
        <v>4</v>
      </c>
      <c r="O547" s="2">
        <f t="shared" si="16"/>
        <v>38.53846153846154</v>
      </c>
      <c r="P547" s="2">
        <f t="shared" si="17"/>
        <v>21.319148936170212</v>
      </c>
    </row>
    <row r="548" spans="1:16" x14ac:dyDescent="0.3">
      <c r="A548">
        <v>46</v>
      </c>
      <c r="B548" t="s">
        <v>2324</v>
      </c>
      <c r="C548" t="s">
        <v>18</v>
      </c>
      <c r="D548">
        <v>1980</v>
      </c>
      <c r="E548">
        <v>1990</v>
      </c>
      <c r="F548">
        <v>41</v>
      </c>
      <c r="G548">
        <v>60</v>
      </c>
      <c r="H548">
        <v>11</v>
      </c>
      <c r="I548">
        <v>1001</v>
      </c>
      <c r="J548">
        <v>110</v>
      </c>
      <c r="K548">
        <v>20.420000000000002</v>
      </c>
      <c r="L548">
        <v>1</v>
      </c>
      <c r="M548">
        <v>4</v>
      </c>
      <c r="N548">
        <v>13</v>
      </c>
      <c r="O548" s="2">
        <f t="shared" si="16"/>
        <v>24.414634146341463</v>
      </c>
      <c r="P548" s="2">
        <f t="shared" si="17"/>
        <v>16.683333333333334</v>
      </c>
    </row>
    <row r="549" spans="1:16" x14ac:dyDescent="0.3">
      <c r="A549">
        <v>47</v>
      </c>
      <c r="B549" t="s">
        <v>3659</v>
      </c>
      <c r="C549" t="s">
        <v>12</v>
      </c>
      <c r="D549">
        <v>2011</v>
      </c>
      <c r="E549">
        <v>2013</v>
      </c>
      <c r="F549">
        <v>18</v>
      </c>
      <c r="G549">
        <v>32</v>
      </c>
      <c r="H549">
        <v>0</v>
      </c>
      <c r="I549">
        <v>1001</v>
      </c>
      <c r="J549">
        <v>136</v>
      </c>
      <c r="K549">
        <v>31.28</v>
      </c>
      <c r="L549">
        <v>1</v>
      </c>
      <c r="M549">
        <v>6</v>
      </c>
      <c r="N549">
        <v>2</v>
      </c>
      <c r="O549" s="2">
        <f t="shared" si="16"/>
        <v>55.611111111111114</v>
      </c>
      <c r="P549" s="2">
        <f t="shared" si="17"/>
        <v>31.28125</v>
      </c>
    </row>
    <row r="550" spans="1:16" x14ac:dyDescent="0.3">
      <c r="A550">
        <v>48</v>
      </c>
      <c r="B550" t="s">
        <v>3660</v>
      </c>
      <c r="C550" t="s">
        <v>12</v>
      </c>
      <c r="D550">
        <v>1946</v>
      </c>
      <c r="E550">
        <v>1956</v>
      </c>
      <c r="F550">
        <v>45</v>
      </c>
      <c r="G550">
        <v>66</v>
      </c>
      <c r="H550">
        <v>12</v>
      </c>
      <c r="I550">
        <v>1000</v>
      </c>
      <c r="J550">
        <v>77</v>
      </c>
      <c r="K550">
        <v>18.510000000000002</v>
      </c>
      <c r="L550">
        <v>0</v>
      </c>
      <c r="M550">
        <v>6</v>
      </c>
      <c r="N550">
        <v>10</v>
      </c>
      <c r="O550" s="2">
        <f t="shared" si="16"/>
        <v>22.222222222222221</v>
      </c>
      <c r="P550" s="2">
        <f t="shared" si="17"/>
        <v>15.151515151515152</v>
      </c>
    </row>
    <row r="551" spans="1:16" x14ac:dyDescent="0.3">
      <c r="A551">
        <v>49</v>
      </c>
      <c r="B551" t="s">
        <v>3661</v>
      </c>
      <c r="C551" t="s">
        <v>12</v>
      </c>
      <c r="D551">
        <v>1920</v>
      </c>
      <c r="E551">
        <v>1926</v>
      </c>
      <c r="F551">
        <v>20</v>
      </c>
      <c r="G551">
        <v>28</v>
      </c>
      <c r="H551">
        <v>0</v>
      </c>
      <c r="I551">
        <v>997</v>
      </c>
      <c r="J551">
        <v>108</v>
      </c>
      <c r="K551">
        <v>35.6</v>
      </c>
      <c r="L551">
        <v>1</v>
      </c>
      <c r="M551">
        <v>8</v>
      </c>
      <c r="N551">
        <v>1</v>
      </c>
      <c r="O551" s="2">
        <f t="shared" si="16"/>
        <v>49.85</v>
      </c>
      <c r="P551" s="2">
        <f t="shared" si="17"/>
        <v>35.607142857142854</v>
      </c>
    </row>
    <row r="552" spans="1:16" x14ac:dyDescent="0.3">
      <c r="A552">
        <v>0</v>
      </c>
      <c r="B552" t="s">
        <v>3662</v>
      </c>
      <c r="C552" t="s">
        <v>13</v>
      </c>
      <c r="D552">
        <v>1888</v>
      </c>
      <c r="E552">
        <v>1898</v>
      </c>
      <c r="F552">
        <v>16</v>
      </c>
      <c r="G552">
        <v>30</v>
      </c>
      <c r="H552">
        <v>2</v>
      </c>
      <c r="I552">
        <v>996</v>
      </c>
      <c r="J552">
        <v>173</v>
      </c>
      <c r="K552">
        <v>35.57</v>
      </c>
      <c r="L552">
        <v>2</v>
      </c>
      <c r="M552">
        <v>3</v>
      </c>
      <c r="N552">
        <v>3</v>
      </c>
      <c r="O552" s="2">
        <f t="shared" si="16"/>
        <v>62.25</v>
      </c>
      <c r="P552" s="2">
        <f t="shared" si="17"/>
        <v>33.200000000000003</v>
      </c>
    </row>
    <row r="553" spans="1:16" x14ac:dyDescent="0.3">
      <c r="A553">
        <v>1</v>
      </c>
      <c r="B553" t="s">
        <v>3663</v>
      </c>
      <c r="C553" t="s">
        <v>13</v>
      </c>
      <c r="D553">
        <v>1929</v>
      </c>
      <c r="E553">
        <v>1931</v>
      </c>
      <c r="F553">
        <v>12</v>
      </c>
      <c r="G553">
        <v>19</v>
      </c>
      <c r="H553">
        <v>2</v>
      </c>
      <c r="I553">
        <v>995</v>
      </c>
      <c r="J553">
        <v>173</v>
      </c>
      <c r="K553">
        <v>58.52</v>
      </c>
      <c r="L553">
        <v>3</v>
      </c>
      <c r="M553">
        <v>5</v>
      </c>
      <c r="N553">
        <v>0</v>
      </c>
      <c r="O553" s="2">
        <f t="shared" si="16"/>
        <v>82.916666666666671</v>
      </c>
      <c r="P553" s="2">
        <f t="shared" si="17"/>
        <v>52.368421052631582</v>
      </c>
    </row>
    <row r="554" spans="1:16" x14ac:dyDescent="0.3">
      <c r="A554">
        <v>2</v>
      </c>
      <c r="B554" t="s">
        <v>2867</v>
      </c>
      <c r="C554" t="s">
        <v>11</v>
      </c>
      <c r="D554">
        <v>1969</v>
      </c>
      <c r="E554">
        <v>1978</v>
      </c>
      <c r="F554">
        <v>22</v>
      </c>
      <c r="G554">
        <v>42</v>
      </c>
      <c r="H554">
        <v>3</v>
      </c>
      <c r="I554">
        <v>991</v>
      </c>
      <c r="J554">
        <v>97</v>
      </c>
      <c r="K554">
        <v>25.41</v>
      </c>
      <c r="L554">
        <v>0</v>
      </c>
      <c r="M554">
        <v>6</v>
      </c>
      <c r="N554">
        <v>3</v>
      </c>
      <c r="O554" s="2">
        <f t="shared" si="16"/>
        <v>45.045454545454547</v>
      </c>
      <c r="P554" s="2">
        <f t="shared" si="17"/>
        <v>23.595238095238095</v>
      </c>
    </row>
    <row r="555" spans="1:16" x14ac:dyDescent="0.3">
      <c r="A555">
        <v>3</v>
      </c>
      <c r="B555" t="s">
        <v>3664</v>
      </c>
      <c r="C555" t="s">
        <v>13</v>
      </c>
      <c r="D555">
        <v>1921</v>
      </c>
      <c r="E555">
        <v>1929</v>
      </c>
      <c r="F555">
        <v>14</v>
      </c>
      <c r="G555">
        <v>20</v>
      </c>
      <c r="H555">
        <v>2</v>
      </c>
      <c r="I555">
        <v>990</v>
      </c>
      <c r="J555">
        <v>122</v>
      </c>
      <c r="K555">
        <v>55</v>
      </c>
      <c r="L555">
        <v>3</v>
      </c>
      <c r="M555">
        <v>6</v>
      </c>
      <c r="N555">
        <v>2</v>
      </c>
      <c r="O555" s="2">
        <f t="shared" si="16"/>
        <v>70.714285714285708</v>
      </c>
      <c r="P555" s="2">
        <f t="shared" si="17"/>
        <v>49.5</v>
      </c>
    </row>
    <row r="556" spans="1:16" x14ac:dyDescent="0.3">
      <c r="A556">
        <v>4</v>
      </c>
      <c r="B556" t="s">
        <v>3665</v>
      </c>
      <c r="C556" t="s">
        <v>13</v>
      </c>
      <c r="D556">
        <v>1896</v>
      </c>
      <c r="E556">
        <v>1902</v>
      </c>
      <c r="F556">
        <v>15</v>
      </c>
      <c r="G556">
        <v>26</v>
      </c>
      <c r="H556">
        <v>4</v>
      </c>
      <c r="I556">
        <v>989</v>
      </c>
      <c r="J556">
        <v>175</v>
      </c>
      <c r="K556">
        <v>44.95</v>
      </c>
      <c r="L556">
        <v>2</v>
      </c>
      <c r="M556">
        <v>6</v>
      </c>
      <c r="N556">
        <v>2</v>
      </c>
      <c r="O556" s="2">
        <f t="shared" si="16"/>
        <v>65.933333333333337</v>
      </c>
      <c r="P556" s="2">
        <f t="shared" si="17"/>
        <v>38.03846153846154</v>
      </c>
    </row>
    <row r="557" spans="1:16" x14ac:dyDescent="0.3">
      <c r="A557">
        <v>5</v>
      </c>
      <c r="B557" t="s">
        <v>3666</v>
      </c>
      <c r="C557" t="s">
        <v>13</v>
      </c>
      <c r="D557">
        <v>1901</v>
      </c>
      <c r="E557">
        <v>1908</v>
      </c>
      <c r="F557">
        <v>23</v>
      </c>
      <c r="G557">
        <v>41</v>
      </c>
      <c r="H557">
        <v>3</v>
      </c>
      <c r="I557">
        <v>987</v>
      </c>
      <c r="J557">
        <v>104</v>
      </c>
      <c r="K557">
        <v>25.97</v>
      </c>
      <c r="L557">
        <v>3</v>
      </c>
      <c r="M557">
        <v>2</v>
      </c>
      <c r="N557">
        <v>7</v>
      </c>
      <c r="O557" s="2">
        <f t="shared" si="16"/>
        <v>42.913043478260867</v>
      </c>
      <c r="P557" s="2">
        <f t="shared" si="17"/>
        <v>24.073170731707318</v>
      </c>
    </row>
    <row r="558" spans="1:16" x14ac:dyDescent="0.3">
      <c r="A558">
        <v>6</v>
      </c>
      <c r="B558" t="s">
        <v>2400</v>
      </c>
      <c r="C558" t="s">
        <v>15</v>
      </c>
      <c r="D558">
        <v>2011</v>
      </c>
      <c r="E558">
        <v>2014</v>
      </c>
      <c r="F558">
        <v>17</v>
      </c>
      <c r="G558">
        <v>32</v>
      </c>
      <c r="H558">
        <v>1</v>
      </c>
      <c r="I558">
        <v>986</v>
      </c>
      <c r="J558">
        <v>121</v>
      </c>
      <c r="K558">
        <v>31.8</v>
      </c>
      <c r="L558">
        <v>2</v>
      </c>
      <c r="M558">
        <v>8</v>
      </c>
      <c r="N558">
        <v>4</v>
      </c>
      <c r="O558" s="2">
        <f t="shared" si="16"/>
        <v>58</v>
      </c>
      <c r="P558" s="2">
        <f t="shared" si="17"/>
        <v>30.8125</v>
      </c>
    </row>
    <row r="559" spans="1:16" x14ac:dyDescent="0.3">
      <c r="A559">
        <v>7</v>
      </c>
      <c r="B559" t="s">
        <v>3667</v>
      </c>
      <c r="C559" t="s">
        <v>13</v>
      </c>
      <c r="D559">
        <v>1958</v>
      </c>
      <c r="E559">
        <v>1961</v>
      </c>
      <c r="F559">
        <v>13</v>
      </c>
      <c r="G559">
        <v>22</v>
      </c>
      <c r="H559">
        <v>1</v>
      </c>
      <c r="I559">
        <v>984</v>
      </c>
      <c r="J559">
        <v>137</v>
      </c>
      <c r="K559">
        <v>46.85</v>
      </c>
      <c r="L559">
        <v>3</v>
      </c>
      <c r="M559">
        <v>4</v>
      </c>
      <c r="N559">
        <v>0</v>
      </c>
      <c r="O559" s="2">
        <f t="shared" si="16"/>
        <v>75.692307692307693</v>
      </c>
      <c r="P559" s="2">
        <f t="shared" si="17"/>
        <v>44.727272727272727</v>
      </c>
    </row>
    <row r="560" spans="1:16" x14ac:dyDescent="0.3">
      <c r="A560">
        <v>8</v>
      </c>
      <c r="B560" t="s">
        <v>3668</v>
      </c>
      <c r="C560" t="s">
        <v>17</v>
      </c>
      <c r="D560">
        <v>1910</v>
      </c>
      <c r="E560">
        <v>1921</v>
      </c>
      <c r="F560">
        <v>16</v>
      </c>
      <c r="G560">
        <v>32</v>
      </c>
      <c r="H560">
        <v>2</v>
      </c>
      <c r="I560">
        <v>983</v>
      </c>
      <c r="J560">
        <v>150</v>
      </c>
      <c r="K560">
        <v>32.76</v>
      </c>
      <c r="L560">
        <v>2</v>
      </c>
      <c r="M560">
        <v>4</v>
      </c>
      <c r="N560">
        <v>0</v>
      </c>
      <c r="O560" s="2">
        <f t="shared" si="16"/>
        <v>61.4375</v>
      </c>
      <c r="P560" s="2">
        <f t="shared" si="17"/>
        <v>30.71875</v>
      </c>
    </row>
    <row r="561" spans="1:16" x14ac:dyDescent="0.3">
      <c r="A561">
        <v>9</v>
      </c>
      <c r="B561" t="s">
        <v>58</v>
      </c>
      <c r="C561" t="s">
        <v>16</v>
      </c>
      <c r="D561">
        <v>2013</v>
      </c>
      <c r="E561">
        <v>2017</v>
      </c>
      <c r="F561">
        <v>13</v>
      </c>
      <c r="G561">
        <v>25</v>
      </c>
      <c r="H561">
        <v>1</v>
      </c>
      <c r="I561">
        <v>982</v>
      </c>
      <c r="J561">
        <v>176</v>
      </c>
      <c r="K561">
        <v>40.909999999999997</v>
      </c>
      <c r="L561">
        <v>3</v>
      </c>
      <c r="M561">
        <v>4</v>
      </c>
      <c r="N561">
        <v>1</v>
      </c>
      <c r="O561" s="2">
        <f t="shared" si="16"/>
        <v>75.538461538461533</v>
      </c>
      <c r="P561" s="2">
        <f t="shared" si="17"/>
        <v>39.28</v>
      </c>
    </row>
    <row r="562" spans="1:16" x14ac:dyDescent="0.3">
      <c r="A562">
        <v>10</v>
      </c>
      <c r="B562" t="s">
        <v>3669</v>
      </c>
      <c r="C562" t="s">
        <v>11</v>
      </c>
      <c r="D562">
        <v>1960</v>
      </c>
      <c r="E562">
        <v>1967</v>
      </c>
      <c r="F562">
        <v>18</v>
      </c>
      <c r="G562">
        <v>34</v>
      </c>
      <c r="H562">
        <v>4</v>
      </c>
      <c r="I562">
        <v>981</v>
      </c>
      <c r="J562">
        <v>192</v>
      </c>
      <c r="K562">
        <v>32.700000000000003</v>
      </c>
      <c r="L562">
        <v>2</v>
      </c>
      <c r="M562">
        <v>3</v>
      </c>
      <c r="N562">
        <v>1</v>
      </c>
      <c r="O562" s="2">
        <f t="shared" si="16"/>
        <v>54.5</v>
      </c>
      <c r="P562" s="2">
        <f t="shared" si="17"/>
        <v>28.852941176470587</v>
      </c>
    </row>
    <row r="563" spans="1:16" x14ac:dyDescent="0.3">
      <c r="A563">
        <v>11</v>
      </c>
      <c r="B563" t="s">
        <v>3670</v>
      </c>
      <c r="C563" t="s">
        <v>13</v>
      </c>
      <c r="D563">
        <v>1952</v>
      </c>
      <c r="E563">
        <v>1965</v>
      </c>
      <c r="F563">
        <v>67</v>
      </c>
      <c r="G563">
        <v>85</v>
      </c>
      <c r="H563">
        <v>14</v>
      </c>
      <c r="I563">
        <v>981</v>
      </c>
      <c r="J563">
        <v>39</v>
      </c>
      <c r="K563">
        <v>13.81</v>
      </c>
      <c r="L563">
        <v>0</v>
      </c>
      <c r="M563">
        <v>0</v>
      </c>
      <c r="N563">
        <v>11</v>
      </c>
      <c r="O563" s="2">
        <f t="shared" si="16"/>
        <v>14.64179104477612</v>
      </c>
      <c r="P563" s="2">
        <f t="shared" si="17"/>
        <v>11.541176470588235</v>
      </c>
    </row>
    <row r="564" spans="1:16" x14ac:dyDescent="0.3">
      <c r="A564">
        <v>12</v>
      </c>
      <c r="B564" t="s">
        <v>3671</v>
      </c>
      <c r="C564" t="s">
        <v>13</v>
      </c>
      <c r="D564">
        <v>2018</v>
      </c>
      <c r="E564">
        <v>2019</v>
      </c>
      <c r="F564">
        <v>15</v>
      </c>
      <c r="G564">
        <v>29</v>
      </c>
      <c r="H564">
        <v>0</v>
      </c>
      <c r="I564">
        <v>979</v>
      </c>
      <c r="J564">
        <v>133</v>
      </c>
      <c r="K564">
        <v>33.75</v>
      </c>
      <c r="L564">
        <v>2</v>
      </c>
      <c r="M564">
        <v>6</v>
      </c>
      <c r="N564">
        <v>1</v>
      </c>
      <c r="O564" s="2">
        <f t="shared" si="16"/>
        <v>65.266666666666666</v>
      </c>
      <c r="P564" s="2">
        <f t="shared" si="17"/>
        <v>33.758620689655174</v>
      </c>
    </row>
    <row r="565" spans="1:16" x14ac:dyDescent="0.3">
      <c r="A565">
        <v>13</v>
      </c>
      <c r="B565" t="s">
        <v>2790</v>
      </c>
      <c r="C565" t="s">
        <v>12</v>
      </c>
      <c r="D565">
        <v>1978</v>
      </c>
      <c r="E565">
        <v>1983</v>
      </c>
      <c r="F565">
        <v>33</v>
      </c>
      <c r="G565">
        <v>54</v>
      </c>
      <c r="H565">
        <v>4</v>
      </c>
      <c r="I565">
        <v>978</v>
      </c>
      <c r="J565">
        <v>74</v>
      </c>
      <c r="K565">
        <v>19.559999999999999</v>
      </c>
      <c r="L565">
        <v>0</v>
      </c>
      <c r="M565">
        <v>4</v>
      </c>
      <c r="N565">
        <v>8</v>
      </c>
      <c r="O565" s="2">
        <f t="shared" si="16"/>
        <v>29.636363636363637</v>
      </c>
      <c r="P565" s="2">
        <f t="shared" si="17"/>
        <v>18.111111111111111</v>
      </c>
    </row>
    <row r="566" spans="1:16" x14ac:dyDescent="0.3">
      <c r="A566">
        <v>14</v>
      </c>
      <c r="B566" t="s">
        <v>3672</v>
      </c>
      <c r="C566" t="s">
        <v>17</v>
      </c>
      <c r="D566">
        <v>1928</v>
      </c>
      <c r="E566">
        <v>1936</v>
      </c>
      <c r="F566">
        <v>18</v>
      </c>
      <c r="G566">
        <v>34</v>
      </c>
      <c r="H566">
        <v>0</v>
      </c>
      <c r="I566">
        <v>977</v>
      </c>
      <c r="J566">
        <v>141</v>
      </c>
      <c r="K566">
        <v>28.73</v>
      </c>
      <c r="L566">
        <v>1</v>
      </c>
      <c r="M566">
        <v>5</v>
      </c>
      <c r="N566">
        <v>3</v>
      </c>
      <c r="O566" s="2">
        <f t="shared" si="16"/>
        <v>54.277777777777779</v>
      </c>
      <c r="P566" s="2">
        <f t="shared" si="17"/>
        <v>28.735294117647058</v>
      </c>
    </row>
    <row r="567" spans="1:16" x14ac:dyDescent="0.3">
      <c r="A567">
        <v>15</v>
      </c>
      <c r="B567" t="s">
        <v>2463</v>
      </c>
      <c r="C567" t="s">
        <v>11</v>
      </c>
      <c r="D567">
        <v>1974</v>
      </c>
      <c r="E567">
        <v>1977</v>
      </c>
      <c r="F567">
        <v>21</v>
      </c>
      <c r="G567">
        <v>38</v>
      </c>
      <c r="H567">
        <v>5</v>
      </c>
      <c r="I567">
        <v>972</v>
      </c>
      <c r="J567">
        <v>115</v>
      </c>
      <c r="K567">
        <v>29.45</v>
      </c>
      <c r="L567">
        <v>1</v>
      </c>
      <c r="M567">
        <v>5</v>
      </c>
      <c r="N567">
        <v>0</v>
      </c>
      <c r="O567" s="2">
        <f t="shared" si="16"/>
        <v>46.285714285714285</v>
      </c>
      <c r="P567" s="2">
        <f t="shared" si="17"/>
        <v>25.578947368421051</v>
      </c>
    </row>
    <row r="568" spans="1:16" x14ac:dyDescent="0.3">
      <c r="A568">
        <v>16</v>
      </c>
      <c r="B568" t="s">
        <v>417</v>
      </c>
      <c r="C568" t="s">
        <v>20</v>
      </c>
      <c r="D568">
        <v>2008</v>
      </c>
      <c r="E568">
        <v>2012</v>
      </c>
      <c r="F568">
        <v>19</v>
      </c>
      <c r="G568">
        <v>37</v>
      </c>
      <c r="H568">
        <v>0</v>
      </c>
      <c r="I568">
        <v>969</v>
      </c>
      <c r="J568">
        <v>106</v>
      </c>
      <c r="K568">
        <v>26.18</v>
      </c>
      <c r="L568">
        <v>1</v>
      </c>
      <c r="M568">
        <v>7</v>
      </c>
      <c r="N568">
        <v>2</v>
      </c>
      <c r="O568" s="2">
        <f t="shared" si="16"/>
        <v>51</v>
      </c>
      <c r="P568" s="2">
        <f t="shared" si="17"/>
        <v>26.189189189189189</v>
      </c>
    </row>
    <row r="569" spans="1:16" x14ac:dyDescent="0.3">
      <c r="A569">
        <v>17</v>
      </c>
      <c r="B569" t="s">
        <v>477</v>
      </c>
      <c r="C569" t="s">
        <v>18</v>
      </c>
      <c r="D569">
        <v>2006</v>
      </c>
      <c r="E569">
        <v>2014</v>
      </c>
      <c r="F569">
        <v>23</v>
      </c>
      <c r="G569">
        <v>39</v>
      </c>
      <c r="H569">
        <v>1</v>
      </c>
      <c r="I569">
        <v>967</v>
      </c>
      <c r="J569">
        <v>136</v>
      </c>
      <c r="K569">
        <v>25.44</v>
      </c>
      <c r="L569">
        <v>2</v>
      </c>
      <c r="M569">
        <v>5</v>
      </c>
      <c r="N569">
        <v>3</v>
      </c>
      <c r="O569" s="2">
        <f t="shared" si="16"/>
        <v>42.043478260869563</v>
      </c>
      <c r="P569" s="2">
        <f t="shared" si="17"/>
        <v>24.794871794871796</v>
      </c>
    </row>
    <row r="570" spans="1:16" x14ac:dyDescent="0.3">
      <c r="A570">
        <v>18</v>
      </c>
      <c r="B570" t="s">
        <v>3673</v>
      </c>
      <c r="C570" t="s">
        <v>13</v>
      </c>
      <c r="D570">
        <v>1911</v>
      </c>
      <c r="E570">
        <v>1925</v>
      </c>
      <c r="F570">
        <v>23</v>
      </c>
      <c r="G570">
        <v>35</v>
      </c>
      <c r="H570">
        <v>2</v>
      </c>
      <c r="I570">
        <v>962</v>
      </c>
      <c r="J570">
        <v>119</v>
      </c>
      <c r="K570">
        <v>29.15</v>
      </c>
      <c r="L570">
        <v>1</v>
      </c>
      <c r="M570">
        <v>6</v>
      </c>
      <c r="N570">
        <v>3</v>
      </c>
      <c r="O570" s="2">
        <f t="shared" si="16"/>
        <v>41.826086956521742</v>
      </c>
      <c r="P570" s="2">
        <f t="shared" si="17"/>
        <v>27.485714285714284</v>
      </c>
    </row>
    <row r="571" spans="1:16" x14ac:dyDescent="0.3">
      <c r="A571">
        <v>19</v>
      </c>
      <c r="B571" t="s">
        <v>3674</v>
      </c>
      <c r="C571" t="s">
        <v>15</v>
      </c>
      <c r="D571">
        <v>1957</v>
      </c>
      <c r="E571">
        <v>1961</v>
      </c>
      <c r="F571">
        <v>25</v>
      </c>
      <c r="G571">
        <v>38</v>
      </c>
      <c r="H571">
        <v>6</v>
      </c>
      <c r="I571">
        <v>961</v>
      </c>
      <c r="J571">
        <v>108</v>
      </c>
      <c r="K571">
        <v>30.03</v>
      </c>
      <c r="L571">
        <v>1</v>
      </c>
      <c r="M571">
        <v>7</v>
      </c>
      <c r="N571">
        <v>5</v>
      </c>
      <c r="O571" s="2">
        <f t="shared" si="16"/>
        <v>38.44</v>
      </c>
      <c r="P571" s="2">
        <f t="shared" si="17"/>
        <v>25.289473684210527</v>
      </c>
    </row>
    <row r="572" spans="1:16" x14ac:dyDescent="0.3">
      <c r="A572">
        <v>20</v>
      </c>
      <c r="B572" t="s">
        <v>2234</v>
      </c>
      <c r="C572" t="s">
        <v>18</v>
      </c>
      <c r="D572">
        <v>1990</v>
      </c>
      <c r="E572">
        <v>1995</v>
      </c>
      <c r="F572">
        <v>19</v>
      </c>
      <c r="G572">
        <v>35</v>
      </c>
      <c r="H572">
        <v>4</v>
      </c>
      <c r="I572">
        <v>958</v>
      </c>
      <c r="J572">
        <v>120</v>
      </c>
      <c r="K572">
        <v>30.9</v>
      </c>
      <c r="L572">
        <v>1</v>
      </c>
      <c r="M572">
        <v>5</v>
      </c>
      <c r="N572">
        <v>3</v>
      </c>
      <c r="O572" s="2">
        <f t="shared" si="16"/>
        <v>50.421052631578945</v>
      </c>
      <c r="P572" s="2">
        <f t="shared" si="17"/>
        <v>27.37142857142857</v>
      </c>
    </row>
    <row r="573" spans="1:16" x14ac:dyDescent="0.3">
      <c r="A573">
        <v>21</v>
      </c>
      <c r="B573" t="s">
        <v>3675</v>
      </c>
      <c r="C573" t="s">
        <v>12</v>
      </c>
      <c r="D573">
        <v>1880</v>
      </c>
      <c r="E573">
        <v>1888</v>
      </c>
      <c r="F573">
        <v>19</v>
      </c>
      <c r="G573">
        <v>34</v>
      </c>
      <c r="H573">
        <v>1</v>
      </c>
      <c r="I573">
        <v>955</v>
      </c>
      <c r="J573">
        <v>147</v>
      </c>
      <c r="K573">
        <v>28.93</v>
      </c>
      <c r="L573">
        <v>3</v>
      </c>
      <c r="M573">
        <v>2</v>
      </c>
      <c r="N573">
        <v>6</v>
      </c>
      <c r="O573" s="2">
        <f t="shared" si="16"/>
        <v>50.263157894736842</v>
      </c>
      <c r="P573" s="2">
        <f t="shared" si="17"/>
        <v>28.088235294117649</v>
      </c>
    </row>
    <row r="574" spans="1:16" x14ac:dyDescent="0.3">
      <c r="A574">
        <v>22</v>
      </c>
      <c r="B574" t="s">
        <v>2328</v>
      </c>
      <c r="C574" t="s">
        <v>12</v>
      </c>
      <c r="D574">
        <v>1992</v>
      </c>
      <c r="E574">
        <v>1998</v>
      </c>
      <c r="F574">
        <v>35</v>
      </c>
      <c r="G574">
        <v>50</v>
      </c>
      <c r="H574">
        <v>14</v>
      </c>
      <c r="I574">
        <v>955</v>
      </c>
      <c r="J574">
        <v>79</v>
      </c>
      <c r="K574">
        <v>26.52</v>
      </c>
      <c r="L574">
        <v>0</v>
      </c>
      <c r="M574">
        <v>6</v>
      </c>
      <c r="N574">
        <v>5</v>
      </c>
      <c r="O574" s="2">
        <f t="shared" si="16"/>
        <v>27.285714285714285</v>
      </c>
      <c r="P574" s="2">
        <f t="shared" si="17"/>
        <v>19.100000000000001</v>
      </c>
    </row>
    <row r="575" spans="1:16" x14ac:dyDescent="0.3">
      <c r="A575">
        <v>23</v>
      </c>
      <c r="B575" t="s">
        <v>3676</v>
      </c>
      <c r="C575" t="s">
        <v>15</v>
      </c>
      <c r="D575">
        <v>1928</v>
      </c>
      <c r="E575">
        <v>1935</v>
      </c>
      <c r="F575">
        <v>16</v>
      </c>
      <c r="G575">
        <v>32</v>
      </c>
      <c r="H575">
        <v>1</v>
      </c>
      <c r="I575">
        <v>952</v>
      </c>
      <c r="J575">
        <v>209</v>
      </c>
      <c r="K575">
        <v>30.7</v>
      </c>
      <c r="L575">
        <v>2</v>
      </c>
      <c r="M575">
        <v>6</v>
      </c>
      <c r="N575">
        <v>6</v>
      </c>
      <c r="O575" s="2">
        <f t="shared" si="16"/>
        <v>59.5</v>
      </c>
      <c r="P575" s="2">
        <f t="shared" si="17"/>
        <v>29.75</v>
      </c>
    </row>
    <row r="576" spans="1:16" x14ac:dyDescent="0.3">
      <c r="A576">
        <v>24</v>
      </c>
      <c r="B576" t="s">
        <v>3677</v>
      </c>
      <c r="C576" t="s">
        <v>13</v>
      </c>
      <c r="D576">
        <v>1877</v>
      </c>
      <c r="E576">
        <v>1890</v>
      </c>
      <c r="F576">
        <v>25</v>
      </c>
      <c r="G576">
        <v>39</v>
      </c>
      <c r="H576">
        <v>0</v>
      </c>
      <c r="I576">
        <v>949</v>
      </c>
      <c r="J576">
        <v>149</v>
      </c>
      <c r="K576">
        <v>24.33</v>
      </c>
      <c r="L576">
        <v>1</v>
      </c>
      <c r="M576">
        <v>7</v>
      </c>
      <c r="N576">
        <v>6</v>
      </c>
      <c r="O576" s="2">
        <f t="shared" si="16"/>
        <v>37.96</v>
      </c>
      <c r="P576" s="2">
        <f t="shared" si="17"/>
        <v>24.333333333333332</v>
      </c>
    </row>
    <row r="577" spans="1:16" x14ac:dyDescent="0.3">
      <c r="A577">
        <v>25</v>
      </c>
      <c r="B577" t="s">
        <v>3678</v>
      </c>
      <c r="C577" t="s">
        <v>12</v>
      </c>
      <c r="D577">
        <v>1961</v>
      </c>
      <c r="E577">
        <v>1971</v>
      </c>
      <c r="F577">
        <v>60</v>
      </c>
      <c r="G577">
        <v>89</v>
      </c>
      <c r="H577">
        <v>12</v>
      </c>
      <c r="I577">
        <v>945</v>
      </c>
      <c r="J577">
        <v>76</v>
      </c>
      <c r="K577">
        <v>12.27</v>
      </c>
      <c r="L577">
        <v>0</v>
      </c>
      <c r="M577">
        <v>2</v>
      </c>
      <c r="N577">
        <v>15</v>
      </c>
      <c r="O577" s="2">
        <f t="shared" si="16"/>
        <v>15.75</v>
      </c>
      <c r="P577" s="2">
        <f t="shared" si="17"/>
        <v>10.617977528089888</v>
      </c>
    </row>
    <row r="578" spans="1:16" x14ac:dyDescent="0.3">
      <c r="A578">
        <v>26</v>
      </c>
      <c r="B578" t="s">
        <v>1138</v>
      </c>
      <c r="C578" t="s">
        <v>17</v>
      </c>
      <c r="D578">
        <v>2006</v>
      </c>
      <c r="E578">
        <v>2018</v>
      </c>
      <c r="F578">
        <v>86</v>
      </c>
      <c r="G578">
        <v>104</v>
      </c>
      <c r="H578">
        <v>23</v>
      </c>
      <c r="I578">
        <v>944</v>
      </c>
      <c r="J578">
        <v>40</v>
      </c>
      <c r="K578">
        <v>11.65</v>
      </c>
      <c r="L578">
        <v>0</v>
      </c>
      <c r="M578">
        <v>0</v>
      </c>
      <c r="N578">
        <v>22</v>
      </c>
      <c r="O578" s="2">
        <f t="shared" si="16"/>
        <v>10.976744186046512</v>
      </c>
      <c r="P578" s="2">
        <f t="shared" si="17"/>
        <v>9.0769230769230766</v>
      </c>
    </row>
    <row r="579" spans="1:16" x14ac:dyDescent="0.3">
      <c r="A579">
        <v>27</v>
      </c>
      <c r="B579" t="s">
        <v>173</v>
      </c>
      <c r="C579" t="s">
        <v>19</v>
      </c>
      <c r="D579">
        <v>2011</v>
      </c>
      <c r="E579">
        <v>2017</v>
      </c>
      <c r="F579">
        <v>15</v>
      </c>
      <c r="G579">
        <v>30</v>
      </c>
      <c r="H579">
        <v>2</v>
      </c>
      <c r="I579">
        <v>941</v>
      </c>
      <c r="J579">
        <v>160</v>
      </c>
      <c r="K579">
        <v>33.6</v>
      </c>
      <c r="L579">
        <v>2</v>
      </c>
      <c r="M579">
        <v>3</v>
      </c>
      <c r="N579">
        <v>2</v>
      </c>
      <c r="O579" s="2">
        <f t="shared" ref="O579:O642" si="18">I579/F579</f>
        <v>62.733333333333334</v>
      </c>
      <c r="P579" s="2">
        <f t="shared" ref="P579:P642" si="19">I579/G579</f>
        <v>31.366666666666667</v>
      </c>
    </row>
    <row r="580" spans="1:16" x14ac:dyDescent="0.3">
      <c r="A580">
        <v>28</v>
      </c>
      <c r="B580" t="s">
        <v>2352</v>
      </c>
      <c r="C580" t="s">
        <v>12</v>
      </c>
      <c r="D580">
        <v>1984</v>
      </c>
      <c r="E580">
        <v>1996</v>
      </c>
      <c r="F580">
        <v>71</v>
      </c>
      <c r="G580">
        <v>90</v>
      </c>
      <c r="H580">
        <v>13</v>
      </c>
      <c r="I580">
        <v>940</v>
      </c>
      <c r="J580">
        <v>42</v>
      </c>
      <c r="K580">
        <v>12.2</v>
      </c>
      <c r="L580">
        <v>0</v>
      </c>
      <c r="M580">
        <v>0</v>
      </c>
      <c r="N580">
        <v>13</v>
      </c>
      <c r="O580" s="2">
        <f t="shared" si="18"/>
        <v>13.23943661971831</v>
      </c>
      <c r="P580" s="2">
        <f t="shared" si="19"/>
        <v>10.444444444444445</v>
      </c>
    </row>
    <row r="581" spans="1:16" x14ac:dyDescent="0.3">
      <c r="A581">
        <v>29</v>
      </c>
      <c r="B581" t="s">
        <v>2816</v>
      </c>
      <c r="C581" t="s">
        <v>13</v>
      </c>
      <c r="D581">
        <v>1966</v>
      </c>
      <c r="E581">
        <v>1982</v>
      </c>
      <c r="F581">
        <v>86</v>
      </c>
      <c r="G581">
        <v>116</v>
      </c>
      <c r="H581">
        <v>35</v>
      </c>
      <c r="I581">
        <v>937</v>
      </c>
      <c r="J581">
        <v>45</v>
      </c>
      <c r="K581">
        <v>11.56</v>
      </c>
      <c r="L581">
        <v>0</v>
      </c>
      <c r="M581">
        <v>0</v>
      </c>
      <c r="N581">
        <v>19</v>
      </c>
      <c r="O581" s="2">
        <f t="shared" si="18"/>
        <v>10.895348837209303</v>
      </c>
      <c r="P581" s="2">
        <f t="shared" si="19"/>
        <v>8.0775862068965516</v>
      </c>
    </row>
    <row r="582" spans="1:16" x14ac:dyDescent="0.3">
      <c r="A582">
        <v>30</v>
      </c>
      <c r="B582" t="s">
        <v>2407</v>
      </c>
      <c r="C582" t="s">
        <v>15</v>
      </c>
      <c r="D582">
        <v>1984</v>
      </c>
      <c r="E582">
        <v>2001</v>
      </c>
      <c r="F582">
        <v>132</v>
      </c>
      <c r="G582">
        <v>185</v>
      </c>
      <c r="H582">
        <v>61</v>
      </c>
      <c r="I582">
        <v>936</v>
      </c>
      <c r="J582">
        <v>30</v>
      </c>
      <c r="K582">
        <v>7.54</v>
      </c>
      <c r="L582">
        <v>0</v>
      </c>
      <c r="M582">
        <v>0</v>
      </c>
      <c r="N582">
        <v>43</v>
      </c>
      <c r="O582" s="2">
        <f t="shared" si="18"/>
        <v>7.0909090909090908</v>
      </c>
      <c r="P582" s="2">
        <f t="shared" si="19"/>
        <v>5.0594594594594593</v>
      </c>
    </row>
    <row r="583" spans="1:16" x14ac:dyDescent="0.3">
      <c r="A583">
        <v>31</v>
      </c>
      <c r="B583" t="s">
        <v>2278</v>
      </c>
      <c r="C583" t="s">
        <v>13</v>
      </c>
      <c r="D583">
        <v>1986</v>
      </c>
      <c r="E583">
        <v>1995</v>
      </c>
      <c r="F583">
        <v>44</v>
      </c>
      <c r="G583">
        <v>68</v>
      </c>
      <c r="H583">
        <v>5</v>
      </c>
      <c r="I583">
        <v>934</v>
      </c>
      <c r="J583">
        <v>88</v>
      </c>
      <c r="K583">
        <v>14.82</v>
      </c>
      <c r="L583">
        <v>0</v>
      </c>
      <c r="M583">
        <v>4</v>
      </c>
      <c r="N583">
        <v>10</v>
      </c>
      <c r="O583" s="2">
        <f t="shared" si="18"/>
        <v>21.227272727272727</v>
      </c>
      <c r="P583" s="2">
        <f t="shared" si="19"/>
        <v>13.735294117647058</v>
      </c>
    </row>
    <row r="584" spans="1:16" x14ac:dyDescent="0.3">
      <c r="A584">
        <v>32</v>
      </c>
      <c r="B584" t="s">
        <v>988</v>
      </c>
      <c r="C584" t="s">
        <v>12</v>
      </c>
      <c r="D584">
        <v>2016</v>
      </c>
      <c r="E584">
        <v>2019</v>
      </c>
      <c r="F584">
        <v>16</v>
      </c>
      <c r="G584">
        <v>29</v>
      </c>
      <c r="H584">
        <v>5</v>
      </c>
      <c r="I584">
        <v>934</v>
      </c>
      <c r="J584">
        <v>110</v>
      </c>
      <c r="K584">
        <v>38.909999999999997</v>
      </c>
      <c r="L584">
        <v>2</v>
      </c>
      <c r="M584">
        <v>4</v>
      </c>
      <c r="N584">
        <v>1</v>
      </c>
      <c r="O584" s="2">
        <f t="shared" si="18"/>
        <v>58.375</v>
      </c>
      <c r="P584" s="2">
        <f t="shared" si="19"/>
        <v>32.206896551724135</v>
      </c>
    </row>
    <row r="585" spans="1:16" x14ac:dyDescent="0.3">
      <c r="A585">
        <v>33</v>
      </c>
      <c r="B585" t="s">
        <v>965</v>
      </c>
      <c r="C585" t="s">
        <v>11</v>
      </c>
      <c r="D585">
        <v>2002</v>
      </c>
      <c r="E585">
        <v>2018</v>
      </c>
      <c r="F585">
        <v>25</v>
      </c>
      <c r="G585">
        <v>38</v>
      </c>
      <c r="H585">
        <v>8</v>
      </c>
      <c r="I585">
        <v>934</v>
      </c>
      <c r="J585">
        <v>71</v>
      </c>
      <c r="K585">
        <v>31.13</v>
      </c>
      <c r="L585">
        <v>0</v>
      </c>
      <c r="M585">
        <v>6</v>
      </c>
      <c r="N585">
        <v>4</v>
      </c>
      <c r="O585" s="2">
        <f t="shared" si="18"/>
        <v>37.36</v>
      </c>
      <c r="P585" s="2">
        <f t="shared" si="19"/>
        <v>24.578947368421051</v>
      </c>
    </row>
    <row r="586" spans="1:16" x14ac:dyDescent="0.3">
      <c r="A586">
        <v>34</v>
      </c>
      <c r="B586" t="s">
        <v>75</v>
      </c>
      <c r="C586" t="s">
        <v>14</v>
      </c>
      <c r="D586">
        <v>2015</v>
      </c>
      <c r="E586">
        <v>2019</v>
      </c>
      <c r="F586">
        <v>18</v>
      </c>
      <c r="G586">
        <v>33</v>
      </c>
      <c r="H586">
        <v>3</v>
      </c>
      <c r="I586">
        <v>934</v>
      </c>
      <c r="J586">
        <v>153</v>
      </c>
      <c r="K586">
        <v>31.13</v>
      </c>
      <c r="L586">
        <v>2</v>
      </c>
      <c r="M586">
        <v>4</v>
      </c>
      <c r="N586">
        <v>5</v>
      </c>
      <c r="O586" s="2">
        <f t="shared" si="18"/>
        <v>51.888888888888886</v>
      </c>
      <c r="P586" s="2">
        <f t="shared" si="19"/>
        <v>28.303030303030305</v>
      </c>
    </row>
    <row r="587" spans="1:16" x14ac:dyDescent="0.3">
      <c r="A587">
        <v>35</v>
      </c>
      <c r="B587" t="s">
        <v>2221</v>
      </c>
      <c r="C587" t="s">
        <v>16</v>
      </c>
      <c r="D587">
        <v>1986</v>
      </c>
      <c r="E587">
        <v>1997</v>
      </c>
      <c r="F587">
        <v>25</v>
      </c>
      <c r="G587">
        <v>41</v>
      </c>
      <c r="H587">
        <v>3</v>
      </c>
      <c r="I587">
        <v>928</v>
      </c>
      <c r="J587">
        <v>65</v>
      </c>
      <c r="K587">
        <v>24.42</v>
      </c>
      <c r="L587">
        <v>0</v>
      </c>
      <c r="M587">
        <v>8</v>
      </c>
      <c r="N587">
        <v>5</v>
      </c>
      <c r="O587" s="2">
        <f t="shared" si="18"/>
        <v>37.119999999999997</v>
      </c>
      <c r="P587" s="2">
        <f t="shared" si="19"/>
        <v>22.634146341463413</v>
      </c>
    </row>
    <row r="588" spans="1:16" x14ac:dyDescent="0.3">
      <c r="A588">
        <v>36</v>
      </c>
      <c r="B588" t="s">
        <v>2229</v>
      </c>
      <c r="C588" t="s">
        <v>18</v>
      </c>
      <c r="D588">
        <v>1974</v>
      </c>
      <c r="E588">
        <v>1985</v>
      </c>
      <c r="F588">
        <v>43</v>
      </c>
      <c r="G588">
        <v>65</v>
      </c>
      <c r="H588">
        <v>8</v>
      </c>
      <c r="I588">
        <v>928</v>
      </c>
      <c r="J588">
        <v>64</v>
      </c>
      <c r="K588">
        <v>16.28</v>
      </c>
      <c r="L588">
        <v>0</v>
      </c>
      <c r="M588">
        <v>2</v>
      </c>
      <c r="N588">
        <v>7</v>
      </c>
      <c r="O588" s="2">
        <f t="shared" si="18"/>
        <v>21.581395348837209</v>
      </c>
      <c r="P588" s="2">
        <f t="shared" si="19"/>
        <v>14.276923076923078</v>
      </c>
    </row>
    <row r="589" spans="1:16" x14ac:dyDescent="0.3">
      <c r="A589">
        <v>37</v>
      </c>
      <c r="B589" t="s">
        <v>3679</v>
      </c>
      <c r="C589" t="s">
        <v>11</v>
      </c>
      <c r="D589">
        <v>1946</v>
      </c>
      <c r="E589">
        <v>1958</v>
      </c>
      <c r="F589">
        <v>26</v>
      </c>
      <c r="G589">
        <v>42</v>
      </c>
      <c r="H589">
        <v>3</v>
      </c>
      <c r="I589">
        <v>927</v>
      </c>
      <c r="J589">
        <v>93</v>
      </c>
      <c r="K589">
        <v>23.76</v>
      </c>
      <c r="L589">
        <v>0</v>
      </c>
      <c r="M589">
        <v>5</v>
      </c>
      <c r="N589">
        <v>2</v>
      </c>
      <c r="O589" s="2">
        <f t="shared" si="18"/>
        <v>35.653846153846153</v>
      </c>
      <c r="P589" s="2">
        <f t="shared" si="19"/>
        <v>22.071428571428573</v>
      </c>
    </row>
    <row r="590" spans="1:16" x14ac:dyDescent="0.3">
      <c r="A590">
        <v>38</v>
      </c>
      <c r="B590" t="s">
        <v>2274</v>
      </c>
      <c r="C590" t="s">
        <v>16</v>
      </c>
      <c r="D590">
        <v>1995</v>
      </c>
      <c r="E590">
        <v>2004</v>
      </c>
      <c r="F590">
        <v>49</v>
      </c>
      <c r="G590">
        <v>78</v>
      </c>
      <c r="H590">
        <v>14</v>
      </c>
      <c r="I590">
        <v>927</v>
      </c>
      <c r="J590">
        <v>101</v>
      </c>
      <c r="K590">
        <v>14.48</v>
      </c>
      <c r="L590">
        <v>1</v>
      </c>
      <c r="M590">
        <v>2</v>
      </c>
      <c r="N590">
        <v>13</v>
      </c>
      <c r="O590" s="2">
        <f t="shared" si="18"/>
        <v>18.918367346938776</v>
      </c>
      <c r="P590" s="2">
        <f t="shared" si="19"/>
        <v>11.884615384615385</v>
      </c>
    </row>
    <row r="591" spans="1:16" x14ac:dyDescent="0.3">
      <c r="A591">
        <v>39</v>
      </c>
      <c r="B591" t="s">
        <v>3680</v>
      </c>
      <c r="C591" t="s">
        <v>13</v>
      </c>
      <c r="D591">
        <v>1924</v>
      </c>
      <c r="E591">
        <v>1931</v>
      </c>
      <c r="F591">
        <v>26</v>
      </c>
      <c r="G591">
        <v>36</v>
      </c>
      <c r="H591">
        <v>4</v>
      </c>
      <c r="I591">
        <v>925</v>
      </c>
      <c r="J591">
        <v>121</v>
      </c>
      <c r="K591">
        <v>28.9</v>
      </c>
      <c r="L591">
        <v>1</v>
      </c>
      <c r="M591">
        <v>5</v>
      </c>
      <c r="N591">
        <v>2</v>
      </c>
      <c r="O591" s="2">
        <f t="shared" si="18"/>
        <v>35.57692307692308</v>
      </c>
      <c r="P591" s="2">
        <f t="shared" si="19"/>
        <v>25.694444444444443</v>
      </c>
    </row>
    <row r="592" spans="1:16" x14ac:dyDescent="0.3">
      <c r="A592">
        <v>40</v>
      </c>
      <c r="B592" t="s">
        <v>3681</v>
      </c>
      <c r="C592" t="s">
        <v>15</v>
      </c>
      <c r="D592">
        <v>1948</v>
      </c>
      <c r="E592">
        <v>1958</v>
      </c>
      <c r="F592">
        <v>22</v>
      </c>
      <c r="G592">
        <v>35</v>
      </c>
      <c r="H592">
        <v>6</v>
      </c>
      <c r="I592">
        <v>922</v>
      </c>
      <c r="J592">
        <v>219</v>
      </c>
      <c r="K592">
        <v>31.79</v>
      </c>
      <c r="L592">
        <v>1</v>
      </c>
      <c r="M592">
        <v>5</v>
      </c>
      <c r="N592">
        <v>4</v>
      </c>
      <c r="O592" s="2">
        <f t="shared" si="18"/>
        <v>41.909090909090907</v>
      </c>
      <c r="P592" s="2">
        <f t="shared" si="19"/>
        <v>26.342857142857142</v>
      </c>
    </row>
    <row r="593" spans="1:16" x14ac:dyDescent="0.3">
      <c r="A593">
        <v>41</v>
      </c>
      <c r="B593" t="s">
        <v>2239</v>
      </c>
      <c r="C593" t="s">
        <v>18</v>
      </c>
      <c r="D593">
        <v>1995</v>
      </c>
      <c r="E593">
        <v>2000</v>
      </c>
      <c r="F593">
        <v>19</v>
      </c>
      <c r="G593">
        <v>37</v>
      </c>
      <c r="H593">
        <v>2</v>
      </c>
      <c r="I593">
        <v>922</v>
      </c>
      <c r="J593">
        <v>112</v>
      </c>
      <c r="K593">
        <v>26.34</v>
      </c>
      <c r="L593">
        <v>1</v>
      </c>
      <c r="M593">
        <v>3</v>
      </c>
      <c r="N593">
        <v>3</v>
      </c>
      <c r="O593" s="2">
        <f t="shared" si="18"/>
        <v>48.526315789473685</v>
      </c>
      <c r="P593" s="2">
        <f t="shared" si="19"/>
        <v>24.918918918918919</v>
      </c>
    </row>
    <row r="594" spans="1:16" x14ac:dyDescent="0.3">
      <c r="A594">
        <v>42</v>
      </c>
      <c r="B594" t="s">
        <v>3682</v>
      </c>
      <c r="C594" t="s">
        <v>12</v>
      </c>
      <c r="D594">
        <v>1888</v>
      </c>
      <c r="E594">
        <v>1898</v>
      </c>
      <c r="F594">
        <v>24</v>
      </c>
      <c r="G594">
        <v>42</v>
      </c>
      <c r="H594">
        <v>0</v>
      </c>
      <c r="I594">
        <v>921</v>
      </c>
      <c r="J594">
        <v>143</v>
      </c>
      <c r="K594">
        <v>21.92</v>
      </c>
      <c r="L594">
        <v>1</v>
      </c>
      <c r="M594">
        <v>4</v>
      </c>
      <c r="N594">
        <v>7</v>
      </c>
      <c r="O594" s="2">
        <f t="shared" si="18"/>
        <v>38.375</v>
      </c>
      <c r="P594" s="2">
        <f t="shared" si="19"/>
        <v>21.928571428571427</v>
      </c>
    </row>
    <row r="595" spans="1:16" x14ac:dyDescent="0.3">
      <c r="A595">
        <v>43</v>
      </c>
      <c r="B595" t="s">
        <v>2251</v>
      </c>
      <c r="C595" t="s">
        <v>13</v>
      </c>
      <c r="D595">
        <v>1980</v>
      </c>
      <c r="E595">
        <v>1988</v>
      </c>
      <c r="F595">
        <v>23</v>
      </c>
      <c r="G595">
        <v>41</v>
      </c>
      <c r="H595">
        <v>1</v>
      </c>
      <c r="I595">
        <v>919</v>
      </c>
      <c r="J595">
        <v>123</v>
      </c>
      <c r="K595">
        <v>22.97</v>
      </c>
      <c r="L595">
        <v>1</v>
      </c>
      <c r="M595">
        <v>4</v>
      </c>
      <c r="N595">
        <v>2</v>
      </c>
      <c r="O595" s="2">
        <f t="shared" si="18"/>
        <v>39.956521739130437</v>
      </c>
      <c r="P595" s="2">
        <f t="shared" si="19"/>
        <v>22.414634146341463</v>
      </c>
    </row>
    <row r="596" spans="1:16" x14ac:dyDescent="0.3">
      <c r="A596">
        <v>44</v>
      </c>
      <c r="B596" t="s">
        <v>3683</v>
      </c>
      <c r="C596" t="s">
        <v>13</v>
      </c>
      <c r="D596">
        <v>1960</v>
      </c>
      <c r="E596">
        <v>1966</v>
      </c>
      <c r="F596">
        <v>39</v>
      </c>
      <c r="G596">
        <v>51</v>
      </c>
      <c r="H596">
        <v>15</v>
      </c>
      <c r="I596">
        <v>918</v>
      </c>
      <c r="J596">
        <v>88</v>
      </c>
      <c r="K596">
        <v>25.5</v>
      </c>
      <c r="L596">
        <v>0</v>
      </c>
      <c r="M596">
        <v>5</v>
      </c>
      <c r="N596">
        <v>4</v>
      </c>
      <c r="O596" s="2">
        <f t="shared" si="18"/>
        <v>23.53846153846154</v>
      </c>
      <c r="P596" s="2">
        <f t="shared" si="19"/>
        <v>18</v>
      </c>
    </row>
    <row r="597" spans="1:16" x14ac:dyDescent="0.3">
      <c r="A597">
        <v>45</v>
      </c>
      <c r="B597" t="s">
        <v>2279</v>
      </c>
      <c r="C597" t="s">
        <v>15</v>
      </c>
      <c r="D597">
        <v>1993</v>
      </c>
      <c r="E597">
        <v>2002</v>
      </c>
      <c r="F597">
        <v>33</v>
      </c>
      <c r="G597">
        <v>45</v>
      </c>
      <c r="H597">
        <v>4</v>
      </c>
      <c r="I597">
        <v>918</v>
      </c>
      <c r="J597">
        <v>101</v>
      </c>
      <c r="K597">
        <v>22.39</v>
      </c>
      <c r="L597">
        <v>1</v>
      </c>
      <c r="M597">
        <v>3</v>
      </c>
      <c r="N597">
        <v>9</v>
      </c>
      <c r="O597" s="2">
        <f t="shared" si="18"/>
        <v>27.818181818181817</v>
      </c>
      <c r="P597" s="2">
        <f t="shared" si="19"/>
        <v>20.399999999999999</v>
      </c>
    </row>
    <row r="598" spans="1:16" x14ac:dyDescent="0.3">
      <c r="A598">
        <v>46</v>
      </c>
      <c r="B598" t="s">
        <v>2631</v>
      </c>
      <c r="C598" t="s">
        <v>11</v>
      </c>
      <c r="D598">
        <v>1974</v>
      </c>
      <c r="E598">
        <v>1981</v>
      </c>
      <c r="F598">
        <v>39</v>
      </c>
      <c r="G598">
        <v>57</v>
      </c>
      <c r="H598">
        <v>14</v>
      </c>
      <c r="I598">
        <v>913</v>
      </c>
      <c r="J598">
        <v>86</v>
      </c>
      <c r="K598">
        <v>21.23</v>
      </c>
      <c r="L598">
        <v>0</v>
      </c>
      <c r="M598">
        <v>2</v>
      </c>
      <c r="N598">
        <v>2</v>
      </c>
      <c r="O598" s="2">
        <f t="shared" si="18"/>
        <v>23.410256410256409</v>
      </c>
      <c r="P598" s="2">
        <f t="shared" si="19"/>
        <v>16.017543859649123</v>
      </c>
    </row>
    <row r="599" spans="1:16" x14ac:dyDescent="0.3">
      <c r="A599">
        <v>47</v>
      </c>
      <c r="B599" t="s">
        <v>2434</v>
      </c>
      <c r="C599" t="s">
        <v>15</v>
      </c>
      <c r="D599">
        <v>1975</v>
      </c>
      <c r="E599">
        <v>1987</v>
      </c>
      <c r="F599">
        <v>60</v>
      </c>
      <c r="G599">
        <v>76</v>
      </c>
      <c r="H599">
        <v>10</v>
      </c>
      <c r="I599">
        <v>910</v>
      </c>
      <c r="J599">
        <v>73</v>
      </c>
      <c r="K599">
        <v>13.78</v>
      </c>
      <c r="L599">
        <v>0</v>
      </c>
      <c r="M599">
        <v>6</v>
      </c>
      <c r="N599">
        <v>15</v>
      </c>
      <c r="O599" s="2">
        <f t="shared" si="18"/>
        <v>15.166666666666666</v>
      </c>
      <c r="P599" s="2">
        <f t="shared" si="19"/>
        <v>11.973684210526315</v>
      </c>
    </row>
    <row r="600" spans="1:16" x14ac:dyDescent="0.3">
      <c r="A600">
        <v>48</v>
      </c>
      <c r="B600" t="s">
        <v>3684</v>
      </c>
      <c r="C600" t="s">
        <v>13</v>
      </c>
      <c r="D600">
        <v>1920</v>
      </c>
      <c r="E600">
        <v>1923</v>
      </c>
      <c r="F600">
        <v>10</v>
      </c>
      <c r="G600">
        <v>18</v>
      </c>
      <c r="H600">
        <v>2</v>
      </c>
      <c r="I600">
        <v>910</v>
      </c>
      <c r="J600">
        <v>140</v>
      </c>
      <c r="K600">
        <v>56.87</v>
      </c>
      <c r="L600">
        <v>5</v>
      </c>
      <c r="M600">
        <v>2</v>
      </c>
      <c r="N600">
        <v>2</v>
      </c>
      <c r="O600" s="2">
        <f t="shared" si="18"/>
        <v>91</v>
      </c>
      <c r="P600" s="2">
        <f t="shared" si="19"/>
        <v>50.555555555555557</v>
      </c>
    </row>
    <row r="601" spans="1:16" x14ac:dyDescent="0.3">
      <c r="A601">
        <v>49</v>
      </c>
      <c r="B601" t="s">
        <v>3685</v>
      </c>
      <c r="C601" t="s">
        <v>12</v>
      </c>
      <c r="D601">
        <v>1877</v>
      </c>
      <c r="E601">
        <v>1892</v>
      </c>
      <c r="F601">
        <v>19</v>
      </c>
      <c r="G601">
        <v>34</v>
      </c>
      <c r="H601">
        <v>5</v>
      </c>
      <c r="I601">
        <v>908</v>
      </c>
      <c r="J601">
        <v>211</v>
      </c>
      <c r="K601">
        <v>31.31</v>
      </c>
      <c r="L601">
        <v>2</v>
      </c>
      <c r="M601">
        <v>1</v>
      </c>
      <c r="N601">
        <v>3</v>
      </c>
      <c r="O601" s="2">
        <f t="shared" si="18"/>
        <v>47.789473684210527</v>
      </c>
      <c r="P601" s="2">
        <f t="shared" si="19"/>
        <v>26.705882352941178</v>
      </c>
    </row>
    <row r="602" spans="1:16" x14ac:dyDescent="0.3">
      <c r="A602">
        <v>0</v>
      </c>
      <c r="B602" t="s">
        <v>2467</v>
      </c>
      <c r="C602" t="s">
        <v>12</v>
      </c>
      <c r="D602">
        <v>1971</v>
      </c>
      <c r="E602">
        <v>1984</v>
      </c>
      <c r="F602">
        <v>70</v>
      </c>
      <c r="G602">
        <v>90</v>
      </c>
      <c r="H602">
        <v>24</v>
      </c>
      <c r="I602">
        <v>905</v>
      </c>
      <c r="J602">
        <v>73</v>
      </c>
      <c r="K602">
        <v>13.71</v>
      </c>
      <c r="L602">
        <v>0</v>
      </c>
      <c r="M602">
        <v>1</v>
      </c>
      <c r="N602">
        <v>10</v>
      </c>
      <c r="O602" s="2">
        <f t="shared" si="18"/>
        <v>12.928571428571429</v>
      </c>
      <c r="P602" s="2">
        <f t="shared" si="19"/>
        <v>10.055555555555555</v>
      </c>
    </row>
    <row r="603" spans="1:16" x14ac:dyDescent="0.3">
      <c r="A603">
        <v>1</v>
      </c>
      <c r="B603" t="s">
        <v>3686</v>
      </c>
      <c r="C603" t="s">
        <v>13</v>
      </c>
      <c r="D603">
        <v>1896</v>
      </c>
      <c r="E603">
        <v>1909</v>
      </c>
      <c r="F603">
        <v>35</v>
      </c>
      <c r="G603">
        <v>52</v>
      </c>
      <c r="H603">
        <v>8</v>
      </c>
      <c r="I603">
        <v>903</v>
      </c>
      <c r="J603">
        <v>84</v>
      </c>
      <c r="K603">
        <v>20.52</v>
      </c>
      <c r="L603">
        <v>0</v>
      </c>
      <c r="M603">
        <v>4</v>
      </c>
      <c r="N603">
        <v>10</v>
      </c>
      <c r="O603" s="2">
        <f t="shared" si="18"/>
        <v>25.8</v>
      </c>
      <c r="P603" s="2">
        <f t="shared" si="19"/>
        <v>17.365384615384617</v>
      </c>
    </row>
    <row r="604" spans="1:16" x14ac:dyDescent="0.3">
      <c r="A604">
        <v>2</v>
      </c>
      <c r="B604" t="s">
        <v>2608</v>
      </c>
      <c r="C604" t="s">
        <v>12</v>
      </c>
      <c r="D604">
        <v>2005</v>
      </c>
      <c r="E604">
        <v>2008</v>
      </c>
      <c r="F604">
        <v>11</v>
      </c>
      <c r="G604">
        <v>19</v>
      </c>
      <c r="H604">
        <v>0</v>
      </c>
      <c r="I604">
        <v>902</v>
      </c>
      <c r="J604">
        <v>150</v>
      </c>
      <c r="K604">
        <v>47.47</v>
      </c>
      <c r="L604">
        <v>3</v>
      </c>
      <c r="M604">
        <v>6</v>
      </c>
      <c r="N604">
        <v>1</v>
      </c>
      <c r="O604" s="2">
        <f t="shared" si="18"/>
        <v>82</v>
      </c>
      <c r="P604" s="2">
        <f t="shared" si="19"/>
        <v>47.473684210526315</v>
      </c>
    </row>
    <row r="605" spans="1:16" x14ac:dyDescent="0.3">
      <c r="A605">
        <v>3</v>
      </c>
      <c r="B605" t="s">
        <v>2200</v>
      </c>
      <c r="C605" t="s">
        <v>16</v>
      </c>
      <c r="D605">
        <v>1997</v>
      </c>
      <c r="E605">
        <v>2001</v>
      </c>
      <c r="F605">
        <v>21</v>
      </c>
      <c r="G605">
        <v>34</v>
      </c>
      <c r="H605">
        <v>4</v>
      </c>
      <c r="I605">
        <v>900</v>
      </c>
      <c r="J605">
        <v>136</v>
      </c>
      <c r="K605">
        <v>30</v>
      </c>
      <c r="L605">
        <v>3</v>
      </c>
      <c r="M605">
        <v>1</v>
      </c>
      <c r="N605">
        <v>5</v>
      </c>
      <c r="O605" s="2">
        <f t="shared" si="18"/>
        <v>42.857142857142854</v>
      </c>
      <c r="P605" s="2">
        <f t="shared" si="19"/>
        <v>26.470588235294116</v>
      </c>
    </row>
    <row r="606" spans="1:16" x14ac:dyDescent="0.3">
      <c r="A606">
        <v>4</v>
      </c>
      <c r="B606" t="s">
        <v>3053</v>
      </c>
      <c r="C606" t="s">
        <v>18</v>
      </c>
      <c r="D606">
        <v>1965</v>
      </c>
      <c r="E606">
        <v>1973</v>
      </c>
      <c r="F606">
        <v>30</v>
      </c>
      <c r="G606">
        <v>50</v>
      </c>
      <c r="H606">
        <v>6</v>
      </c>
      <c r="I606">
        <v>898</v>
      </c>
      <c r="J606">
        <v>124</v>
      </c>
      <c r="K606">
        <v>20.399999999999999</v>
      </c>
      <c r="L606">
        <v>2</v>
      </c>
      <c r="M606">
        <v>2</v>
      </c>
      <c r="N606">
        <v>8</v>
      </c>
      <c r="O606" s="2">
        <f t="shared" si="18"/>
        <v>29.933333333333334</v>
      </c>
      <c r="P606" s="2">
        <f t="shared" si="19"/>
        <v>17.96</v>
      </c>
    </row>
    <row r="607" spans="1:16" x14ac:dyDescent="0.3">
      <c r="A607">
        <v>5</v>
      </c>
      <c r="B607" t="s">
        <v>2554</v>
      </c>
      <c r="C607" t="s">
        <v>12</v>
      </c>
      <c r="D607">
        <v>1975</v>
      </c>
      <c r="E607">
        <v>1978</v>
      </c>
      <c r="F607">
        <v>18</v>
      </c>
      <c r="G607">
        <v>32</v>
      </c>
      <c r="H607">
        <v>1</v>
      </c>
      <c r="I607">
        <v>897</v>
      </c>
      <c r="J607">
        <v>168</v>
      </c>
      <c r="K607">
        <v>28.93</v>
      </c>
      <c r="L607">
        <v>2</v>
      </c>
      <c r="M607">
        <v>3</v>
      </c>
      <c r="N607">
        <v>3</v>
      </c>
      <c r="O607" s="2">
        <f t="shared" si="18"/>
        <v>49.833333333333336</v>
      </c>
      <c r="P607" s="2">
        <f t="shared" si="19"/>
        <v>28.03125</v>
      </c>
    </row>
    <row r="608" spans="1:16" x14ac:dyDescent="0.3">
      <c r="A608">
        <v>6</v>
      </c>
      <c r="B608" t="s">
        <v>3687</v>
      </c>
      <c r="C608" t="s">
        <v>15</v>
      </c>
      <c r="D608">
        <v>1948</v>
      </c>
      <c r="E608">
        <v>1954</v>
      </c>
      <c r="F608">
        <v>22</v>
      </c>
      <c r="G608">
        <v>37</v>
      </c>
      <c r="H608">
        <v>3</v>
      </c>
      <c r="I608">
        <v>896</v>
      </c>
      <c r="J608">
        <v>107</v>
      </c>
      <c r="K608">
        <v>26.35</v>
      </c>
      <c r="L608">
        <v>1</v>
      </c>
      <c r="M608">
        <v>4</v>
      </c>
      <c r="N608">
        <v>0</v>
      </c>
      <c r="O608" s="2">
        <f t="shared" si="18"/>
        <v>40.727272727272727</v>
      </c>
      <c r="P608" s="2">
        <f t="shared" si="19"/>
        <v>24.216216216216218</v>
      </c>
    </row>
    <row r="609" spans="1:16" x14ac:dyDescent="0.3">
      <c r="A609">
        <v>7</v>
      </c>
      <c r="B609" t="s">
        <v>2373</v>
      </c>
      <c r="C609" t="s">
        <v>12</v>
      </c>
      <c r="D609">
        <v>1980</v>
      </c>
      <c r="E609">
        <v>1989</v>
      </c>
      <c r="F609">
        <v>46</v>
      </c>
      <c r="G609">
        <v>68</v>
      </c>
      <c r="H609">
        <v>12</v>
      </c>
      <c r="I609">
        <v>894</v>
      </c>
      <c r="J609">
        <v>74</v>
      </c>
      <c r="K609">
        <v>15.96</v>
      </c>
      <c r="L609">
        <v>0</v>
      </c>
      <c r="M609">
        <v>4</v>
      </c>
      <c r="N609">
        <v>6</v>
      </c>
      <c r="O609" s="2">
        <f t="shared" si="18"/>
        <v>19.434782608695652</v>
      </c>
      <c r="P609" s="2">
        <f t="shared" si="19"/>
        <v>13.147058823529411</v>
      </c>
    </row>
    <row r="610" spans="1:16" x14ac:dyDescent="0.3">
      <c r="A610">
        <v>8</v>
      </c>
      <c r="B610" t="s">
        <v>3688</v>
      </c>
      <c r="C610" t="s">
        <v>17</v>
      </c>
      <c r="D610">
        <v>1938</v>
      </c>
      <c r="E610">
        <v>1949</v>
      </c>
      <c r="F610">
        <v>11</v>
      </c>
      <c r="G610">
        <v>19</v>
      </c>
      <c r="H610">
        <v>2</v>
      </c>
      <c r="I610">
        <v>894</v>
      </c>
      <c r="J610">
        <v>189</v>
      </c>
      <c r="K610">
        <v>52.58</v>
      </c>
      <c r="L610">
        <v>4</v>
      </c>
      <c r="M610">
        <v>3</v>
      </c>
      <c r="N610">
        <v>2</v>
      </c>
      <c r="O610" s="2">
        <f t="shared" si="18"/>
        <v>81.272727272727266</v>
      </c>
      <c r="P610" s="2">
        <f t="shared" si="19"/>
        <v>47.05263157894737</v>
      </c>
    </row>
    <row r="611" spans="1:16" x14ac:dyDescent="0.3">
      <c r="A611">
        <v>9</v>
      </c>
      <c r="B611" t="s">
        <v>2645</v>
      </c>
      <c r="C611" t="s">
        <v>12</v>
      </c>
      <c r="D611">
        <v>1977</v>
      </c>
      <c r="E611">
        <v>1980</v>
      </c>
      <c r="F611">
        <v>15</v>
      </c>
      <c r="G611">
        <v>29</v>
      </c>
      <c r="H611">
        <v>1</v>
      </c>
      <c r="I611">
        <v>893</v>
      </c>
      <c r="J611">
        <v>122</v>
      </c>
      <c r="K611">
        <v>31.89</v>
      </c>
      <c r="L611">
        <v>1</v>
      </c>
      <c r="M611">
        <v>7</v>
      </c>
      <c r="N611">
        <v>3</v>
      </c>
      <c r="O611" s="2">
        <f t="shared" si="18"/>
        <v>59.533333333333331</v>
      </c>
      <c r="P611" s="2">
        <f t="shared" si="19"/>
        <v>30.793103448275861</v>
      </c>
    </row>
    <row r="612" spans="1:16" x14ac:dyDescent="0.3">
      <c r="A612">
        <v>10</v>
      </c>
      <c r="B612" t="s">
        <v>3689</v>
      </c>
      <c r="C612" t="s">
        <v>18</v>
      </c>
      <c r="D612">
        <v>1955</v>
      </c>
      <c r="E612">
        <v>1965</v>
      </c>
      <c r="F612">
        <v>25</v>
      </c>
      <c r="G612">
        <v>47</v>
      </c>
      <c r="H612">
        <v>2</v>
      </c>
      <c r="I612">
        <v>892</v>
      </c>
      <c r="J612">
        <v>111</v>
      </c>
      <c r="K612">
        <v>19.82</v>
      </c>
      <c r="L612">
        <v>1</v>
      </c>
      <c r="M612">
        <v>3</v>
      </c>
      <c r="N612">
        <v>5</v>
      </c>
      <c r="O612" s="2">
        <f t="shared" si="18"/>
        <v>35.68</v>
      </c>
      <c r="P612" s="2">
        <f t="shared" si="19"/>
        <v>18.978723404255319</v>
      </c>
    </row>
    <row r="613" spans="1:16" x14ac:dyDescent="0.3">
      <c r="A613">
        <v>11</v>
      </c>
      <c r="B613" t="s">
        <v>3690</v>
      </c>
      <c r="C613" t="s">
        <v>12</v>
      </c>
      <c r="D613">
        <v>1957</v>
      </c>
      <c r="E613">
        <v>1966</v>
      </c>
      <c r="F613">
        <v>51</v>
      </c>
      <c r="G613">
        <v>67</v>
      </c>
      <c r="H613">
        <v>8</v>
      </c>
      <c r="I613">
        <v>890</v>
      </c>
      <c r="J613">
        <v>74</v>
      </c>
      <c r="K613">
        <v>15.08</v>
      </c>
      <c r="L613">
        <v>0</v>
      </c>
      <c r="M613">
        <v>3</v>
      </c>
      <c r="N613">
        <v>11</v>
      </c>
      <c r="O613" s="2">
        <f t="shared" si="18"/>
        <v>17.450980392156861</v>
      </c>
      <c r="P613" s="2">
        <f t="shared" si="19"/>
        <v>13.283582089552239</v>
      </c>
    </row>
    <row r="614" spans="1:16" x14ac:dyDescent="0.3">
      <c r="A614">
        <v>12</v>
      </c>
      <c r="B614" t="s">
        <v>1639</v>
      </c>
      <c r="C614" t="s">
        <v>15</v>
      </c>
      <c r="D614">
        <v>2009</v>
      </c>
      <c r="E614">
        <v>2019</v>
      </c>
      <c r="F614">
        <v>56</v>
      </c>
      <c r="G614">
        <v>90</v>
      </c>
      <c r="H614">
        <v>17</v>
      </c>
      <c r="I614">
        <v>890</v>
      </c>
      <c r="J614">
        <v>41</v>
      </c>
      <c r="K614">
        <v>12.19</v>
      </c>
      <c r="L614">
        <v>0</v>
      </c>
      <c r="M614">
        <v>0</v>
      </c>
      <c r="N614">
        <v>13</v>
      </c>
      <c r="O614" s="2">
        <f t="shared" si="18"/>
        <v>15.892857142857142</v>
      </c>
      <c r="P614" s="2">
        <f t="shared" si="19"/>
        <v>9.8888888888888893</v>
      </c>
    </row>
    <row r="615" spans="1:16" x14ac:dyDescent="0.3">
      <c r="A615">
        <v>13</v>
      </c>
      <c r="B615" t="s">
        <v>2832</v>
      </c>
      <c r="C615" t="s">
        <v>13</v>
      </c>
      <c r="D615">
        <v>1949</v>
      </c>
      <c r="E615">
        <v>1976</v>
      </c>
      <c r="F615">
        <v>22</v>
      </c>
      <c r="G615">
        <v>37</v>
      </c>
      <c r="H615">
        <v>2</v>
      </c>
      <c r="I615">
        <v>887</v>
      </c>
      <c r="J615">
        <v>70</v>
      </c>
      <c r="K615">
        <v>25.34</v>
      </c>
      <c r="L615">
        <v>0</v>
      </c>
      <c r="M615">
        <v>4</v>
      </c>
      <c r="N615">
        <v>3</v>
      </c>
      <c r="O615" s="2">
        <f t="shared" si="18"/>
        <v>40.31818181818182</v>
      </c>
      <c r="P615" s="2">
        <f t="shared" si="19"/>
        <v>23.972972972972972</v>
      </c>
    </row>
    <row r="616" spans="1:16" x14ac:dyDescent="0.3">
      <c r="A616">
        <v>14</v>
      </c>
      <c r="B616" t="s">
        <v>1444</v>
      </c>
      <c r="C616" t="s">
        <v>19</v>
      </c>
      <c r="D616">
        <v>2001</v>
      </c>
      <c r="E616">
        <v>2005</v>
      </c>
      <c r="F616">
        <v>19</v>
      </c>
      <c r="G616">
        <v>36</v>
      </c>
      <c r="H616">
        <v>3</v>
      </c>
      <c r="I616">
        <v>886</v>
      </c>
      <c r="J616">
        <v>92</v>
      </c>
      <c r="K616">
        <v>26.84</v>
      </c>
      <c r="L616">
        <v>0</v>
      </c>
      <c r="M616">
        <v>6</v>
      </c>
      <c r="N616">
        <v>6</v>
      </c>
      <c r="O616" s="2">
        <f t="shared" si="18"/>
        <v>46.631578947368418</v>
      </c>
      <c r="P616" s="2">
        <f t="shared" si="19"/>
        <v>24.611111111111111</v>
      </c>
    </row>
    <row r="617" spans="1:16" x14ac:dyDescent="0.3">
      <c r="A617">
        <v>15</v>
      </c>
      <c r="B617" t="s">
        <v>3691</v>
      </c>
      <c r="C617" t="s">
        <v>17</v>
      </c>
      <c r="D617">
        <v>1949</v>
      </c>
      <c r="E617">
        <v>1955</v>
      </c>
      <c r="F617">
        <v>24</v>
      </c>
      <c r="G617">
        <v>43</v>
      </c>
      <c r="H617">
        <v>6</v>
      </c>
      <c r="I617">
        <v>883</v>
      </c>
      <c r="J617">
        <v>89</v>
      </c>
      <c r="K617">
        <v>23.86</v>
      </c>
      <c r="L617">
        <v>0</v>
      </c>
      <c r="M617">
        <v>5</v>
      </c>
      <c r="N617">
        <v>1</v>
      </c>
      <c r="O617" s="2">
        <f t="shared" si="18"/>
        <v>36.791666666666664</v>
      </c>
      <c r="P617" s="2">
        <f t="shared" si="19"/>
        <v>20.534883720930232</v>
      </c>
    </row>
    <row r="618" spans="1:16" x14ac:dyDescent="0.3">
      <c r="A618">
        <v>16</v>
      </c>
      <c r="B618" t="s">
        <v>3692</v>
      </c>
      <c r="C618" t="s">
        <v>13</v>
      </c>
      <c r="D618">
        <v>1947</v>
      </c>
      <c r="E618">
        <v>1952</v>
      </c>
      <c r="F618">
        <v>11</v>
      </c>
      <c r="G618">
        <v>21</v>
      </c>
      <c r="H618">
        <v>2</v>
      </c>
      <c r="I618">
        <v>881</v>
      </c>
      <c r="J618">
        <v>133</v>
      </c>
      <c r="K618">
        <v>46.36</v>
      </c>
      <c r="L618">
        <v>2</v>
      </c>
      <c r="M618">
        <v>6</v>
      </c>
      <c r="N618">
        <v>0</v>
      </c>
      <c r="O618" s="2">
        <f t="shared" si="18"/>
        <v>80.090909090909093</v>
      </c>
      <c r="P618" s="2">
        <f t="shared" si="19"/>
        <v>41.952380952380949</v>
      </c>
    </row>
    <row r="619" spans="1:16" x14ac:dyDescent="0.3">
      <c r="A619">
        <v>17</v>
      </c>
      <c r="B619" t="s">
        <v>3693</v>
      </c>
      <c r="C619" t="s">
        <v>13</v>
      </c>
      <c r="D619">
        <v>1921</v>
      </c>
      <c r="E619">
        <v>1930</v>
      </c>
      <c r="F619">
        <v>14</v>
      </c>
      <c r="G619">
        <v>23</v>
      </c>
      <c r="H619">
        <v>0</v>
      </c>
      <c r="I619">
        <v>879</v>
      </c>
      <c r="J619">
        <v>325</v>
      </c>
      <c r="K619">
        <v>38.21</v>
      </c>
      <c r="L619">
        <v>2</v>
      </c>
      <c r="M619">
        <v>3</v>
      </c>
      <c r="N619">
        <v>3</v>
      </c>
      <c r="O619" s="2">
        <f t="shared" si="18"/>
        <v>62.785714285714285</v>
      </c>
      <c r="P619" s="2">
        <f t="shared" si="19"/>
        <v>38.217391304347828</v>
      </c>
    </row>
    <row r="620" spans="1:16" x14ac:dyDescent="0.3">
      <c r="A620">
        <v>18</v>
      </c>
      <c r="B620" t="s">
        <v>2701</v>
      </c>
      <c r="C620" t="s">
        <v>13</v>
      </c>
      <c r="D620">
        <v>1951</v>
      </c>
      <c r="E620">
        <v>1959</v>
      </c>
      <c r="F620">
        <v>23</v>
      </c>
      <c r="G620">
        <v>37</v>
      </c>
      <c r="H620">
        <v>3</v>
      </c>
      <c r="I620">
        <v>879</v>
      </c>
      <c r="J620">
        <v>116</v>
      </c>
      <c r="K620">
        <v>25.85</v>
      </c>
      <c r="L620">
        <v>2</v>
      </c>
      <c r="M620">
        <v>3</v>
      </c>
      <c r="N620">
        <v>3</v>
      </c>
      <c r="O620" s="2">
        <f t="shared" si="18"/>
        <v>38.217391304347828</v>
      </c>
      <c r="P620" s="2">
        <f t="shared" si="19"/>
        <v>23.756756756756758</v>
      </c>
    </row>
    <row r="621" spans="1:16" x14ac:dyDescent="0.3">
      <c r="A621">
        <v>19</v>
      </c>
      <c r="B621" t="s">
        <v>3694</v>
      </c>
      <c r="C621" t="s">
        <v>11</v>
      </c>
      <c r="D621">
        <v>1933</v>
      </c>
      <c r="E621">
        <v>1952</v>
      </c>
      <c r="F621">
        <v>24</v>
      </c>
      <c r="G621">
        <v>40</v>
      </c>
      <c r="H621">
        <v>4</v>
      </c>
      <c r="I621">
        <v>878</v>
      </c>
      <c r="J621">
        <v>118</v>
      </c>
      <c r="K621">
        <v>24.38</v>
      </c>
      <c r="L621">
        <v>1</v>
      </c>
      <c r="M621">
        <v>4</v>
      </c>
      <c r="N621">
        <v>5</v>
      </c>
      <c r="O621" s="2">
        <f t="shared" si="18"/>
        <v>36.583333333333336</v>
      </c>
      <c r="P621" s="2">
        <f t="shared" si="19"/>
        <v>21.95</v>
      </c>
    </row>
    <row r="622" spans="1:16" x14ac:dyDescent="0.3">
      <c r="A622">
        <v>20</v>
      </c>
      <c r="B622" t="s">
        <v>2626</v>
      </c>
      <c r="C622" t="s">
        <v>13</v>
      </c>
      <c r="D622">
        <v>1975</v>
      </c>
      <c r="E622">
        <v>1987</v>
      </c>
      <c r="F622">
        <v>51</v>
      </c>
      <c r="G622">
        <v>65</v>
      </c>
      <c r="H622">
        <v>15</v>
      </c>
      <c r="I622">
        <v>875</v>
      </c>
      <c r="J622">
        <v>64</v>
      </c>
      <c r="K622">
        <v>17.5</v>
      </c>
      <c r="L622">
        <v>0</v>
      </c>
      <c r="M622">
        <v>2</v>
      </c>
      <c r="N622">
        <v>5</v>
      </c>
      <c r="O622" s="2">
        <f t="shared" si="18"/>
        <v>17.156862745098039</v>
      </c>
      <c r="P622" s="2">
        <f t="shared" si="19"/>
        <v>13.461538461538462</v>
      </c>
    </row>
    <row r="623" spans="1:16" x14ac:dyDescent="0.3">
      <c r="A623">
        <v>21</v>
      </c>
      <c r="B623" t="s">
        <v>3695</v>
      </c>
      <c r="C623" t="s">
        <v>12</v>
      </c>
      <c r="D623">
        <v>1907</v>
      </c>
      <c r="E623">
        <v>1921</v>
      </c>
      <c r="F623">
        <v>28</v>
      </c>
      <c r="G623">
        <v>47</v>
      </c>
      <c r="H623">
        <v>9</v>
      </c>
      <c r="I623">
        <v>873</v>
      </c>
      <c r="J623">
        <v>72</v>
      </c>
      <c r="K623">
        <v>22.97</v>
      </c>
      <c r="L623">
        <v>0</v>
      </c>
      <c r="M623">
        <v>4</v>
      </c>
      <c r="N623">
        <v>4</v>
      </c>
      <c r="O623" s="2">
        <f t="shared" si="18"/>
        <v>31.178571428571427</v>
      </c>
      <c r="P623" s="2">
        <f t="shared" si="19"/>
        <v>18.574468085106382</v>
      </c>
    </row>
    <row r="624" spans="1:16" x14ac:dyDescent="0.3">
      <c r="A624">
        <v>22</v>
      </c>
      <c r="B624" t="s">
        <v>3696</v>
      </c>
      <c r="C624" t="s">
        <v>11</v>
      </c>
      <c r="D624">
        <v>1947</v>
      </c>
      <c r="E624">
        <v>1959</v>
      </c>
      <c r="F624">
        <v>21</v>
      </c>
      <c r="G624">
        <v>36</v>
      </c>
      <c r="H624">
        <v>8</v>
      </c>
      <c r="I624">
        <v>872</v>
      </c>
      <c r="J624">
        <v>114</v>
      </c>
      <c r="K624">
        <v>31.14</v>
      </c>
      <c r="L624">
        <v>1</v>
      </c>
      <c r="M624">
        <v>4</v>
      </c>
      <c r="N624">
        <v>5</v>
      </c>
      <c r="O624" s="2">
        <f t="shared" si="18"/>
        <v>41.523809523809526</v>
      </c>
      <c r="P624" s="2">
        <f t="shared" si="19"/>
        <v>24.222222222222221</v>
      </c>
    </row>
    <row r="625" spans="1:16" x14ac:dyDescent="0.3">
      <c r="A625">
        <v>23</v>
      </c>
      <c r="B625" t="s">
        <v>3697</v>
      </c>
      <c r="C625" t="s">
        <v>11</v>
      </c>
      <c r="D625">
        <v>2018</v>
      </c>
      <c r="E625">
        <v>2019</v>
      </c>
      <c r="F625">
        <v>9</v>
      </c>
      <c r="G625">
        <v>13</v>
      </c>
      <c r="H625">
        <v>0</v>
      </c>
      <c r="I625">
        <v>872</v>
      </c>
      <c r="J625">
        <v>243</v>
      </c>
      <c r="K625">
        <v>67.069999999999993</v>
      </c>
      <c r="L625">
        <v>3</v>
      </c>
      <c r="M625">
        <v>3</v>
      </c>
      <c r="N625">
        <v>0</v>
      </c>
      <c r="O625" s="2">
        <f t="shared" si="18"/>
        <v>96.888888888888886</v>
      </c>
      <c r="P625" s="2">
        <f t="shared" si="19"/>
        <v>67.07692307692308</v>
      </c>
    </row>
    <row r="626" spans="1:16" x14ac:dyDescent="0.3">
      <c r="A626">
        <v>24</v>
      </c>
      <c r="B626" t="s">
        <v>3698</v>
      </c>
      <c r="C626" t="s">
        <v>17</v>
      </c>
      <c r="D626">
        <v>1906</v>
      </c>
      <c r="E626">
        <v>1912</v>
      </c>
      <c r="F626">
        <v>17</v>
      </c>
      <c r="G626">
        <v>31</v>
      </c>
      <c r="H626">
        <v>2</v>
      </c>
      <c r="I626">
        <v>872</v>
      </c>
      <c r="J626">
        <v>147</v>
      </c>
      <c r="K626">
        <v>30.06</v>
      </c>
      <c r="L626">
        <v>2</v>
      </c>
      <c r="M626">
        <v>4</v>
      </c>
      <c r="N626">
        <v>3</v>
      </c>
      <c r="O626" s="2">
        <f t="shared" si="18"/>
        <v>51.294117647058826</v>
      </c>
      <c r="P626" s="2">
        <f t="shared" si="19"/>
        <v>28.129032258064516</v>
      </c>
    </row>
    <row r="627" spans="1:16" x14ac:dyDescent="0.3">
      <c r="A627">
        <v>25</v>
      </c>
      <c r="B627" t="s">
        <v>2216</v>
      </c>
      <c r="C627" t="s">
        <v>14</v>
      </c>
      <c r="D627">
        <v>1993</v>
      </c>
      <c r="E627">
        <v>2004</v>
      </c>
      <c r="F627">
        <v>31</v>
      </c>
      <c r="G627">
        <v>51</v>
      </c>
      <c r="H627">
        <v>7</v>
      </c>
      <c r="I627">
        <v>868</v>
      </c>
      <c r="J627">
        <v>62</v>
      </c>
      <c r="K627">
        <v>19.72</v>
      </c>
      <c r="L627">
        <v>0</v>
      </c>
      <c r="M627">
        <v>3</v>
      </c>
      <c r="N627">
        <v>4</v>
      </c>
      <c r="O627" s="2">
        <f t="shared" si="18"/>
        <v>28</v>
      </c>
      <c r="P627" s="2">
        <f t="shared" si="19"/>
        <v>17.019607843137255</v>
      </c>
    </row>
    <row r="628" spans="1:16" x14ac:dyDescent="0.3">
      <c r="A628">
        <v>26</v>
      </c>
      <c r="B628" t="s">
        <v>2698</v>
      </c>
      <c r="C628" t="s">
        <v>15</v>
      </c>
      <c r="D628">
        <v>1973</v>
      </c>
      <c r="E628">
        <v>1977</v>
      </c>
      <c r="F628">
        <v>24</v>
      </c>
      <c r="G628">
        <v>34</v>
      </c>
      <c r="H628">
        <v>6</v>
      </c>
      <c r="I628">
        <v>866</v>
      </c>
      <c r="J628">
        <v>121</v>
      </c>
      <c r="K628">
        <v>30.92</v>
      </c>
      <c r="L628">
        <v>2</v>
      </c>
      <c r="M628">
        <v>3</v>
      </c>
      <c r="N628">
        <v>0</v>
      </c>
      <c r="O628" s="2">
        <f t="shared" si="18"/>
        <v>36.083333333333336</v>
      </c>
      <c r="P628" s="2">
        <f t="shared" si="19"/>
        <v>25.470588235294116</v>
      </c>
    </row>
    <row r="629" spans="1:16" x14ac:dyDescent="0.3">
      <c r="A629">
        <v>27</v>
      </c>
      <c r="B629" t="s">
        <v>2516</v>
      </c>
      <c r="C629" t="s">
        <v>13</v>
      </c>
      <c r="D629">
        <v>1995</v>
      </c>
      <c r="E629">
        <v>2002</v>
      </c>
      <c r="F629">
        <v>37</v>
      </c>
      <c r="G629">
        <v>56</v>
      </c>
      <c r="H629">
        <v>8</v>
      </c>
      <c r="I629">
        <v>864</v>
      </c>
      <c r="J629">
        <v>59</v>
      </c>
      <c r="K629">
        <v>18</v>
      </c>
      <c r="L629">
        <v>0</v>
      </c>
      <c r="M629">
        <v>3</v>
      </c>
      <c r="N629">
        <v>5</v>
      </c>
      <c r="O629" s="2">
        <f t="shared" si="18"/>
        <v>23.351351351351351</v>
      </c>
      <c r="P629" s="2">
        <f t="shared" si="19"/>
        <v>15.428571428571429</v>
      </c>
    </row>
    <row r="630" spans="1:16" x14ac:dyDescent="0.3">
      <c r="A630">
        <v>28</v>
      </c>
      <c r="B630" t="s">
        <v>3699</v>
      </c>
      <c r="C630" t="s">
        <v>17</v>
      </c>
      <c r="D630">
        <v>1949</v>
      </c>
      <c r="E630">
        <v>1960</v>
      </c>
      <c r="F630">
        <v>37</v>
      </c>
      <c r="G630">
        <v>60</v>
      </c>
      <c r="H630">
        <v>9</v>
      </c>
      <c r="I630">
        <v>862</v>
      </c>
      <c r="J630">
        <v>75</v>
      </c>
      <c r="K630">
        <v>16.899999999999999</v>
      </c>
      <c r="L630">
        <v>0</v>
      </c>
      <c r="M630">
        <v>2</v>
      </c>
      <c r="N630">
        <v>5</v>
      </c>
      <c r="O630" s="2">
        <f t="shared" si="18"/>
        <v>23.297297297297298</v>
      </c>
      <c r="P630" s="2">
        <f t="shared" si="19"/>
        <v>14.366666666666667</v>
      </c>
    </row>
    <row r="631" spans="1:16" x14ac:dyDescent="0.3">
      <c r="A631">
        <v>29</v>
      </c>
      <c r="B631" t="s">
        <v>2455</v>
      </c>
      <c r="C631" t="s">
        <v>13</v>
      </c>
      <c r="D631">
        <v>1993</v>
      </c>
      <c r="E631">
        <v>2003</v>
      </c>
      <c r="F631">
        <v>62</v>
      </c>
      <c r="G631">
        <v>95</v>
      </c>
      <c r="H631">
        <v>12</v>
      </c>
      <c r="I631">
        <v>861</v>
      </c>
      <c r="J631">
        <v>49</v>
      </c>
      <c r="K631">
        <v>10.37</v>
      </c>
      <c r="L631">
        <v>0</v>
      </c>
      <c r="M631">
        <v>0</v>
      </c>
      <c r="N631">
        <v>19</v>
      </c>
      <c r="O631" s="2">
        <f t="shared" si="18"/>
        <v>13.887096774193548</v>
      </c>
      <c r="P631" s="2">
        <f t="shared" si="19"/>
        <v>9.0631578947368414</v>
      </c>
    </row>
    <row r="632" spans="1:16" x14ac:dyDescent="0.3">
      <c r="A632">
        <v>30</v>
      </c>
      <c r="B632" t="s">
        <v>2524</v>
      </c>
      <c r="C632" t="s">
        <v>13</v>
      </c>
      <c r="D632">
        <v>1973</v>
      </c>
      <c r="E632">
        <v>1978</v>
      </c>
      <c r="F632">
        <v>21</v>
      </c>
      <c r="G632">
        <v>32</v>
      </c>
      <c r="H632">
        <v>4</v>
      </c>
      <c r="I632">
        <v>860</v>
      </c>
      <c r="J632">
        <v>77</v>
      </c>
      <c r="K632">
        <v>30.71</v>
      </c>
      <c r="L632">
        <v>0</v>
      </c>
      <c r="M632">
        <v>7</v>
      </c>
      <c r="N632">
        <v>3</v>
      </c>
      <c r="O632" s="2">
        <f t="shared" si="18"/>
        <v>40.952380952380949</v>
      </c>
      <c r="P632" s="2">
        <f t="shared" si="19"/>
        <v>26.875</v>
      </c>
    </row>
    <row r="633" spans="1:16" x14ac:dyDescent="0.3">
      <c r="A633">
        <v>31</v>
      </c>
      <c r="B633" t="s">
        <v>3700</v>
      </c>
      <c r="C633" t="s">
        <v>15</v>
      </c>
      <c r="D633">
        <v>1948</v>
      </c>
      <c r="E633">
        <v>1957</v>
      </c>
      <c r="F633">
        <v>27</v>
      </c>
      <c r="G633">
        <v>39</v>
      </c>
      <c r="H633">
        <v>11</v>
      </c>
      <c r="I633">
        <v>859</v>
      </c>
      <c r="J633">
        <v>83</v>
      </c>
      <c r="K633">
        <v>30.67</v>
      </c>
      <c r="L633">
        <v>0</v>
      </c>
      <c r="M633">
        <v>4</v>
      </c>
      <c r="N633">
        <v>5</v>
      </c>
      <c r="O633" s="2">
        <f t="shared" si="18"/>
        <v>31.814814814814813</v>
      </c>
      <c r="P633" s="2">
        <f t="shared" si="19"/>
        <v>22.025641025641026</v>
      </c>
    </row>
    <row r="634" spans="1:16" x14ac:dyDescent="0.3">
      <c r="A634">
        <v>32</v>
      </c>
      <c r="B634" t="s">
        <v>3701</v>
      </c>
      <c r="C634" t="s">
        <v>11</v>
      </c>
      <c r="D634">
        <v>1933</v>
      </c>
      <c r="E634">
        <v>1951</v>
      </c>
      <c r="F634">
        <v>10</v>
      </c>
      <c r="G634">
        <v>18</v>
      </c>
      <c r="H634">
        <v>0</v>
      </c>
      <c r="I634">
        <v>859</v>
      </c>
      <c r="J634">
        <v>154</v>
      </c>
      <c r="K634">
        <v>47.72</v>
      </c>
      <c r="L634">
        <v>3</v>
      </c>
      <c r="M634">
        <v>3</v>
      </c>
      <c r="N634">
        <v>2</v>
      </c>
      <c r="O634" s="2">
        <f t="shared" si="18"/>
        <v>85.9</v>
      </c>
      <c r="P634" s="2">
        <f t="shared" si="19"/>
        <v>47.722222222222221</v>
      </c>
    </row>
    <row r="635" spans="1:16" x14ac:dyDescent="0.3">
      <c r="A635">
        <v>33</v>
      </c>
      <c r="B635" t="s">
        <v>2212</v>
      </c>
      <c r="C635" t="s">
        <v>16</v>
      </c>
      <c r="D635">
        <v>1993</v>
      </c>
      <c r="E635">
        <v>1995</v>
      </c>
      <c r="F635">
        <v>19</v>
      </c>
      <c r="G635">
        <v>33</v>
      </c>
      <c r="H635">
        <v>1</v>
      </c>
      <c r="I635">
        <v>858</v>
      </c>
      <c r="J635">
        <v>103</v>
      </c>
      <c r="K635">
        <v>26.81</v>
      </c>
      <c r="L635">
        <v>1</v>
      </c>
      <c r="M635">
        <v>5</v>
      </c>
      <c r="N635">
        <v>5</v>
      </c>
      <c r="O635" s="2">
        <f t="shared" si="18"/>
        <v>45.157894736842103</v>
      </c>
      <c r="P635" s="2">
        <f t="shared" si="19"/>
        <v>26</v>
      </c>
    </row>
    <row r="636" spans="1:16" x14ac:dyDescent="0.3">
      <c r="A636">
        <v>34</v>
      </c>
      <c r="B636" t="s">
        <v>505</v>
      </c>
      <c r="C636" t="s">
        <v>15</v>
      </c>
      <c r="D636">
        <v>2003</v>
      </c>
      <c r="E636">
        <v>2016</v>
      </c>
      <c r="F636">
        <v>46</v>
      </c>
      <c r="G636">
        <v>73</v>
      </c>
      <c r="H636">
        <v>7</v>
      </c>
      <c r="I636">
        <v>856</v>
      </c>
      <c r="J636">
        <v>106</v>
      </c>
      <c r="K636">
        <v>12.96</v>
      </c>
      <c r="L636">
        <v>1</v>
      </c>
      <c r="M636">
        <v>1</v>
      </c>
      <c r="N636">
        <v>12</v>
      </c>
      <c r="O636" s="2">
        <f t="shared" si="18"/>
        <v>18.608695652173914</v>
      </c>
      <c r="P636" s="2">
        <f t="shared" si="19"/>
        <v>11.726027397260275</v>
      </c>
    </row>
    <row r="637" spans="1:16" x14ac:dyDescent="0.3">
      <c r="A637">
        <v>35</v>
      </c>
      <c r="B637" t="s">
        <v>1917</v>
      </c>
      <c r="C637" t="s">
        <v>13</v>
      </c>
      <c r="D637">
        <v>1994</v>
      </c>
      <c r="E637">
        <v>2003</v>
      </c>
      <c r="F637">
        <v>58</v>
      </c>
      <c r="G637">
        <v>86</v>
      </c>
      <c r="H637">
        <v>18</v>
      </c>
      <c r="I637">
        <v>855</v>
      </c>
      <c r="J637">
        <v>65</v>
      </c>
      <c r="K637">
        <v>12.57</v>
      </c>
      <c r="L637">
        <v>0</v>
      </c>
      <c r="M637">
        <v>2</v>
      </c>
      <c r="N637">
        <v>14</v>
      </c>
      <c r="O637" s="2">
        <f t="shared" si="18"/>
        <v>14.741379310344827</v>
      </c>
      <c r="P637" s="2">
        <f t="shared" si="19"/>
        <v>9.9418604651162799</v>
      </c>
    </row>
    <row r="638" spans="1:16" x14ac:dyDescent="0.3">
      <c r="A638">
        <v>36</v>
      </c>
      <c r="B638" t="s">
        <v>3702</v>
      </c>
      <c r="C638" t="s">
        <v>18</v>
      </c>
      <c r="D638">
        <v>2008</v>
      </c>
      <c r="E638">
        <v>2011</v>
      </c>
      <c r="F638">
        <v>17</v>
      </c>
      <c r="G638">
        <v>33</v>
      </c>
      <c r="H638">
        <v>2</v>
      </c>
      <c r="I638">
        <v>854</v>
      </c>
      <c r="J638">
        <v>136</v>
      </c>
      <c r="K638">
        <v>27.54</v>
      </c>
      <c r="L638">
        <v>2</v>
      </c>
      <c r="M638">
        <v>4</v>
      </c>
      <c r="N638">
        <v>5</v>
      </c>
      <c r="O638" s="2">
        <f t="shared" si="18"/>
        <v>50.235294117647058</v>
      </c>
      <c r="P638" s="2">
        <f t="shared" si="19"/>
        <v>25.878787878787879</v>
      </c>
    </row>
    <row r="639" spans="1:16" x14ac:dyDescent="0.3">
      <c r="A639">
        <v>37</v>
      </c>
      <c r="B639" t="s">
        <v>3703</v>
      </c>
      <c r="C639" t="s">
        <v>12</v>
      </c>
      <c r="D639">
        <v>1890</v>
      </c>
      <c r="E639">
        <v>1904</v>
      </c>
      <c r="F639">
        <v>32</v>
      </c>
      <c r="G639">
        <v>57</v>
      </c>
      <c r="H639">
        <v>14</v>
      </c>
      <c r="I639">
        <v>851</v>
      </c>
      <c r="J639">
        <v>70</v>
      </c>
      <c r="K639">
        <v>19.79</v>
      </c>
      <c r="L639">
        <v>0</v>
      </c>
      <c r="M639">
        <v>4</v>
      </c>
      <c r="N639">
        <v>7</v>
      </c>
      <c r="O639" s="2">
        <f t="shared" si="18"/>
        <v>26.59375</v>
      </c>
      <c r="P639" s="2">
        <f t="shared" si="19"/>
        <v>14.929824561403509</v>
      </c>
    </row>
    <row r="640" spans="1:16" x14ac:dyDescent="0.3">
      <c r="A640">
        <v>38</v>
      </c>
      <c r="B640" t="s">
        <v>2397</v>
      </c>
      <c r="C640" t="s">
        <v>13</v>
      </c>
      <c r="D640">
        <v>1972</v>
      </c>
      <c r="E640">
        <v>1981</v>
      </c>
      <c r="F640">
        <v>46</v>
      </c>
      <c r="G640">
        <v>66</v>
      </c>
      <c r="H640">
        <v>9</v>
      </c>
      <c r="I640">
        <v>845</v>
      </c>
      <c r="J640">
        <v>65</v>
      </c>
      <c r="K640">
        <v>14.82</v>
      </c>
      <c r="L640">
        <v>0</v>
      </c>
      <c r="M640">
        <v>2</v>
      </c>
      <c r="N640">
        <v>10</v>
      </c>
      <c r="O640" s="2">
        <f t="shared" si="18"/>
        <v>18.369565217391305</v>
      </c>
      <c r="P640" s="2">
        <f t="shared" si="19"/>
        <v>12.803030303030303</v>
      </c>
    </row>
    <row r="641" spans="1:16" x14ac:dyDescent="0.3">
      <c r="A641">
        <v>39</v>
      </c>
      <c r="B641" t="s">
        <v>2712</v>
      </c>
      <c r="C641" t="s">
        <v>13</v>
      </c>
      <c r="D641">
        <v>1971</v>
      </c>
      <c r="E641">
        <v>1984</v>
      </c>
      <c r="F641">
        <v>90</v>
      </c>
      <c r="G641">
        <v>128</v>
      </c>
      <c r="H641">
        <v>55</v>
      </c>
      <c r="I641">
        <v>840</v>
      </c>
      <c r="J641">
        <v>28</v>
      </c>
      <c r="K641">
        <v>11.5</v>
      </c>
      <c r="L641">
        <v>0</v>
      </c>
      <c r="M641">
        <v>0</v>
      </c>
      <c r="N641">
        <v>12</v>
      </c>
      <c r="O641" s="2">
        <f t="shared" si="18"/>
        <v>9.3333333333333339</v>
      </c>
      <c r="P641" s="2">
        <f t="shared" si="19"/>
        <v>6.5625</v>
      </c>
    </row>
    <row r="642" spans="1:16" x14ac:dyDescent="0.3">
      <c r="A642">
        <v>40</v>
      </c>
      <c r="B642" t="s">
        <v>2219</v>
      </c>
      <c r="C642" t="s">
        <v>19</v>
      </c>
      <c r="D642">
        <v>1994</v>
      </c>
      <c r="E642">
        <v>2001</v>
      </c>
      <c r="F642">
        <v>24</v>
      </c>
      <c r="G642">
        <v>41</v>
      </c>
      <c r="H642">
        <v>10</v>
      </c>
      <c r="I642">
        <v>839</v>
      </c>
      <c r="J642">
        <v>106</v>
      </c>
      <c r="K642">
        <v>27.06</v>
      </c>
      <c r="L642">
        <v>1</v>
      </c>
      <c r="M642">
        <v>2</v>
      </c>
      <c r="N642">
        <v>3</v>
      </c>
      <c r="O642" s="2">
        <f t="shared" si="18"/>
        <v>34.958333333333336</v>
      </c>
      <c r="P642" s="2">
        <f t="shared" si="19"/>
        <v>20.463414634146343</v>
      </c>
    </row>
    <row r="643" spans="1:16" x14ac:dyDescent="0.3">
      <c r="A643">
        <v>41</v>
      </c>
      <c r="B643" t="s">
        <v>270</v>
      </c>
      <c r="C643" t="s">
        <v>15</v>
      </c>
      <c r="D643">
        <v>2017</v>
      </c>
      <c r="E643">
        <v>2019</v>
      </c>
      <c r="F643">
        <v>16</v>
      </c>
      <c r="G643">
        <v>30</v>
      </c>
      <c r="H643">
        <v>0</v>
      </c>
      <c r="I643">
        <v>838</v>
      </c>
      <c r="J643">
        <v>93</v>
      </c>
      <c r="K643">
        <v>27.93</v>
      </c>
      <c r="L643">
        <v>0</v>
      </c>
      <c r="M643">
        <v>5</v>
      </c>
      <c r="N643">
        <v>0</v>
      </c>
      <c r="O643" s="2">
        <f t="shared" ref="O643:O706" si="20">I643/F643</f>
        <v>52.375</v>
      </c>
      <c r="P643" s="2">
        <f t="shared" ref="P643:P706" si="21">I643/G643</f>
        <v>27.933333333333334</v>
      </c>
    </row>
    <row r="644" spans="1:16" x14ac:dyDescent="0.3">
      <c r="A644">
        <v>42</v>
      </c>
      <c r="B644" t="s">
        <v>2440</v>
      </c>
      <c r="C644" t="s">
        <v>17</v>
      </c>
      <c r="D644">
        <v>1996</v>
      </c>
      <c r="E644">
        <v>1999</v>
      </c>
      <c r="F644">
        <v>19</v>
      </c>
      <c r="G644">
        <v>33</v>
      </c>
      <c r="H644">
        <v>1</v>
      </c>
      <c r="I644">
        <v>833</v>
      </c>
      <c r="J644">
        <v>96</v>
      </c>
      <c r="K644">
        <v>26.03</v>
      </c>
      <c r="L644">
        <v>0</v>
      </c>
      <c r="M644">
        <v>5</v>
      </c>
      <c r="N644">
        <v>3</v>
      </c>
      <c r="O644" s="2">
        <f t="shared" si="20"/>
        <v>43.842105263157897</v>
      </c>
      <c r="P644" s="2">
        <f t="shared" si="21"/>
        <v>25.242424242424242</v>
      </c>
    </row>
    <row r="645" spans="1:16" x14ac:dyDescent="0.3">
      <c r="A645">
        <v>43</v>
      </c>
      <c r="B645" t="s">
        <v>2288</v>
      </c>
      <c r="C645" t="s">
        <v>11</v>
      </c>
      <c r="D645">
        <v>1979</v>
      </c>
      <c r="E645">
        <v>1987</v>
      </c>
      <c r="F645">
        <v>27</v>
      </c>
      <c r="G645">
        <v>41</v>
      </c>
      <c r="H645">
        <v>5</v>
      </c>
      <c r="I645">
        <v>830</v>
      </c>
      <c r="J645">
        <v>83</v>
      </c>
      <c r="K645">
        <v>23.05</v>
      </c>
      <c r="L645">
        <v>0</v>
      </c>
      <c r="M645">
        <v>5</v>
      </c>
      <c r="N645">
        <v>7</v>
      </c>
      <c r="O645" s="2">
        <f t="shared" si="20"/>
        <v>30.74074074074074</v>
      </c>
      <c r="P645" s="2">
        <f t="shared" si="21"/>
        <v>20.243902439024389</v>
      </c>
    </row>
    <row r="646" spans="1:16" x14ac:dyDescent="0.3">
      <c r="A646">
        <v>44</v>
      </c>
      <c r="B646" t="s">
        <v>2993</v>
      </c>
      <c r="C646" t="s">
        <v>18</v>
      </c>
      <c r="D646">
        <v>1983</v>
      </c>
      <c r="E646">
        <v>1991</v>
      </c>
      <c r="F646">
        <v>21</v>
      </c>
      <c r="G646">
        <v>37</v>
      </c>
      <c r="H646">
        <v>1</v>
      </c>
      <c r="I646">
        <v>828</v>
      </c>
      <c r="J646">
        <v>101</v>
      </c>
      <c r="K646">
        <v>23</v>
      </c>
      <c r="L646">
        <v>1</v>
      </c>
      <c r="M646">
        <v>4</v>
      </c>
      <c r="N646">
        <v>2</v>
      </c>
      <c r="O646" s="2">
        <f t="shared" si="20"/>
        <v>39.428571428571431</v>
      </c>
      <c r="P646" s="2">
        <f t="shared" si="21"/>
        <v>22.378378378378379</v>
      </c>
    </row>
    <row r="647" spans="1:16" x14ac:dyDescent="0.3">
      <c r="A647">
        <v>45</v>
      </c>
      <c r="B647" t="s">
        <v>3704</v>
      </c>
      <c r="C647" t="s">
        <v>17</v>
      </c>
      <c r="D647">
        <v>1952</v>
      </c>
      <c r="E647">
        <v>1958</v>
      </c>
      <c r="F647">
        <v>18</v>
      </c>
      <c r="G647">
        <v>33</v>
      </c>
      <c r="H647">
        <v>1</v>
      </c>
      <c r="I647">
        <v>824</v>
      </c>
      <c r="J647">
        <v>92</v>
      </c>
      <c r="K647">
        <v>25.75</v>
      </c>
      <c r="L647">
        <v>0</v>
      </c>
      <c r="M647">
        <v>5</v>
      </c>
      <c r="N647">
        <v>2</v>
      </c>
      <c r="O647" s="2">
        <f t="shared" si="20"/>
        <v>45.777777777777779</v>
      </c>
      <c r="P647" s="2">
        <f t="shared" si="21"/>
        <v>24.969696969696969</v>
      </c>
    </row>
    <row r="648" spans="1:16" x14ac:dyDescent="0.3">
      <c r="A648">
        <v>46</v>
      </c>
      <c r="B648" t="s">
        <v>2939</v>
      </c>
      <c r="C648" t="s">
        <v>14</v>
      </c>
      <c r="D648">
        <v>2007</v>
      </c>
      <c r="E648">
        <v>2009</v>
      </c>
      <c r="F648">
        <v>14</v>
      </c>
      <c r="G648">
        <v>24</v>
      </c>
      <c r="H648">
        <v>1</v>
      </c>
      <c r="I648">
        <v>821</v>
      </c>
      <c r="J648">
        <v>120</v>
      </c>
      <c r="K648">
        <v>35.69</v>
      </c>
      <c r="L648">
        <v>2</v>
      </c>
      <c r="M648">
        <v>7</v>
      </c>
      <c r="N648">
        <v>5</v>
      </c>
      <c r="O648" s="2">
        <f t="shared" si="20"/>
        <v>58.642857142857146</v>
      </c>
      <c r="P648" s="2">
        <f t="shared" si="21"/>
        <v>34.208333333333336</v>
      </c>
    </row>
    <row r="649" spans="1:16" x14ac:dyDescent="0.3">
      <c r="A649">
        <v>47</v>
      </c>
      <c r="B649" t="s">
        <v>3705</v>
      </c>
      <c r="C649" t="s">
        <v>17</v>
      </c>
      <c r="D649">
        <v>1957</v>
      </c>
      <c r="E649">
        <v>1965</v>
      </c>
      <c r="F649">
        <v>17</v>
      </c>
      <c r="G649">
        <v>27</v>
      </c>
      <c r="H649">
        <v>1</v>
      </c>
      <c r="I649">
        <v>819</v>
      </c>
      <c r="J649">
        <v>154</v>
      </c>
      <c r="K649">
        <v>31.5</v>
      </c>
      <c r="L649">
        <v>1</v>
      </c>
      <c r="M649">
        <v>4</v>
      </c>
      <c r="N649">
        <v>2</v>
      </c>
      <c r="O649" s="2">
        <f t="shared" si="20"/>
        <v>48.176470588235297</v>
      </c>
      <c r="P649" s="2">
        <f t="shared" si="21"/>
        <v>30.333333333333332</v>
      </c>
    </row>
    <row r="650" spans="1:16" x14ac:dyDescent="0.3">
      <c r="A650">
        <v>48</v>
      </c>
      <c r="B650" t="s">
        <v>3706</v>
      </c>
      <c r="C650" t="s">
        <v>15</v>
      </c>
      <c r="D650">
        <v>1958</v>
      </c>
      <c r="E650">
        <v>1969</v>
      </c>
      <c r="F650">
        <v>48</v>
      </c>
      <c r="G650">
        <v>66</v>
      </c>
      <c r="H650">
        <v>14</v>
      </c>
      <c r="I650">
        <v>818</v>
      </c>
      <c r="J650">
        <v>50</v>
      </c>
      <c r="K650">
        <v>15.73</v>
      </c>
      <c r="L650">
        <v>0</v>
      </c>
      <c r="M650">
        <v>2</v>
      </c>
      <c r="N650">
        <v>7</v>
      </c>
      <c r="O650" s="2">
        <f t="shared" si="20"/>
        <v>17.041666666666668</v>
      </c>
      <c r="P650" s="2">
        <f t="shared" si="21"/>
        <v>12.393939393939394</v>
      </c>
    </row>
    <row r="651" spans="1:16" x14ac:dyDescent="0.3">
      <c r="A651">
        <v>49</v>
      </c>
      <c r="B651" t="s">
        <v>196</v>
      </c>
      <c r="C651" t="s">
        <v>19</v>
      </c>
      <c r="D651">
        <v>2013</v>
      </c>
      <c r="E651">
        <v>2018</v>
      </c>
      <c r="F651">
        <v>12</v>
      </c>
      <c r="G651">
        <v>24</v>
      </c>
      <c r="H651">
        <v>0</v>
      </c>
      <c r="I651">
        <v>818</v>
      </c>
      <c r="J651">
        <v>127</v>
      </c>
      <c r="K651">
        <v>34.08</v>
      </c>
      <c r="L651">
        <v>1</v>
      </c>
      <c r="M651">
        <v>6</v>
      </c>
      <c r="N651">
        <v>3</v>
      </c>
      <c r="O651" s="2">
        <f t="shared" si="20"/>
        <v>68.166666666666671</v>
      </c>
      <c r="P651" s="2">
        <f t="shared" si="21"/>
        <v>34.083333333333336</v>
      </c>
    </row>
    <row r="652" spans="1:16" x14ac:dyDescent="0.3">
      <c r="A652">
        <v>0</v>
      </c>
      <c r="B652" t="s">
        <v>105</v>
      </c>
      <c r="C652" t="s">
        <v>20</v>
      </c>
      <c r="D652">
        <v>2015</v>
      </c>
      <c r="E652">
        <v>2019</v>
      </c>
      <c r="F652">
        <v>15</v>
      </c>
      <c r="G652">
        <v>28</v>
      </c>
      <c r="H652">
        <v>0</v>
      </c>
      <c r="I652">
        <v>818</v>
      </c>
      <c r="J652">
        <v>149</v>
      </c>
      <c r="K652">
        <v>29.21</v>
      </c>
      <c r="L652">
        <v>1</v>
      </c>
      <c r="M652">
        <v>4</v>
      </c>
      <c r="N652">
        <v>1</v>
      </c>
      <c r="O652" s="2">
        <f t="shared" si="20"/>
        <v>54.533333333333331</v>
      </c>
      <c r="P652" s="2">
        <f t="shared" si="21"/>
        <v>29.214285714285715</v>
      </c>
    </row>
    <row r="653" spans="1:16" x14ac:dyDescent="0.3">
      <c r="A653">
        <v>1</v>
      </c>
      <c r="B653" t="s">
        <v>1361</v>
      </c>
      <c r="C653" t="s">
        <v>16</v>
      </c>
      <c r="D653">
        <v>2009</v>
      </c>
      <c r="E653">
        <v>2014</v>
      </c>
      <c r="F653">
        <v>16</v>
      </c>
      <c r="G653">
        <v>30</v>
      </c>
      <c r="H653">
        <v>1</v>
      </c>
      <c r="I653">
        <v>817</v>
      </c>
      <c r="J653">
        <v>146</v>
      </c>
      <c r="K653">
        <v>28.17</v>
      </c>
      <c r="L653">
        <v>1</v>
      </c>
      <c r="M653">
        <v>7</v>
      </c>
      <c r="N653">
        <v>3</v>
      </c>
      <c r="O653" s="2">
        <f t="shared" si="20"/>
        <v>51.0625</v>
      </c>
      <c r="P653" s="2">
        <f t="shared" si="21"/>
        <v>27.233333333333334</v>
      </c>
    </row>
    <row r="654" spans="1:16" x14ac:dyDescent="0.3">
      <c r="A654">
        <v>2</v>
      </c>
      <c r="B654" t="s">
        <v>3707</v>
      </c>
      <c r="C654" t="s">
        <v>13</v>
      </c>
      <c r="D654">
        <v>1884</v>
      </c>
      <c r="E654">
        <v>1899</v>
      </c>
      <c r="F654">
        <v>33</v>
      </c>
      <c r="G654">
        <v>50</v>
      </c>
      <c r="H654">
        <v>5</v>
      </c>
      <c r="I654">
        <v>815</v>
      </c>
      <c r="J654">
        <v>121</v>
      </c>
      <c r="K654">
        <v>18.11</v>
      </c>
      <c r="L654">
        <v>1</v>
      </c>
      <c r="M654">
        <v>2</v>
      </c>
      <c r="N654">
        <v>10</v>
      </c>
      <c r="O654" s="2">
        <f t="shared" si="20"/>
        <v>24.696969696969695</v>
      </c>
      <c r="P654" s="2">
        <f t="shared" si="21"/>
        <v>16.3</v>
      </c>
    </row>
    <row r="655" spans="1:16" x14ac:dyDescent="0.3">
      <c r="A655">
        <v>3</v>
      </c>
      <c r="B655" t="s">
        <v>3708</v>
      </c>
      <c r="C655" t="s">
        <v>18</v>
      </c>
      <c r="D655">
        <v>1951</v>
      </c>
      <c r="E655">
        <v>1958</v>
      </c>
      <c r="F655">
        <v>26</v>
      </c>
      <c r="G655">
        <v>46</v>
      </c>
      <c r="H655">
        <v>5</v>
      </c>
      <c r="I655">
        <v>814</v>
      </c>
      <c r="J655">
        <v>66</v>
      </c>
      <c r="K655">
        <v>19.850000000000001</v>
      </c>
      <c r="L655">
        <v>0</v>
      </c>
      <c r="M655">
        <v>3</v>
      </c>
      <c r="N655">
        <v>7</v>
      </c>
      <c r="O655" s="2">
        <f t="shared" si="20"/>
        <v>31.307692307692307</v>
      </c>
      <c r="P655" s="2">
        <f t="shared" si="21"/>
        <v>17.695652173913043</v>
      </c>
    </row>
    <row r="656" spans="1:16" x14ac:dyDescent="0.3">
      <c r="A656">
        <v>4</v>
      </c>
      <c r="B656" t="s">
        <v>3709</v>
      </c>
      <c r="C656" t="s">
        <v>12</v>
      </c>
      <c r="D656">
        <v>1963</v>
      </c>
      <c r="E656">
        <v>1967</v>
      </c>
      <c r="F656">
        <v>21</v>
      </c>
      <c r="G656">
        <v>30</v>
      </c>
      <c r="H656">
        <v>4</v>
      </c>
      <c r="I656">
        <v>813</v>
      </c>
      <c r="J656">
        <v>88</v>
      </c>
      <c r="K656">
        <v>31.26</v>
      </c>
      <c r="L656">
        <v>0</v>
      </c>
      <c r="M656">
        <v>7</v>
      </c>
      <c r="N656">
        <v>3</v>
      </c>
      <c r="O656" s="2">
        <f t="shared" si="20"/>
        <v>38.714285714285715</v>
      </c>
      <c r="P656" s="2">
        <f t="shared" si="21"/>
        <v>27.1</v>
      </c>
    </row>
    <row r="657" spans="1:16" x14ac:dyDescent="0.3">
      <c r="A657">
        <v>5</v>
      </c>
      <c r="B657" t="s">
        <v>3710</v>
      </c>
      <c r="C657" t="s">
        <v>13</v>
      </c>
      <c r="D657">
        <v>1961</v>
      </c>
      <c r="E657">
        <v>1969</v>
      </c>
      <c r="F657">
        <v>29</v>
      </c>
      <c r="G657">
        <v>38</v>
      </c>
      <c r="H657">
        <v>7</v>
      </c>
      <c r="I657">
        <v>812</v>
      </c>
      <c r="J657">
        <v>127</v>
      </c>
      <c r="K657">
        <v>26.19</v>
      </c>
      <c r="L657">
        <v>2</v>
      </c>
      <c r="M657">
        <v>0</v>
      </c>
      <c r="N657">
        <v>2</v>
      </c>
      <c r="O657" s="2">
        <f t="shared" si="20"/>
        <v>28</v>
      </c>
      <c r="P657" s="2">
        <f t="shared" si="21"/>
        <v>21.368421052631579</v>
      </c>
    </row>
    <row r="658" spans="1:16" x14ac:dyDescent="0.3">
      <c r="A658">
        <v>6</v>
      </c>
      <c r="B658" t="s">
        <v>3711</v>
      </c>
      <c r="C658" t="s">
        <v>13</v>
      </c>
      <c r="D658">
        <v>1938</v>
      </c>
      <c r="E658">
        <v>1950</v>
      </c>
      <c r="F658">
        <v>20</v>
      </c>
      <c r="G658">
        <v>34</v>
      </c>
      <c r="H658">
        <v>2</v>
      </c>
      <c r="I658">
        <v>812</v>
      </c>
      <c r="J658">
        <v>99</v>
      </c>
      <c r="K658">
        <v>25.37</v>
      </c>
      <c r="L658">
        <v>0</v>
      </c>
      <c r="M658">
        <v>4</v>
      </c>
      <c r="N658">
        <v>2</v>
      </c>
      <c r="O658" s="2">
        <f t="shared" si="20"/>
        <v>40.6</v>
      </c>
      <c r="P658" s="2">
        <f t="shared" si="21"/>
        <v>23.882352941176471</v>
      </c>
    </row>
    <row r="659" spans="1:16" x14ac:dyDescent="0.3">
      <c r="A659">
        <v>7</v>
      </c>
      <c r="B659" t="s">
        <v>3712</v>
      </c>
      <c r="C659" t="s">
        <v>13</v>
      </c>
      <c r="D659">
        <v>1948</v>
      </c>
      <c r="E659">
        <v>1952</v>
      </c>
      <c r="F659">
        <v>15</v>
      </c>
      <c r="G659">
        <v>24</v>
      </c>
      <c r="H659">
        <v>4</v>
      </c>
      <c r="I659">
        <v>810</v>
      </c>
      <c r="J659">
        <v>137</v>
      </c>
      <c r="K659">
        <v>40.5</v>
      </c>
      <c r="L659">
        <v>2</v>
      </c>
      <c r="M659">
        <v>4</v>
      </c>
      <c r="N659">
        <v>2</v>
      </c>
      <c r="O659" s="2">
        <f t="shared" si="20"/>
        <v>54</v>
      </c>
      <c r="P659" s="2">
        <f t="shared" si="21"/>
        <v>33.75</v>
      </c>
    </row>
    <row r="660" spans="1:16" x14ac:dyDescent="0.3">
      <c r="A660">
        <v>8</v>
      </c>
      <c r="B660" t="s">
        <v>2720</v>
      </c>
      <c r="C660" t="s">
        <v>19</v>
      </c>
      <c r="D660">
        <v>1999</v>
      </c>
      <c r="E660">
        <v>2004</v>
      </c>
      <c r="F660">
        <v>20</v>
      </c>
      <c r="G660">
        <v>38</v>
      </c>
      <c r="H660">
        <v>1</v>
      </c>
      <c r="I660">
        <v>809</v>
      </c>
      <c r="J660">
        <v>112</v>
      </c>
      <c r="K660">
        <v>21.86</v>
      </c>
      <c r="L660">
        <v>1</v>
      </c>
      <c r="M660">
        <v>5</v>
      </c>
      <c r="N660">
        <v>5</v>
      </c>
      <c r="O660" s="2">
        <f t="shared" si="20"/>
        <v>40.450000000000003</v>
      </c>
      <c r="P660" s="2">
        <f t="shared" si="21"/>
        <v>21.289473684210527</v>
      </c>
    </row>
    <row r="661" spans="1:16" x14ac:dyDescent="0.3">
      <c r="A661">
        <v>9</v>
      </c>
      <c r="B661" t="s">
        <v>172</v>
      </c>
      <c r="C661" t="s">
        <v>18</v>
      </c>
      <c r="D661">
        <v>2001</v>
      </c>
      <c r="E661">
        <v>2013</v>
      </c>
      <c r="F661">
        <v>31</v>
      </c>
      <c r="G661">
        <v>46</v>
      </c>
      <c r="H661">
        <v>7</v>
      </c>
      <c r="I661">
        <v>808</v>
      </c>
      <c r="J661">
        <v>122</v>
      </c>
      <c r="K661">
        <v>20.71</v>
      </c>
      <c r="L661">
        <v>1</v>
      </c>
      <c r="M661">
        <v>2</v>
      </c>
      <c r="N661">
        <v>6</v>
      </c>
      <c r="O661" s="2">
        <f t="shared" si="20"/>
        <v>26.06451612903226</v>
      </c>
      <c r="P661" s="2">
        <f t="shared" si="21"/>
        <v>17.565217391304348</v>
      </c>
    </row>
    <row r="662" spans="1:16" x14ac:dyDescent="0.3">
      <c r="A662">
        <v>10</v>
      </c>
      <c r="B662" t="s">
        <v>3713</v>
      </c>
      <c r="C662" t="s">
        <v>12</v>
      </c>
      <c r="D662">
        <v>1894</v>
      </c>
      <c r="E662">
        <v>1899</v>
      </c>
      <c r="F662">
        <v>14</v>
      </c>
      <c r="G662">
        <v>23</v>
      </c>
      <c r="H662">
        <v>1</v>
      </c>
      <c r="I662">
        <v>807</v>
      </c>
      <c r="J662">
        <v>140</v>
      </c>
      <c r="K662">
        <v>36.68</v>
      </c>
      <c r="L662">
        <v>2</v>
      </c>
      <c r="M662">
        <v>4</v>
      </c>
      <c r="N662">
        <v>2</v>
      </c>
      <c r="O662" s="2">
        <f t="shared" si="20"/>
        <v>57.642857142857146</v>
      </c>
      <c r="P662" s="2">
        <f t="shared" si="21"/>
        <v>35.086956521739133</v>
      </c>
    </row>
    <row r="663" spans="1:16" x14ac:dyDescent="0.3">
      <c r="A663">
        <v>11</v>
      </c>
      <c r="B663" t="s">
        <v>2257</v>
      </c>
      <c r="C663" t="s">
        <v>14</v>
      </c>
      <c r="D663">
        <v>1982</v>
      </c>
      <c r="E663">
        <v>1989</v>
      </c>
      <c r="F663">
        <v>22</v>
      </c>
      <c r="G663">
        <v>38</v>
      </c>
      <c r="H663">
        <v>6</v>
      </c>
      <c r="I663">
        <v>807</v>
      </c>
      <c r="J663">
        <v>93</v>
      </c>
      <c r="K663">
        <v>25.21</v>
      </c>
      <c r="L663">
        <v>0</v>
      </c>
      <c r="M663">
        <v>5</v>
      </c>
      <c r="N663">
        <v>5</v>
      </c>
      <c r="O663" s="2">
        <f t="shared" si="20"/>
        <v>36.68181818181818</v>
      </c>
      <c r="P663" s="2">
        <f t="shared" si="21"/>
        <v>21.236842105263158</v>
      </c>
    </row>
    <row r="664" spans="1:16" x14ac:dyDescent="0.3">
      <c r="A664">
        <v>12</v>
      </c>
      <c r="B664" t="s">
        <v>3714</v>
      </c>
      <c r="C664" t="s">
        <v>13</v>
      </c>
      <c r="D664">
        <v>1911</v>
      </c>
      <c r="E664">
        <v>1926</v>
      </c>
      <c r="F664">
        <v>24</v>
      </c>
      <c r="G664">
        <v>36</v>
      </c>
      <c r="H664">
        <v>5</v>
      </c>
      <c r="I664">
        <v>806</v>
      </c>
      <c r="J664">
        <v>114</v>
      </c>
      <c r="K664">
        <v>26</v>
      </c>
      <c r="L664">
        <v>1</v>
      </c>
      <c r="M664">
        <v>2</v>
      </c>
      <c r="N664">
        <v>3</v>
      </c>
      <c r="O664" s="2">
        <f t="shared" si="20"/>
        <v>33.583333333333336</v>
      </c>
      <c r="P664" s="2">
        <f t="shared" si="21"/>
        <v>22.388888888888889</v>
      </c>
    </row>
    <row r="665" spans="1:16" x14ac:dyDescent="0.3">
      <c r="A665">
        <v>13</v>
      </c>
      <c r="B665" t="s">
        <v>1484</v>
      </c>
      <c r="C665" t="s">
        <v>14</v>
      </c>
      <c r="D665">
        <v>2010</v>
      </c>
      <c r="E665">
        <v>2019</v>
      </c>
      <c r="F665">
        <v>59</v>
      </c>
      <c r="G665">
        <v>93</v>
      </c>
      <c r="H665">
        <v>23</v>
      </c>
      <c r="I665">
        <v>804</v>
      </c>
      <c r="J665">
        <v>42</v>
      </c>
      <c r="K665">
        <v>11.48</v>
      </c>
      <c r="L665">
        <v>0</v>
      </c>
      <c r="M665">
        <v>0</v>
      </c>
      <c r="N665">
        <v>18</v>
      </c>
      <c r="O665" s="2">
        <f t="shared" si="20"/>
        <v>13.627118644067796</v>
      </c>
      <c r="P665" s="2">
        <f t="shared" si="21"/>
        <v>8.6451612903225801</v>
      </c>
    </row>
    <row r="666" spans="1:16" x14ac:dyDescent="0.3">
      <c r="A666">
        <v>14</v>
      </c>
      <c r="B666" t="s">
        <v>3715</v>
      </c>
      <c r="C666" t="s">
        <v>16</v>
      </c>
      <c r="D666">
        <v>1952</v>
      </c>
      <c r="E666">
        <v>1959</v>
      </c>
      <c r="F666">
        <v>20</v>
      </c>
      <c r="G666">
        <v>33</v>
      </c>
      <c r="H666">
        <v>4</v>
      </c>
      <c r="I666">
        <v>801</v>
      </c>
      <c r="J666">
        <v>189</v>
      </c>
      <c r="K666">
        <v>27.62</v>
      </c>
      <c r="L666">
        <v>2</v>
      </c>
      <c r="M666">
        <v>3</v>
      </c>
      <c r="N666">
        <v>8</v>
      </c>
      <c r="O666" s="2">
        <f t="shared" si="20"/>
        <v>40.049999999999997</v>
      </c>
      <c r="P666" s="2">
        <f t="shared" si="21"/>
        <v>24.272727272727273</v>
      </c>
    </row>
    <row r="667" spans="1:16" x14ac:dyDescent="0.3">
      <c r="A667">
        <v>15</v>
      </c>
      <c r="B667" t="s">
        <v>3716</v>
      </c>
      <c r="C667" t="s">
        <v>12</v>
      </c>
      <c r="D667">
        <v>1877</v>
      </c>
      <c r="E667">
        <v>1894</v>
      </c>
      <c r="F667">
        <v>35</v>
      </c>
      <c r="G667">
        <v>62</v>
      </c>
      <c r="H667">
        <v>11</v>
      </c>
      <c r="I667">
        <v>800</v>
      </c>
      <c r="J667">
        <v>74</v>
      </c>
      <c r="K667">
        <v>15.68</v>
      </c>
      <c r="L667">
        <v>0</v>
      </c>
      <c r="M667">
        <v>4</v>
      </c>
      <c r="N667">
        <v>6</v>
      </c>
      <c r="O667" s="2">
        <f t="shared" si="20"/>
        <v>22.857142857142858</v>
      </c>
      <c r="P667" s="2">
        <f t="shared" si="21"/>
        <v>12.903225806451612</v>
      </c>
    </row>
    <row r="668" spans="1:16" x14ac:dyDescent="0.3">
      <c r="A668">
        <v>16</v>
      </c>
      <c r="B668" t="s">
        <v>209</v>
      </c>
      <c r="C668" t="s">
        <v>20</v>
      </c>
      <c r="D668">
        <v>2001</v>
      </c>
      <c r="E668">
        <v>2009</v>
      </c>
      <c r="F668">
        <v>36</v>
      </c>
      <c r="G668">
        <v>67</v>
      </c>
      <c r="H668">
        <v>5</v>
      </c>
      <c r="I668">
        <v>797</v>
      </c>
      <c r="J668">
        <v>79</v>
      </c>
      <c r="K668">
        <v>12.85</v>
      </c>
      <c r="L668">
        <v>0</v>
      </c>
      <c r="M668">
        <v>3</v>
      </c>
      <c r="N668">
        <v>12</v>
      </c>
      <c r="O668" s="2">
        <f t="shared" si="20"/>
        <v>22.138888888888889</v>
      </c>
      <c r="P668" s="2">
        <f t="shared" si="21"/>
        <v>11.895522388059701</v>
      </c>
    </row>
    <row r="669" spans="1:16" x14ac:dyDescent="0.3">
      <c r="A669">
        <v>17</v>
      </c>
      <c r="B669" t="s">
        <v>3717</v>
      </c>
      <c r="C669" t="s">
        <v>13</v>
      </c>
      <c r="D669">
        <v>1897</v>
      </c>
      <c r="E669">
        <v>1909</v>
      </c>
      <c r="F669">
        <v>24</v>
      </c>
      <c r="G669">
        <v>38</v>
      </c>
      <c r="H669">
        <v>3</v>
      </c>
      <c r="I669">
        <v>790</v>
      </c>
      <c r="J669">
        <v>85</v>
      </c>
      <c r="K669">
        <v>22.57</v>
      </c>
      <c r="L669">
        <v>0</v>
      </c>
      <c r="M669">
        <v>5</v>
      </c>
      <c r="N669">
        <v>5</v>
      </c>
      <c r="O669" s="2">
        <f t="shared" si="20"/>
        <v>32.916666666666664</v>
      </c>
      <c r="P669" s="2">
        <f t="shared" si="21"/>
        <v>20.789473684210527</v>
      </c>
    </row>
    <row r="670" spans="1:16" x14ac:dyDescent="0.3">
      <c r="A670">
        <v>18</v>
      </c>
      <c r="B670" t="s">
        <v>3718</v>
      </c>
      <c r="C670" t="s">
        <v>12</v>
      </c>
      <c r="D670">
        <v>1951</v>
      </c>
      <c r="E670">
        <v>1955</v>
      </c>
      <c r="F670">
        <v>18</v>
      </c>
      <c r="G670">
        <v>33</v>
      </c>
      <c r="H670">
        <v>2</v>
      </c>
      <c r="I670">
        <v>789</v>
      </c>
      <c r="J670">
        <v>66</v>
      </c>
      <c r="K670">
        <v>25.45</v>
      </c>
      <c r="L670">
        <v>0</v>
      </c>
      <c r="M670">
        <v>6</v>
      </c>
      <c r="N670">
        <v>2</v>
      </c>
      <c r="O670" s="2">
        <f t="shared" si="20"/>
        <v>43.833333333333336</v>
      </c>
      <c r="P670" s="2">
        <f t="shared" si="21"/>
        <v>23.90909090909091</v>
      </c>
    </row>
    <row r="671" spans="1:16" x14ac:dyDescent="0.3">
      <c r="A671">
        <v>19</v>
      </c>
      <c r="B671" t="s">
        <v>3719</v>
      </c>
      <c r="C671" t="s">
        <v>13</v>
      </c>
      <c r="D671">
        <v>1963</v>
      </c>
      <c r="E671">
        <v>1969</v>
      </c>
      <c r="F671">
        <v>12</v>
      </c>
      <c r="G671">
        <v>21</v>
      </c>
      <c r="H671">
        <v>4</v>
      </c>
      <c r="I671">
        <v>786</v>
      </c>
      <c r="J671">
        <v>111</v>
      </c>
      <c r="K671">
        <v>46.23</v>
      </c>
      <c r="L671">
        <v>1</v>
      </c>
      <c r="M671">
        <v>4</v>
      </c>
      <c r="N671">
        <v>1</v>
      </c>
      <c r="O671" s="2">
        <f t="shared" si="20"/>
        <v>65.5</v>
      </c>
      <c r="P671" s="2">
        <f t="shared" si="21"/>
        <v>37.428571428571431</v>
      </c>
    </row>
    <row r="672" spans="1:16" x14ac:dyDescent="0.3">
      <c r="A672">
        <v>20</v>
      </c>
      <c r="B672" t="s">
        <v>2097</v>
      </c>
      <c r="C672" t="s">
        <v>12</v>
      </c>
      <c r="D672">
        <v>1994</v>
      </c>
      <c r="E672">
        <v>1998</v>
      </c>
      <c r="F672">
        <v>18</v>
      </c>
      <c r="G672">
        <v>30</v>
      </c>
      <c r="H672">
        <v>3</v>
      </c>
      <c r="I672">
        <v>785</v>
      </c>
      <c r="J672">
        <v>91</v>
      </c>
      <c r="K672">
        <v>29.07</v>
      </c>
      <c r="L672">
        <v>0</v>
      </c>
      <c r="M672">
        <v>6</v>
      </c>
      <c r="N672">
        <v>4</v>
      </c>
      <c r="O672" s="2">
        <f t="shared" si="20"/>
        <v>43.611111111111114</v>
      </c>
      <c r="P672" s="2">
        <f t="shared" si="21"/>
        <v>26.166666666666668</v>
      </c>
    </row>
    <row r="673" spans="1:16" x14ac:dyDescent="0.3">
      <c r="A673">
        <v>21</v>
      </c>
      <c r="B673" t="s">
        <v>2464</v>
      </c>
      <c r="C673" t="s">
        <v>13</v>
      </c>
      <c r="D673">
        <v>1981</v>
      </c>
      <c r="E673">
        <v>1988</v>
      </c>
      <c r="F673">
        <v>30</v>
      </c>
      <c r="G673">
        <v>48</v>
      </c>
      <c r="H673">
        <v>8</v>
      </c>
      <c r="I673">
        <v>785</v>
      </c>
      <c r="J673">
        <v>74</v>
      </c>
      <c r="K673">
        <v>19.62</v>
      </c>
      <c r="L673">
        <v>0</v>
      </c>
      <c r="M673">
        <v>4</v>
      </c>
      <c r="N673">
        <v>4</v>
      </c>
      <c r="O673" s="2">
        <f t="shared" si="20"/>
        <v>26.166666666666668</v>
      </c>
      <c r="P673" s="2">
        <f t="shared" si="21"/>
        <v>16.354166666666668</v>
      </c>
    </row>
    <row r="674" spans="1:16" x14ac:dyDescent="0.3">
      <c r="A674">
        <v>22</v>
      </c>
      <c r="B674" t="s">
        <v>3720</v>
      </c>
      <c r="C674" t="s">
        <v>13</v>
      </c>
      <c r="D674">
        <v>1933</v>
      </c>
      <c r="E674">
        <v>1934</v>
      </c>
      <c r="F674">
        <v>11</v>
      </c>
      <c r="G674">
        <v>18</v>
      </c>
      <c r="H674">
        <v>3</v>
      </c>
      <c r="I674">
        <v>784</v>
      </c>
      <c r="J674">
        <v>102</v>
      </c>
      <c r="K674">
        <v>52.26</v>
      </c>
      <c r="L674">
        <v>1</v>
      </c>
      <c r="M674">
        <v>7</v>
      </c>
      <c r="N674">
        <v>0</v>
      </c>
      <c r="O674" s="2">
        <f t="shared" si="20"/>
        <v>71.272727272727266</v>
      </c>
      <c r="P674" s="2">
        <f t="shared" si="21"/>
        <v>43.555555555555557</v>
      </c>
    </row>
    <row r="675" spans="1:16" x14ac:dyDescent="0.3">
      <c r="A675">
        <v>23</v>
      </c>
      <c r="B675" t="s">
        <v>3721</v>
      </c>
      <c r="C675" t="s">
        <v>16</v>
      </c>
      <c r="D675">
        <v>1955</v>
      </c>
      <c r="E675">
        <v>1962</v>
      </c>
      <c r="F675">
        <v>21</v>
      </c>
      <c r="G675">
        <v>36</v>
      </c>
      <c r="H675">
        <v>3</v>
      </c>
      <c r="I675">
        <v>783</v>
      </c>
      <c r="J675">
        <v>77</v>
      </c>
      <c r="K675">
        <v>23.72</v>
      </c>
      <c r="L675">
        <v>0</v>
      </c>
      <c r="M675">
        <v>3</v>
      </c>
      <c r="N675">
        <v>3</v>
      </c>
      <c r="O675" s="2">
        <f t="shared" si="20"/>
        <v>37.285714285714285</v>
      </c>
      <c r="P675" s="2">
        <f t="shared" si="21"/>
        <v>21.75</v>
      </c>
    </row>
    <row r="676" spans="1:16" x14ac:dyDescent="0.3">
      <c r="A676">
        <v>24</v>
      </c>
      <c r="B676" t="s">
        <v>2316</v>
      </c>
      <c r="C676" t="s">
        <v>16</v>
      </c>
      <c r="D676">
        <v>1996</v>
      </c>
      <c r="E676">
        <v>2000</v>
      </c>
      <c r="F676">
        <v>18</v>
      </c>
      <c r="G676">
        <v>28</v>
      </c>
      <c r="H676">
        <v>2</v>
      </c>
      <c r="I676">
        <v>783</v>
      </c>
      <c r="J676">
        <v>192</v>
      </c>
      <c r="K676">
        <v>30.11</v>
      </c>
      <c r="L676">
        <v>2</v>
      </c>
      <c r="M676">
        <v>2</v>
      </c>
      <c r="N676">
        <v>3</v>
      </c>
      <c r="O676" s="2">
        <f t="shared" si="20"/>
        <v>43.5</v>
      </c>
      <c r="P676" s="2">
        <f t="shared" si="21"/>
        <v>27.964285714285715</v>
      </c>
    </row>
    <row r="677" spans="1:16" x14ac:dyDescent="0.3">
      <c r="A677">
        <v>25</v>
      </c>
      <c r="B677" t="s">
        <v>2295</v>
      </c>
      <c r="C677" t="s">
        <v>15</v>
      </c>
      <c r="D677">
        <v>1978</v>
      </c>
      <c r="E677">
        <v>1982</v>
      </c>
      <c r="F677">
        <v>19</v>
      </c>
      <c r="G677">
        <v>30</v>
      </c>
      <c r="H677">
        <v>0</v>
      </c>
      <c r="I677">
        <v>782</v>
      </c>
      <c r="J677">
        <v>250</v>
      </c>
      <c r="K677">
        <v>26.06</v>
      </c>
      <c r="L677">
        <v>1</v>
      </c>
      <c r="M677">
        <v>3</v>
      </c>
      <c r="N677">
        <v>7</v>
      </c>
      <c r="O677" s="2">
        <f t="shared" si="20"/>
        <v>41.157894736842103</v>
      </c>
      <c r="P677" s="2">
        <f t="shared" si="21"/>
        <v>26.066666666666666</v>
      </c>
    </row>
    <row r="678" spans="1:16" x14ac:dyDescent="0.3">
      <c r="A678">
        <v>26</v>
      </c>
      <c r="B678" t="s">
        <v>3722</v>
      </c>
      <c r="C678" t="s">
        <v>13</v>
      </c>
      <c r="D678">
        <v>2016</v>
      </c>
      <c r="E678">
        <v>2019</v>
      </c>
      <c r="F678">
        <v>17</v>
      </c>
      <c r="G678">
        <v>32</v>
      </c>
      <c r="H678">
        <v>1</v>
      </c>
      <c r="I678">
        <v>781</v>
      </c>
      <c r="J678">
        <v>146</v>
      </c>
      <c r="K678">
        <v>25.19</v>
      </c>
      <c r="L678">
        <v>2</v>
      </c>
      <c r="M678">
        <v>1</v>
      </c>
      <c r="N678">
        <v>4</v>
      </c>
      <c r="O678" s="2">
        <f t="shared" si="20"/>
        <v>45.941176470588232</v>
      </c>
      <c r="P678" s="2">
        <f t="shared" si="21"/>
        <v>24.40625</v>
      </c>
    </row>
    <row r="679" spans="1:16" x14ac:dyDescent="0.3">
      <c r="A679">
        <v>27</v>
      </c>
      <c r="B679" t="s">
        <v>2491</v>
      </c>
      <c r="C679" t="s">
        <v>18</v>
      </c>
      <c r="D679">
        <v>1976</v>
      </c>
      <c r="E679">
        <v>1983</v>
      </c>
      <c r="F679">
        <v>21</v>
      </c>
      <c r="G679">
        <v>37</v>
      </c>
      <c r="H679">
        <v>4</v>
      </c>
      <c r="I679">
        <v>778</v>
      </c>
      <c r="J679">
        <v>152</v>
      </c>
      <c r="K679">
        <v>23.57</v>
      </c>
      <c r="L679">
        <v>1</v>
      </c>
      <c r="M679">
        <v>1</v>
      </c>
      <c r="N679">
        <v>4</v>
      </c>
      <c r="O679" s="2">
        <f t="shared" si="20"/>
        <v>37.047619047619051</v>
      </c>
      <c r="P679" s="2">
        <f t="shared" si="21"/>
        <v>21.027027027027028</v>
      </c>
    </row>
    <row r="680" spans="1:16" x14ac:dyDescent="0.3">
      <c r="A680">
        <v>28</v>
      </c>
      <c r="B680" t="s">
        <v>2118</v>
      </c>
      <c r="C680" t="s">
        <v>18</v>
      </c>
      <c r="D680">
        <v>1992</v>
      </c>
      <c r="E680">
        <v>2002</v>
      </c>
      <c r="F680">
        <v>23</v>
      </c>
      <c r="G680">
        <v>42</v>
      </c>
      <c r="H680">
        <v>4</v>
      </c>
      <c r="I680">
        <v>777</v>
      </c>
      <c r="J680">
        <v>71</v>
      </c>
      <c r="K680">
        <v>20.440000000000001</v>
      </c>
      <c r="L680">
        <v>0</v>
      </c>
      <c r="M680">
        <v>5</v>
      </c>
      <c r="N680">
        <v>9</v>
      </c>
      <c r="O680" s="2">
        <f t="shared" si="20"/>
        <v>33.782608695652172</v>
      </c>
      <c r="P680" s="2">
        <f t="shared" si="21"/>
        <v>18.5</v>
      </c>
    </row>
    <row r="681" spans="1:16" x14ac:dyDescent="0.3">
      <c r="A681">
        <v>29</v>
      </c>
      <c r="B681" t="s">
        <v>3723</v>
      </c>
      <c r="C681" t="s">
        <v>13</v>
      </c>
      <c r="D681">
        <v>2012</v>
      </c>
      <c r="E681">
        <v>2016</v>
      </c>
      <c r="F681">
        <v>16</v>
      </c>
      <c r="G681">
        <v>30</v>
      </c>
      <c r="H681">
        <v>3</v>
      </c>
      <c r="I681">
        <v>775</v>
      </c>
      <c r="J681">
        <v>117</v>
      </c>
      <c r="K681">
        <v>28.7</v>
      </c>
      <c r="L681">
        <v>2</v>
      </c>
      <c r="M681">
        <v>2</v>
      </c>
      <c r="N681">
        <v>3</v>
      </c>
      <c r="O681" s="2">
        <f t="shared" si="20"/>
        <v>48.4375</v>
      </c>
      <c r="P681" s="2">
        <f t="shared" si="21"/>
        <v>25.833333333333332</v>
      </c>
    </row>
    <row r="682" spans="1:16" x14ac:dyDescent="0.3">
      <c r="A682">
        <v>30</v>
      </c>
      <c r="B682" t="s">
        <v>1390</v>
      </c>
      <c r="C682" t="s">
        <v>13</v>
      </c>
      <c r="D682">
        <v>2002</v>
      </c>
      <c r="E682">
        <v>2005</v>
      </c>
      <c r="F682">
        <v>15</v>
      </c>
      <c r="G682">
        <v>26</v>
      </c>
      <c r="H682">
        <v>1</v>
      </c>
      <c r="I682">
        <v>775</v>
      </c>
      <c r="J682">
        <v>221</v>
      </c>
      <c r="K682">
        <v>31</v>
      </c>
      <c r="L682">
        <v>1</v>
      </c>
      <c r="M682">
        <v>3</v>
      </c>
      <c r="N682">
        <v>2</v>
      </c>
      <c r="O682" s="2">
        <f t="shared" si="20"/>
        <v>51.666666666666664</v>
      </c>
      <c r="P682" s="2">
        <f t="shared" si="21"/>
        <v>29.807692307692307</v>
      </c>
    </row>
    <row r="683" spans="1:16" x14ac:dyDescent="0.3">
      <c r="A683">
        <v>31</v>
      </c>
      <c r="B683" t="s">
        <v>790</v>
      </c>
      <c r="C683" t="s">
        <v>18</v>
      </c>
      <c r="D683">
        <v>2006</v>
      </c>
      <c r="E683">
        <v>2009</v>
      </c>
      <c r="F683">
        <v>19</v>
      </c>
      <c r="G683">
        <v>35</v>
      </c>
      <c r="H683">
        <v>1</v>
      </c>
      <c r="I683">
        <v>772</v>
      </c>
      <c r="J683">
        <v>92</v>
      </c>
      <c r="K683">
        <v>22.7</v>
      </c>
      <c r="L683">
        <v>0</v>
      </c>
      <c r="M683">
        <v>4</v>
      </c>
      <c r="N683">
        <v>4</v>
      </c>
      <c r="O683" s="2">
        <f t="shared" si="20"/>
        <v>40.631578947368418</v>
      </c>
      <c r="P683" s="2">
        <f t="shared" si="21"/>
        <v>22.057142857142857</v>
      </c>
    </row>
    <row r="684" spans="1:16" x14ac:dyDescent="0.3">
      <c r="A684">
        <v>32</v>
      </c>
      <c r="B684" t="s">
        <v>3243</v>
      </c>
      <c r="C684" t="s">
        <v>13</v>
      </c>
      <c r="D684">
        <v>1965</v>
      </c>
      <c r="E684">
        <v>1976</v>
      </c>
      <c r="F684">
        <v>49</v>
      </c>
      <c r="G684">
        <v>71</v>
      </c>
      <c r="H684">
        <v>14</v>
      </c>
      <c r="I684">
        <v>772</v>
      </c>
      <c r="J684">
        <v>73</v>
      </c>
      <c r="K684">
        <v>13.54</v>
      </c>
      <c r="L684">
        <v>0</v>
      </c>
      <c r="M684">
        <v>2</v>
      </c>
      <c r="N684">
        <v>17</v>
      </c>
      <c r="O684" s="2">
        <f t="shared" si="20"/>
        <v>15.755102040816327</v>
      </c>
      <c r="P684" s="2">
        <f t="shared" si="21"/>
        <v>10.873239436619718</v>
      </c>
    </row>
    <row r="685" spans="1:16" x14ac:dyDescent="0.3">
      <c r="A685">
        <v>33</v>
      </c>
      <c r="B685" t="s">
        <v>3724</v>
      </c>
      <c r="C685" t="s">
        <v>15</v>
      </c>
      <c r="D685">
        <v>1966</v>
      </c>
      <c r="E685">
        <v>1977</v>
      </c>
      <c r="F685">
        <v>24</v>
      </c>
      <c r="G685">
        <v>39</v>
      </c>
      <c r="H685">
        <v>5</v>
      </c>
      <c r="I685">
        <v>768</v>
      </c>
      <c r="J685">
        <v>105</v>
      </c>
      <c r="K685">
        <v>22.58</v>
      </c>
      <c r="L685">
        <v>1</v>
      </c>
      <c r="M685">
        <v>3</v>
      </c>
      <c r="N685">
        <v>3</v>
      </c>
      <c r="O685" s="2">
        <f t="shared" si="20"/>
        <v>32</v>
      </c>
      <c r="P685" s="2">
        <f t="shared" si="21"/>
        <v>19.692307692307693</v>
      </c>
    </row>
    <row r="686" spans="1:16" x14ac:dyDescent="0.3">
      <c r="A686">
        <v>34</v>
      </c>
      <c r="B686" t="s">
        <v>50</v>
      </c>
      <c r="C686" t="s">
        <v>11</v>
      </c>
      <c r="D686">
        <v>2010</v>
      </c>
      <c r="E686">
        <v>2015</v>
      </c>
      <c r="F686">
        <v>18</v>
      </c>
      <c r="G686">
        <v>31</v>
      </c>
      <c r="H686">
        <v>2</v>
      </c>
      <c r="I686">
        <v>768</v>
      </c>
      <c r="J686">
        <v>120</v>
      </c>
      <c r="K686">
        <v>26.48</v>
      </c>
      <c r="L686">
        <v>1</v>
      </c>
      <c r="M686">
        <v>7</v>
      </c>
      <c r="N686">
        <v>8</v>
      </c>
      <c r="O686" s="2">
        <f t="shared" si="20"/>
        <v>42.666666666666664</v>
      </c>
      <c r="P686" s="2">
        <f t="shared" si="21"/>
        <v>24.774193548387096</v>
      </c>
    </row>
    <row r="687" spans="1:16" x14ac:dyDescent="0.3">
      <c r="A687">
        <v>35</v>
      </c>
      <c r="B687" t="s">
        <v>2461</v>
      </c>
      <c r="C687" t="s">
        <v>12</v>
      </c>
      <c r="D687">
        <v>1975</v>
      </c>
      <c r="E687">
        <v>1977</v>
      </c>
      <c r="F687">
        <v>14</v>
      </c>
      <c r="G687">
        <v>27</v>
      </c>
      <c r="H687">
        <v>1</v>
      </c>
      <c r="I687">
        <v>768</v>
      </c>
      <c r="J687">
        <v>136</v>
      </c>
      <c r="K687">
        <v>29.53</v>
      </c>
      <c r="L687">
        <v>1</v>
      </c>
      <c r="M687">
        <v>3</v>
      </c>
      <c r="N687">
        <v>2</v>
      </c>
      <c r="O687" s="2">
        <f t="shared" si="20"/>
        <v>54.857142857142854</v>
      </c>
      <c r="P687" s="2">
        <f t="shared" si="21"/>
        <v>28.444444444444443</v>
      </c>
    </row>
    <row r="688" spans="1:16" x14ac:dyDescent="0.3">
      <c r="A688">
        <v>36</v>
      </c>
      <c r="B688" t="s">
        <v>2474</v>
      </c>
      <c r="C688" t="s">
        <v>15</v>
      </c>
      <c r="D688">
        <v>1974</v>
      </c>
      <c r="E688">
        <v>1983</v>
      </c>
      <c r="F688">
        <v>47</v>
      </c>
      <c r="G688">
        <v>62</v>
      </c>
      <c r="H688">
        <v>11</v>
      </c>
      <c r="I688">
        <v>762</v>
      </c>
      <c r="J688">
        <v>68</v>
      </c>
      <c r="K688">
        <v>14.94</v>
      </c>
      <c r="L688">
        <v>0</v>
      </c>
      <c r="M688">
        <v>3</v>
      </c>
      <c r="N688">
        <v>6</v>
      </c>
      <c r="O688" s="2">
        <f t="shared" si="20"/>
        <v>16.212765957446809</v>
      </c>
      <c r="P688" s="2">
        <f t="shared" si="21"/>
        <v>12.290322580645162</v>
      </c>
    </row>
    <row r="689" spans="1:16" x14ac:dyDescent="0.3">
      <c r="A689">
        <v>37</v>
      </c>
      <c r="B689" t="s">
        <v>1359</v>
      </c>
      <c r="C689" t="s">
        <v>17</v>
      </c>
      <c r="D689">
        <v>2002</v>
      </c>
      <c r="E689">
        <v>2007</v>
      </c>
      <c r="F689">
        <v>21</v>
      </c>
      <c r="G689">
        <v>33</v>
      </c>
      <c r="H689">
        <v>4</v>
      </c>
      <c r="I689">
        <v>760</v>
      </c>
      <c r="J689">
        <v>163</v>
      </c>
      <c r="K689">
        <v>26.2</v>
      </c>
      <c r="L689">
        <v>1</v>
      </c>
      <c r="M689">
        <v>3</v>
      </c>
      <c r="N689">
        <v>7</v>
      </c>
      <c r="O689" s="2">
        <f t="shared" si="20"/>
        <v>36.19047619047619</v>
      </c>
      <c r="P689" s="2">
        <f t="shared" si="21"/>
        <v>23.030303030303031</v>
      </c>
    </row>
    <row r="690" spans="1:16" x14ac:dyDescent="0.3">
      <c r="A690">
        <v>38</v>
      </c>
      <c r="B690" t="s">
        <v>2727</v>
      </c>
      <c r="C690" t="s">
        <v>16</v>
      </c>
      <c r="D690">
        <v>2015</v>
      </c>
      <c r="E690">
        <v>2017</v>
      </c>
      <c r="F690">
        <v>13</v>
      </c>
      <c r="G690">
        <v>25</v>
      </c>
      <c r="H690">
        <v>1</v>
      </c>
      <c r="I690">
        <v>758</v>
      </c>
      <c r="J690">
        <v>91</v>
      </c>
      <c r="K690">
        <v>31.58</v>
      </c>
      <c r="L690">
        <v>0</v>
      </c>
      <c r="M690">
        <v>7</v>
      </c>
      <c r="N690">
        <v>0</v>
      </c>
      <c r="O690" s="2">
        <f t="shared" si="20"/>
        <v>58.307692307692307</v>
      </c>
      <c r="P690" s="2">
        <f t="shared" si="21"/>
        <v>30.32</v>
      </c>
    </row>
    <row r="691" spans="1:16" x14ac:dyDescent="0.3">
      <c r="A691">
        <v>39</v>
      </c>
      <c r="B691" t="s">
        <v>3725</v>
      </c>
      <c r="C691" t="s">
        <v>12</v>
      </c>
      <c r="D691">
        <v>1954</v>
      </c>
      <c r="E691">
        <v>1961</v>
      </c>
      <c r="F691">
        <v>19</v>
      </c>
      <c r="G691">
        <v>31</v>
      </c>
      <c r="H691">
        <v>3</v>
      </c>
      <c r="I691">
        <v>757</v>
      </c>
      <c r="J691">
        <v>101</v>
      </c>
      <c r="K691">
        <v>27.03</v>
      </c>
      <c r="L691">
        <v>1</v>
      </c>
      <c r="M691">
        <v>5</v>
      </c>
      <c r="N691">
        <v>2</v>
      </c>
      <c r="O691" s="2">
        <f t="shared" si="20"/>
        <v>39.842105263157897</v>
      </c>
      <c r="P691" s="2">
        <f t="shared" si="21"/>
        <v>24.419354838709676</v>
      </c>
    </row>
    <row r="692" spans="1:16" x14ac:dyDescent="0.3">
      <c r="A692">
        <v>40</v>
      </c>
      <c r="B692" t="s">
        <v>429</v>
      </c>
      <c r="C692" t="s">
        <v>18</v>
      </c>
      <c r="D692">
        <v>2013</v>
      </c>
      <c r="E692">
        <v>2015</v>
      </c>
      <c r="F692">
        <v>16</v>
      </c>
      <c r="G692">
        <v>29</v>
      </c>
      <c r="H692">
        <v>1</v>
      </c>
      <c r="I692">
        <v>755</v>
      </c>
      <c r="J692">
        <v>171</v>
      </c>
      <c r="K692">
        <v>26.96</v>
      </c>
      <c r="L692">
        <v>1</v>
      </c>
      <c r="M692">
        <v>1</v>
      </c>
      <c r="N692">
        <v>2</v>
      </c>
      <c r="O692" s="2">
        <f t="shared" si="20"/>
        <v>47.1875</v>
      </c>
      <c r="P692" s="2">
        <f t="shared" si="21"/>
        <v>26.03448275862069</v>
      </c>
    </row>
    <row r="693" spans="1:16" x14ac:dyDescent="0.3">
      <c r="A693">
        <v>41</v>
      </c>
      <c r="B693" t="s">
        <v>190</v>
      </c>
      <c r="C693" t="s">
        <v>11</v>
      </c>
      <c r="D693">
        <v>2018</v>
      </c>
      <c r="E693">
        <v>2019</v>
      </c>
      <c r="F693">
        <v>11</v>
      </c>
      <c r="G693">
        <v>18</v>
      </c>
      <c r="H693">
        <v>1</v>
      </c>
      <c r="I693">
        <v>754</v>
      </c>
      <c r="J693">
        <v>159</v>
      </c>
      <c r="K693">
        <v>44.35</v>
      </c>
      <c r="L693">
        <v>2</v>
      </c>
      <c r="M693">
        <v>2</v>
      </c>
      <c r="N693">
        <v>1</v>
      </c>
      <c r="O693" s="2">
        <f t="shared" si="20"/>
        <v>68.545454545454547</v>
      </c>
      <c r="P693" s="2">
        <f t="shared" si="21"/>
        <v>41.888888888888886</v>
      </c>
    </row>
    <row r="694" spans="1:16" x14ac:dyDescent="0.3">
      <c r="A694">
        <v>42</v>
      </c>
      <c r="B694" t="s">
        <v>766</v>
      </c>
      <c r="C694" t="s">
        <v>16</v>
      </c>
      <c r="D694">
        <v>2009</v>
      </c>
      <c r="E694">
        <v>2019</v>
      </c>
      <c r="F694">
        <v>36</v>
      </c>
      <c r="G694">
        <v>67</v>
      </c>
      <c r="H694">
        <v>11</v>
      </c>
      <c r="I694">
        <v>751</v>
      </c>
      <c r="J694">
        <v>48</v>
      </c>
      <c r="K694">
        <v>13.41</v>
      </c>
      <c r="L694">
        <v>0</v>
      </c>
      <c r="M694">
        <v>0</v>
      </c>
      <c r="N694">
        <v>7</v>
      </c>
      <c r="O694" s="2">
        <f t="shared" si="20"/>
        <v>20.861111111111111</v>
      </c>
      <c r="P694" s="2">
        <f t="shared" si="21"/>
        <v>11.208955223880597</v>
      </c>
    </row>
    <row r="695" spans="1:16" x14ac:dyDescent="0.3">
      <c r="A695">
        <v>43</v>
      </c>
      <c r="B695" t="s">
        <v>3726</v>
      </c>
      <c r="C695" t="s">
        <v>13</v>
      </c>
      <c r="D695">
        <v>1930</v>
      </c>
      <c r="E695">
        <v>1948</v>
      </c>
      <c r="F695">
        <v>25</v>
      </c>
      <c r="G695">
        <v>33</v>
      </c>
      <c r="H695">
        <v>2</v>
      </c>
      <c r="I695">
        <v>750</v>
      </c>
      <c r="J695">
        <v>122</v>
      </c>
      <c r="K695">
        <v>24.19</v>
      </c>
      <c r="L695">
        <v>1</v>
      </c>
      <c r="M695">
        <v>3</v>
      </c>
      <c r="N695">
        <v>1</v>
      </c>
      <c r="O695" s="2">
        <f t="shared" si="20"/>
        <v>30</v>
      </c>
      <c r="P695" s="2">
        <f t="shared" si="21"/>
        <v>22.727272727272727</v>
      </c>
    </row>
    <row r="696" spans="1:16" x14ac:dyDescent="0.3">
      <c r="A696">
        <v>44</v>
      </c>
      <c r="B696" t="s">
        <v>2810</v>
      </c>
      <c r="C696" t="s">
        <v>11</v>
      </c>
      <c r="D696">
        <v>1965</v>
      </c>
      <c r="E696">
        <v>1983</v>
      </c>
      <c r="F696">
        <v>57</v>
      </c>
      <c r="G696">
        <v>76</v>
      </c>
      <c r="H696">
        <v>12</v>
      </c>
      <c r="I696">
        <v>748</v>
      </c>
      <c r="J696">
        <v>64</v>
      </c>
      <c r="K696">
        <v>11.68</v>
      </c>
      <c r="L696">
        <v>0</v>
      </c>
      <c r="M696">
        <v>2</v>
      </c>
      <c r="N696">
        <v>13</v>
      </c>
      <c r="O696" s="2">
        <f t="shared" si="20"/>
        <v>13.12280701754386</v>
      </c>
      <c r="P696" s="2">
        <f t="shared" si="21"/>
        <v>9.8421052631578956</v>
      </c>
    </row>
    <row r="697" spans="1:16" x14ac:dyDescent="0.3">
      <c r="A697">
        <v>45</v>
      </c>
      <c r="B697" t="s">
        <v>3439</v>
      </c>
      <c r="C697" t="s">
        <v>16</v>
      </c>
      <c r="D697">
        <v>1958</v>
      </c>
      <c r="E697">
        <v>1973</v>
      </c>
      <c r="F697">
        <v>29</v>
      </c>
      <c r="G697">
        <v>50</v>
      </c>
      <c r="H697">
        <v>5</v>
      </c>
      <c r="I697">
        <v>747</v>
      </c>
      <c r="J697">
        <v>101</v>
      </c>
      <c r="K697">
        <v>16.600000000000001</v>
      </c>
      <c r="L697">
        <v>1</v>
      </c>
      <c r="M697">
        <v>2</v>
      </c>
      <c r="N697">
        <v>8</v>
      </c>
      <c r="O697" s="2">
        <f t="shared" si="20"/>
        <v>25.758620689655171</v>
      </c>
      <c r="P697" s="2">
        <f t="shared" si="21"/>
        <v>14.94</v>
      </c>
    </row>
    <row r="698" spans="1:16" x14ac:dyDescent="0.3">
      <c r="A698">
        <v>46</v>
      </c>
      <c r="B698" t="s">
        <v>3727</v>
      </c>
      <c r="C698" t="s">
        <v>13</v>
      </c>
      <c r="D698">
        <v>1888</v>
      </c>
      <c r="E698">
        <v>1902</v>
      </c>
      <c r="F698">
        <v>13</v>
      </c>
      <c r="G698">
        <v>22</v>
      </c>
      <c r="H698">
        <v>2</v>
      </c>
      <c r="I698">
        <v>744</v>
      </c>
      <c r="J698">
        <v>132</v>
      </c>
      <c r="K698">
        <v>37.200000000000003</v>
      </c>
      <c r="L698">
        <v>2</v>
      </c>
      <c r="M698">
        <v>2</v>
      </c>
      <c r="N698">
        <v>1</v>
      </c>
      <c r="O698" s="2">
        <f t="shared" si="20"/>
        <v>57.230769230769234</v>
      </c>
      <c r="P698" s="2">
        <f t="shared" si="21"/>
        <v>33.81818181818182</v>
      </c>
    </row>
    <row r="699" spans="1:16" x14ac:dyDescent="0.3">
      <c r="A699">
        <v>47</v>
      </c>
      <c r="B699" t="s">
        <v>349</v>
      </c>
      <c r="C699" t="s">
        <v>16</v>
      </c>
      <c r="D699">
        <v>2017</v>
      </c>
      <c r="E699">
        <v>2019</v>
      </c>
      <c r="F699">
        <v>13</v>
      </c>
      <c r="G699">
        <v>22</v>
      </c>
      <c r="H699">
        <v>1</v>
      </c>
      <c r="I699">
        <v>744</v>
      </c>
      <c r="J699">
        <v>147</v>
      </c>
      <c r="K699">
        <v>35.42</v>
      </c>
      <c r="L699">
        <v>2</v>
      </c>
      <c r="M699">
        <v>2</v>
      </c>
      <c r="N699">
        <v>1</v>
      </c>
      <c r="O699" s="2">
        <f t="shared" si="20"/>
        <v>57.230769230769234</v>
      </c>
      <c r="P699" s="2">
        <f t="shared" si="21"/>
        <v>33.81818181818182</v>
      </c>
    </row>
    <row r="700" spans="1:16" x14ac:dyDescent="0.3">
      <c r="A700">
        <v>48</v>
      </c>
      <c r="B700" t="s">
        <v>157</v>
      </c>
      <c r="C700" t="s">
        <v>20</v>
      </c>
      <c r="D700">
        <v>2015</v>
      </c>
      <c r="E700">
        <v>2019</v>
      </c>
      <c r="F700">
        <v>18</v>
      </c>
      <c r="G700">
        <v>31</v>
      </c>
      <c r="H700">
        <v>1</v>
      </c>
      <c r="I700">
        <v>744</v>
      </c>
      <c r="J700">
        <v>94</v>
      </c>
      <c r="K700">
        <v>24.8</v>
      </c>
      <c r="L700">
        <v>0</v>
      </c>
      <c r="M700">
        <v>4</v>
      </c>
      <c r="N700">
        <v>1</v>
      </c>
      <c r="O700" s="2">
        <f t="shared" si="20"/>
        <v>41.333333333333336</v>
      </c>
      <c r="P700" s="2">
        <f t="shared" si="21"/>
        <v>24</v>
      </c>
    </row>
    <row r="701" spans="1:16" x14ac:dyDescent="0.3">
      <c r="A701">
        <v>49</v>
      </c>
      <c r="B701" t="s">
        <v>1920</v>
      </c>
      <c r="C701" t="s">
        <v>13</v>
      </c>
      <c r="D701">
        <v>2002</v>
      </c>
      <c r="E701">
        <v>2009</v>
      </c>
      <c r="F701">
        <v>63</v>
      </c>
      <c r="G701">
        <v>86</v>
      </c>
      <c r="H701">
        <v>23</v>
      </c>
      <c r="I701">
        <v>743</v>
      </c>
      <c r="J701">
        <v>49</v>
      </c>
      <c r="K701">
        <v>11.79</v>
      </c>
      <c r="L701">
        <v>0</v>
      </c>
      <c r="M701">
        <v>0</v>
      </c>
      <c r="N701">
        <v>21</v>
      </c>
      <c r="O701" s="2">
        <f t="shared" si="20"/>
        <v>11.793650793650794</v>
      </c>
      <c r="P701" s="2">
        <f t="shared" si="21"/>
        <v>8.6395348837209305</v>
      </c>
    </row>
    <row r="702" spans="1:16" x14ac:dyDescent="0.3">
      <c r="A702">
        <v>0</v>
      </c>
      <c r="B702" t="s">
        <v>3728</v>
      </c>
      <c r="C702" t="s">
        <v>13</v>
      </c>
      <c r="D702">
        <v>1952</v>
      </c>
      <c r="E702">
        <v>1968</v>
      </c>
      <c r="F702">
        <v>49</v>
      </c>
      <c r="G702">
        <v>63</v>
      </c>
      <c r="H702">
        <v>9</v>
      </c>
      <c r="I702">
        <v>742</v>
      </c>
      <c r="J702">
        <v>89</v>
      </c>
      <c r="K702">
        <v>13.74</v>
      </c>
      <c r="L702">
        <v>0</v>
      </c>
      <c r="M702">
        <v>3</v>
      </c>
      <c r="N702">
        <v>8</v>
      </c>
      <c r="O702" s="2">
        <f t="shared" si="20"/>
        <v>15.142857142857142</v>
      </c>
      <c r="P702" s="2">
        <f t="shared" si="21"/>
        <v>11.777777777777779</v>
      </c>
    </row>
    <row r="703" spans="1:16" x14ac:dyDescent="0.3">
      <c r="A703">
        <v>1</v>
      </c>
      <c r="B703" t="s">
        <v>278</v>
      </c>
      <c r="C703" t="s">
        <v>18</v>
      </c>
      <c r="D703">
        <v>2015</v>
      </c>
      <c r="E703">
        <v>2019</v>
      </c>
      <c r="F703">
        <v>22</v>
      </c>
      <c r="G703">
        <v>29</v>
      </c>
      <c r="H703">
        <v>0</v>
      </c>
      <c r="I703">
        <v>741</v>
      </c>
      <c r="J703">
        <v>126</v>
      </c>
      <c r="K703">
        <v>25.55</v>
      </c>
      <c r="L703">
        <v>1</v>
      </c>
      <c r="M703">
        <v>2</v>
      </c>
      <c r="N703">
        <v>2</v>
      </c>
      <c r="O703" s="2">
        <f t="shared" si="20"/>
        <v>33.68181818181818</v>
      </c>
      <c r="P703" s="2">
        <f t="shared" si="21"/>
        <v>25.551724137931036</v>
      </c>
    </row>
    <row r="704" spans="1:16" x14ac:dyDescent="0.3">
      <c r="A704">
        <v>2</v>
      </c>
      <c r="B704" t="s">
        <v>2277</v>
      </c>
      <c r="C704" t="s">
        <v>17</v>
      </c>
      <c r="D704">
        <v>1993</v>
      </c>
      <c r="E704">
        <v>1998</v>
      </c>
      <c r="F704">
        <v>20</v>
      </c>
      <c r="G704">
        <v>27</v>
      </c>
      <c r="H704">
        <v>1</v>
      </c>
      <c r="I704">
        <v>741</v>
      </c>
      <c r="J704">
        <v>108</v>
      </c>
      <c r="K704">
        <v>28.5</v>
      </c>
      <c r="L704">
        <v>1</v>
      </c>
      <c r="M704">
        <v>4</v>
      </c>
      <c r="N704">
        <v>1</v>
      </c>
      <c r="O704" s="2">
        <f t="shared" si="20"/>
        <v>37.049999999999997</v>
      </c>
      <c r="P704" s="2">
        <f t="shared" si="21"/>
        <v>27.444444444444443</v>
      </c>
    </row>
    <row r="705" spans="1:16" x14ac:dyDescent="0.3">
      <c r="A705">
        <v>3</v>
      </c>
      <c r="B705" t="s">
        <v>3729</v>
      </c>
      <c r="C705" t="s">
        <v>11</v>
      </c>
      <c r="D705">
        <v>1946</v>
      </c>
      <c r="E705">
        <v>1952</v>
      </c>
      <c r="F705">
        <v>10</v>
      </c>
      <c r="G705">
        <v>17</v>
      </c>
      <c r="H705">
        <v>1</v>
      </c>
      <c r="I705">
        <v>736</v>
      </c>
      <c r="J705">
        <v>112</v>
      </c>
      <c r="K705">
        <v>46</v>
      </c>
      <c r="L705">
        <v>1</v>
      </c>
      <c r="M705">
        <v>6</v>
      </c>
      <c r="N705">
        <v>0</v>
      </c>
      <c r="O705" s="2">
        <f t="shared" si="20"/>
        <v>73.599999999999994</v>
      </c>
      <c r="P705" s="2">
        <f t="shared" si="21"/>
        <v>43.294117647058826</v>
      </c>
    </row>
    <row r="706" spans="1:16" x14ac:dyDescent="0.3">
      <c r="A706">
        <v>4</v>
      </c>
      <c r="B706" t="s">
        <v>3730</v>
      </c>
      <c r="C706" t="s">
        <v>11</v>
      </c>
      <c r="D706">
        <v>1962</v>
      </c>
      <c r="E706">
        <v>1978</v>
      </c>
      <c r="F706">
        <v>49</v>
      </c>
      <c r="G706">
        <v>84</v>
      </c>
      <c r="H706">
        <v>20</v>
      </c>
      <c r="I706">
        <v>735</v>
      </c>
      <c r="J706">
        <v>37</v>
      </c>
      <c r="K706">
        <v>11.48</v>
      </c>
      <c r="L706">
        <v>0</v>
      </c>
      <c r="M706">
        <v>0</v>
      </c>
      <c r="N706">
        <v>15</v>
      </c>
      <c r="O706" s="2">
        <f t="shared" si="20"/>
        <v>15</v>
      </c>
      <c r="P706" s="2">
        <f t="shared" si="21"/>
        <v>8.75</v>
      </c>
    </row>
    <row r="707" spans="1:16" x14ac:dyDescent="0.3">
      <c r="A707">
        <v>5</v>
      </c>
      <c r="B707" t="s">
        <v>3731</v>
      </c>
      <c r="C707" t="s">
        <v>13</v>
      </c>
      <c r="D707">
        <v>1931</v>
      </c>
      <c r="E707">
        <v>1953</v>
      </c>
      <c r="F707">
        <v>22</v>
      </c>
      <c r="G707">
        <v>30</v>
      </c>
      <c r="H707">
        <v>1</v>
      </c>
      <c r="I707">
        <v>734</v>
      </c>
      <c r="J707">
        <v>79</v>
      </c>
      <c r="K707">
        <v>25.31</v>
      </c>
      <c r="L707">
        <v>0</v>
      </c>
      <c r="M707">
        <v>5</v>
      </c>
      <c r="N707">
        <v>1</v>
      </c>
      <c r="O707" s="2">
        <f t="shared" ref="O707:O770" si="22">I707/F707</f>
        <v>33.363636363636367</v>
      </c>
      <c r="P707" s="2">
        <f t="shared" ref="P707:P770" si="23">I707/G707</f>
        <v>24.466666666666665</v>
      </c>
    </row>
    <row r="708" spans="1:16" x14ac:dyDescent="0.3">
      <c r="A708">
        <v>6</v>
      </c>
      <c r="B708" t="s">
        <v>3732</v>
      </c>
      <c r="C708" t="s">
        <v>18</v>
      </c>
      <c r="D708">
        <v>1965</v>
      </c>
      <c r="E708">
        <v>1972</v>
      </c>
      <c r="F708">
        <v>20</v>
      </c>
      <c r="G708">
        <v>34</v>
      </c>
      <c r="H708">
        <v>1</v>
      </c>
      <c r="I708">
        <v>734</v>
      </c>
      <c r="J708">
        <v>97</v>
      </c>
      <c r="K708">
        <v>22.24</v>
      </c>
      <c r="L708">
        <v>0</v>
      </c>
      <c r="M708">
        <v>5</v>
      </c>
      <c r="N708">
        <v>5</v>
      </c>
      <c r="O708" s="2">
        <f t="shared" si="22"/>
        <v>36.700000000000003</v>
      </c>
      <c r="P708" s="2">
        <f t="shared" si="23"/>
        <v>21.588235294117649</v>
      </c>
    </row>
    <row r="709" spans="1:16" x14ac:dyDescent="0.3">
      <c r="A709">
        <v>7</v>
      </c>
      <c r="B709" t="s">
        <v>3733</v>
      </c>
      <c r="C709" t="s">
        <v>12</v>
      </c>
      <c r="D709">
        <v>1887</v>
      </c>
      <c r="E709">
        <v>1897</v>
      </c>
      <c r="F709">
        <v>14</v>
      </c>
      <c r="G709">
        <v>27</v>
      </c>
      <c r="H709">
        <v>0</v>
      </c>
      <c r="I709">
        <v>731</v>
      </c>
      <c r="J709">
        <v>134</v>
      </c>
      <c r="K709">
        <v>27.07</v>
      </c>
      <c r="L709">
        <v>1</v>
      </c>
      <c r="M709">
        <v>3</v>
      </c>
      <c r="N709">
        <v>1</v>
      </c>
      <c r="O709" s="2">
        <f t="shared" si="22"/>
        <v>52.214285714285715</v>
      </c>
      <c r="P709" s="2">
        <f t="shared" si="23"/>
        <v>27.074074074074073</v>
      </c>
    </row>
    <row r="710" spans="1:16" x14ac:dyDescent="0.3">
      <c r="A710">
        <v>8</v>
      </c>
      <c r="B710" t="s">
        <v>2615</v>
      </c>
      <c r="C710" t="s">
        <v>11</v>
      </c>
      <c r="D710">
        <v>1982</v>
      </c>
      <c r="E710">
        <v>1989</v>
      </c>
      <c r="F710">
        <v>16</v>
      </c>
      <c r="G710">
        <v>29</v>
      </c>
      <c r="H710">
        <v>1</v>
      </c>
      <c r="I710">
        <v>729</v>
      </c>
      <c r="J710">
        <v>93</v>
      </c>
      <c r="K710">
        <v>26.03</v>
      </c>
      <c r="L710">
        <v>0</v>
      </c>
      <c r="M710">
        <v>6</v>
      </c>
      <c r="N710">
        <v>1</v>
      </c>
      <c r="O710" s="2">
        <f t="shared" si="22"/>
        <v>45.5625</v>
      </c>
      <c r="P710" s="2">
        <f t="shared" si="23"/>
        <v>25.137931034482758</v>
      </c>
    </row>
    <row r="711" spans="1:16" x14ac:dyDescent="0.3">
      <c r="A711">
        <v>9</v>
      </c>
      <c r="B711" t="s">
        <v>2594</v>
      </c>
      <c r="C711" t="s">
        <v>18</v>
      </c>
      <c r="D711">
        <v>1998</v>
      </c>
      <c r="E711">
        <v>2008</v>
      </c>
      <c r="F711">
        <v>18</v>
      </c>
      <c r="G711">
        <v>32</v>
      </c>
      <c r="H711">
        <v>2</v>
      </c>
      <c r="I711">
        <v>729</v>
      </c>
      <c r="J711">
        <v>107</v>
      </c>
      <c r="K711">
        <v>24.3</v>
      </c>
      <c r="L711">
        <v>2</v>
      </c>
      <c r="M711">
        <v>3</v>
      </c>
      <c r="N711">
        <v>7</v>
      </c>
      <c r="O711" s="2">
        <f t="shared" si="22"/>
        <v>40.5</v>
      </c>
      <c r="P711" s="2">
        <f t="shared" si="23"/>
        <v>22.78125</v>
      </c>
    </row>
    <row r="712" spans="1:16" x14ac:dyDescent="0.3">
      <c r="A712">
        <v>10</v>
      </c>
      <c r="B712" t="s">
        <v>2290</v>
      </c>
      <c r="C712" t="s">
        <v>18</v>
      </c>
      <c r="D712">
        <v>1992</v>
      </c>
      <c r="E712">
        <v>2001</v>
      </c>
      <c r="F712">
        <v>32</v>
      </c>
      <c r="G712">
        <v>45</v>
      </c>
      <c r="H712">
        <v>14</v>
      </c>
      <c r="I712">
        <v>729</v>
      </c>
      <c r="J712">
        <v>89</v>
      </c>
      <c r="K712">
        <v>23.51</v>
      </c>
      <c r="L712">
        <v>0</v>
      </c>
      <c r="M712">
        <v>4</v>
      </c>
      <c r="N712">
        <v>5</v>
      </c>
      <c r="O712" s="2">
        <f t="shared" si="22"/>
        <v>22.78125</v>
      </c>
      <c r="P712" s="2">
        <f t="shared" si="23"/>
        <v>16.2</v>
      </c>
    </row>
    <row r="713" spans="1:16" x14ac:dyDescent="0.3">
      <c r="A713">
        <v>11</v>
      </c>
      <c r="B713" t="s">
        <v>3734</v>
      </c>
      <c r="C713" t="s">
        <v>13</v>
      </c>
      <c r="D713">
        <v>1880</v>
      </c>
      <c r="E713">
        <v>1890</v>
      </c>
      <c r="F713">
        <v>21</v>
      </c>
      <c r="G713">
        <v>33</v>
      </c>
      <c r="H713">
        <v>2</v>
      </c>
      <c r="I713">
        <v>725</v>
      </c>
      <c r="J713">
        <v>134</v>
      </c>
      <c r="K713">
        <v>23.38</v>
      </c>
      <c r="L713">
        <v>1</v>
      </c>
      <c r="M713">
        <v>5</v>
      </c>
      <c r="N713">
        <v>3</v>
      </c>
      <c r="O713" s="2">
        <f t="shared" si="22"/>
        <v>34.523809523809526</v>
      </c>
      <c r="P713" s="2">
        <f t="shared" si="23"/>
        <v>21.969696969696969</v>
      </c>
    </row>
    <row r="714" spans="1:16" x14ac:dyDescent="0.3">
      <c r="A714">
        <v>12</v>
      </c>
      <c r="B714" t="s">
        <v>798</v>
      </c>
      <c r="C714" t="s">
        <v>15</v>
      </c>
      <c r="D714">
        <v>2005</v>
      </c>
      <c r="E714">
        <v>2013</v>
      </c>
      <c r="F714">
        <v>18</v>
      </c>
      <c r="G714">
        <v>30</v>
      </c>
      <c r="H714">
        <v>2</v>
      </c>
      <c r="I714">
        <v>725</v>
      </c>
      <c r="J714">
        <v>82</v>
      </c>
      <c r="K714">
        <v>25.89</v>
      </c>
      <c r="L714">
        <v>0</v>
      </c>
      <c r="M714">
        <v>5</v>
      </c>
      <c r="N714">
        <v>3</v>
      </c>
      <c r="O714" s="2">
        <f t="shared" si="22"/>
        <v>40.277777777777779</v>
      </c>
      <c r="P714" s="2">
        <f t="shared" si="23"/>
        <v>24.166666666666668</v>
      </c>
    </row>
    <row r="715" spans="1:16" x14ac:dyDescent="0.3">
      <c r="A715">
        <v>13</v>
      </c>
      <c r="B715" t="s">
        <v>175</v>
      </c>
      <c r="C715" t="s">
        <v>13</v>
      </c>
      <c r="D715">
        <v>2017</v>
      </c>
      <c r="E715">
        <v>2018</v>
      </c>
      <c r="F715">
        <v>15</v>
      </c>
      <c r="G715">
        <v>26</v>
      </c>
      <c r="H715">
        <v>0</v>
      </c>
      <c r="I715">
        <v>724</v>
      </c>
      <c r="J715">
        <v>140</v>
      </c>
      <c r="K715">
        <v>27.84</v>
      </c>
      <c r="L715">
        <v>1</v>
      </c>
      <c r="M715">
        <v>6</v>
      </c>
      <c r="N715">
        <v>1</v>
      </c>
      <c r="O715" s="2">
        <f t="shared" si="22"/>
        <v>48.266666666666666</v>
      </c>
      <c r="P715" s="2">
        <f t="shared" si="23"/>
        <v>27.846153846153847</v>
      </c>
    </row>
    <row r="716" spans="1:16" x14ac:dyDescent="0.3">
      <c r="A716">
        <v>14</v>
      </c>
      <c r="B716" t="s">
        <v>3735</v>
      </c>
      <c r="C716" t="s">
        <v>17</v>
      </c>
      <c r="D716">
        <v>1951</v>
      </c>
      <c r="E716">
        <v>1958</v>
      </c>
      <c r="F716">
        <v>19</v>
      </c>
      <c r="G716">
        <v>33</v>
      </c>
      <c r="H716">
        <v>6</v>
      </c>
      <c r="I716">
        <v>724</v>
      </c>
      <c r="J716">
        <v>83</v>
      </c>
      <c r="K716">
        <v>26.81</v>
      </c>
      <c r="L716">
        <v>0</v>
      </c>
      <c r="M716">
        <v>3</v>
      </c>
      <c r="N716">
        <v>2</v>
      </c>
      <c r="O716" s="2">
        <f t="shared" si="22"/>
        <v>38.10526315789474</v>
      </c>
      <c r="P716" s="2">
        <f t="shared" si="23"/>
        <v>21.939393939393938</v>
      </c>
    </row>
    <row r="717" spans="1:16" x14ac:dyDescent="0.3">
      <c r="A717">
        <v>15</v>
      </c>
      <c r="B717" t="s">
        <v>3736</v>
      </c>
      <c r="C717" t="s">
        <v>18</v>
      </c>
      <c r="D717">
        <v>1930</v>
      </c>
      <c r="E717">
        <v>1933</v>
      </c>
      <c r="F717">
        <v>10</v>
      </c>
      <c r="G717">
        <v>15</v>
      </c>
      <c r="H717">
        <v>4</v>
      </c>
      <c r="I717">
        <v>723</v>
      </c>
      <c r="J717">
        <v>136</v>
      </c>
      <c r="K717">
        <v>65.72</v>
      </c>
      <c r="L717">
        <v>2</v>
      </c>
      <c r="M717">
        <v>5</v>
      </c>
      <c r="N717">
        <v>0</v>
      </c>
      <c r="O717" s="2">
        <f t="shared" si="22"/>
        <v>72.3</v>
      </c>
      <c r="P717" s="2">
        <f t="shared" si="23"/>
        <v>48.2</v>
      </c>
    </row>
    <row r="718" spans="1:16" x14ac:dyDescent="0.3">
      <c r="A718">
        <v>16</v>
      </c>
      <c r="B718" t="s">
        <v>3737</v>
      </c>
      <c r="C718" t="s">
        <v>13</v>
      </c>
      <c r="D718">
        <v>1882</v>
      </c>
      <c r="E718">
        <v>1893</v>
      </c>
      <c r="F718">
        <v>18</v>
      </c>
      <c r="G718">
        <v>27</v>
      </c>
      <c r="H718">
        <v>1</v>
      </c>
      <c r="I718">
        <v>720</v>
      </c>
      <c r="J718">
        <v>117</v>
      </c>
      <c r="K718">
        <v>27.69</v>
      </c>
      <c r="L718">
        <v>1</v>
      </c>
      <c r="M718">
        <v>5</v>
      </c>
      <c r="N718">
        <v>0</v>
      </c>
      <c r="O718" s="2">
        <f t="shared" si="22"/>
        <v>40</v>
      </c>
      <c r="P718" s="2">
        <f t="shared" si="23"/>
        <v>26.666666666666668</v>
      </c>
    </row>
    <row r="719" spans="1:16" x14ac:dyDescent="0.3">
      <c r="A719">
        <v>17</v>
      </c>
      <c r="B719" t="s">
        <v>2132</v>
      </c>
      <c r="C719" t="s">
        <v>13</v>
      </c>
      <c r="D719">
        <v>1995</v>
      </c>
      <c r="E719">
        <v>2001</v>
      </c>
      <c r="F719">
        <v>17</v>
      </c>
      <c r="G719">
        <v>30</v>
      </c>
      <c r="H719">
        <v>0</v>
      </c>
      <c r="I719">
        <v>719</v>
      </c>
      <c r="J719">
        <v>113</v>
      </c>
      <c r="K719">
        <v>23.96</v>
      </c>
      <c r="L719">
        <v>1</v>
      </c>
      <c r="M719">
        <v>4</v>
      </c>
      <c r="N719">
        <v>1</v>
      </c>
      <c r="O719" s="2">
        <f t="shared" si="22"/>
        <v>42.294117647058826</v>
      </c>
      <c r="P719" s="2">
        <f t="shared" si="23"/>
        <v>23.966666666666665</v>
      </c>
    </row>
    <row r="720" spans="1:16" x14ac:dyDescent="0.3">
      <c r="A720">
        <v>18</v>
      </c>
      <c r="B720" t="s">
        <v>3738</v>
      </c>
      <c r="C720" t="s">
        <v>16</v>
      </c>
      <c r="D720">
        <v>2003</v>
      </c>
      <c r="E720">
        <v>2005</v>
      </c>
      <c r="F720">
        <v>12</v>
      </c>
      <c r="G720">
        <v>20</v>
      </c>
      <c r="H720">
        <v>1</v>
      </c>
      <c r="I720">
        <v>717</v>
      </c>
      <c r="J720">
        <v>99</v>
      </c>
      <c r="K720">
        <v>37.729999999999997</v>
      </c>
      <c r="L720">
        <v>0</v>
      </c>
      <c r="M720">
        <v>8</v>
      </c>
      <c r="N720">
        <v>2</v>
      </c>
      <c r="O720" s="2">
        <f t="shared" si="22"/>
        <v>59.75</v>
      </c>
      <c r="P720" s="2">
        <f t="shared" si="23"/>
        <v>35.85</v>
      </c>
    </row>
    <row r="721" spans="1:16" x14ac:dyDescent="0.3">
      <c r="A721">
        <v>19</v>
      </c>
      <c r="B721" t="s">
        <v>3739</v>
      </c>
      <c r="C721" t="s">
        <v>13</v>
      </c>
      <c r="D721">
        <v>1946</v>
      </c>
      <c r="E721">
        <v>1955</v>
      </c>
      <c r="F721">
        <v>51</v>
      </c>
      <c r="G721">
        <v>71</v>
      </c>
      <c r="H721">
        <v>15</v>
      </c>
      <c r="I721">
        <v>714</v>
      </c>
      <c r="J721">
        <v>79</v>
      </c>
      <c r="K721">
        <v>12.75</v>
      </c>
      <c r="L721">
        <v>0</v>
      </c>
      <c r="M721">
        <v>1</v>
      </c>
      <c r="N721">
        <v>11</v>
      </c>
      <c r="O721" s="2">
        <f t="shared" si="22"/>
        <v>14</v>
      </c>
      <c r="P721" s="2">
        <f t="shared" si="23"/>
        <v>10.056338028169014</v>
      </c>
    </row>
    <row r="722" spans="1:16" x14ac:dyDescent="0.3">
      <c r="A722">
        <v>20</v>
      </c>
      <c r="B722" t="s">
        <v>3740</v>
      </c>
      <c r="C722" t="s">
        <v>12</v>
      </c>
      <c r="D722">
        <v>1953</v>
      </c>
      <c r="E722">
        <v>1956</v>
      </c>
      <c r="F722">
        <v>19</v>
      </c>
      <c r="G722">
        <v>30</v>
      </c>
      <c r="H722">
        <v>1</v>
      </c>
      <c r="I722">
        <v>713</v>
      </c>
      <c r="J722">
        <v>128</v>
      </c>
      <c r="K722">
        <v>24.58</v>
      </c>
      <c r="L722">
        <v>1</v>
      </c>
      <c r="M722">
        <v>2</v>
      </c>
      <c r="N722">
        <v>4</v>
      </c>
      <c r="O722" s="2">
        <f t="shared" si="22"/>
        <v>37.526315789473685</v>
      </c>
      <c r="P722" s="2">
        <f t="shared" si="23"/>
        <v>23.766666666666666</v>
      </c>
    </row>
    <row r="723" spans="1:16" x14ac:dyDescent="0.3">
      <c r="A723">
        <v>21</v>
      </c>
      <c r="B723" t="s">
        <v>1503</v>
      </c>
      <c r="C723" t="s">
        <v>18</v>
      </c>
      <c r="D723">
        <v>2011</v>
      </c>
      <c r="E723">
        <v>2013</v>
      </c>
      <c r="F723">
        <v>14</v>
      </c>
      <c r="G723">
        <v>25</v>
      </c>
      <c r="H723">
        <v>1</v>
      </c>
      <c r="I723">
        <v>711</v>
      </c>
      <c r="J723">
        <v>109</v>
      </c>
      <c r="K723">
        <v>29.62</v>
      </c>
      <c r="L723">
        <v>1</v>
      </c>
      <c r="M723">
        <v>4</v>
      </c>
      <c r="N723">
        <v>3</v>
      </c>
      <c r="O723" s="2">
        <f t="shared" si="22"/>
        <v>50.785714285714285</v>
      </c>
      <c r="P723" s="2">
        <f t="shared" si="23"/>
        <v>28.44</v>
      </c>
    </row>
    <row r="724" spans="1:16" x14ac:dyDescent="0.3">
      <c r="A724">
        <v>22</v>
      </c>
      <c r="B724" t="s">
        <v>382</v>
      </c>
      <c r="C724" t="s">
        <v>18</v>
      </c>
      <c r="D724">
        <v>2014</v>
      </c>
      <c r="E724">
        <v>2017</v>
      </c>
      <c r="F724">
        <v>12</v>
      </c>
      <c r="G724">
        <v>22</v>
      </c>
      <c r="H724">
        <v>1</v>
      </c>
      <c r="I724">
        <v>709</v>
      </c>
      <c r="J724">
        <v>137</v>
      </c>
      <c r="K724">
        <v>33.76</v>
      </c>
      <c r="L724">
        <v>2</v>
      </c>
      <c r="M724">
        <v>4</v>
      </c>
      <c r="N724">
        <v>2</v>
      </c>
      <c r="O724" s="2">
        <f t="shared" si="22"/>
        <v>59.083333333333336</v>
      </c>
      <c r="P724" s="2">
        <f t="shared" si="23"/>
        <v>32.227272727272727</v>
      </c>
    </row>
    <row r="725" spans="1:16" x14ac:dyDescent="0.3">
      <c r="A725">
        <v>23</v>
      </c>
      <c r="B725" t="s">
        <v>1221</v>
      </c>
      <c r="C725" t="s">
        <v>15</v>
      </c>
      <c r="D725">
        <v>2011</v>
      </c>
      <c r="E725">
        <v>2018</v>
      </c>
      <c r="F725">
        <v>36</v>
      </c>
      <c r="G725">
        <v>61</v>
      </c>
      <c r="H725">
        <v>15</v>
      </c>
      <c r="I725">
        <v>707</v>
      </c>
      <c r="J725">
        <v>45</v>
      </c>
      <c r="K725">
        <v>15.36</v>
      </c>
      <c r="L725">
        <v>0</v>
      </c>
      <c r="M725">
        <v>0</v>
      </c>
      <c r="N725">
        <v>10</v>
      </c>
      <c r="O725" s="2">
        <f t="shared" si="22"/>
        <v>19.638888888888889</v>
      </c>
      <c r="P725" s="2">
        <f t="shared" si="23"/>
        <v>11.590163934426229</v>
      </c>
    </row>
    <row r="726" spans="1:16" x14ac:dyDescent="0.3">
      <c r="A726">
        <v>24</v>
      </c>
      <c r="B726" t="s">
        <v>3741</v>
      </c>
      <c r="C726" t="s">
        <v>12</v>
      </c>
      <c r="D726">
        <v>1924</v>
      </c>
      <c r="E726">
        <v>1936</v>
      </c>
      <c r="F726">
        <v>19</v>
      </c>
      <c r="G726">
        <v>30</v>
      </c>
      <c r="H726">
        <v>0</v>
      </c>
      <c r="I726">
        <v>706</v>
      </c>
      <c r="J726">
        <v>138</v>
      </c>
      <c r="K726">
        <v>23.53</v>
      </c>
      <c r="L726">
        <v>1</v>
      </c>
      <c r="M726">
        <v>1</v>
      </c>
      <c r="N726">
        <v>5</v>
      </c>
      <c r="O726" s="2">
        <f t="shared" si="22"/>
        <v>37.157894736842103</v>
      </c>
      <c r="P726" s="2">
        <f t="shared" si="23"/>
        <v>23.533333333333335</v>
      </c>
    </row>
    <row r="727" spans="1:16" x14ac:dyDescent="0.3">
      <c r="A727">
        <v>25</v>
      </c>
      <c r="B727" t="s">
        <v>1466</v>
      </c>
      <c r="C727" t="s">
        <v>11</v>
      </c>
      <c r="D727">
        <v>2007</v>
      </c>
      <c r="E727">
        <v>2019</v>
      </c>
      <c r="F727">
        <v>96</v>
      </c>
      <c r="G727">
        <v>127</v>
      </c>
      <c r="H727">
        <v>43</v>
      </c>
      <c r="I727">
        <v>703</v>
      </c>
      <c r="J727">
        <v>57</v>
      </c>
      <c r="K727">
        <v>8.36</v>
      </c>
      <c r="L727">
        <v>0</v>
      </c>
      <c r="M727">
        <v>1</v>
      </c>
      <c r="N727">
        <v>31</v>
      </c>
      <c r="O727" s="2">
        <f t="shared" si="22"/>
        <v>7.322916666666667</v>
      </c>
      <c r="P727" s="2">
        <f t="shared" si="23"/>
        <v>5.5354330708661417</v>
      </c>
    </row>
    <row r="728" spans="1:16" x14ac:dyDescent="0.3">
      <c r="A728">
        <v>26</v>
      </c>
      <c r="B728" t="s">
        <v>3742</v>
      </c>
      <c r="C728" t="s">
        <v>12</v>
      </c>
      <c r="D728">
        <v>1885</v>
      </c>
      <c r="E728">
        <v>1895</v>
      </c>
      <c r="F728">
        <v>14</v>
      </c>
      <c r="G728">
        <v>26</v>
      </c>
      <c r="H728">
        <v>2</v>
      </c>
      <c r="I728">
        <v>702</v>
      </c>
      <c r="J728">
        <v>80</v>
      </c>
      <c r="K728">
        <v>29.25</v>
      </c>
      <c r="L728">
        <v>0</v>
      </c>
      <c r="M728">
        <v>5</v>
      </c>
      <c r="N728">
        <v>1</v>
      </c>
      <c r="O728" s="2">
        <f t="shared" si="22"/>
        <v>50.142857142857146</v>
      </c>
      <c r="P728" s="2">
        <f t="shared" si="23"/>
        <v>27</v>
      </c>
    </row>
    <row r="729" spans="1:16" x14ac:dyDescent="0.3">
      <c r="A729">
        <v>27</v>
      </c>
      <c r="B729" t="s">
        <v>3743</v>
      </c>
      <c r="C729" t="s">
        <v>14</v>
      </c>
      <c r="D729">
        <v>2017</v>
      </c>
      <c r="E729">
        <v>2019</v>
      </c>
      <c r="F729">
        <v>12</v>
      </c>
      <c r="G729">
        <v>23</v>
      </c>
      <c r="H729">
        <v>3</v>
      </c>
      <c r="I729">
        <v>702</v>
      </c>
      <c r="J729">
        <v>109</v>
      </c>
      <c r="K729">
        <v>35.1</v>
      </c>
      <c r="L729">
        <v>1</v>
      </c>
      <c r="M729">
        <v>5</v>
      </c>
      <c r="N729">
        <v>2</v>
      </c>
      <c r="O729" s="2">
        <f t="shared" si="22"/>
        <v>58.5</v>
      </c>
      <c r="P729" s="2">
        <f t="shared" si="23"/>
        <v>30.521739130434781</v>
      </c>
    </row>
    <row r="730" spans="1:16" x14ac:dyDescent="0.3">
      <c r="A730">
        <v>28</v>
      </c>
      <c r="B730" t="s">
        <v>1380</v>
      </c>
      <c r="C730" t="s">
        <v>16</v>
      </c>
      <c r="D730">
        <v>2014</v>
      </c>
      <c r="E730">
        <v>2019</v>
      </c>
      <c r="F730">
        <v>38</v>
      </c>
      <c r="G730">
        <v>57</v>
      </c>
      <c r="H730">
        <v>6</v>
      </c>
      <c r="I730">
        <v>702</v>
      </c>
      <c r="J730">
        <v>113</v>
      </c>
      <c r="K730">
        <v>13.76</v>
      </c>
      <c r="L730">
        <v>1</v>
      </c>
      <c r="M730">
        <v>0</v>
      </c>
      <c r="N730">
        <v>9</v>
      </c>
      <c r="O730" s="2">
        <f t="shared" si="22"/>
        <v>18.473684210526315</v>
      </c>
      <c r="P730" s="2">
        <f t="shared" si="23"/>
        <v>12.315789473684211</v>
      </c>
    </row>
    <row r="731" spans="1:16" x14ac:dyDescent="0.3">
      <c r="A731">
        <v>29</v>
      </c>
      <c r="B731" t="s">
        <v>34</v>
      </c>
      <c r="C731" t="s">
        <v>13</v>
      </c>
      <c r="D731">
        <v>2010</v>
      </c>
      <c r="E731">
        <v>2012</v>
      </c>
      <c r="F731">
        <v>16</v>
      </c>
      <c r="G731">
        <v>24</v>
      </c>
      <c r="H731">
        <v>1</v>
      </c>
      <c r="I731">
        <v>700</v>
      </c>
      <c r="J731">
        <v>130</v>
      </c>
      <c r="K731">
        <v>30.43</v>
      </c>
      <c r="L731">
        <v>2</v>
      </c>
      <c r="M731">
        <v>3</v>
      </c>
      <c r="N731">
        <v>4</v>
      </c>
      <c r="O731" s="2">
        <f t="shared" si="22"/>
        <v>43.75</v>
      </c>
      <c r="P731" s="2">
        <f t="shared" si="23"/>
        <v>29.166666666666668</v>
      </c>
    </row>
    <row r="732" spans="1:16" x14ac:dyDescent="0.3">
      <c r="A732">
        <v>30</v>
      </c>
      <c r="B732" t="s">
        <v>1394</v>
      </c>
      <c r="C732" t="s">
        <v>17</v>
      </c>
      <c r="D732">
        <v>1998</v>
      </c>
      <c r="E732">
        <v>2009</v>
      </c>
      <c r="F732">
        <v>101</v>
      </c>
      <c r="G732">
        <v>116</v>
      </c>
      <c r="H732">
        <v>45</v>
      </c>
      <c r="I732">
        <v>699</v>
      </c>
      <c r="J732">
        <v>32</v>
      </c>
      <c r="K732">
        <v>9.84</v>
      </c>
      <c r="L732">
        <v>0</v>
      </c>
      <c r="M732">
        <v>0</v>
      </c>
      <c r="N732">
        <v>21</v>
      </c>
      <c r="O732" s="2">
        <f t="shared" si="22"/>
        <v>6.9207920792079207</v>
      </c>
      <c r="P732" s="2">
        <f t="shared" si="23"/>
        <v>6.0258620689655169</v>
      </c>
    </row>
    <row r="733" spans="1:16" x14ac:dyDescent="0.3">
      <c r="A733">
        <v>31</v>
      </c>
      <c r="B733" t="s">
        <v>3744</v>
      </c>
      <c r="C733" t="s">
        <v>17</v>
      </c>
      <c r="D733">
        <v>1929</v>
      </c>
      <c r="E733">
        <v>1939</v>
      </c>
      <c r="F733">
        <v>15</v>
      </c>
      <c r="G733">
        <v>24</v>
      </c>
      <c r="H733">
        <v>2</v>
      </c>
      <c r="I733">
        <v>698</v>
      </c>
      <c r="J733">
        <v>117</v>
      </c>
      <c r="K733">
        <v>31.72</v>
      </c>
      <c r="L733">
        <v>2</v>
      </c>
      <c r="M733">
        <v>3</v>
      </c>
      <c r="N733">
        <v>1</v>
      </c>
      <c r="O733" s="2">
        <f t="shared" si="22"/>
        <v>46.533333333333331</v>
      </c>
      <c r="P733" s="2">
        <f t="shared" si="23"/>
        <v>29.083333333333332</v>
      </c>
    </row>
    <row r="734" spans="1:16" x14ac:dyDescent="0.3">
      <c r="A734">
        <v>32</v>
      </c>
      <c r="B734" t="s">
        <v>2381</v>
      </c>
      <c r="C734" t="s">
        <v>12</v>
      </c>
      <c r="D734">
        <v>1978</v>
      </c>
      <c r="E734">
        <v>1979</v>
      </c>
      <c r="F734">
        <v>14</v>
      </c>
      <c r="G734">
        <v>27</v>
      </c>
      <c r="H734">
        <v>1</v>
      </c>
      <c r="I734">
        <v>697</v>
      </c>
      <c r="J734">
        <v>91</v>
      </c>
      <c r="K734">
        <v>26.8</v>
      </c>
      <c r="L734">
        <v>0</v>
      </c>
      <c r="M734">
        <v>6</v>
      </c>
      <c r="N734">
        <v>1</v>
      </c>
      <c r="O734" s="2">
        <f t="shared" si="22"/>
        <v>49.785714285714285</v>
      </c>
      <c r="P734" s="2">
        <f t="shared" si="23"/>
        <v>25.814814814814813</v>
      </c>
    </row>
    <row r="735" spans="1:16" x14ac:dyDescent="0.3">
      <c r="A735">
        <v>33</v>
      </c>
      <c r="B735" t="s">
        <v>2353</v>
      </c>
      <c r="C735" t="s">
        <v>13</v>
      </c>
      <c r="D735">
        <v>1982</v>
      </c>
      <c r="E735">
        <v>1992</v>
      </c>
      <c r="F735">
        <v>30</v>
      </c>
      <c r="G735">
        <v>50</v>
      </c>
      <c r="H735">
        <v>4</v>
      </c>
      <c r="I735">
        <v>695</v>
      </c>
      <c r="J735">
        <v>63</v>
      </c>
      <c r="K735">
        <v>15.1</v>
      </c>
      <c r="L735">
        <v>0</v>
      </c>
      <c r="M735">
        <v>1</v>
      </c>
      <c r="N735">
        <v>6</v>
      </c>
      <c r="O735" s="2">
        <f t="shared" si="22"/>
        <v>23.166666666666668</v>
      </c>
      <c r="P735" s="2">
        <f t="shared" si="23"/>
        <v>13.9</v>
      </c>
    </row>
    <row r="736" spans="1:16" x14ac:dyDescent="0.3">
      <c r="A736">
        <v>34</v>
      </c>
      <c r="B736" t="s">
        <v>3170</v>
      </c>
      <c r="C736" t="s">
        <v>12</v>
      </c>
      <c r="D736">
        <v>1973</v>
      </c>
      <c r="E736">
        <v>1977</v>
      </c>
      <c r="F736">
        <v>15</v>
      </c>
      <c r="G736">
        <v>27</v>
      </c>
      <c r="H736">
        <v>1</v>
      </c>
      <c r="I736">
        <v>692</v>
      </c>
      <c r="J736">
        <v>105</v>
      </c>
      <c r="K736">
        <v>26.61</v>
      </c>
      <c r="L736">
        <v>1</v>
      </c>
      <c r="M736">
        <v>4</v>
      </c>
      <c r="N736">
        <v>3</v>
      </c>
      <c r="O736" s="2">
        <f t="shared" si="22"/>
        <v>46.133333333333333</v>
      </c>
      <c r="P736" s="2">
        <f t="shared" si="23"/>
        <v>25.62962962962963</v>
      </c>
    </row>
    <row r="737" spans="1:16" x14ac:dyDescent="0.3">
      <c r="A737">
        <v>35</v>
      </c>
      <c r="B737" t="s">
        <v>3745</v>
      </c>
      <c r="C737" t="s">
        <v>11</v>
      </c>
      <c r="D737">
        <v>1964</v>
      </c>
      <c r="E737">
        <v>1969</v>
      </c>
      <c r="F737">
        <v>14</v>
      </c>
      <c r="G737">
        <v>24</v>
      </c>
      <c r="H737">
        <v>2</v>
      </c>
      <c r="I737">
        <v>686</v>
      </c>
      <c r="J737">
        <v>105</v>
      </c>
      <c r="K737">
        <v>31.18</v>
      </c>
      <c r="L737">
        <v>1</v>
      </c>
      <c r="M737">
        <v>5</v>
      </c>
      <c r="N737">
        <v>3</v>
      </c>
      <c r="O737" s="2">
        <f t="shared" si="22"/>
        <v>49</v>
      </c>
      <c r="P737" s="2">
        <f t="shared" si="23"/>
        <v>28.583333333333332</v>
      </c>
    </row>
    <row r="738" spans="1:16" x14ac:dyDescent="0.3">
      <c r="A738">
        <v>36</v>
      </c>
      <c r="B738" t="s">
        <v>2375</v>
      </c>
      <c r="C738" t="s">
        <v>20</v>
      </c>
      <c r="D738">
        <v>2000</v>
      </c>
      <c r="E738">
        <v>2003</v>
      </c>
      <c r="F738">
        <v>15</v>
      </c>
      <c r="G738">
        <v>30</v>
      </c>
      <c r="H738">
        <v>0</v>
      </c>
      <c r="I738">
        <v>683</v>
      </c>
      <c r="J738">
        <v>71</v>
      </c>
      <c r="K738">
        <v>22.76</v>
      </c>
      <c r="L738">
        <v>0</v>
      </c>
      <c r="M738">
        <v>4</v>
      </c>
      <c r="N738">
        <v>2</v>
      </c>
      <c r="O738" s="2">
        <f t="shared" si="22"/>
        <v>45.533333333333331</v>
      </c>
      <c r="P738" s="2">
        <f t="shared" si="23"/>
        <v>22.766666666666666</v>
      </c>
    </row>
    <row r="739" spans="1:16" x14ac:dyDescent="0.3">
      <c r="A739">
        <v>37</v>
      </c>
      <c r="B739" t="s">
        <v>160</v>
      </c>
      <c r="C739" t="s">
        <v>18</v>
      </c>
      <c r="D739">
        <v>2013</v>
      </c>
      <c r="E739">
        <v>2016</v>
      </c>
      <c r="F739">
        <v>13</v>
      </c>
      <c r="G739">
        <v>22</v>
      </c>
      <c r="H739">
        <v>1</v>
      </c>
      <c r="I739">
        <v>683</v>
      </c>
      <c r="J739">
        <v>116</v>
      </c>
      <c r="K739">
        <v>32.520000000000003</v>
      </c>
      <c r="L739">
        <v>1</v>
      </c>
      <c r="M739">
        <v>4</v>
      </c>
      <c r="N739">
        <v>3</v>
      </c>
      <c r="O739" s="2">
        <f t="shared" si="22"/>
        <v>52.53846153846154</v>
      </c>
      <c r="P739" s="2">
        <f t="shared" si="23"/>
        <v>31.045454545454547</v>
      </c>
    </row>
    <row r="740" spans="1:16" x14ac:dyDescent="0.3">
      <c r="A740">
        <v>38</v>
      </c>
      <c r="B740" t="s">
        <v>3746</v>
      </c>
      <c r="C740" t="s">
        <v>13</v>
      </c>
      <c r="D740">
        <v>1906</v>
      </c>
      <c r="E740">
        <v>1910</v>
      </c>
      <c r="F740">
        <v>14</v>
      </c>
      <c r="G740">
        <v>27</v>
      </c>
      <c r="H740">
        <v>1</v>
      </c>
      <c r="I740">
        <v>682</v>
      </c>
      <c r="J740">
        <v>143</v>
      </c>
      <c r="K740">
        <v>26.23</v>
      </c>
      <c r="L740">
        <v>1</v>
      </c>
      <c r="M740">
        <v>3</v>
      </c>
      <c r="N740">
        <v>3</v>
      </c>
      <c r="O740" s="2">
        <f t="shared" si="22"/>
        <v>48.714285714285715</v>
      </c>
      <c r="P740" s="2">
        <f t="shared" si="23"/>
        <v>25.25925925925926</v>
      </c>
    </row>
    <row r="741" spans="1:16" x14ac:dyDescent="0.3">
      <c r="A741">
        <v>39</v>
      </c>
      <c r="B741" t="s">
        <v>2762</v>
      </c>
      <c r="C741" t="s">
        <v>15</v>
      </c>
      <c r="D741">
        <v>1969</v>
      </c>
      <c r="E741">
        <v>1979</v>
      </c>
      <c r="F741">
        <v>40</v>
      </c>
      <c r="G741">
        <v>59</v>
      </c>
      <c r="H741">
        <v>11</v>
      </c>
      <c r="I741">
        <v>682</v>
      </c>
      <c r="J741">
        <v>42</v>
      </c>
      <c r="K741">
        <v>14.2</v>
      </c>
      <c r="L741">
        <v>0</v>
      </c>
      <c r="M741">
        <v>0</v>
      </c>
      <c r="N741">
        <v>7</v>
      </c>
      <c r="O741" s="2">
        <f t="shared" si="22"/>
        <v>17.05</v>
      </c>
      <c r="P741" s="2">
        <f t="shared" si="23"/>
        <v>11.559322033898304</v>
      </c>
    </row>
    <row r="742" spans="1:16" x14ac:dyDescent="0.3">
      <c r="A742">
        <v>40</v>
      </c>
      <c r="B742" t="s">
        <v>3747</v>
      </c>
      <c r="C742" t="s">
        <v>17</v>
      </c>
      <c r="D742">
        <v>1965</v>
      </c>
      <c r="E742">
        <v>1970</v>
      </c>
      <c r="F742">
        <v>12</v>
      </c>
      <c r="G742">
        <v>22</v>
      </c>
      <c r="H742">
        <v>1</v>
      </c>
      <c r="I742">
        <v>679</v>
      </c>
      <c r="J742">
        <v>73</v>
      </c>
      <c r="K742">
        <v>32.33</v>
      </c>
      <c r="L742">
        <v>0</v>
      </c>
      <c r="M742">
        <v>6</v>
      </c>
      <c r="N742">
        <v>1</v>
      </c>
      <c r="O742" s="2">
        <f t="shared" si="22"/>
        <v>56.583333333333336</v>
      </c>
      <c r="P742" s="2">
        <f t="shared" si="23"/>
        <v>30.863636363636363</v>
      </c>
    </row>
    <row r="743" spans="1:16" x14ac:dyDescent="0.3">
      <c r="A743">
        <v>41</v>
      </c>
      <c r="B743" t="s">
        <v>2514</v>
      </c>
      <c r="C743" t="s">
        <v>12</v>
      </c>
      <c r="D743">
        <v>1972</v>
      </c>
      <c r="E743">
        <v>1985</v>
      </c>
      <c r="F743">
        <v>51</v>
      </c>
      <c r="G743">
        <v>73</v>
      </c>
      <c r="H743">
        <v>20</v>
      </c>
      <c r="I743">
        <v>679</v>
      </c>
      <c r="J743">
        <v>49</v>
      </c>
      <c r="K743">
        <v>12.81</v>
      </c>
      <c r="L743">
        <v>0</v>
      </c>
      <c r="M743">
        <v>0</v>
      </c>
      <c r="N743">
        <v>14</v>
      </c>
      <c r="O743" s="2">
        <f t="shared" si="22"/>
        <v>13.313725490196079</v>
      </c>
      <c r="P743" s="2">
        <f t="shared" si="23"/>
        <v>9.3013698630136989</v>
      </c>
    </row>
    <row r="744" spans="1:16" x14ac:dyDescent="0.3">
      <c r="A744">
        <v>42</v>
      </c>
      <c r="B744" t="s">
        <v>414</v>
      </c>
      <c r="C744" t="s">
        <v>19</v>
      </c>
      <c r="D744">
        <v>2011</v>
      </c>
      <c r="E744">
        <v>2018</v>
      </c>
      <c r="F744">
        <v>14</v>
      </c>
      <c r="G744">
        <v>28</v>
      </c>
      <c r="H744">
        <v>2</v>
      </c>
      <c r="I744">
        <v>678</v>
      </c>
      <c r="J744">
        <v>101</v>
      </c>
      <c r="K744">
        <v>26.07</v>
      </c>
      <c r="L744">
        <v>1</v>
      </c>
      <c r="M744">
        <v>4</v>
      </c>
      <c r="N744">
        <v>2</v>
      </c>
      <c r="O744" s="2">
        <f t="shared" si="22"/>
        <v>48.428571428571431</v>
      </c>
      <c r="P744" s="2">
        <f t="shared" si="23"/>
        <v>24.214285714285715</v>
      </c>
    </row>
    <row r="745" spans="1:16" x14ac:dyDescent="0.3">
      <c r="A745">
        <v>43</v>
      </c>
      <c r="B745" t="s">
        <v>3748</v>
      </c>
      <c r="C745" t="s">
        <v>13</v>
      </c>
      <c r="D745">
        <v>1948</v>
      </c>
      <c r="E745">
        <v>1959</v>
      </c>
      <c r="F745">
        <v>46</v>
      </c>
      <c r="G745">
        <v>63</v>
      </c>
      <c r="H745">
        <v>15</v>
      </c>
      <c r="I745">
        <v>676</v>
      </c>
      <c r="J745">
        <v>63</v>
      </c>
      <c r="K745">
        <v>14.08</v>
      </c>
      <c r="L745">
        <v>0</v>
      </c>
      <c r="M745">
        <v>2</v>
      </c>
      <c r="N745">
        <v>6</v>
      </c>
      <c r="O745" s="2">
        <f t="shared" si="22"/>
        <v>14.695652173913043</v>
      </c>
      <c r="P745" s="2">
        <f t="shared" si="23"/>
        <v>10.730158730158729</v>
      </c>
    </row>
    <row r="746" spans="1:16" x14ac:dyDescent="0.3">
      <c r="A746">
        <v>44</v>
      </c>
      <c r="B746" t="s">
        <v>3749</v>
      </c>
      <c r="C746" t="s">
        <v>13</v>
      </c>
      <c r="D746">
        <v>1951</v>
      </c>
      <c r="E746">
        <v>1965</v>
      </c>
      <c r="F746">
        <v>70</v>
      </c>
      <c r="G746">
        <v>87</v>
      </c>
      <c r="H746">
        <v>28</v>
      </c>
      <c r="I746">
        <v>675</v>
      </c>
      <c r="J746">
        <v>38</v>
      </c>
      <c r="K746">
        <v>11.44</v>
      </c>
      <c r="L746">
        <v>0</v>
      </c>
      <c r="M746">
        <v>0</v>
      </c>
      <c r="N746">
        <v>13</v>
      </c>
      <c r="O746" s="2">
        <f t="shared" si="22"/>
        <v>9.6428571428571423</v>
      </c>
      <c r="P746" s="2">
        <f t="shared" si="23"/>
        <v>7.7586206896551726</v>
      </c>
    </row>
    <row r="747" spans="1:16" x14ac:dyDescent="0.3">
      <c r="A747">
        <v>45</v>
      </c>
      <c r="B747" t="s">
        <v>3268</v>
      </c>
      <c r="C747" t="s">
        <v>13</v>
      </c>
      <c r="D747">
        <v>1975</v>
      </c>
      <c r="E747">
        <v>1976</v>
      </c>
      <c r="F747">
        <v>8</v>
      </c>
      <c r="G747">
        <v>16</v>
      </c>
      <c r="H747">
        <v>0</v>
      </c>
      <c r="I747">
        <v>673</v>
      </c>
      <c r="J747">
        <v>106</v>
      </c>
      <c r="K747">
        <v>42.06</v>
      </c>
      <c r="L747">
        <v>1</v>
      </c>
      <c r="M747">
        <v>5</v>
      </c>
      <c r="N747">
        <v>1</v>
      </c>
      <c r="O747" s="2">
        <f t="shared" si="22"/>
        <v>84.125</v>
      </c>
      <c r="P747" s="2">
        <f t="shared" si="23"/>
        <v>42.0625</v>
      </c>
    </row>
    <row r="748" spans="1:16" x14ac:dyDescent="0.3">
      <c r="A748">
        <v>46</v>
      </c>
      <c r="B748" t="s">
        <v>2468</v>
      </c>
      <c r="C748" t="s">
        <v>15</v>
      </c>
      <c r="D748">
        <v>1977</v>
      </c>
      <c r="E748">
        <v>1987</v>
      </c>
      <c r="F748">
        <v>58</v>
      </c>
      <c r="G748">
        <v>68</v>
      </c>
      <c r="H748">
        <v>14</v>
      </c>
      <c r="I748">
        <v>672</v>
      </c>
      <c r="J748">
        <v>60</v>
      </c>
      <c r="K748">
        <v>12.44</v>
      </c>
      <c r="L748">
        <v>0</v>
      </c>
      <c r="M748">
        <v>1</v>
      </c>
      <c r="N748">
        <v>17</v>
      </c>
      <c r="O748" s="2">
        <f t="shared" si="22"/>
        <v>11.586206896551724</v>
      </c>
      <c r="P748" s="2">
        <f t="shared" si="23"/>
        <v>9.882352941176471</v>
      </c>
    </row>
    <row r="749" spans="1:16" x14ac:dyDescent="0.3">
      <c r="A749">
        <v>47</v>
      </c>
      <c r="B749" t="s">
        <v>3750</v>
      </c>
      <c r="C749" t="s">
        <v>13</v>
      </c>
      <c r="D749">
        <v>1931</v>
      </c>
      <c r="E749">
        <v>1939</v>
      </c>
      <c r="F749">
        <v>40</v>
      </c>
      <c r="G749">
        <v>44</v>
      </c>
      <c r="H749">
        <v>12</v>
      </c>
      <c r="I749">
        <v>669</v>
      </c>
      <c r="J749">
        <v>66</v>
      </c>
      <c r="K749">
        <v>20.9</v>
      </c>
      <c r="L749">
        <v>0</v>
      </c>
      <c r="M749">
        <v>3</v>
      </c>
      <c r="N749">
        <v>4</v>
      </c>
      <c r="O749" s="2">
        <f t="shared" si="22"/>
        <v>16.725000000000001</v>
      </c>
      <c r="P749" s="2">
        <f t="shared" si="23"/>
        <v>15.204545454545455</v>
      </c>
    </row>
    <row r="750" spans="1:16" x14ac:dyDescent="0.3">
      <c r="A750">
        <v>48</v>
      </c>
      <c r="B750" t="s">
        <v>3751</v>
      </c>
      <c r="C750" t="s">
        <v>18</v>
      </c>
      <c r="D750">
        <v>1993</v>
      </c>
      <c r="E750">
        <v>1997</v>
      </c>
      <c r="F750">
        <v>15</v>
      </c>
      <c r="G750">
        <v>29</v>
      </c>
      <c r="H750">
        <v>0</v>
      </c>
      <c r="I750">
        <v>665</v>
      </c>
      <c r="J750">
        <v>85</v>
      </c>
      <c r="K750">
        <v>22.93</v>
      </c>
      <c r="L750">
        <v>0</v>
      </c>
      <c r="M750">
        <v>6</v>
      </c>
      <c r="N750">
        <v>4</v>
      </c>
      <c r="O750" s="2">
        <f t="shared" si="22"/>
        <v>44.333333333333336</v>
      </c>
      <c r="P750" s="2">
        <f t="shared" si="23"/>
        <v>22.931034482758619</v>
      </c>
    </row>
    <row r="751" spans="1:16" x14ac:dyDescent="0.3">
      <c r="A751">
        <v>49</v>
      </c>
      <c r="B751" t="s">
        <v>3752</v>
      </c>
      <c r="C751" t="s">
        <v>12</v>
      </c>
      <c r="D751">
        <v>1896</v>
      </c>
      <c r="E751">
        <v>1905</v>
      </c>
      <c r="F751">
        <v>36</v>
      </c>
      <c r="G751">
        <v>56</v>
      </c>
      <c r="H751">
        <v>17</v>
      </c>
      <c r="I751">
        <v>664</v>
      </c>
      <c r="J751">
        <v>46</v>
      </c>
      <c r="K751">
        <v>17.02</v>
      </c>
      <c r="L751">
        <v>0</v>
      </c>
      <c r="M751">
        <v>0</v>
      </c>
      <c r="N751">
        <v>7</v>
      </c>
      <c r="O751" s="2">
        <f t="shared" si="22"/>
        <v>18.444444444444443</v>
      </c>
      <c r="P751" s="2">
        <f t="shared" si="23"/>
        <v>11.857142857142858</v>
      </c>
    </row>
    <row r="752" spans="1:16" x14ac:dyDescent="0.3">
      <c r="A752">
        <v>0</v>
      </c>
      <c r="B752" t="s">
        <v>3753</v>
      </c>
      <c r="C752" t="s">
        <v>17</v>
      </c>
      <c r="D752">
        <v>1927</v>
      </c>
      <c r="E752">
        <v>1932</v>
      </c>
      <c r="F752">
        <v>16</v>
      </c>
      <c r="G752">
        <v>28</v>
      </c>
      <c r="H752">
        <v>1</v>
      </c>
      <c r="I752">
        <v>663</v>
      </c>
      <c r="J752">
        <v>88</v>
      </c>
      <c r="K752">
        <v>24.55</v>
      </c>
      <c r="L752">
        <v>0</v>
      </c>
      <c r="M752">
        <v>4</v>
      </c>
      <c r="N752">
        <v>3</v>
      </c>
      <c r="O752" s="2">
        <f t="shared" si="22"/>
        <v>41.4375</v>
      </c>
      <c r="P752" s="2">
        <f t="shared" si="23"/>
        <v>23.678571428571427</v>
      </c>
    </row>
    <row r="753" spans="1:16" x14ac:dyDescent="0.3">
      <c r="A753">
        <v>1</v>
      </c>
      <c r="B753" t="s">
        <v>2369</v>
      </c>
      <c r="C753" t="s">
        <v>20</v>
      </c>
      <c r="D753">
        <v>2002</v>
      </c>
      <c r="E753">
        <v>2004</v>
      </c>
      <c r="F753">
        <v>17</v>
      </c>
      <c r="G753">
        <v>33</v>
      </c>
      <c r="H753">
        <v>0</v>
      </c>
      <c r="I753">
        <v>662</v>
      </c>
      <c r="J753">
        <v>76</v>
      </c>
      <c r="K753">
        <v>20.059999999999999</v>
      </c>
      <c r="L753">
        <v>0</v>
      </c>
      <c r="M753">
        <v>5</v>
      </c>
      <c r="N753">
        <v>5</v>
      </c>
      <c r="O753" s="2">
        <f t="shared" si="22"/>
        <v>38.941176470588232</v>
      </c>
      <c r="P753" s="2">
        <f t="shared" si="23"/>
        <v>20.060606060606062</v>
      </c>
    </row>
    <row r="754" spans="1:16" x14ac:dyDescent="0.3">
      <c r="A754">
        <v>2</v>
      </c>
      <c r="B754" t="s">
        <v>1113</v>
      </c>
      <c r="C754" t="s">
        <v>15</v>
      </c>
      <c r="D754">
        <v>2009</v>
      </c>
      <c r="E754">
        <v>2012</v>
      </c>
      <c r="F754">
        <v>15</v>
      </c>
      <c r="G754">
        <v>28</v>
      </c>
      <c r="H754">
        <v>0</v>
      </c>
      <c r="I754">
        <v>657</v>
      </c>
      <c r="J754">
        <v>104</v>
      </c>
      <c r="K754">
        <v>23.46</v>
      </c>
      <c r="L754">
        <v>1</v>
      </c>
      <c r="M754">
        <v>4</v>
      </c>
      <c r="N754">
        <v>2</v>
      </c>
      <c r="O754" s="2">
        <f t="shared" si="22"/>
        <v>43.8</v>
      </c>
      <c r="P754" s="2">
        <f t="shared" si="23"/>
        <v>23.464285714285715</v>
      </c>
    </row>
    <row r="755" spans="1:16" x14ac:dyDescent="0.3">
      <c r="A755">
        <v>3</v>
      </c>
      <c r="B755" t="s">
        <v>2791</v>
      </c>
      <c r="C755" t="s">
        <v>15</v>
      </c>
      <c r="D755">
        <v>1971</v>
      </c>
      <c r="E755">
        <v>1976</v>
      </c>
      <c r="F755">
        <v>21</v>
      </c>
      <c r="G755">
        <v>30</v>
      </c>
      <c r="H755">
        <v>3</v>
      </c>
      <c r="I755">
        <v>657</v>
      </c>
      <c r="J755">
        <v>95</v>
      </c>
      <c r="K755">
        <v>24.33</v>
      </c>
      <c r="L755">
        <v>0</v>
      </c>
      <c r="M755">
        <v>4</v>
      </c>
      <c r="N755">
        <v>4</v>
      </c>
      <c r="O755" s="2">
        <f t="shared" si="22"/>
        <v>31.285714285714285</v>
      </c>
      <c r="P755" s="2">
        <f t="shared" si="23"/>
        <v>21.9</v>
      </c>
    </row>
    <row r="756" spans="1:16" x14ac:dyDescent="0.3">
      <c r="A756">
        <v>4</v>
      </c>
      <c r="B756" t="s">
        <v>3754</v>
      </c>
      <c r="C756" t="s">
        <v>13</v>
      </c>
      <c r="D756">
        <v>1881</v>
      </c>
      <c r="E756">
        <v>1887</v>
      </c>
      <c r="F756">
        <v>15</v>
      </c>
      <c r="G756">
        <v>26</v>
      </c>
      <c r="H756">
        <v>2</v>
      </c>
      <c r="I756">
        <v>656</v>
      </c>
      <c r="J756">
        <v>64</v>
      </c>
      <c r="K756">
        <v>27.33</v>
      </c>
      <c r="L756">
        <v>0</v>
      </c>
      <c r="M756">
        <v>5</v>
      </c>
      <c r="N756">
        <v>0</v>
      </c>
      <c r="O756" s="2">
        <f t="shared" si="22"/>
        <v>43.733333333333334</v>
      </c>
      <c r="P756" s="2">
        <f t="shared" si="23"/>
        <v>25.23076923076923</v>
      </c>
    </row>
    <row r="757" spans="1:16" x14ac:dyDescent="0.3">
      <c r="A757">
        <v>5</v>
      </c>
      <c r="B757" t="s">
        <v>2963</v>
      </c>
      <c r="C757" t="s">
        <v>11</v>
      </c>
      <c r="D757">
        <v>1966</v>
      </c>
      <c r="E757">
        <v>1979</v>
      </c>
      <c r="F757">
        <v>67</v>
      </c>
      <c r="G757">
        <v>101</v>
      </c>
      <c r="H757">
        <v>28</v>
      </c>
      <c r="I757">
        <v>656</v>
      </c>
      <c r="J757">
        <v>50</v>
      </c>
      <c r="K757">
        <v>8.98</v>
      </c>
      <c r="L757">
        <v>0</v>
      </c>
      <c r="M757">
        <v>1</v>
      </c>
      <c r="N757">
        <v>20</v>
      </c>
      <c r="O757" s="2">
        <f t="shared" si="22"/>
        <v>9.7910447761194028</v>
      </c>
      <c r="P757" s="2">
        <f t="shared" si="23"/>
        <v>6.4950495049504955</v>
      </c>
    </row>
    <row r="758" spans="1:16" x14ac:dyDescent="0.3">
      <c r="A758">
        <v>6</v>
      </c>
      <c r="B758" t="s">
        <v>2453</v>
      </c>
      <c r="C758" t="s">
        <v>18</v>
      </c>
      <c r="D758">
        <v>1973</v>
      </c>
      <c r="E758">
        <v>1982</v>
      </c>
      <c r="F758">
        <v>17</v>
      </c>
      <c r="G758">
        <v>29</v>
      </c>
      <c r="H758">
        <v>0</v>
      </c>
      <c r="I758">
        <v>656</v>
      </c>
      <c r="J758">
        <v>117</v>
      </c>
      <c r="K758">
        <v>22.62</v>
      </c>
      <c r="L758">
        <v>1</v>
      </c>
      <c r="M758">
        <v>3</v>
      </c>
      <c r="N758">
        <v>4</v>
      </c>
      <c r="O758" s="2">
        <f t="shared" si="22"/>
        <v>38.588235294117645</v>
      </c>
      <c r="P758" s="2">
        <f t="shared" si="23"/>
        <v>22.620689655172413</v>
      </c>
    </row>
    <row r="759" spans="1:16" x14ac:dyDescent="0.3">
      <c r="A759">
        <v>7</v>
      </c>
      <c r="B759" t="s">
        <v>2366</v>
      </c>
      <c r="C759" t="s">
        <v>16</v>
      </c>
      <c r="D759">
        <v>1990</v>
      </c>
      <c r="E759">
        <v>2003</v>
      </c>
      <c r="F759">
        <v>52</v>
      </c>
      <c r="G759">
        <v>72</v>
      </c>
      <c r="H759">
        <v>16</v>
      </c>
      <c r="I759">
        <v>656</v>
      </c>
      <c r="J759">
        <v>59</v>
      </c>
      <c r="K759">
        <v>11.71</v>
      </c>
      <c r="L759">
        <v>0</v>
      </c>
      <c r="M759">
        <v>2</v>
      </c>
      <c r="N759">
        <v>14</v>
      </c>
      <c r="O759" s="2">
        <f t="shared" si="22"/>
        <v>12.615384615384615</v>
      </c>
      <c r="P759" s="2">
        <f t="shared" si="23"/>
        <v>9.1111111111111107</v>
      </c>
    </row>
    <row r="760" spans="1:16" x14ac:dyDescent="0.3">
      <c r="A760">
        <v>8</v>
      </c>
      <c r="B760" t="s">
        <v>2301</v>
      </c>
      <c r="C760" t="s">
        <v>16</v>
      </c>
      <c r="D760">
        <v>1980</v>
      </c>
      <c r="E760">
        <v>1990</v>
      </c>
      <c r="F760">
        <v>19</v>
      </c>
      <c r="G760">
        <v>29</v>
      </c>
      <c r="H760">
        <v>3</v>
      </c>
      <c r="I760">
        <v>655</v>
      </c>
      <c r="J760">
        <v>111</v>
      </c>
      <c r="K760">
        <v>25.19</v>
      </c>
      <c r="L760">
        <v>1</v>
      </c>
      <c r="M760">
        <v>3</v>
      </c>
      <c r="N760">
        <v>4</v>
      </c>
      <c r="O760" s="2">
        <f t="shared" si="22"/>
        <v>34.473684210526315</v>
      </c>
      <c r="P760" s="2">
        <f t="shared" si="23"/>
        <v>22.586206896551722</v>
      </c>
    </row>
    <row r="761" spans="1:16" x14ac:dyDescent="0.3">
      <c r="A761">
        <v>9</v>
      </c>
      <c r="B761" t="s">
        <v>3755</v>
      </c>
      <c r="C761" t="s">
        <v>13</v>
      </c>
      <c r="D761">
        <v>1966</v>
      </c>
      <c r="E761">
        <v>1969</v>
      </c>
      <c r="F761">
        <v>9</v>
      </c>
      <c r="G761">
        <v>16</v>
      </c>
      <c r="H761">
        <v>2</v>
      </c>
      <c r="I761">
        <v>654</v>
      </c>
      <c r="J761">
        <v>139</v>
      </c>
      <c r="K761">
        <v>46.71</v>
      </c>
      <c r="L761">
        <v>2</v>
      </c>
      <c r="M761">
        <v>2</v>
      </c>
      <c r="N761">
        <v>1</v>
      </c>
      <c r="O761" s="2">
        <f t="shared" si="22"/>
        <v>72.666666666666671</v>
      </c>
      <c r="P761" s="2">
        <f t="shared" si="23"/>
        <v>40.875</v>
      </c>
    </row>
    <row r="762" spans="1:16" x14ac:dyDescent="0.3">
      <c r="A762">
        <v>10</v>
      </c>
      <c r="B762" t="s">
        <v>3756</v>
      </c>
      <c r="C762" t="s">
        <v>13</v>
      </c>
      <c r="D762">
        <v>1948</v>
      </c>
      <c r="E762">
        <v>1957</v>
      </c>
      <c r="F762">
        <v>28</v>
      </c>
      <c r="G762">
        <v>41</v>
      </c>
      <c r="H762">
        <v>8</v>
      </c>
      <c r="I762">
        <v>653</v>
      </c>
      <c r="J762">
        <v>66</v>
      </c>
      <c r="K762">
        <v>19.78</v>
      </c>
      <c r="L762">
        <v>0</v>
      </c>
      <c r="M762">
        <v>2</v>
      </c>
      <c r="N762">
        <v>5</v>
      </c>
      <c r="O762" s="2">
        <f t="shared" si="22"/>
        <v>23.321428571428573</v>
      </c>
      <c r="P762" s="2">
        <f t="shared" si="23"/>
        <v>15.926829268292684</v>
      </c>
    </row>
    <row r="763" spans="1:16" x14ac:dyDescent="0.3">
      <c r="A763">
        <v>11</v>
      </c>
      <c r="B763" t="s">
        <v>2679</v>
      </c>
      <c r="C763" t="s">
        <v>17</v>
      </c>
      <c r="D763">
        <v>1992</v>
      </c>
      <c r="E763">
        <v>2002</v>
      </c>
      <c r="F763">
        <v>72</v>
      </c>
      <c r="G763">
        <v>94</v>
      </c>
      <c r="H763">
        <v>33</v>
      </c>
      <c r="I763">
        <v>652</v>
      </c>
      <c r="J763">
        <v>37</v>
      </c>
      <c r="K763">
        <v>10.68</v>
      </c>
      <c r="L763">
        <v>0</v>
      </c>
      <c r="M763">
        <v>0</v>
      </c>
      <c r="N763">
        <v>17</v>
      </c>
      <c r="O763" s="2">
        <f t="shared" si="22"/>
        <v>9.0555555555555554</v>
      </c>
      <c r="P763" s="2">
        <f t="shared" si="23"/>
        <v>6.9361702127659575</v>
      </c>
    </row>
    <row r="764" spans="1:16" x14ac:dyDescent="0.3">
      <c r="A764">
        <v>12</v>
      </c>
      <c r="B764" t="s">
        <v>1342</v>
      </c>
      <c r="C764" t="s">
        <v>18</v>
      </c>
      <c r="D764">
        <v>2000</v>
      </c>
      <c r="E764">
        <v>2006</v>
      </c>
      <c r="F764">
        <v>13</v>
      </c>
      <c r="G764">
        <v>19</v>
      </c>
      <c r="H764">
        <v>2</v>
      </c>
      <c r="I764">
        <v>652</v>
      </c>
      <c r="J764">
        <v>160</v>
      </c>
      <c r="K764">
        <v>38.35</v>
      </c>
      <c r="L764">
        <v>2</v>
      </c>
      <c r="M764">
        <v>2</v>
      </c>
      <c r="N764">
        <v>1</v>
      </c>
      <c r="O764" s="2">
        <f t="shared" si="22"/>
        <v>50.153846153846153</v>
      </c>
      <c r="P764" s="2">
        <f t="shared" si="23"/>
        <v>34.315789473684212</v>
      </c>
    </row>
    <row r="765" spans="1:16" x14ac:dyDescent="0.3">
      <c r="A765">
        <v>13</v>
      </c>
      <c r="B765" t="s">
        <v>600</v>
      </c>
      <c r="C765" t="s">
        <v>13</v>
      </c>
      <c r="D765">
        <v>2019</v>
      </c>
      <c r="E765">
        <v>2019</v>
      </c>
      <c r="F765">
        <v>11</v>
      </c>
      <c r="G765">
        <v>21</v>
      </c>
      <c r="H765">
        <v>0</v>
      </c>
      <c r="I765">
        <v>651</v>
      </c>
      <c r="J765">
        <v>94</v>
      </c>
      <c r="K765">
        <v>31</v>
      </c>
      <c r="L765">
        <v>0</v>
      </c>
      <c r="M765">
        <v>6</v>
      </c>
      <c r="N765">
        <v>0</v>
      </c>
      <c r="O765" s="2">
        <f t="shared" si="22"/>
        <v>59.18181818181818</v>
      </c>
      <c r="P765" s="2">
        <f t="shared" si="23"/>
        <v>31</v>
      </c>
    </row>
    <row r="766" spans="1:16" x14ac:dyDescent="0.3">
      <c r="A766">
        <v>14</v>
      </c>
      <c r="B766" t="s">
        <v>1826</v>
      </c>
      <c r="C766" t="s">
        <v>11</v>
      </c>
      <c r="D766">
        <v>2008</v>
      </c>
      <c r="E766">
        <v>2016</v>
      </c>
      <c r="F766">
        <v>22</v>
      </c>
      <c r="G766">
        <v>32</v>
      </c>
      <c r="H766">
        <v>2</v>
      </c>
      <c r="I766">
        <v>648</v>
      </c>
      <c r="J766">
        <v>84</v>
      </c>
      <c r="K766">
        <v>21.6</v>
      </c>
      <c r="L766">
        <v>0</v>
      </c>
      <c r="M766">
        <v>4</v>
      </c>
      <c r="N766">
        <v>4</v>
      </c>
      <c r="O766" s="2">
        <f t="shared" si="22"/>
        <v>29.454545454545453</v>
      </c>
      <c r="P766" s="2">
        <f t="shared" si="23"/>
        <v>20.25</v>
      </c>
    </row>
    <row r="767" spans="1:16" x14ac:dyDescent="0.3">
      <c r="A767">
        <v>15</v>
      </c>
      <c r="B767" t="s">
        <v>3115</v>
      </c>
      <c r="C767" t="s">
        <v>12</v>
      </c>
      <c r="D767">
        <v>1971</v>
      </c>
      <c r="E767">
        <v>1977</v>
      </c>
      <c r="F767">
        <v>24</v>
      </c>
      <c r="G767">
        <v>34</v>
      </c>
      <c r="H767">
        <v>9</v>
      </c>
      <c r="I767">
        <v>644</v>
      </c>
      <c r="J767">
        <v>85</v>
      </c>
      <c r="K767">
        <v>25.76</v>
      </c>
      <c r="L767">
        <v>0</v>
      </c>
      <c r="M767">
        <v>1</v>
      </c>
      <c r="N767">
        <v>3</v>
      </c>
      <c r="O767" s="2">
        <f t="shared" si="22"/>
        <v>26.833333333333332</v>
      </c>
      <c r="P767" s="2">
        <f t="shared" si="23"/>
        <v>18.941176470588236</v>
      </c>
    </row>
    <row r="768" spans="1:16" x14ac:dyDescent="0.3">
      <c r="A768">
        <v>16</v>
      </c>
      <c r="B768" t="s">
        <v>1545</v>
      </c>
      <c r="C768" t="s">
        <v>12</v>
      </c>
      <c r="D768">
        <v>1993</v>
      </c>
      <c r="E768">
        <v>2007</v>
      </c>
      <c r="F768">
        <v>124</v>
      </c>
      <c r="G768">
        <v>138</v>
      </c>
      <c r="H768">
        <v>51</v>
      </c>
      <c r="I768">
        <v>641</v>
      </c>
      <c r="J768">
        <v>61</v>
      </c>
      <c r="K768">
        <v>7.36</v>
      </c>
      <c r="L768">
        <v>0</v>
      </c>
      <c r="M768">
        <v>1</v>
      </c>
      <c r="N768">
        <v>35</v>
      </c>
      <c r="O768" s="2">
        <f t="shared" si="22"/>
        <v>5.169354838709677</v>
      </c>
      <c r="P768" s="2">
        <f t="shared" si="23"/>
        <v>4.6449275362318838</v>
      </c>
    </row>
    <row r="769" spans="1:16" x14ac:dyDescent="0.3">
      <c r="A769">
        <v>17</v>
      </c>
      <c r="B769" t="s">
        <v>3757</v>
      </c>
      <c r="C769" t="s">
        <v>15</v>
      </c>
      <c r="D769">
        <v>1968</v>
      </c>
      <c r="E769">
        <v>1971</v>
      </c>
      <c r="F769">
        <v>11</v>
      </c>
      <c r="G769">
        <v>22</v>
      </c>
      <c r="H769">
        <v>0</v>
      </c>
      <c r="I769">
        <v>640</v>
      </c>
      <c r="J769">
        <v>87</v>
      </c>
      <c r="K769">
        <v>29.09</v>
      </c>
      <c r="L769">
        <v>0</v>
      </c>
      <c r="M769">
        <v>4</v>
      </c>
      <c r="N769">
        <v>1</v>
      </c>
      <c r="O769" s="2">
        <f t="shared" si="22"/>
        <v>58.18181818181818</v>
      </c>
      <c r="P769" s="2">
        <f t="shared" si="23"/>
        <v>29.09090909090909</v>
      </c>
    </row>
    <row r="770" spans="1:16" x14ac:dyDescent="0.3">
      <c r="A770">
        <v>18</v>
      </c>
      <c r="B770" t="s">
        <v>969</v>
      </c>
      <c r="C770" t="s">
        <v>12</v>
      </c>
      <c r="D770">
        <v>2011</v>
      </c>
      <c r="E770">
        <v>2019</v>
      </c>
      <c r="F770">
        <v>29</v>
      </c>
      <c r="G770">
        <v>43</v>
      </c>
      <c r="H770">
        <v>6</v>
      </c>
      <c r="I770">
        <v>639</v>
      </c>
      <c r="J770">
        <v>63</v>
      </c>
      <c r="K770">
        <v>17.27</v>
      </c>
      <c r="L770">
        <v>0</v>
      </c>
      <c r="M770">
        <v>2</v>
      </c>
      <c r="N770">
        <v>7</v>
      </c>
      <c r="O770" s="2">
        <f t="shared" si="22"/>
        <v>22.03448275862069</v>
      </c>
      <c r="P770" s="2">
        <f t="shared" si="23"/>
        <v>14.86046511627907</v>
      </c>
    </row>
    <row r="771" spans="1:16" x14ac:dyDescent="0.3">
      <c r="A771">
        <v>19</v>
      </c>
      <c r="B771" t="s">
        <v>2664</v>
      </c>
      <c r="C771" t="s">
        <v>15</v>
      </c>
      <c r="D771">
        <v>1997</v>
      </c>
      <c r="E771">
        <v>2000</v>
      </c>
      <c r="F771">
        <v>14</v>
      </c>
      <c r="G771">
        <v>27</v>
      </c>
      <c r="H771">
        <v>1</v>
      </c>
      <c r="I771">
        <v>638</v>
      </c>
      <c r="J771">
        <v>114</v>
      </c>
      <c r="K771">
        <v>24.53</v>
      </c>
      <c r="L771">
        <v>1</v>
      </c>
      <c r="M771">
        <v>4</v>
      </c>
      <c r="N771">
        <v>4</v>
      </c>
      <c r="O771" s="2">
        <f t="shared" ref="O771:O834" si="24">I771/F771</f>
        <v>45.571428571428569</v>
      </c>
      <c r="P771" s="2">
        <f t="shared" ref="P771:P834" si="25">I771/G771</f>
        <v>23.62962962962963</v>
      </c>
    </row>
    <row r="772" spans="1:16" x14ac:dyDescent="0.3">
      <c r="A772">
        <v>20</v>
      </c>
      <c r="B772" t="s">
        <v>594</v>
      </c>
      <c r="C772" t="s">
        <v>20</v>
      </c>
      <c r="D772">
        <v>2016</v>
      </c>
      <c r="E772">
        <v>2019</v>
      </c>
      <c r="F772">
        <v>22</v>
      </c>
      <c r="G772">
        <v>42</v>
      </c>
      <c r="H772">
        <v>6</v>
      </c>
      <c r="I772">
        <v>638</v>
      </c>
      <c r="J772">
        <v>68</v>
      </c>
      <c r="K772">
        <v>17.72</v>
      </c>
      <c r="L772">
        <v>0</v>
      </c>
      <c r="M772">
        <v>2</v>
      </c>
      <c r="N772">
        <v>2</v>
      </c>
      <c r="O772" s="2">
        <f t="shared" si="24"/>
        <v>29</v>
      </c>
      <c r="P772" s="2">
        <f t="shared" si="25"/>
        <v>15.19047619047619</v>
      </c>
    </row>
    <row r="773" spans="1:16" x14ac:dyDescent="0.3">
      <c r="A773">
        <v>21</v>
      </c>
      <c r="B773" t="s">
        <v>3758</v>
      </c>
      <c r="C773" t="s">
        <v>12</v>
      </c>
      <c r="D773">
        <v>2016</v>
      </c>
      <c r="E773">
        <v>2018</v>
      </c>
      <c r="F773">
        <v>11</v>
      </c>
      <c r="G773">
        <v>20</v>
      </c>
      <c r="H773">
        <v>1</v>
      </c>
      <c r="I773">
        <v>636</v>
      </c>
      <c r="J773">
        <v>184</v>
      </c>
      <c r="K773">
        <v>33.47</v>
      </c>
      <c r="L773">
        <v>1</v>
      </c>
      <c r="M773">
        <v>3</v>
      </c>
      <c r="N773">
        <v>0</v>
      </c>
      <c r="O773" s="2">
        <f t="shared" si="24"/>
        <v>57.81818181818182</v>
      </c>
      <c r="P773" s="2">
        <f t="shared" si="25"/>
        <v>31.8</v>
      </c>
    </row>
    <row r="774" spans="1:16" x14ac:dyDescent="0.3">
      <c r="A774">
        <v>22</v>
      </c>
      <c r="B774" t="s">
        <v>3759</v>
      </c>
      <c r="C774" t="s">
        <v>15</v>
      </c>
      <c r="D774">
        <v>1928</v>
      </c>
      <c r="E774">
        <v>1939</v>
      </c>
      <c r="F774">
        <v>18</v>
      </c>
      <c r="G774">
        <v>33</v>
      </c>
      <c r="H774">
        <v>0</v>
      </c>
      <c r="I774">
        <v>635</v>
      </c>
      <c r="J774">
        <v>90</v>
      </c>
      <c r="K774">
        <v>19.239999999999998</v>
      </c>
      <c r="L774">
        <v>0</v>
      </c>
      <c r="M774">
        <v>4</v>
      </c>
      <c r="N774">
        <v>4</v>
      </c>
      <c r="O774" s="2">
        <f t="shared" si="24"/>
        <v>35.277777777777779</v>
      </c>
      <c r="P774" s="2">
        <f t="shared" si="25"/>
        <v>19.242424242424242</v>
      </c>
    </row>
    <row r="775" spans="1:16" x14ac:dyDescent="0.3">
      <c r="A775">
        <v>23</v>
      </c>
      <c r="B775" t="s">
        <v>2359</v>
      </c>
      <c r="C775" t="s">
        <v>15</v>
      </c>
      <c r="D775">
        <v>1989</v>
      </c>
      <c r="E775">
        <v>1998</v>
      </c>
      <c r="F775">
        <v>43</v>
      </c>
      <c r="G775">
        <v>63</v>
      </c>
      <c r="H775">
        <v>11</v>
      </c>
      <c r="I775">
        <v>632</v>
      </c>
      <c r="J775">
        <v>48</v>
      </c>
      <c r="K775">
        <v>12.15</v>
      </c>
      <c r="L775">
        <v>0</v>
      </c>
      <c r="M775">
        <v>0</v>
      </c>
      <c r="N775">
        <v>10</v>
      </c>
      <c r="O775" s="2">
        <f t="shared" si="24"/>
        <v>14.697674418604651</v>
      </c>
      <c r="P775" s="2">
        <f t="shared" si="25"/>
        <v>10.031746031746032</v>
      </c>
    </row>
    <row r="776" spans="1:16" x14ac:dyDescent="0.3">
      <c r="A776">
        <v>24</v>
      </c>
      <c r="B776" t="s">
        <v>3760</v>
      </c>
      <c r="C776" t="s">
        <v>17</v>
      </c>
      <c r="D776">
        <v>2016</v>
      </c>
      <c r="E776">
        <v>2017</v>
      </c>
      <c r="F776">
        <v>11</v>
      </c>
      <c r="G776">
        <v>19</v>
      </c>
      <c r="H776">
        <v>0</v>
      </c>
      <c r="I776">
        <v>632</v>
      </c>
      <c r="J776">
        <v>117</v>
      </c>
      <c r="K776">
        <v>33.26</v>
      </c>
      <c r="L776">
        <v>3</v>
      </c>
      <c r="M776">
        <v>2</v>
      </c>
      <c r="N776">
        <v>3</v>
      </c>
      <c r="O776" s="2">
        <f t="shared" si="24"/>
        <v>57.454545454545453</v>
      </c>
      <c r="P776" s="2">
        <f t="shared" si="25"/>
        <v>33.263157894736842</v>
      </c>
    </row>
    <row r="777" spans="1:16" x14ac:dyDescent="0.3">
      <c r="A777">
        <v>25</v>
      </c>
      <c r="B777" t="s">
        <v>3761</v>
      </c>
      <c r="C777" t="s">
        <v>17</v>
      </c>
      <c r="D777">
        <v>1924</v>
      </c>
      <c r="E777">
        <v>1931</v>
      </c>
      <c r="F777">
        <v>17</v>
      </c>
      <c r="G777">
        <v>27</v>
      </c>
      <c r="H777">
        <v>2</v>
      </c>
      <c r="I777">
        <v>628</v>
      </c>
      <c r="J777">
        <v>93</v>
      </c>
      <c r="K777">
        <v>25.12</v>
      </c>
      <c r="L777">
        <v>0</v>
      </c>
      <c r="M777">
        <v>3</v>
      </c>
      <c r="N777">
        <v>1</v>
      </c>
      <c r="O777" s="2">
        <f t="shared" si="24"/>
        <v>36.941176470588232</v>
      </c>
      <c r="P777" s="2">
        <f t="shared" si="25"/>
        <v>23.25925925925926</v>
      </c>
    </row>
    <row r="778" spans="1:16" x14ac:dyDescent="0.3">
      <c r="A778">
        <v>26</v>
      </c>
      <c r="B778" t="s">
        <v>2149</v>
      </c>
      <c r="C778" t="s">
        <v>18</v>
      </c>
      <c r="D778">
        <v>1995</v>
      </c>
      <c r="E778">
        <v>1999</v>
      </c>
      <c r="F778">
        <v>16</v>
      </c>
      <c r="G778">
        <v>27</v>
      </c>
      <c r="H778">
        <v>2</v>
      </c>
      <c r="I778">
        <v>628</v>
      </c>
      <c r="J778">
        <v>94</v>
      </c>
      <c r="K778">
        <v>25.12</v>
      </c>
      <c r="L778">
        <v>0</v>
      </c>
      <c r="M778">
        <v>6</v>
      </c>
      <c r="N778">
        <v>5</v>
      </c>
      <c r="O778" s="2">
        <f t="shared" si="24"/>
        <v>39.25</v>
      </c>
      <c r="P778" s="2">
        <f t="shared" si="25"/>
        <v>23.25925925925926</v>
      </c>
    </row>
    <row r="779" spans="1:16" x14ac:dyDescent="0.3">
      <c r="A779">
        <v>27</v>
      </c>
      <c r="B779" t="s">
        <v>2209</v>
      </c>
      <c r="C779" t="s">
        <v>17</v>
      </c>
      <c r="D779">
        <v>1992</v>
      </c>
      <c r="E779">
        <v>1994</v>
      </c>
      <c r="F779">
        <v>12</v>
      </c>
      <c r="G779">
        <v>22</v>
      </c>
      <c r="H779">
        <v>2</v>
      </c>
      <c r="I779">
        <v>626</v>
      </c>
      <c r="J779">
        <v>104</v>
      </c>
      <c r="K779">
        <v>31.3</v>
      </c>
      <c r="L779">
        <v>1</v>
      </c>
      <c r="M779">
        <v>4</v>
      </c>
      <c r="N779">
        <v>2</v>
      </c>
      <c r="O779" s="2">
        <f t="shared" si="24"/>
        <v>52.166666666666664</v>
      </c>
      <c r="P779" s="2">
        <f t="shared" si="25"/>
        <v>28.454545454545453</v>
      </c>
    </row>
    <row r="780" spans="1:16" x14ac:dyDescent="0.3">
      <c r="A780">
        <v>28</v>
      </c>
      <c r="B780" t="s">
        <v>3762</v>
      </c>
      <c r="C780" t="s">
        <v>18</v>
      </c>
      <c r="D780">
        <v>1965</v>
      </c>
      <c r="E780">
        <v>1973</v>
      </c>
      <c r="F780">
        <v>13</v>
      </c>
      <c r="G780">
        <v>22</v>
      </c>
      <c r="H780">
        <v>1</v>
      </c>
      <c r="I780">
        <v>625</v>
      </c>
      <c r="J780">
        <v>182</v>
      </c>
      <c r="K780">
        <v>29.76</v>
      </c>
      <c r="L780">
        <v>1</v>
      </c>
      <c r="M780">
        <v>2</v>
      </c>
      <c r="N780">
        <v>6</v>
      </c>
      <c r="O780" s="2">
        <f t="shared" si="24"/>
        <v>48.07692307692308</v>
      </c>
      <c r="P780" s="2">
        <f t="shared" si="25"/>
        <v>28.40909090909091</v>
      </c>
    </row>
    <row r="781" spans="1:16" x14ac:dyDescent="0.3">
      <c r="A781">
        <v>29</v>
      </c>
      <c r="B781" t="s">
        <v>2147</v>
      </c>
      <c r="C781" t="s">
        <v>11</v>
      </c>
      <c r="D781">
        <v>2000</v>
      </c>
      <c r="E781">
        <v>2006</v>
      </c>
      <c r="F781">
        <v>13</v>
      </c>
      <c r="G781">
        <v>22</v>
      </c>
      <c r="H781">
        <v>3</v>
      </c>
      <c r="I781">
        <v>624</v>
      </c>
      <c r="J781">
        <v>148</v>
      </c>
      <c r="K781">
        <v>32.840000000000003</v>
      </c>
      <c r="L781">
        <v>1</v>
      </c>
      <c r="M781">
        <v>3</v>
      </c>
      <c r="N781">
        <v>1</v>
      </c>
      <c r="O781" s="2">
        <f t="shared" si="24"/>
        <v>48</v>
      </c>
      <c r="P781" s="2">
        <f t="shared" si="25"/>
        <v>28.363636363636363</v>
      </c>
    </row>
    <row r="782" spans="1:16" x14ac:dyDescent="0.3">
      <c r="A782">
        <v>30</v>
      </c>
      <c r="B782" t="s">
        <v>3763</v>
      </c>
      <c r="C782" t="s">
        <v>13</v>
      </c>
      <c r="D782">
        <v>1899</v>
      </c>
      <c r="E782">
        <v>1912</v>
      </c>
      <c r="F782">
        <v>15</v>
      </c>
      <c r="G782">
        <v>28</v>
      </c>
      <c r="H782">
        <v>2</v>
      </c>
      <c r="I782">
        <v>622</v>
      </c>
      <c r="J782">
        <v>132</v>
      </c>
      <c r="K782">
        <v>23.92</v>
      </c>
      <c r="L782">
        <v>1</v>
      </c>
      <c r="M782">
        <v>3</v>
      </c>
      <c r="N782">
        <v>4</v>
      </c>
      <c r="O782" s="2">
        <f t="shared" si="24"/>
        <v>41.466666666666669</v>
      </c>
      <c r="P782" s="2">
        <f t="shared" si="25"/>
        <v>22.214285714285715</v>
      </c>
    </row>
    <row r="783" spans="1:16" x14ac:dyDescent="0.3">
      <c r="A783">
        <v>31</v>
      </c>
      <c r="B783" t="s">
        <v>3764</v>
      </c>
      <c r="C783" t="s">
        <v>16</v>
      </c>
      <c r="D783">
        <v>1952</v>
      </c>
      <c r="E783">
        <v>1962</v>
      </c>
      <c r="F783">
        <v>34</v>
      </c>
      <c r="G783">
        <v>50</v>
      </c>
      <c r="H783">
        <v>6</v>
      </c>
      <c r="I783">
        <v>620</v>
      </c>
      <c r="J783">
        <v>60</v>
      </c>
      <c r="K783">
        <v>14.09</v>
      </c>
      <c r="L783">
        <v>0</v>
      </c>
      <c r="M783">
        <v>1</v>
      </c>
      <c r="N783">
        <v>10</v>
      </c>
      <c r="O783" s="2">
        <f t="shared" si="24"/>
        <v>18.235294117647058</v>
      </c>
      <c r="P783" s="2">
        <f t="shared" si="25"/>
        <v>12.4</v>
      </c>
    </row>
    <row r="784" spans="1:16" x14ac:dyDescent="0.3">
      <c r="A784">
        <v>32</v>
      </c>
      <c r="B784" t="s">
        <v>3765</v>
      </c>
      <c r="C784" t="s">
        <v>17</v>
      </c>
      <c r="D784">
        <v>1929</v>
      </c>
      <c r="E784">
        <v>1932</v>
      </c>
      <c r="F784">
        <v>10</v>
      </c>
      <c r="G784">
        <v>18</v>
      </c>
      <c r="H784">
        <v>0</v>
      </c>
      <c r="I784">
        <v>618</v>
      </c>
      <c r="J784">
        <v>103</v>
      </c>
      <c r="K784">
        <v>34.33</v>
      </c>
      <c r="L784">
        <v>1</v>
      </c>
      <c r="M784">
        <v>5</v>
      </c>
      <c r="N784">
        <v>1</v>
      </c>
      <c r="O784" s="2">
        <f t="shared" si="24"/>
        <v>61.8</v>
      </c>
      <c r="P784" s="2">
        <f t="shared" si="25"/>
        <v>34.333333333333336</v>
      </c>
    </row>
    <row r="785" spans="1:16" x14ac:dyDescent="0.3">
      <c r="A785">
        <v>33</v>
      </c>
      <c r="B785" t="s">
        <v>2194</v>
      </c>
      <c r="C785" t="s">
        <v>14</v>
      </c>
      <c r="D785">
        <v>1999</v>
      </c>
      <c r="E785">
        <v>2005</v>
      </c>
      <c r="F785">
        <v>16</v>
      </c>
      <c r="G785">
        <v>24</v>
      </c>
      <c r="H785">
        <v>1</v>
      </c>
      <c r="I785">
        <v>616</v>
      </c>
      <c r="J785">
        <v>92</v>
      </c>
      <c r="K785">
        <v>26.78</v>
      </c>
      <c r="L785">
        <v>0</v>
      </c>
      <c r="M785">
        <v>2</v>
      </c>
      <c r="N785">
        <v>0</v>
      </c>
      <c r="O785" s="2">
        <f t="shared" si="24"/>
        <v>38.5</v>
      </c>
      <c r="P785" s="2">
        <f t="shared" si="25"/>
        <v>25.666666666666668</v>
      </c>
    </row>
    <row r="786" spans="1:16" x14ac:dyDescent="0.3">
      <c r="A786">
        <v>34</v>
      </c>
      <c r="B786" t="s">
        <v>1134</v>
      </c>
      <c r="C786" t="s">
        <v>18</v>
      </c>
      <c r="D786">
        <v>2011</v>
      </c>
      <c r="E786">
        <v>2019</v>
      </c>
      <c r="F786">
        <v>65</v>
      </c>
      <c r="G786">
        <v>80</v>
      </c>
      <c r="H786">
        <v>38</v>
      </c>
      <c r="I786">
        <v>615</v>
      </c>
      <c r="J786">
        <v>52</v>
      </c>
      <c r="K786">
        <v>14.64</v>
      </c>
      <c r="L786">
        <v>0</v>
      </c>
      <c r="M786">
        <v>1</v>
      </c>
      <c r="N786">
        <v>13</v>
      </c>
      <c r="O786" s="2">
        <f t="shared" si="24"/>
        <v>9.4615384615384617</v>
      </c>
      <c r="P786" s="2">
        <f t="shared" si="25"/>
        <v>7.6875</v>
      </c>
    </row>
    <row r="787" spans="1:16" x14ac:dyDescent="0.3">
      <c r="A787">
        <v>35</v>
      </c>
      <c r="B787" t="s">
        <v>2788</v>
      </c>
      <c r="C787" t="s">
        <v>19</v>
      </c>
      <c r="D787">
        <v>2011</v>
      </c>
      <c r="E787">
        <v>2016</v>
      </c>
      <c r="F787">
        <v>11</v>
      </c>
      <c r="G787">
        <v>22</v>
      </c>
      <c r="H787">
        <v>1</v>
      </c>
      <c r="I787">
        <v>615</v>
      </c>
      <c r="J787">
        <v>163</v>
      </c>
      <c r="K787">
        <v>29.28</v>
      </c>
      <c r="L787">
        <v>1</v>
      </c>
      <c r="M787">
        <v>3</v>
      </c>
      <c r="N787">
        <v>2</v>
      </c>
      <c r="O787" s="2">
        <f t="shared" si="24"/>
        <v>55.909090909090907</v>
      </c>
      <c r="P787" s="2">
        <f t="shared" si="25"/>
        <v>27.954545454545453</v>
      </c>
    </row>
    <row r="788" spans="1:16" x14ac:dyDescent="0.3">
      <c r="A788">
        <v>36</v>
      </c>
      <c r="B788" t="s">
        <v>3766</v>
      </c>
      <c r="C788" t="s">
        <v>18</v>
      </c>
      <c r="D788">
        <v>1961</v>
      </c>
      <c r="E788">
        <v>1969</v>
      </c>
      <c r="F788">
        <v>32</v>
      </c>
      <c r="G788">
        <v>56</v>
      </c>
      <c r="H788">
        <v>3</v>
      </c>
      <c r="I788">
        <v>612</v>
      </c>
      <c r="J788">
        <v>60</v>
      </c>
      <c r="K788">
        <v>11.54</v>
      </c>
      <c r="L788">
        <v>0</v>
      </c>
      <c r="M788">
        <v>3</v>
      </c>
      <c r="N788">
        <v>12</v>
      </c>
      <c r="O788" s="2">
        <f t="shared" si="24"/>
        <v>19.125</v>
      </c>
      <c r="P788" s="2">
        <f t="shared" si="25"/>
        <v>10.928571428571429</v>
      </c>
    </row>
    <row r="789" spans="1:16" x14ac:dyDescent="0.3">
      <c r="A789">
        <v>37</v>
      </c>
      <c r="B789" t="s">
        <v>3767</v>
      </c>
      <c r="C789" t="s">
        <v>11</v>
      </c>
      <c r="D789">
        <v>1934</v>
      </c>
      <c r="E789">
        <v>1952</v>
      </c>
      <c r="F789">
        <v>11</v>
      </c>
      <c r="G789">
        <v>20</v>
      </c>
      <c r="H789">
        <v>1</v>
      </c>
      <c r="I789">
        <v>612</v>
      </c>
      <c r="J789">
        <v>112</v>
      </c>
      <c r="K789">
        <v>32.21</v>
      </c>
      <c r="L789">
        <v>2</v>
      </c>
      <c r="M789">
        <v>3</v>
      </c>
      <c r="N789">
        <v>1</v>
      </c>
      <c r="O789" s="2">
        <f t="shared" si="24"/>
        <v>55.636363636363633</v>
      </c>
      <c r="P789" s="2">
        <f t="shared" si="25"/>
        <v>30.6</v>
      </c>
    </row>
    <row r="790" spans="1:16" x14ac:dyDescent="0.3">
      <c r="A790">
        <v>38</v>
      </c>
      <c r="B790" t="s">
        <v>3768</v>
      </c>
      <c r="C790" t="s">
        <v>13</v>
      </c>
      <c r="D790">
        <v>1929</v>
      </c>
      <c r="E790">
        <v>1937</v>
      </c>
      <c r="F790">
        <v>19</v>
      </c>
      <c r="G790">
        <v>27</v>
      </c>
      <c r="H790">
        <v>4</v>
      </c>
      <c r="I790">
        <v>612</v>
      </c>
      <c r="J790">
        <v>108</v>
      </c>
      <c r="K790">
        <v>26.6</v>
      </c>
      <c r="L790">
        <v>1</v>
      </c>
      <c r="M790">
        <v>4</v>
      </c>
      <c r="N790">
        <v>4</v>
      </c>
      <c r="O790" s="2">
        <f t="shared" si="24"/>
        <v>32.210526315789473</v>
      </c>
      <c r="P790" s="2">
        <f t="shared" si="25"/>
        <v>22.666666666666668</v>
      </c>
    </row>
    <row r="791" spans="1:16" x14ac:dyDescent="0.3">
      <c r="A791">
        <v>39</v>
      </c>
      <c r="B791" t="s">
        <v>3769</v>
      </c>
      <c r="C791" t="s">
        <v>17</v>
      </c>
      <c r="D791">
        <v>1949</v>
      </c>
      <c r="E791">
        <v>1957</v>
      </c>
      <c r="F791">
        <v>15</v>
      </c>
      <c r="G791">
        <v>27</v>
      </c>
      <c r="H791">
        <v>1</v>
      </c>
      <c r="I791">
        <v>612</v>
      </c>
      <c r="J791">
        <v>92</v>
      </c>
      <c r="K791">
        <v>23.53</v>
      </c>
      <c r="L791">
        <v>0</v>
      </c>
      <c r="M791">
        <v>3</v>
      </c>
      <c r="N791">
        <v>2</v>
      </c>
      <c r="O791" s="2">
        <f t="shared" si="24"/>
        <v>40.799999999999997</v>
      </c>
      <c r="P791" s="2">
        <f t="shared" si="25"/>
        <v>22.666666666666668</v>
      </c>
    </row>
    <row r="792" spans="1:16" x14ac:dyDescent="0.3">
      <c r="A792">
        <v>40</v>
      </c>
      <c r="B792" t="s">
        <v>1383</v>
      </c>
      <c r="C792" t="s">
        <v>15</v>
      </c>
      <c r="D792">
        <v>2003</v>
      </c>
      <c r="E792">
        <v>2012</v>
      </c>
      <c r="F792">
        <v>21</v>
      </c>
      <c r="G792">
        <v>36</v>
      </c>
      <c r="H792">
        <v>2</v>
      </c>
      <c r="I792">
        <v>610</v>
      </c>
      <c r="J792">
        <v>68</v>
      </c>
      <c r="K792">
        <v>17.940000000000001</v>
      </c>
      <c r="L792">
        <v>0</v>
      </c>
      <c r="M792">
        <v>3</v>
      </c>
      <c r="N792">
        <v>1</v>
      </c>
      <c r="O792" s="2">
        <f t="shared" si="24"/>
        <v>29.047619047619047</v>
      </c>
      <c r="P792" s="2">
        <f t="shared" si="25"/>
        <v>16.944444444444443</v>
      </c>
    </row>
    <row r="793" spans="1:16" x14ac:dyDescent="0.3">
      <c r="A793">
        <v>41</v>
      </c>
      <c r="B793" t="s">
        <v>970</v>
      </c>
      <c r="C793" t="s">
        <v>13</v>
      </c>
      <c r="D793">
        <v>2018</v>
      </c>
      <c r="E793">
        <v>2019</v>
      </c>
      <c r="F793">
        <v>14</v>
      </c>
      <c r="G793">
        <v>25</v>
      </c>
      <c r="H793">
        <v>4</v>
      </c>
      <c r="I793">
        <v>610</v>
      </c>
      <c r="J793">
        <v>78</v>
      </c>
      <c r="K793">
        <v>29.04</v>
      </c>
      <c r="L793">
        <v>0</v>
      </c>
      <c r="M793">
        <v>3</v>
      </c>
      <c r="N793">
        <v>3</v>
      </c>
      <c r="O793" s="2">
        <f t="shared" si="24"/>
        <v>43.571428571428569</v>
      </c>
      <c r="P793" s="2">
        <f t="shared" si="25"/>
        <v>24.4</v>
      </c>
    </row>
    <row r="794" spans="1:16" x14ac:dyDescent="0.3">
      <c r="A794">
        <v>42</v>
      </c>
      <c r="B794" t="s">
        <v>3770</v>
      </c>
      <c r="C794" t="s">
        <v>17</v>
      </c>
      <c r="D794">
        <v>1961</v>
      </c>
      <c r="E794">
        <v>1970</v>
      </c>
      <c r="F794">
        <v>28</v>
      </c>
      <c r="G794">
        <v>41</v>
      </c>
      <c r="H794">
        <v>13</v>
      </c>
      <c r="I794">
        <v>607</v>
      </c>
      <c r="J794">
        <v>75</v>
      </c>
      <c r="K794">
        <v>21.67</v>
      </c>
      <c r="L794">
        <v>0</v>
      </c>
      <c r="M794">
        <v>2</v>
      </c>
      <c r="N794">
        <v>3</v>
      </c>
      <c r="O794" s="2">
        <f t="shared" si="24"/>
        <v>21.678571428571427</v>
      </c>
      <c r="P794" s="2">
        <f t="shared" si="25"/>
        <v>14.804878048780488</v>
      </c>
    </row>
    <row r="795" spans="1:16" x14ac:dyDescent="0.3">
      <c r="A795">
        <v>43</v>
      </c>
      <c r="B795" t="s">
        <v>3771</v>
      </c>
      <c r="C795" t="s">
        <v>13</v>
      </c>
      <c r="D795">
        <v>1946</v>
      </c>
      <c r="E795">
        <v>1955</v>
      </c>
      <c r="F795">
        <v>18</v>
      </c>
      <c r="G795">
        <v>31</v>
      </c>
      <c r="H795">
        <v>2</v>
      </c>
      <c r="I795">
        <v>606</v>
      </c>
      <c r="J795">
        <v>60</v>
      </c>
      <c r="K795">
        <v>20.89</v>
      </c>
      <c r="L795">
        <v>0</v>
      </c>
      <c r="M795">
        <v>3</v>
      </c>
      <c r="N795">
        <v>4</v>
      </c>
      <c r="O795" s="2">
        <f t="shared" si="24"/>
        <v>33.666666666666664</v>
      </c>
      <c r="P795" s="2">
        <f t="shared" si="25"/>
        <v>19.548387096774192</v>
      </c>
    </row>
    <row r="796" spans="1:16" x14ac:dyDescent="0.3">
      <c r="A796">
        <v>44</v>
      </c>
      <c r="B796" t="s">
        <v>1668</v>
      </c>
      <c r="C796" t="s">
        <v>12</v>
      </c>
      <c r="D796">
        <v>2010</v>
      </c>
      <c r="E796">
        <v>2015</v>
      </c>
      <c r="F796">
        <v>27</v>
      </c>
      <c r="G796">
        <v>39</v>
      </c>
      <c r="H796">
        <v>11</v>
      </c>
      <c r="I796">
        <v>603</v>
      </c>
      <c r="J796">
        <v>74</v>
      </c>
      <c r="K796">
        <v>21.53</v>
      </c>
      <c r="L796">
        <v>0</v>
      </c>
      <c r="M796">
        <v>3</v>
      </c>
      <c r="N796">
        <v>2</v>
      </c>
      <c r="O796" s="2">
        <f t="shared" si="24"/>
        <v>22.333333333333332</v>
      </c>
      <c r="P796" s="2">
        <f t="shared" si="25"/>
        <v>15.461538461538462</v>
      </c>
    </row>
    <row r="797" spans="1:16" x14ac:dyDescent="0.3">
      <c r="A797">
        <v>45</v>
      </c>
      <c r="B797" t="s">
        <v>3772</v>
      </c>
      <c r="C797" t="s">
        <v>13</v>
      </c>
      <c r="D797">
        <v>1903</v>
      </c>
      <c r="E797">
        <v>1907</v>
      </c>
      <c r="F797">
        <v>8</v>
      </c>
      <c r="G797">
        <v>14</v>
      </c>
      <c r="H797">
        <v>1</v>
      </c>
      <c r="I797">
        <v>602</v>
      </c>
      <c r="J797">
        <v>287</v>
      </c>
      <c r="K797">
        <v>46.3</v>
      </c>
      <c r="L797">
        <v>1</v>
      </c>
      <c r="M797">
        <v>1</v>
      </c>
      <c r="N797">
        <v>1</v>
      </c>
      <c r="O797" s="2">
        <f t="shared" si="24"/>
        <v>75.25</v>
      </c>
      <c r="P797" s="2">
        <f t="shared" si="25"/>
        <v>43</v>
      </c>
    </row>
    <row r="798" spans="1:16" x14ac:dyDescent="0.3">
      <c r="A798">
        <v>46</v>
      </c>
      <c r="B798" t="s">
        <v>2861</v>
      </c>
      <c r="C798" t="s">
        <v>15</v>
      </c>
      <c r="D798">
        <v>1978</v>
      </c>
      <c r="E798">
        <v>1982</v>
      </c>
      <c r="F798">
        <v>19</v>
      </c>
      <c r="G798">
        <v>31</v>
      </c>
      <c r="H798">
        <v>3</v>
      </c>
      <c r="I798">
        <v>601</v>
      </c>
      <c r="J798">
        <v>84</v>
      </c>
      <c r="K798">
        <v>21.46</v>
      </c>
      <c r="L798">
        <v>0</v>
      </c>
      <c r="M798">
        <v>3</v>
      </c>
      <c r="N798">
        <v>3</v>
      </c>
      <c r="O798" s="2">
        <f t="shared" si="24"/>
        <v>31.631578947368421</v>
      </c>
      <c r="P798" s="2">
        <f t="shared" si="25"/>
        <v>19.387096774193548</v>
      </c>
    </row>
    <row r="799" spans="1:16" x14ac:dyDescent="0.3">
      <c r="A799">
        <v>47</v>
      </c>
      <c r="B799" t="s">
        <v>3773</v>
      </c>
      <c r="C799" t="s">
        <v>13</v>
      </c>
      <c r="D799">
        <v>1880</v>
      </c>
      <c r="E799">
        <v>1888</v>
      </c>
      <c r="F799">
        <v>13</v>
      </c>
      <c r="G799">
        <v>20</v>
      </c>
      <c r="H799">
        <v>3</v>
      </c>
      <c r="I799">
        <v>600</v>
      </c>
      <c r="J799">
        <v>148</v>
      </c>
      <c r="K799">
        <v>35.29</v>
      </c>
      <c r="L799">
        <v>2</v>
      </c>
      <c r="M799">
        <v>0</v>
      </c>
      <c r="N799">
        <v>1</v>
      </c>
      <c r="O799" s="2">
        <f t="shared" si="24"/>
        <v>46.153846153846153</v>
      </c>
      <c r="P799" s="2">
        <f t="shared" si="25"/>
        <v>30</v>
      </c>
    </row>
    <row r="800" spans="1:16" x14ac:dyDescent="0.3">
      <c r="A800">
        <v>48</v>
      </c>
      <c r="B800" t="s">
        <v>3774</v>
      </c>
      <c r="C800" t="s">
        <v>18</v>
      </c>
      <c r="D800">
        <v>1968</v>
      </c>
      <c r="E800">
        <v>1971</v>
      </c>
      <c r="F800">
        <v>13</v>
      </c>
      <c r="G800">
        <v>26</v>
      </c>
      <c r="H800">
        <v>1</v>
      </c>
      <c r="I800">
        <v>598</v>
      </c>
      <c r="J800">
        <v>90</v>
      </c>
      <c r="K800">
        <v>23.92</v>
      </c>
      <c r="L800">
        <v>0</v>
      </c>
      <c r="M800">
        <v>5</v>
      </c>
      <c r="N800">
        <v>1</v>
      </c>
      <c r="O800" s="2">
        <f t="shared" si="24"/>
        <v>46</v>
      </c>
      <c r="P800" s="2">
        <f t="shared" si="25"/>
        <v>23</v>
      </c>
    </row>
    <row r="801" spans="1:16" x14ac:dyDescent="0.3">
      <c r="A801">
        <v>49</v>
      </c>
      <c r="B801" t="s">
        <v>3775</v>
      </c>
      <c r="C801" t="s">
        <v>12</v>
      </c>
      <c r="D801">
        <v>1921</v>
      </c>
      <c r="E801">
        <v>1926</v>
      </c>
      <c r="F801">
        <v>16</v>
      </c>
      <c r="G801">
        <v>23</v>
      </c>
      <c r="H801">
        <v>1</v>
      </c>
      <c r="I801">
        <v>592</v>
      </c>
      <c r="J801">
        <v>94</v>
      </c>
      <c r="K801">
        <v>26.9</v>
      </c>
      <c r="L801">
        <v>0</v>
      </c>
      <c r="M801">
        <v>4</v>
      </c>
      <c r="N801">
        <v>0</v>
      </c>
      <c r="O801" s="2">
        <f t="shared" si="24"/>
        <v>37</v>
      </c>
      <c r="P801" s="2">
        <f t="shared" si="25"/>
        <v>25.739130434782609</v>
      </c>
    </row>
    <row r="802" spans="1:16" x14ac:dyDescent="0.3">
      <c r="A802">
        <v>0</v>
      </c>
      <c r="B802" t="s">
        <v>2766</v>
      </c>
      <c r="C802" t="s">
        <v>16</v>
      </c>
      <c r="D802">
        <v>2010</v>
      </c>
      <c r="E802">
        <v>2014</v>
      </c>
      <c r="F802">
        <v>21</v>
      </c>
      <c r="G802">
        <v>29</v>
      </c>
      <c r="H802">
        <v>5</v>
      </c>
      <c r="I802">
        <v>591</v>
      </c>
      <c r="J802">
        <v>64</v>
      </c>
      <c r="K802">
        <v>24.62</v>
      </c>
      <c r="L802">
        <v>0</v>
      </c>
      <c r="M802">
        <v>3</v>
      </c>
      <c r="N802">
        <v>2</v>
      </c>
      <c r="O802" s="2">
        <f t="shared" si="24"/>
        <v>28.142857142857142</v>
      </c>
      <c r="P802" s="2">
        <f t="shared" si="25"/>
        <v>20.379310344827587</v>
      </c>
    </row>
    <row r="803" spans="1:16" x14ac:dyDescent="0.3">
      <c r="A803">
        <v>1</v>
      </c>
      <c r="B803" t="s">
        <v>3776</v>
      </c>
      <c r="C803" t="s">
        <v>13</v>
      </c>
      <c r="D803">
        <v>1881</v>
      </c>
      <c r="E803">
        <v>1887</v>
      </c>
      <c r="F803">
        <v>17</v>
      </c>
      <c r="G803">
        <v>30</v>
      </c>
      <c r="H803">
        <v>4</v>
      </c>
      <c r="I803">
        <v>591</v>
      </c>
      <c r="J803">
        <v>62</v>
      </c>
      <c r="K803">
        <v>22.73</v>
      </c>
      <c r="L803">
        <v>0</v>
      </c>
      <c r="M803">
        <v>2</v>
      </c>
      <c r="N803">
        <v>3</v>
      </c>
      <c r="O803" s="2">
        <f t="shared" si="24"/>
        <v>34.764705882352942</v>
      </c>
      <c r="P803" s="2">
        <f t="shared" si="25"/>
        <v>19.7</v>
      </c>
    </row>
    <row r="804" spans="1:16" x14ac:dyDescent="0.3">
      <c r="A804">
        <v>2</v>
      </c>
      <c r="B804" t="s">
        <v>3777</v>
      </c>
      <c r="C804" t="s">
        <v>17</v>
      </c>
      <c r="D804">
        <v>1962</v>
      </c>
      <c r="E804">
        <v>1970</v>
      </c>
      <c r="F804">
        <v>13</v>
      </c>
      <c r="G804">
        <v>22</v>
      </c>
      <c r="H804">
        <v>1</v>
      </c>
      <c r="I804">
        <v>591</v>
      </c>
      <c r="J804">
        <v>70</v>
      </c>
      <c r="K804">
        <v>28.14</v>
      </c>
      <c r="L804">
        <v>0</v>
      </c>
      <c r="M804">
        <v>5</v>
      </c>
      <c r="N804">
        <v>1</v>
      </c>
      <c r="O804" s="2">
        <f t="shared" si="24"/>
        <v>45.46153846153846</v>
      </c>
      <c r="P804" s="2">
        <f t="shared" si="25"/>
        <v>26.863636363636363</v>
      </c>
    </row>
    <row r="805" spans="1:16" x14ac:dyDescent="0.3">
      <c r="A805">
        <v>3</v>
      </c>
      <c r="B805" t="s">
        <v>153</v>
      </c>
      <c r="C805" t="s">
        <v>19</v>
      </c>
      <c r="D805">
        <v>2003</v>
      </c>
      <c r="E805">
        <v>2014</v>
      </c>
      <c r="F805">
        <v>14</v>
      </c>
      <c r="G805">
        <v>28</v>
      </c>
      <c r="H805">
        <v>0</v>
      </c>
      <c r="I805">
        <v>591</v>
      </c>
      <c r="J805">
        <v>93</v>
      </c>
      <c r="K805">
        <v>21.1</v>
      </c>
      <c r="L805">
        <v>0</v>
      </c>
      <c r="M805">
        <v>2</v>
      </c>
      <c r="N805">
        <v>3</v>
      </c>
      <c r="O805" s="2">
        <f t="shared" si="24"/>
        <v>42.214285714285715</v>
      </c>
      <c r="P805" s="2">
        <f t="shared" si="25"/>
        <v>21.107142857142858</v>
      </c>
    </row>
    <row r="806" spans="1:16" x14ac:dyDescent="0.3">
      <c r="A806">
        <v>4</v>
      </c>
      <c r="B806" t="s">
        <v>3778</v>
      </c>
      <c r="C806" t="s">
        <v>18</v>
      </c>
      <c r="D806">
        <v>2014</v>
      </c>
      <c r="E806">
        <v>2016</v>
      </c>
      <c r="F806">
        <v>15</v>
      </c>
      <c r="G806">
        <v>25</v>
      </c>
      <c r="H806">
        <v>9</v>
      </c>
      <c r="I806">
        <v>589</v>
      </c>
      <c r="J806">
        <v>67</v>
      </c>
      <c r="K806">
        <v>36.81</v>
      </c>
      <c r="L806">
        <v>0</v>
      </c>
      <c r="M806">
        <v>3</v>
      </c>
      <c r="N806">
        <v>1</v>
      </c>
      <c r="O806" s="2">
        <f t="shared" si="24"/>
        <v>39.266666666666666</v>
      </c>
      <c r="P806" s="2">
        <f t="shared" si="25"/>
        <v>23.56</v>
      </c>
    </row>
    <row r="807" spans="1:16" x14ac:dyDescent="0.3">
      <c r="A807">
        <v>5</v>
      </c>
      <c r="B807" t="s">
        <v>1561</v>
      </c>
      <c r="C807" t="s">
        <v>17</v>
      </c>
      <c r="D807">
        <v>2015</v>
      </c>
      <c r="E807">
        <v>2019</v>
      </c>
      <c r="F807">
        <v>41</v>
      </c>
      <c r="G807">
        <v>60</v>
      </c>
      <c r="H807">
        <v>10</v>
      </c>
      <c r="I807">
        <v>586</v>
      </c>
      <c r="J807">
        <v>34</v>
      </c>
      <c r="K807">
        <v>11.72</v>
      </c>
      <c r="L807">
        <v>0</v>
      </c>
      <c r="M807">
        <v>0</v>
      </c>
      <c r="N807">
        <v>11</v>
      </c>
      <c r="O807" s="2">
        <f t="shared" si="24"/>
        <v>14.292682926829269</v>
      </c>
      <c r="P807" s="2">
        <f t="shared" si="25"/>
        <v>9.7666666666666675</v>
      </c>
    </row>
    <row r="808" spans="1:16" x14ac:dyDescent="0.3">
      <c r="A808">
        <v>6</v>
      </c>
      <c r="B808" t="s">
        <v>2723</v>
      </c>
      <c r="C808" t="s">
        <v>12</v>
      </c>
      <c r="D808">
        <v>1972</v>
      </c>
      <c r="E808">
        <v>1977</v>
      </c>
      <c r="F808">
        <v>34</v>
      </c>
      <c r="G808">
        <v>43</v>
      </c>
      <c r="H808">
        <v>13</v>
      </c>
      <c r="I808">
        <v>586</v>
      </c>
      <c r="J808">
        <v>78</v>
      </c>
      <c r="K808">
        <v>19.53</v>
      </c>
      <c r="L808">
        <v>0</v>
      </c>
      <c r="M808">
        <v>1</v>
      </c>
      <c r="N808">
        <v>5</v>
      </c>
      <c r="O808" s="2">
        <f t="shared" si="24"/>
        <v>17.235294117647058</v>
      </c>
      <c r="P808" s="2">
        <f t="shared" si="25"/>
        <v>13.627906976744185</v>
      </c>
    </row>
    <row r="809" spans="1:16" x14ac:dyDescent="0.3">
      <c r="A809">
        <v>7</v>
      </c>
      <c r="B809" t="s">
        <v>779</v>
      </c>
      <c r="C809" t="s">
        <v>20</v>
      </c>
      <c r="D809">
        <v>2002</v>
      </c>
      <c r="E809">
        <v>2006</v>
      </c>
      <c r="F809">
        <v>17</v>
      </c>
      <c r="G809">
        <v>34</v>
      </c>
      <c r="H809">
        <v>1</v>
      </c>
      <c r="I809">
        <v>584</v>
      </c>
      <c r="J809">
        <v>85</v>
      </c>
      <c r="K809">
        <v>17.690000000000001</v>
      </c>
      <c r="L809">
        <v>0</v>
      </c>
      <c r="M809">
        <v>2</v>
      </c>
      <c r="N809">
        <v>6</v>
      </c>
      <c r="O809" s="2">
        <f t="shared" si="24"/>
        <v>34.352941176470587</v>
      </c>
      <c r="P809" s="2">
        <f t="shared" si="25"/>
        <v>17.176470588235293</v>
      </c>
    </row>
    <row r="810" spans="1:16" x14ac:dyDescent="0.3">
      <c r="A810">
        <v>8</v>
      </c>
      <c r="B810" t="s">
        <v>320</v>
      </c>
      <c r="C810" t="s">
        <v>20</v>
      </c>
      <c r="D810">
        <v>2004</v>
      </c>
      <c r="E810">
        <v>2010</v>
      </c>
      <c r="F810">
        <v>16</v>
      </c>
      <c r="G810">
        <v>31</v>
      </c>
      <c r="H810">
        <v>3</v>
      </c>
      <c r="I810">
        <v>582</v>
      </c>
      <c r="J810">
        <v>82</v>
      </c>
      <c r="K810">
        <v>20.78</v>
      </c>
      <c r="L810">
        <v>0</v>
      </c>
      <c r="M810">
        <v>1</v>
      </c>
      <c r="N810">
        <v>4</v>
      </c>
      <c r="O810" s="2">
        <f t="shared" si="24"/>
        <v>36.375</v>
      </c>
      <c r="P810" s="2">
        <f t="shared" si="25"/>
        <v>18.774193548387096</v>
      </c>
    </row>
    <row r="811" spans="1:16" x14ac:dyDescent="0.3">
      <c r="A811">
        <v>9</v>
      </c>
      <c r="B811" t="s">
        <v>3779</v>
      </c>
      <c r="C811" t="s">
        <v>18</v>
      </c>
      <c r="D811">
        <v>1937</v>
      </c>
      <c r="E811">
        <v>1949</v>
      </c>
      <c r="F811">
        <v>7</v>
      </c>
      <c r="G811">
        <v>12</v>
      </c>
      <c r="H811">
        <v>1</v>
      </c>
      <c r="I811">
        <v>582</v>
      </c>
      <c r="J811">
        <v>206</v>
      </c>
      <c r="K811">
        <v>52.9</v>
      </c>
      <c r="L811">
        <v>1</v>
      </c>
      <c r="M811">
        <v>4</v>
      </c>
      <c r="N811">
        <v>2</v>
      </c>
      <c r="O811" s="2">
        <f t="shared" si="24"/>
        <v>83.142857142857139</v>
      </c>
      <c r="P811" s="2">
        <f t="shared" si="25"/>
        <v>48.5</v>
      </c>
    </row>
    <row r="812" spans="1:16" x14ac:dyDescent="0.3">
      <c r="A812">
        <v>10</v>
      </c>
      <c r="B812" t="s">
        <v>3780</v>
      </c>
      <c r="C812" t="s">
        <v>13</v>
      </c>
      <c r="D812">
        <v>1938</v>
      </c>
      <c r="E812">
        <v>1946</v>
      </c>
      <c r="F812">
        <v>8</v>
      </c>
      <c r="G812">
        <v>13</v>
      </c>
      <c r="H812">
        <v>0</v>
      </c>
      <c r="I812">
        <v>581</v>
      </c>
      <c r="J812">
        <v>120</v>
      </c>
      <c r="K812">
        <v>44.69</v>
      </c>
      <c r="L812">
        <v>2</v>
      </c>
      <c r="M812">
        <v>3</v>
      </c>
      <c r="N812">
        <v>1</v>
      </c>
      <c r="O812" s="2">
        <f t="shared" si="24"/>
        <v>72.625</v>
      </c>
      <c r="P812" s="2">
        <f t="shared" si="25"/>
        <v>44.692307692307693</v>
      </c>
    </row>
    <row r="813" spans="1:16" x14ac:dyDescent="0.3">
      <c r="A813">
        <v>11</v>
      </c>
      <c r="B813" t="s">
        <v>3020</v>
      </c>
      <c r="C813" t="s">
        <v>15</v>
      </c>
      <c r="D813">
        <v>1969</v>
      </c>
      <c r="E813">
        <v>1978</v>
      </c>
      <c r="F813">
        <v>14</v>
      </c>
      <c r="G813">
        <v>24</v>
      </c>
      <c r="H813">
        <v>5</v>
      </c>
      <c r="I813">
        <v>580</v>
      </c>
      <c r="J813">
        <v>125</v>
      </c>
      <c r="K813">
        <v>30.52</v>
      </c>
      <c r="L813">
        <v>1</v>
      </c>
      <c r="M813">
        <v>1</v>
      </c>
      <c r="N813">
        <v>0</v>
      </c>
      <c r="O813" s="2">
        <f t="shared" si="24"/>
        <v>41.428571428571431</v>
      </c>
      <c r="P813" s="2">
        <f t="shared" si="25"/>
        <v>24.166666666666668</v>
      </c>
    </row>
    <row r="814" spans="1:16" x14ac:dyDescent="0.3">
      <c r="A814">
        <v>12</v>
      </c>
      <c r="B814" t="s">
        <v>406</v>
      </c>
      <c r="C814" t="s">
        <v>16</v>
      </c>
      <c r="D814">
        <v>2003</v>
      </c>
      <c r="E814">
        <v>2013</v>
      </c>
      <c r="F814">
        <v>47</v>
      </c>
      <c r="G814">
        <v>67</v>
      </c>
      <c r="H814">
        <v>9</v>
      </c>
      <c r="I814">
        <v>577</v>
      </c>
      <c r="J814">
        <v>65</v>
      </c>
      <c r="K814">
        <v>9.94</v>
      </c>
      <c r="L814">
        <v>0</v>
      </c>
      <c r="M814">
        <v>1</v>
      </c>
      <c r="N814">
        <v>15</v>
      </c>
      <c r="O814" s="2">
        <f t="shared" si="24"/>
        <v>12.276595744680851</v>
      </c>
      <c r="P814" s="2">
        <f t="shared" si="25"/>
        <v>8.6119402985074629</v>
      </c>
    </row>
    <row r="815" spans="1:16" x14ac:dyDescent="0.3">
      <c r="A815">
        <v>13</v>
      </c>
      <c r="B815" t="s">
        <v>129</v>
      </c>
      <c r="C815" t="s">
        <v>19</v>
      </c>
      <c r="D815">
        <v>2011</v>
      </c>
      <c r="E815">
        <v>2017</v>
      </c>
      <c r="F815">
        <v>14</v>
      </c>
      <c r="G815">
        <v>28</v>
      </c>
      <c r="H815">
        <v>1</v>
      </c>
      <c r="I815">
        <v>577</v>
      </c>
      <c r="J815">
        <v>72</v>
      </c>
      <c r="K815">
        <v>21.37</v>
      </c>
      <c r="L815">
        <v>0</v>
      </c>
      <c r="M815">
        <v>4</v>
      </c>
      <c r="N815">
        <v>4</v>
      </c>
      <c r="O815" s="2">
        <f t="shared" si="24"/>
        <v>41.214285714285715</v>
      </c>
      <c r="P815" s="2">
        <f t="shared" si="25"/>
        <v>20.607142857142858</v>
      </c>
    </row>
    <row r="816" spans="1:16" x14ac:dyDescent="0.3">
      <c r="A816">
        <v>14</v>
      </c>
      <c r="B816" t="s">
        <v>2110</v>
      </c>
      <c r="C816" t="s">
        <v>11</v>
      </c>
      <c r="D816">
        <v>1992</v>
      </c>
      <c r="E816">
        <v>2000</v>
      </c>
      <c r="F816">
        <v>15</v>
      </c>
      <c r="G816">
        <v>24</v>
      </c>
      <c r="H816">
        <v>2</v>
      </c>
      <c r="I816">
        <v>576</v>
      </c>
      <c r="J816">
        <v>96</v>
      </c>
      <c r="K816">
        <v>26.18</v>
      </c>
      <c r="L816">
        <v>0</v>
      </c>
      <c r="M816">
        <v>4</v>
      </c>
      <c r="N816">
        <v>1</v>
      </c>
      <c r="O816" s="2">
        <f t="shared" si="24"/>
        <v>38.4</v>
      </c>
      <c r="P816" s="2">
        <f t="shared" si="25"/>
        <v>24</v>
      </c>
    </row>
    <row r="817" spans="1:16" x14ac:dyDescent="0.3">
      <c r="A817">
        <v>15</v>
      </c>
      <c r="B817" t="s">
        <v>118</v>
      </c>
      <c r="C817" t="s">
        <v>13</v>
      </c>
      <c r="D817">
        <v>2007</v>
      </c>
      <c r="E817">
        <v>2012</v>
      </c>
      <c r="F817">
        <v>13</v>
      </c>
      <c r="G817">
        <v>19</v>
      </c>
      <c r="H817">
        <v>1</v>
      </c>
      <c r="I817">
        <v>575</v>
      </c>
      <c r="J817">
        <v>143</v>
      </c>
      <c r="K817">
        <v>31.94</v>
      </c>
      <c r="L817">
        <v>3</v>
      </c>
      <c r="M817">
        <v>0</v>
      </c>
      <c r="N817">
        <v>5</v>
      </c>
      <c r="O817" s="2">
        <f t="shared" si="24"/>
        <v>44.230769230769234</v>
      </c>
      <c r="P817" s="2">
        <f t="shared" si="25"/>
        <v>30.263157894736842</v>
      </c>
    </row>
    <row r="818" spans="1:16" x14ac:dyDescent="0.3">
      <c r="A818">
        <v>16</v>
      </c>
      <c r="B818" t="s">
        <v>338</v>
      </c>
      <c r="C818" t="s">
        <v>13</v>
      </c>
      <c r="D818">
        <v>2009</v>
      </c>
      <c r="E818">
        <v>2013</v>
      </c>
      <c r="F818">
        <v>23</v>
      </c>
      <c r="G818">
        <v>26</v>
      </c>
      <c r="H818">
        <v>4</v>
      </c>
      <c r="I818">
        <v>575</v>
      </c>
      <c r="J818">
        <v>91</v>
      </c>
      <c r="K818">
        <v>26.13</v>
      </c>
      <c r="L818">
        <v>0</v>
      </c>
      <c r="M818">
        <v>3</v>
      </c>
      <c r="N818">
        <v>3</v>
      </c>
      <c r="O818" s="2">
        <f t="shared" si="24"/>
        <v>25</v>
      </c>
      <c r="P818" s="2">
        <f t="shared" si="25"/>
        <v>22.115384615384617</v>
      </c>
    </row>
    <row r="819" spans="1:16" x14ac:dyDescent="0.3">
      <c r="A819">
        <v>17</v>
      </c>
      <c r="B819" t="s">
        <v>45</v>
      </c>
      <c r="C819" t="s">
        <v>13</v>
      </c>
      <c r="D819">
        <v>2015</v>
      </c>
      <c r="E819">
        <v>2016</v>
      </c>
      <c r="F819">
        <v>11</v>
      </c>
      <c r="G819">
        <v>21</v>
      </c>
      <c r="H819">
        <v>0</v>
      </c>
      <c r="I819">
        <v>573</v>
      </c>
      <c r="J819">
        <v>94</v>
      </c>
      <c r="K819">
        <v>27.28</v>
      </c>
      <c r="L819">
        <v>0</v>
      </c>
      <c r="M819">
        <v>5</v>
      </c>
      <c r="N819">
        <v>0</v>
      </c>
      <c r="O819" s="2">
        <f t="shared" si="24"/>
        <v>52.090909090909093</v>
      </c>
      <c r="P819" s="2">
        <f t="shared" si="25"/>
        <v>27.285714285714285</v>
      </c>
    </row>
    <row r="820" spans="1:16" x14ac:dyDescent="0.3">
      <c r="A820">
        <v>18</v>
      </c>
      <c r="B820" t="s">
        <v>3781</v>
      </c>
      <c r="C820" t="s">
        <v>12</v>
      </c>
      <c r="D820">
        <v>1894</v>
      </c>
      <c r="E820">
        <v>1905</v>
      </c>
      <c r="F820">
        <v>17</v>
      </c>
      <c r="G820">
        <v>29</v>
      </c>
      <c r="H820">
        <v>5</v>
      </c>
      <c r="I820">
        <v>573</v>
      </c>
      <c r="J820">
        <v>112</v>
      </c>
      <c r="K820">
        <v>23.87</v>
      </c>
      <c r="L820">
        <v>1</v>
      </c>
      <c r="M820">
        <v>4</v>
      </c>
      <c r="N820">
        <v>5</v>
      </c>
      <c r="O820" s="2">
        <f t="shared" si="24"/>
        <v>33.705882352941174</v>
      </c>
      <c r="P820" s="2">
        <f t="shared" si="25"/>
        <v>19.758620689655171</v>
      </c>
    </row>
    <row r="821" spans="1:16" x14ac:dyDescent="0.3">
      <c r="A821">
        <v>19</v>
      </c>
      <c r="B821" t="s">
        <v>586</v>
      </c>
      <c r="C821" t="s">
        <v>15</v>
      </c>
      <c r="D821">
        <v>2005</v>
      </c>
      <c r="E821">
        <v>2008</v>
      </c>
      <c r="F821">
        <v>15</v>
      </c>
      <c r="G821">
        <v>27</v>
      </c>
      <c r="H821">
        <v>1</v>
      </c>
      <c r="I821">
        <v>573</v>
      </c>
      <c r="J821">
        <v>70</v>
      </c>
      <c r="K821">
        <v>22.03</v>
      </c>
      <c r="L821">
        <v>0</v>
      </c>
      <c r="M821">
        <v>4</v>
      </c>
      <c r="N821">
        <v>1</v>
      </c>
      <c r="O821" s="2">
        <f t="shared" si="24"/>
        <v>38.200000000000003</v>
      </c>
      <c r="P821" s="2">
        <f t="shared" si="25"/>
        <v>21.222222222222221</v>
      </c>
    </row>
    <row r="822" spans="1:16" x14ac:dyDescent="0.3">
      <c r="A822">
        <v>20</v>
      </c>
      <c r="B822" t="s">
        <v>1260</v>
      </c>
      <c r="C822" t="s">
        <v>11</v>
      </c>
      <c r="D822">
        <v>1998</v>
      </c>
      <c r="E822">
        <v>2006</v>
      </c>
      <c r="F822">
        <v>26</v>
      </c>
      <c r="G822">
        <v>39</v>
      </c>
      <c r="H822">
        <v>5</v>
      </c>
      <c r="I822">
        <v>571</v>
      </c>
      <c r="J822">
        <v>109</v>
      </c>
      <c r="K822">
        <v>16.79</v>
      </c>
      <c r="L822">
        <v>1</v>
      </c>
      <c r="M822">
        <v>0</v>
      </c>
      <c r="N822">
        <v>9</v>
      </c>
      <c r="O822" s="2">
        <f t="shared" si="24"/>
        <v>21.96153846153846</v>
      </c>
      <c r="P822" s="2">
        <f t="shared" si="25"/>
        <v>14.641025641025641</v>
      </c>
    </row>
    <row r="823" spans="1:16" x14ac:dyDescent="0.3">
      <c r="A823">
        <v>21</v>
      </c>
      <c r="B823" t="s">
        <v>2525</v>
      </c>
      <c r="C823" t="s">
        <v>18</v>
      </c>
      <c r="D823">
        <v>1992</v>
      </c>
      <c r="E823">
        <v>2000</v>
      </c>
      <c r="F823">
        <v>32</v>
      </c>
      <c r="G823">
        <v>50</v>
      </c>
      <c r="H823">
        <v>11</v>
      </c>
      <c r="I823">
        <v>570</v>
      </c>
      <c r="J823">
        <v>46</v>
      </c>
      <c r="K823">
        <v>14.61</v>
      </c>
      <c r="L823">
        <v>0</v>
      </c>
      <c r="M823">
        <v>0</v>
      </c>
      <c r="N823">
        <v>10</v>
      </c>
      <c r="O823" s="2">
        <f t="shared" si="24"/>
        <v>17.8125</v>
      </c>
      <c r="P823" s="2">
        <f t="shared" si="25"/>
        <v>11.4</v>
      </c>
    </row>
    <row r="824" spans="1:16" x14ac:dyDescent="0.3">
      <c r="A824">
        <v>22</v>
      </c>
      <c r="B824" t="s">
        <v>98</v>
      </c>
      <c r="C824" t="s">
        <v>19</v>
      </c>
      <c r="D824">
        <v>2004</v>
      </c>
      <c r="E824">
        <v>2014</v>
      </c>
      <c r="F824">
        <v>14</v>
      </c>
      <c r="G824">
        <v>27</v>
      </c>
      <c r="H824">
        <v>0</v>
      </c>
      <c r="I824">
        <v>569</v>
      </c>
      <c r="J824">
        <v>88</v>
      </c>
      <c r="K824">
        <v>21.07</v>
      </c>
      <c r="L824">
        <v>0</v>
      </c>
      <c r="M824">
        <v>4</v>
      </c>
      <c r="N824">
        <v>6</v>
      </c>
      <c r="O824" s="2">
        <f t="shared" si="24"/>
        <v>40.642857142857146</v>
      </c>
      <c r="P824" s="2">
        <f t="shared" si="25"/>
        <v>21.074074074074073</v>
      </c>
    </row>
    <row r="825" spans="1:16" x14ac:dyDescent="0.3">
      <c r="A825">
        <v>23</v>
      </c>
      <c r="B825" t="s">
        <v>3782</v>
      </c>
      <c r="C825" t="s">
        <v>13</v>
      </c>
      <c r="D825">
        <v>1899</v>
      </c>
      <c r="E825">
        <v>1912</v>
      </c>
      <c r="F825">
        <v>18</v>
      </c>
      <c r="G825">
        <v>26</v>
      </c>
      <c r="H825">
        <v>0</v>
      </c>
      <c r="I825">
        <v>569</v>
      </c>
      <c r="J825">
        <v>104</v>
      </c>
      <c r="K825">
        <v>21.88</v>
      </c>
      <c r="L825">
        <v>1</v>
      </c>
      <c r="M825">
        <v>3</v>
      </c>
      <c r="N825">
        <v>3</v>
      </c>
      <c r="O825" s="2">
        <f t="shared" si="24"/>
        <v>31.611111111111111</v>
      </c>
      <c r="P825" s="2">
        <f t="shared" si="25"/>
        <v>21.884615384615383</v>
      </c>
    </row>
    <row r="826" spans="1:16" x14ac:dyDescent="0.3">
      <c r="A826">
        <v>24</v>
      </c>
      <c r="B826" t="s">
        <v>498</v>
      </c>
      <c r="C826" t="s">
        <v>18</v>
      </c>
      <c r="D826">
        <v>2011</v>
      </c>
      <c r="E826">
        <v>2016</v>
      </c>
      <c r="F826">
        <v>27</v>
      </c>
      <c r="G826">
        <v>45</v>
      </c>
      <c r="H826">
        <v>4</v>
      </c>
      <c r="I826">
        <v>568</v>
      </c>
      <c r="J826">
        <v>47</v>
      </c>
      <c r="K826">
        <v>13.85</v>
      </c>
      <c r="L826">
        <v>0</v>
      </c>
      <c r="M826">
        <v>0</v>
      </c>
      <c r="N826">
        <v>11</v>
      </c>
      <c r="O826" s="2">
        <f t="shared" si="24"/>
        <v>21.037037037037038</v>
      </c>
      <c r="P826" s="2">
        <f t="shared" si="25"/>
        <v>12.622222222222222</v>
      </c>
    </row>
    <row r="827" spans="1:16" x14ac:dyDescent="0.3">
      <c r="A827">
        <v>25</v>
      </c>
      <c r="B827" t="s">
        <v>3022</v>
      </c>
      <c r="C827" t="s">
        <v>17</v>
      </c>
      <c r="D827">
        <v>2016</v>
      </c>
      <c r="E827">
        <v>2019</v>
      </c>
      <c r="F827">
        <v>28</v>
      </c>
      <c r="G827">
        <v>44</v>
      </c>
      <c r="H827">
        <v>6</v>
      </c>
      <c r="I827">
        <v>566</v>
      </c>
      <c r="J827">
        <v>72</v>
      </c>
      <c r="K827">
        <v>14.89</v>
      </c>
      <c r="L827">
        <v>0</v>
      </c>
      <c r="M827">
        <v>1</v>
      </c>
      <c r="N827">
        <v>7</v>
      </c>
      <c r="O827" s="2">
        <f t="shared" si="24"/>
        <v>20.214285714285715</v>
      </c>
      <c r="P827" s="2">
        <f t="shared" si="25"/>
        <v>12.863636363636363</v>
      </c>
    </row>
    <row r="828" spans="1:16" x14ac:dyDescent="0.3">
      <c r="A828">
        <v>26</v>
      </c>
      <c r="B828" t="s">
        <v>2312</v>
      </c>
      <c r="C828" t="s">
        <v>16</v>
      </c>
      <c r="D828">
        <v>1987</v>
      </c>
      <c r="E828">
        <v>1994</v>
      </c>
      <c r="F828">
        <v>14</v>
      </c>
      <c r="G828">
        <v>19</v>
      </c>
      <c r="H828">
        <v>3</v>
      </c>
      <c r="I828">
        <v>565</v>
      </c>
      <c r="J828">
        <v>117</v>
      </c>
      <c r="K828">
        <v>35.31</v>
      </c>
      <c r="L828">
        <v>2</v>
      </c>
      <c r="M828">
        <v>3</v>
      </c>
      <c r="N828">
        <v>3</v>
      </c>
      <c r="O828" s="2">
        <f t="shared" si="24"/>
        <v>40.357142857142854</v>
      </c>
      <c r="P828" s="2">
        <f t="shared" si="25"/>
        <v>29.736842105263158</v>
      </c>
    </row>
    <row r="829" spans="1:16" x14ac:dyDescent="0.3">
      <c r="A829">
        <v>27</v>
      </c>
      <c r="B829" t="s">
        <v>3783</v>
      </c>
      <c r="C829" t="s">
        <v>15</v>
      </c>
      <c r="D829">
        <v>1958</v>
      </c>
      <c r="E829">
        <v>1966</v>
      </c>
      <c r="F829">
        <v>13</v>
      </c>
      <c r="G829">
        <v>21</v>
      </c>
      <c r="H829">
        <v>0</v>
      </c>
      <c r="I829">
        <v>564</v>
      </c>
      <c r="J829">
        <v>125</v>
      </c>
      <c r="K829">
        <v>26.85</v>
      </c>
      <c r="L829">
        <v>1</v>
      </c>
      <c r="M829">
        <v>3</v>
      </c>
      <c r="N829">
        <v>1</v>
      </c>
      <c r="O829" s="2">
        <f t="shared" si="24"/>
        <v>43.384615384615387</v>
      </c>
      <c r="P829" s="2">
        <f t="shared" si="25"/>
        <v>26.857142857142858</v>
      </c>
    </row>
    <row r="830" spans="1:16" x14ac:dyDescent="0.3">
      <c r="A830">
        <v>28</v>
      </c>
      <c r="B830" t="s">
        <v>3784</v>
      </c>
      <c r="C830" t="s">
        <v>18</v>
      </c>
      <c r="D830">
        <v>1949</v>
      </c>
      <c r="E830">
        <v>1955</v>
      </c>
      <c r="F830">
        <v>12</v>
      </c>
      <c r="G830">
        <v>20</v>
      </c>
      <c r="H830">
        <v>2</v>
      </c>
      <c r="I830">
        <v>562</v>
      </c>
      <c r="J830">
        <v>107</v>
      </c>
      <c r="K830">
        <v>31.22</v>
      </c>
      <c r="L830">
        <v>1</v>
      </c>
      <c r="M830">
        <v>2</v>
      </c>
      <c r="N830">
        <v>0</v>
      </c>
      <c r="O830" s="2">
        <f t="shared" si="24"/>
        <v>46.833333333333336</v>
      </c>
      <c r="P830" s="2">
        <f t="shared" si="25"/>
        <v>28.1</v>
      </c>
    </row>
    <row r="831" spans="1:16" x14ac:dyDescent="0.3">
      <c r="A831">
        <v>29</v>
      </c>
      <c r="B831" t="s">
        <v>3785</v>
      </c>
      <c r="C831" t="s">
        <v>12</v>
      </c>
      <c r="D831">
        <v>1925</v>
      </c>
      <c r="E831">
        <v>1936</v>
      </c>
      <c r="F831">
        <v>37</v>
      </c>
      <c r="G831">
        <v>50</v>
      </c>
      <c r="H831">
        <v>10</v>
      </c>
      <c r="I831">
        <v>557</v>
      </c>
      <c r="J831">
        <v>50</v>
      </c>
      <c r="K831">
        <v>13.92</v>
      </c>
      <c r="L831">
        <v>0</v>
      </c>
      <c r="M831">
        <v>1</v>
      </c>
      <c r="N831">
        <v>7</v>
      </c>
      <c r="O831" s="2">
        <f t="shared" si="24"/>
        <v>15.054054054054054</v>
      </c>
      <c r="P831" s="2">
        <f t="shared" si="25"/>
        <v>11.14</v>
      </c>
    </row>
    <row r="832" spans="1:16" x14ac:dyDescent="0.3">
      <c r="A832">
        <v>30</v>
      </c>
      <c r="B832" t="s">
        <v>991</v>
      </c>
      <c r="C832" t="s">
        <v>14</v>
      </c>
      <c r="D832">
        <v>2004</v>
      </c>
      <c r="E832">
        <v>2011</v>
      </c>
      <c r="F832">
        <v>22</v>
      </c>
      <c r="G832">
        <v>34</v>
      </c>
      <c r="H832">
        <v>4</v>
      </c>
      <c r="I832">
        <v>556</v>
      </c>
      <c r="J832">
        <v>72</v>
      </c>
      <c r="K832">
        <v>18.53</v>
      </c>
      <c r="L832">
        <v>0</v>
      </c>
      <c r="M832">
        <v>3</v>
      </c>
      <c r="N832">
        <v>1</v>
      </c>
      <c r="O832" s="2">
        <f t="shared" si="24"/>
        <v>25.272727272727273</v>
      </c>
      <c r="P832" s="2">
        <f t="shared" si="25"/>
        <v>16.352941176470587</v>
      </c>
    </row>
    <row r="833" spans="1:16" x14ac:dyDescent="0.3">
      <c r="A833">
        <v>31</v>
      </c>
      <c r="B833" t="s">
        <v>2393</v>
      </c>
      <c r="C833" t="s">
        <v>14</v>
      </c>
      <c r="D833">
        <v>1991</v>
      </c>
      <c r="E833">
        <v>2001</v>
      </c>
      <c r="F833">
        <v>40</v>
      </c>
      <c r="G833">
        <v>64</v>
      </c>
      <c r="H833">
        <v>5</v>
      </c>
      <c r="I833">
        <v>555</v>
      </c>
      <c r="J833">
        <v>51</v>
      </c>
      <c r="K833">
        <v>9.4</v>
      </c>
      <c r="L833">
        <v>0</v>
      </c>
      <c r="M833">
        <v>1</v>
      </c>
      <c r="N833">
        <v>17</v>
      </c>
      <c r="O833" s="2">
        <f t="shared" si="24"/>
        <v>13.875</v>
      </c>
      <c r="P833" s="2">
        <f t="shared" si="25"/>
        <v>8.671875</v>
      </c>
    </row>
    <row r="834" spans="1:16" x14ac:dyDescent="0.3">
      <c r="A834">
        <v>32</v>
      </c>
      <c r="B834" t="s">
        <v>3786</v>
      </c>
      <c r="C834" t="s">
        <v>12</v>
      </c>
      <c r="D834">
        <v>1948</v>
      </c>
      <c r="E834">
        <v>1951</v>
      </c>
      <c r="F834">
        <v>12</v>
      </c>
      <c r="G834">
        <v>15</v>
      </c>
      <c r="H834">
        <v>0</v>
      </c>
      <c r="I834">
        <v>554</v>
      </c>
      <c r="J834">
        <v>101</v>
      </c>
      <c r="K834">
        <v>36.93</v>
      </c>
      <c r="L834">
        <v>1</v>
      </c>
      <c r="M834">
        <v>3</v>
      </c>
      <c r="N834">
        <v>1</v>
      </c>
      <c r="O834" s="2">
        <f t="shared" si="24"/>
        <v>46.166666666666664</v>
      </c>
      <c r="P834" s="2">
        <f t="shared" si="25"/>
        <v>36.93333333333333</v>
      </c>
    </row>
    <row r="835" spans="1:16" x14ac:dyDescent="0.3">
      <c r="A835">
        <v>33</v>
      </c>
      <c r="B835" t="s">
        <v>3787</v>
      </c>
      <c r="C835" t="s">
        <v>18</v>
      </c>
      <c r="D835">
        <v>2012</v>
      </c>
      <c r="E835">
        <v>2019</v>
      </c>
      <c r="F835">
        <v>46</v>
      </c>
      <c r="G835">
        <v>60</v>
      </c>
      <c r="H835">
        <v>16</v>
      </c>
      <c r="I835">
        <v>554</v>
      </c>
      <c r="J835">
        <v>47</v>
      </c>
      <c r="K835">
        <v>12.59</v>
      </c>
      <c r="L835">
        <v>0</v>
      </c>
      <c r="M835">
        <v>0</v>
      </c>
      <c r="N835">
        <v>11</v>
      </c>
      <c r="O835" s="2">
        <f t="shared" ref="O835:O898" si="26">I835/F835</f>
        <v>12.043478260869565</v>
      </c>
      <c r="P835" s="2">
        <f t="shared" ref="P835:P898" si="27">I835/G835</f>
        <v>9.2333333333333325</v>
      </c>
    </row>
    <row r="836" spans="1:16" x14ac:dyDescent="0.3">
      <c r="A836">
        <v>34</v>
      </c>
      <c r="B836" t="s">
        <v>100</v>
      </c>
      <c r="C836" t="s">
        <v>19</v>
      </c>
      <c r="D836">
        <v>2013</v>
      </c>
      <c r="E836">
        <v>2018</v>
      </c>
      <c r="F836">
        <v>10</v>
      </c>
      <c r="G836">
        <v>20</v>
      </c>
      <c r="H836">
        <v>0</v>
      </c>
      <c r="I836">
        <v>553</v>
      </c>
      <c r="J836">
        <v>119</v>
      </c>
      <c r="K836">
        <v>27.65</v>
      </c>
      <c r="L836">
        <v>1</v>
      </c>
      <c r="M836">
        <v>2</v>
      </c>
      <c r="N836">
        <v>0</v>
      </c>
      <c r="O836" s="2">
        <f t="shared" si="26"/>
        <v>55.3</v>
      </c>
      <c r="P836" s="2">
        <f t="shared" si="27"/>
        <v>27.65</v>
      </c>
    </row>
    <row r="837" spans="1:16" x14ac:dyDescent="0.3">
      <c r="A837">
        <v>35</v>
      </c>
      <c r="B837" t="s">
        <v>3788</v>
      </c>
      <c r="C837" t="s">
        <v>12</v>
      </c>
      <c r="D837">
        <v>1934</v>
      </c>
      <c r="E837">
        <v>1938</v>
      </c>
      <c r="F837">
        <v>14</v>
      </c>
      <c r="G837">
        <v>20</v>
      </c>
      <c r="H837">
        <v>3</v>
      </c>
      <c r="I837">
        <v>552</v>
      </c>
      <c r="J837">
        <v>109</v>
      </c>
      <c r="K837">
        <v>32.47</v>
      </c>
      <c r="L837">
        <v>1</v>
      </c>
      <c r="M837">
        <v>2</v>
      </c>
      <c r="N837">
        <v>1</v>
      </c>
      <c r="O837" s="2">
        <f t="shared" si="26"/>
        <v>39.428571428571431</v>
      </c>
      <c r="P837" s="2">
        <f t="shared" si="27"/>
        <v>27.6</v>
      </c>
    </row>
    <row r="838" spans="1:16" x14ac:dyDescent="0.3">
      <c r="A838">
        <v>36</v>
      </c>
      <c r="B838" t="s">
        <v>1121</v>
      </c>
      <c r="C838" t="s">
        <v>11</v>
      </c>
      <c r="D838">
        <v>2013</v>
      </c>
      <c r="E838">
        <v>2018</v>
      </c>
      <c r="F838">
        <v>21</v>
      </c>
      <c r="G838">
        <v>29</v>
      </c>
      <c r="H838">
        <v>4</v>
      </c>
      <c r="I838">
        <v>552</v>
      </c>
      <c r="J838">
        <v>63</v>
      </c>
      <c r="K838">
        <v>22.08</v>
      </c>
      <c r="L838">
        <v>0</v>
      </c>
      <c r="M838">
        <v>3</v>
      </c>
      <c r="N838">
        <v>4</v>
      </c>
      <c r="O838" s="2">
        <f t="shared" si="26"/>
        <v>26.285714285714285</v>
      </c>
      <c r="P838" s="2">
        <f t="shared" si="27"/>
        <v>19.03448275862069</v>
      </c>
    </row>
    <row r="839" spans="1:16" x14ac:dyDescent="0.3">
      <c r="A839">
        <v>37</v>
      </c>
      <c r="B839" t="s">
        <v>2431</v>
      </c>
      <c r="C839" t="s">
        <v>13</v>
      </c>
      <c r="D839">
        <v>1974</v>
      </c>
      <c r="E839">
        <v>1975</v>
      </c>
      <c r="F839">
        <v>9</v>
      </c>
      <c r="G839">
        <v>15</v>
      </c>
      <c r="H839">
        <v>2</v>
      </c>
      <c r="I839">
        <v>552</v>
      </c>
      <c r="J839">
        <v>214</v>
      </c>
      <c r="K839">
        <v>42.46</v>
      </c>
      <c r="L839">
        <v>1</v>
      </c>
      <c r="M839">
        <v>0</v>
      </c>
      <c r="N839">
        <v>0</v>
      </c>
      <c r="O839" s="2">
        <f t="shared" si="26"/>
        <v>61.333333333333336</v>
      </c>
      <c r="P839" s="2">
        <f t="shared" si="27"/>
        <v>36.799999999999997</v>
      </c>
    </row>
    <row r="840" spans="1:16" x14ac:dyDescent="0.3">
      <c r="A840">
        <v>38</v>
      </c>
      <c r="B840" t="s">
        <v>2658</v>
      </c>
      <c r="C840" t="s">
        <v>11</v>
      </c>
      <c r="D840">
        <v>1976</v>
      </c>
      <c r="E840">
        <v>1978</v>
      </c>
      <c r="F840">
        <v>10</v>
      </c>
      <c r="G840">
        <v>18</v>
      </c>
      <c r="H840">
        <v>0</v>
      </c>
      <c r="I840">
        <v>550</v>
      </c>
      <c r="J840">
        <v>124</v>
      </c>
      <c r="K840">
        <v>30.55</v>
      </c>
      <c r="L840">
        <v>1</v>
      </c>
      <c r="M840">
        <v>3</v>
      </c>
      <c r="N840">
        <v>1</v>
      </c>
      <c r="O840" s="2">
        <f t="shared" si="26"/>
        <v>55</v>
      </c>
      <c r="P840" s="2">
        <f t="shared" si="27"/>
        <v>30.555555555555557</v>
      </c>
    </row>
    <row r="841" spans="1:16" x14ac:dyDescent="0.3">
      <c r="A841">
        <v>39</v>
      </c>
      <c r="B841" t="s">
        <v>2478</v>
      </c>
      <c r="C841" t="s">
        <v>15</v>
      </c>
      <c r="D841">
        <v>1997</v>
      </c>
      <c r="E841">
        <v>2004</v>
      </c>
      <c r="F841">
        <v>38</v>
      </c>
      <c r="G841">
        <v>68</v>
      </c>
      <c r="H841">
        <v>3</v>
      </c>
      <c r="I841">
        <v>549</v>
      </c>
      <c r="J841">
        <v>43</v>
      </c>
      <c r="K841">
        <v>8.44</v>
      </c>
      <c r="L841">
        <v>0</v>
      </c>
      <c r="M841">
        <v>0</v>
      </c>
      <c r="N841">
        <v>26</v>
      </c>
      <c r="O841" s="2">
        <f t="shared" si="26"/>
        <v>14.447368421052632</v>
      </c>
      <c r="P841" s="2">
        <f t="shared" si="27"/>
        <v>8.0735294117647065</v>
      </c>
    </row>
    <row r="842" spans="1:16" x14ac:dyDescent="0.3">
      <c r="A842">
        <v>40</v>
      </c>
      <c r="B842" t="s">
        <v>2900</v>
      </c>
      <c r="C842" t="s">
        <v>16</v>
      </c>
      <c r="D842">
        <v>1976</v>
      </c>
      <c r="E842">
        <v>1988</v>
      </c>
      <c r="F842">
        <v>50</v>
      </c>
      <c r="G842">
        <v>57</v>
      </c>
      <c r="H842">
        <v>15</v>
      </c>
      <c r="I842">
        <v>549</v>
      </c>
      <c r="J842">
        <v>56</v>
      </c>
      <c r="K842">
        <v>13.07</v>
      </c>
      <c r="L842">
        <v>0</v>
      </c>
      <c r="M842">
        <v>1</v>
      </c>
      <c r="N842">
        <v>10</v>
      </c>
      <c r="O842" s="2">
        <f t="shared" si="26"/>
        <v>10.98</v>
      </c>
      <c r="P842" s="2">
        <f t="shared" si="27"/>
        <v>9.6315789473684212</v>
      </c>
    </row>
    <row r="843" spans="1:16" x14ac:dyDescent="0.3">
      <c r="A843">
        <v>41</v>
      </c>
      <c r="B843" t="s">
        <v>230</v>
      </c>
      <c r="C843" t="s">
        <v>13</v>
      </c>
      <c r="D843">
        <v>2016</v>
      </c>
      <c r="E843">
        <v>2018</v>
      </c>
      <c r="F843">
        <v>13</v>
      </c>
      <c r="G843">
        <v>22</v>
      </c>
      <c r="H843">
        <v>0</v>
      </c>
      <c r="I843">
        <v>548</v>
      </c>
      <c r="J843">
        <v>83</v>
      </c>
      <c r="K843">
        <v>24.9</v>
      </c>
      <c r="L843">
        <v>0</v>
      </c>
      <c r="M843">
        <v>3</v>
      </c>
      <c r="N843">
        <v>2</v>
      </c>
      <c r="O843" s="2">
        <f t="shared" si="26"/>
        <v>42.153846153846153</v>
      </c>
      <c r="P843" s="2">
        <f t="shared" si="27"/>
        <v>24.90909090909091</v>
      </c>
    </row>
    <row r="844" spans="1:16" x14ac:dyDescent="0.3">
      <c r="A844">
        <v>42</v>
      </c>
      <c r="B844" t="s">
        <v>3789</v>
      </c>
      <c r="C844" t="s">
        <v>17</v>
      </c>
      <c r="D844">
        <v>1896</v>
      </c>
      <c r="E844">
        <v>1912</v>
      </c>
      <c r="F844">
        <v>15</v>
      </c>
      <c r="G844">
        <v>28</v>
      </c>
      <c r="H844">
        <v>1</v>
      </c>
      <c r="I844">
        <v>544</v>
      </c>
      <c r="J844">
        <v>90</v>
      </c>
      <c r="K844">
        <v>20.14</v>
      </c>
      <c r="L844">
        <v>0</v>
      </c>
      <c r="M844">
        <v>4</v>
      </c>
      <c r="N844">
        <v>6</v>
      </c>
      <c r="O844" s="2">
        <f t="shared" si="26"/>
        <v>36.266666666666666</v>
      </c>
      <c r="P844" s="2">
        <f t="shared" si="27"/>
        <v>19.428571428571427</v>
      </c>
    </row>
    <row r="845" spans="1:16" x14ac:dyDescent="0.3">
      <c r="A845">
        <v>43</v>
      </c>
      <c r="B845" t="s">
        <v>1158</v>
      </c>
      <c r="C845" t="s">
        <v>16</v>
      </c>
      <c r="D845">
        <v>1997</v>
      </c>
      <c r="E845">
        <v>2007</v>
      </c>
      <c r="F845">
        <v>46</v>
      </c>
      <c r="G845">
        <v>67</v>
      </c>
      <c r="H845">
        <v>13</v>
      </c>
      <c r="I845">
        <v>544</v>
      </c>
      <c r="J845">
        <v>47</v>
      </c>
      <c r="K845">
        <v>10.07</v>
      </c>
      <c r="L845">
        <v>0</v>
      </c>
      <c r="M845">
        <v>0</v>
      </c>
      <c r="N845">
        <v>11</v>
      </c>
      <c r="O845" s="2">
        <f t="shared" si="26"/>
        <v>11.826086956521738</v>
      </c>
      <c r="P845" s="2">
        <f t="shared" si="27"/>
        <v>8.1194029850746272</v>
      </c>
    </row>
    <row r="846" spans="1:16" x14ac:dyDescent="0.3">
      <c r="A846">
        <v>44</v>
      </c>
      <c r="B846" t="s">
        <v>3790</v>
      </c>
      <c r="C846" t="s">
        <v>18</v>
      </c>
      <c r="D846">
        <v>1937</v>
      </c>
      <c r="E846">
        <v>1951</v>
      </c>
      <c r="F846">
        <v>11</v>
      </c>
      <c r="G846">
        <v>19</v>
      </c>
      <c r="H846">
        <v>1</v>
      </c>
      <c r="I846">
        <v>543</v>
      </c>
      <c r="J846">
        <v>116</v>
      </c>
      <c r="K846">
        <v>30.16</v>
      </c>
      <c r="L846">
        <v>1</v>
      </c>
      <c r="M846">
        <v>2</v>
      </c>
      <c r="N846">
        <v>1</v>
      </c>
      <c r="O846" s="2">
        <f t="shared" si="26"/>
        <v>49.363636363636367</v>
      </c>
      <c r="P846" s="2">
        <f t="shared" si="27"/>
        <v>28.578947368421051</v>
      </c>
    </row>
    <row r="847" spans="1:16" x14ac:dyDescent="0.3">
      <c r="A847">
        <v>45</v>
      </c>
      <c r="B847" t="s">
        <v>3791</v>
      </c>
      <c r="C847" t="s">
        <v>11</v>
      </c>
      <c r="D847">
        <v>1952</v>
      </c>
      <c r="E847">
        <v>1953</v>
      </c>
      <c r="F847">
        <v>7</v>
      </c>
      <c r="G847">
        <v>13</v>
      </c>
      <c r="H847">
        <v>2</v>
      </c>
      <c r="I847">
        <v>542</v>
      </c>
      <c r="J847">
        <v>163</v>
      </c>
      <c r="K847">
        <v>49.27</v>
      </c>
      <c r="L847">
        <v>1</v>
      </c>
      <c r="M847">
        <v>3</v>
      </c>
      <c r="N847">
        <v>1</v>
      </c>
      <c r="O847" s="2">
        <f t="shared" si="26"/>
        <v>77.428571428571431</v>
      </c>
      <c r="P847" s="2">
        <f t="shared" si="27"/>
        <v>41.692307692307693</v>
      </c>
    </row>
    <row r="848" spans="1:16" x14ac:dyDescent="0.3">
      <c r="A848">
        <v>46</v>
      </c>
      <c r="B848" t="s">
        <v>708</v>
      </c>
      <c r="C848" t="s">
        <v>19</v>
      </c>
      <c r="D848">
        <v>2005</v>
      </c>
      <c r="E848">
        <v>2017</v>
      </c>
      <c r="F848">
        <v>19</v>
      </c>
      <c r="G848">
        <v>38</v>
      </c>
      <c r="H848">
        <v>5</v>
      </c>
      <c r="I848">
        <v>540</v>
      </c>
      <c r="J848">
        <v>102</v>
      </c>
      <c r="K848">
        <v>16.36</v>
      </c>
      <c r="L848">
        <v>1</v>
      </c>
      <c r="M848">
        <v>0</v>
      </c>
      <c r="N848">
        <v>7</v>
      </c>
      <c r="O848" s="2">
        <f t="shared" si="26"/>
        <v>28.421052631578949</v>
      </c>
      <c r="P848" s="2">
        <f t="shared" si="27"/>
        <v>14.210526315789474</v>
      </c>
    </row>
    <row r="849" spans="1:16" x14ac:dyDescent="0.3">
      <c r="A849">
        <v>47</v>
      </c>
      <c r="B849" t="s">
        <v>826</v>
      </c>
      <c r="C849" t="s">
        <v>13</v>
      </c>
      <c r="D849">
        <v>2015</v>
      </c>
      <c r="E849">
        <v>2019</v>
      </c>
      <c r="F849">
        <v>19</v>
      </c>
      <c r="G849">
        <v>33</v>
      </c>
      <c r="H849">
        <v>5</v>
      </c>
      <c r="I849">
        <v>540</v>
      </c>
      <c r="J849">
        <v>61</v>
      </c>
      <c r="K849">
        <v>19.28</v>
      </c>
      <c r="L849">
        <v>0</v>
      </c>
      <c r="M849">
        <v>2</v>
      </c>
      <c r="N849">
        <v>3</v>
      </c>
      <c r="O849" s="2">
        <f t="shared" si="26"/>
        <v>28.421052631578949</v>
      </c>
      <c r="P849" s="2">
        <f t="shared" si="27"/>
        <v>16.363636363636363</v>
      </c>
    </row>
    <row r="850" spans="1:16" x14ac:dyDescent="0.3">
      <c r="A850">
        <v>48</v>
      </c>
      <c r="B850" t="s">
        <v>394</v>
      </c>
      <c r="C850" t="s">
        <v>14</v>
      </c>
      <c r="D850">
        <v>2006</v>
      </c>
      <c r="E850">
        <v>2008</v>
      </c>
      <c r="F850">
        <v>11</v>
      </c>
      <c r="G850">
        <v>17</v>
      </c>
      <c r="H850">
        <v>1</v>
      </c>
      <c r="I850">
        <v>537</v>
      </c>
      <c r="J850">
        <v>152</v>
      </c>
      <c r="K850">
        <v>33.56</v>
      </c>
      <c r="L850">
        <v>1</v>
      </c>
      <c r="M850">
        <v>2</v>
      </c>
      <c r="N850">
        <v>3</v>
      </c>
      <c r="O850" s="2">
        <f t="shared" si="26"/>
        <v>48.81818181818182</v>
      </c>
      <c r="P850" s="2">
        <f t="shared" si="27"/>
        <v>31.588235294117649</v>
      </c>
    </row>
    <row r="851" spans="1:16" x14ac:dyDescent="0.3">
      <c r="A851">
        <v>49</v>
      </c>
      <c r="B851" t="s">
        <v>2249</v>
      </c>
      <c r="C851" t="s">
        <v>15</v>
      </c>
      <c r="D851">
        <v>1983</v>
      </c>
      <c r="E851">
        <v>1993</v>
      </c>
      <c r="F851">
        <v>25</v>
      </c>
      <c r="G851">
        <v>32</v>
      </c>
      <c r="H851">
        <v>3</v>
      </c>
      <c r="I851">
        <v>535</v>
      </c>
      <c r="J851">
        <v>74</v>
      </c>
      <c r="K851">
        <v>18.440000000000001</v>
      </c>
      <c r="L851">
        <v>0</v>
      </c>
      <c r="M851">
        <v>3</v>
      </c>
      <c r="N851">
        <v>5</v>
      </c>
      <c r="O851" s="2">
        <f t="shared" si="26"/>
        <v>21.4</v>
      </c>
      <c r="P851" s="2">
        <f t="shared" si="27"/>
        <v>16.71875</v>
      </c>
    </row>
    <row r="852" spans="1:16" x14ac:dyDescent="0.3">
      <c r="A852">
        <v>0</v>
      </c>
      <c r="B852" t="s">
        <v>2945</v>
      </c>
      <c r="C852" t="s">
        <v>18</v>
      </c>
      <c r="D852">
        <v>1965</v>
      </c>
      <c r="E852">
        <v>1978</v>
      </c>
      <c r="F852">
        <v>35</v>
      </c>
      <c r="G852">
        <v>50</v>
      </c>
      <c r="H852">
        <v>13</v>
      </c>
      <c r="I852">
        <v>533</v>
      </c>
      <c r="J852">
        <v>68</v>
      </c>
      <c r="K852">
        <v>14.4</v>
      </c>
      <c r="L852">
        <v>0</v>
      </c>
      <c r="M852">
        <v>2</v>
      </c>
      <c r="N852">
        <v>9</v>
      </c>
      <c r="O852" s="2">
        <f t="shared" si="26"/>
        <v>15.228571428571428</v>
      </c>
      <c r="P852" s="2">
        <f t="shared" si="27"/>
        <v>10.66</v>
      </c>
    </row>
    <row r="853" spans="1:16" x14ac:dyDescent="0.3">
      <c r="A853">
        <v>1</v>
      </c>
      <c r="B853" t="s">
        <v>215</v>
      </c>
      <c r="C853" t="s">
        <v>19</v>
      </c>
      <c r="D853">
        <v>2016</v>
      </c>
      <c r="E853">
        <v>2018</v>
      </c>
      <c r="F853">
        <v>8</v>
      </c>
      <c r="G853">
        <v>16</v>
      </c>
      <c r="H853">
        <v>1</v>
      </c>
      <c r="I853">
        <v>533</v>
      </c>
      <c r="J853">
        <v>83</v>
      </c>
      <c r="K853">
        <v>35.53</v>
      </c>
      <c r="L853">
        <v>0</v>
      </c>
      <c r="M853">
        <v>5</v>
      </c>
      <c r="N853">
        <v>1</v>
      </c>
      <c r="O853" s="2">
        <f t="shared" si="26"/>
        <v>66.625</v>
      </c>
      <c r="P853" s="2">
        <f t="shared" si="27"/>
        <v>33.3125</v>
      </c>
    </row>
    <row r="854" spans="1:16" x14ac:dyDescent="0.3">
      <c r="A854">
        <v>2</v>
      </c>
      <c r="B854" t="s">
        <v>3792</v>
      </c>
      <c r="C854" t="s">
        <v>17</v>
      </c>
      <c r="D854">
        <v>1963</v>
      </c>
      <c r="E854">
        <v>1967</v>
      </c>
      <c r="F854">
        <v>15</v>
      </c>
      <c r="G854">
        <v>23</v>
      </c>
      <c r="H854">
        <v>2</v>
      </c>
      <c r="I854">
        <v>533</v>
      </c>
      <c r="J854">
        <v>76</v>
      </c>
      <c r="K854">
        <v>25.38</v>
      </c>
      <c r="L854">
        <v>0</v>
      </c>
      <c r="M854">
        <v>3</v>
      </c>
      <c r="N854">
        <v>3</v>
      </c>
      <c r="O854" s="2">
        <f t="shared" si="26"/>
        <v>35.533333333333331</v>
      </c>
      <c r="P854" s="2">
        <f t="shared" si="27"/>
        <v>23.173913043478262</v>
      </c>
    </row>
    <row r="855" spans="1:16" x14ac:dyDescent="0.3">
      <c r="A855">
        <v>3</v>
      </c>
      <c r="B855" t="s">
        <v>2192</v>
      </c>
      <c r="C855" t="s">
        <v>19</v>
      </c>
      <c r="D855">
        <v>1998</v>
      </c>
      <c r="E855">
        <v>2000</v>
      </c>
      <c r="F855">
        <v>13</v>
      </c>
      <c r="G855">
        <v>23</v>
      </c>
      <c r="H855">
        <v>1</v>
      </c>
      <c r="I855">
        <v>532</v>
      </c>
      <c r="J855">
        <v>107</v>
      </c>
      <c r="K855">
        <v>24.18</v>
      </c>
      <c r="L855">
        <v>1</v>
      </c>
      <c r="M855">
        <v>4</v>
      </c>
      <c r="N855">
        <v>3</v>
      </c>
      <c r="O855" s="2">
        <f t="shared" si="26"/>
        <v>40.92307692307692</v>
      </c>
      <c r="P855" s="2">
        <f t="shared" si="27"/>
        <v>23.130434782608695</v>
      </c>
    </row>
    <row r="856" spans="1:16" x14ac:dyDescent="0.3">
      <c r="A856">
        <v>4</v>
      </c>
      <c r="B856" t="s">
        <v>252</v>
      </c>
      <c r="C856" t="s">
        <v>11</v>
      </c>
      <c r="D856">
        <v>2017</v>
      </c>
      <c r="E856">
        <v>2018</v>
      </c>
      <c r="F856">
        <v>11</v>
      </c>
      <c r="G856">
        <v>18</v>
      </c>
      <c r="H856">
        <v>1</v>
      </c>
      <c r="I856">
        <v>532</v>
      </c>
      <c r="J856">
        <v>108</v>
      </c>
      <c r="K856">
        <v>31.29</v>
      </c>
      <c r="L856">
        <v>1</v>
      </c>
      <c r="M856">
        <v>4</v>
      </c>
      <c r="N856">
        <v>2</v>
      </c>
      <c r="O856" s="2">
        <f t="shared" si="26"/>
        <v>48.363636363636367</v>
      </c>
      <c r="P856" s="2">
        <f t="shared" si="27"/>
        <v>29.555555555555557</v>
      </c>
    </row>
    <row r="857" spans="1:16" x14ac:dyDescent="0.3">
      <c r="A857">
        <v>5</v>
      </c>
      <c r="B857" t="s">
        <v>2451</v>
      </c>
      <c r="C857" t="s">
        <v>14</v>
      </c>
      <c r="D857">
        <v>1994</v>
      </c>
      <c r="E857">
        <v>1997</v>
      </c>
      <c r="F857">
        <v>9</v>
      </c>
      <c r="G857">
        <v>17</v>
      </c>
      <c r="H857">
        <v>1</v>
      </c>
      <c r="I857">
        <v>531</v>
      </c>
      <c r="J857">
        <v>118</v>
      </c>
      <c r="K857">
        <v>33.18</v>
      </c>
      <c r="L857">
        <v>2</v>
      </c>
      <c r="M857">
        <v>2</v>
      </c>
      <c r="N857">
        <v>1</v>
      </c>
      <c r="O857" s="2">
        <f t="shared" si="26"/>
        <v>59</v>
      </c>
      <c r="P857" s="2">
        <f t="shared" si="27"/>
        <v>31.235294117647058</v>
      </c>
    </row>
    <row r="858" spans="1:16" x14ac:dyDescent="0.3">
      <c r="A858">
        <v>6</v>
      </c>
      <c r="B858" t="s">
        <v>1286</v>
      </c>
      <c r="C858" t="s">
        <v>20</v>
      </c>
      <c r="D858">
        <v>2000</v>
      </c>
      <c r="E858">
        <v>2002</v>
      </c>
      <c r="F858">
        <v>13</v>
      </c>
      <c r="G858">
        <v>26</v>
      </c>
      <c r="H858">
        <v>1</v>
      </c>
      <c r="I858">
        <v>530</v>
      </c>
      <c r="J858">
        <v>145</v>
      </c>
      <c r="K858">
        <v>21.2</v>
      </c>
      <c r="L858">
        <v>1</v>
      </c>
      <c r="M858">
        <v>2</v>
      </c>
      <c r="N858">
        <v>3</v>
      </c>
      <c r="O858" s="2">
        <f t="shared" si="26"/>
        <v>40.769230769230766</v>
      </c>
      <c r="P858" s="2">
        <f t="shared" si="27"/>
        <v>20.384615384615383</v>
      </c>
    </row>
    <row r="859" spans="1:16" x14ac:dyDescent="0.3">
      <c r="A859">
        <v>7</v>
      </c>
      <c r="B859" t="s">
        <v>3793</v>
      </c>
      <c r="C859" t="s">
        <v>15</v>
      </c>
      <c r="D859">
        <v>1960</v>
      </c>
      <c r="E859">
        <v>1969</v>
      </c>
      <c r="F859">
        <v>28</v>
      </c>
      <c r="G859">
        <v>42</v>
      </c>
      <c r="H859">
        <v>10</v>
      </c>
      <c r="I859">
        <v>530</v>
      </c>
      <c r="J859">
        <v>54</v>
      </c>
      <c r="K859">
        <v>16.559999999999999</v>
      </c>
      <c r="L859">
        <v>0</v>
      </c>
      <c r="M859">
        <v>1</v>
      </c>
      <c r="N859">
        <v>5</v>
      </c>
      <c r="O859" s="2">
        <f t="shared" si="26"/>
        <v>18.928571428571427</v>
      </c>
      <c r="P859" s="2">
        <f t="shared" si="27"/>
        <v>12.619047619047619</v>
      </c>
    </row>
    <row r="860" spans="1:16" x14ac:dyDescent="0.3">
      <c r="A860">
        <v>8</v>
      </c>
      <c r="B860" t="s">
        <v>2889</v>
      </c>
      <c r="C860" t="s">
        <v>18</v>
      </c>
      <c r="D860">
        <v>1969</v>
      </c>
      <c r="E860">
        <v>1978</v>
      </c>
      <c r="F860">
        <v>26</v>
      </c>
      <c r="G860">
        <v>42</v>
      </c>
      <c r="H860">
        <v>5</v>
      </c>
      <c r="I860">
        <v>530</v>
      </c>
      <c r="J860">
        <v>56</v>
      </c>
      <c r="K860">
        <v>14.32</v>
      </c>
      <c r="L860">
        <v>0</v>
      </c>
      <c r="M860">
        <v>1</v>
      </c>
      <c r="N860">
        <v>9</v>
      </c>
      <c r="O860" s="2">
        <f t="shared" si="26"/>
        <v>20.384615384615383</v>
      </c>
      <c r="P860" s="2">
        <f t="shared" si="27"/>
        <v>12.619047619047619</v>
      </c>
    </row>
    <row r="861" spans="1:16" x14ac:dyDescent="0.3">
      <c r="A861">
        <v>9</v>
      </c>
      <c r="B861" t="s">
        <v>3794</v>
      </c>
      <c r="C861" t="s">
        <v>17</v>
      </c>
      <c r="D861">
        <v>1902</v>
      </c>
      <c r="E861">
        <v>1913</v>
      </c>
      <c r="F861">
        <v>14</v>
      </c>
      <c r="G861">
        <v>26</v>
      </c>
      <c r="H861">
        <v>1</v>
      </c>
      <c r="I861">
        <v>530</v>
      </c>
      <c r="J861">
        <v>97</v>
      </c>
      <c r="K861">
        <v>21.2</v>
      </c>
      <c r="L861">
        <v>0</v>
      </c>
      <c r="M861">
        <v>2</v>
      </c>
      <c r="N861">
        <v>5</v>
      </c>
      <c r="O861" s="2">
        <f t="shared" si="26"/>
        <v>37.857142857142854</v>
      </c>
      <c r="P861" s="2">
        <f t="shared" si="27"/>
        <v>20.384615384615383</v>
      </c>
    </row>
    <row r="862" spans="1:16" x14ac:dyDescent="0.3">
      <c r="A862">
        <v>10</v>
      </c>
      <c r="B862" t="s">
        <v>3795</v>
      </c>
      <c r="C862" t="s">
        <v>13</v>
      </c>
      <c r="D862">
        <v>2017</v>
      </c>
      <c r="E862">
        <v>2018</v>
      </c>
      <c r="F862">
        <v>11</v>
      </c>
      <c r="G862">
        <v>20</v>
      </c>
      <c r="H862">
        <v>1</v>
      </c>
      <c r="I862">
        <v>526</v>
      </c>
      <c r="J862">
        <v>60</v>
      </c>
      <c r="K862">
        <v>27.68</v>
      </c>
      <c r="L862">
        <v>0</v>
      </c>
      <c r="M862">
        <v>5</v>
      </c>
      <c r="N862">
        <v>1</v>
      </c>
      <c r="O862" s="2">
        <f t="shared" si="26"/>
        <v>47.81818181818182</v>
      </c>
      <c r="P862" s="2">
        <f t="shared" si="27"/>
        <v>26.3</v>
      </c>
    </row>
    <row r="863" spans="1:16" x14ac:dyDescent="0.3">
      <c r="A863">
        <v>11</v>
      </c>
      <c r="B863" t="s">
        <v>3796</v>
      </c>
      <c r="C863" t="s">
        <v>17</v>
      </c>
      <c r="D863">
        <v>1927</v>
      </c>
      <c r="E863">
        <v>1935</v>
      </c>
      <c r="F863">
        <v>25</v>
      </c>
      <c r="G863">
        <v>38</v>
      </c>
      <c r="H863">
        <v>12</v>
      </c>
      <c r="I863">
        <v>526</v>
      </c>
      <c r="J863">
        <v>60</v>
      </c>
      <c r="K863">
        <v>20.23</v>
      </c>
      <c r="L863">
        <v>0</v>
      </c>
      <c r="M863">
        <v>2</v>
      </c>
      <c r="N863">
        <v>4</v>
      </c>
      <c r="O863" s="2">
        <f t="shared" si="26"/>
        <v>21.04</v>
      </c>
      <c r="P863" s="2">
        <f t="shared" si="27"/>
        <v>13.842105263157896</v>
      </c>
    </row>
    <row r="864" spans="1:16" x14ac:dyDescent="0.3">
      <c r="A864">
        <v>12</v>
      </c>
      <c r="B864" t="s">
        <v>2734</v>
      </c>
      <c r="C864" t="s">
        <v>12</v>
      </c>
      <c r="D864">
        <v>1977</v>
      </c>
      <c r="E864">
        <v>1978</v>
      </c>
      <c r="F864">
        <v>12</v>
      </c>
      <c r="G864">
        <v>23</v>
      </c>
      <c r="H864">
        <v>1</v>
      </c>
      <c r="I864">
        <v>522</v>
      </c>
      <c r="J864">
        <v>124</v>
      </c>
      <c r="K864">
        <v>23.72</v>
      </c>
      <c r="L864">
        <v>1</v>
      </c>
      <c r="M864">
        <v>2</v>
      </c>
      <c r="N864">
        <v>4</v>
      </c>
      <c r="O864" s="2">
        <f t="shared" si="26"/>
        <v>43.5</v>
      </c>
      <c r="P864" s="2">
        <f t="shared" si="27"/>
        <v>22.695652173913043</v>
      </c>
    </row>
    <row r="865" spans="1:16" x14ac:dyDescent="0.3">
      <c r="A865">
        <v>13</v>
      </c>
      <c r="B865" t="s">
        <v>2629</v>
      </c>
      <c r="C865" t="s">
        <v>13</v>
      </c>
      <c r="D865">
        <v>1979</v>
      </c>
      <c r="E865">
        <v>1989</v>
      </c>
      <c r="F865">
        <v>41</v>
      </c>
      <c r="G865">
        <v>58</v>
      </c>
      <c r="H865">
        <v>19</v>
      </c>
      <c r="I865">
        <v>521</v>
      </c>
      <c r="J865">
        <v>56</v>
      </c>
      <c r="K865">
        <v>13.35</v>
      </c>
      <c r="L865">
        <v>0</v>
      </c>
      <c r="M865">
        <v>2</v>
      </c>
      <c r="N865">
        <v>10</v>
      </c>
      <c r="O865" s="2">
        <f t="shared" si="26"/>
        <v>12.707317073170731</v>
      </c>
      <c r="P865" s="2">
        <f t="shared" si="27"/>
        <v>8.9827586206896548</v>
      </c>
    </row>
    <row r="866" spans="1:16" x14ac:dyDescent="0.3">
      <c r="A866">
        <v>14</v>
      </c>
      <c r="B866" t="s">
        <v>1465</v>
      </c>
      <c r="C866" t="s">
        <v>20</v>
      </c>
      <c r="D866">
        <v>2005</v>
      </c>
      <c r="E866">
        <v>2015</v>
      </c>
      <c r="F866">
        <v>38</v>
      </c>
      <c r="G866">
        <v>69</v>
      </c>
      <c r="H866">
        <v>17</v>
      </c>
      <c r="I866">
        <v>521</v>
      </c>
      <c r="J866">
        <v>40</v>
      </c>
      <c r="K866">
        <v>10.01</v>
      </c>
      <c r="L866">
        <v>0</v>
      </c>
      <c r="M866">
        <v>0</v>
      </c>
      <c r="N866">
        <v>10</v>
      </c>
      <c r="O866" s="2">
        <f t="shared" si="26"/>
        <v>13.710526315789474</v>
      </c>
      <c r="P866" s="2">
        <f t="shared" si="27"/>
        <v>7.5507246376811592</v>
      </c>
    </row>
    <row r="867" spans="1:16" x14ac:dyDescent="0.3">
      <c r="A867">
        <v>15</v>
      </c>
      <c r="B867" t="s">
        <v>2417</v>
      </c>
      <c r="C867" t="s">
        <v>20</v>
      </c>
      <c r="D867">
        <v>2004</v>
      </c>
      <c r="E867">
        <v>2006</v>
      </c>
      <c r="F867">
        <v>11</v>
      </c>
      <c r="G867">
        <v>22</v>
      </c>
      <c r="H867">
        <v>0</v>
      </c>
      <c r="I867">
        <v>518</v>
      </c>
      <c r="J867">
        <v>121</v>
      </c>
      <c r="K867">
        <v>23.54</v>
      </c>
      <c r="L867">
        <v>1</v>
      </c>
      <c r="M867">
        <v>2</v>
      </c>
      <c r="N867">
        <v>2</v>
      </c>
      <c r="O867" s="2">
        <f t="shared" si="26"/>
        <v>47.090909090909093</v>
      </c>
      <c r="P867" s="2">
        <f t="shared" si="27"/>
        <v>23.545454545454547</v>
      </c>
    </row>
    <row r="868" spans="1:16" x14ac:dyDescent="0.3">
      <c r="A868">
        <v>16</v>
      </c>
      <c r="B868" t="s">
        <v>3797</v>
      </c>
      <c r="C868" t="s">
        <v>12</v>
      </c>
      <c r="D868">
        <v>1880</v>
      </c>
      <c r="E868">
        <v>1888</v>
      </c>
      <c r="F868">
        <v>17</v>
      </c>
      <c r="G868">
        <v>30</v>
      </c>
      <c r="H868">
        <v>0</v>
      </c>
      <c r="I868">
        <v>512</v>
      </c>
      <c r="J868">
        <v>128</v>
      </c>
      <c r="K868">
        <v>17.059999999999999</v>
      </c>
      <c r="L868">
        <v>1</v>
      </c>
      <c r="M868">
        <v>2</v>
      </c>
      <c r="N868">
        <v>5</v>
      </c>
      <c r="O868" s="2">
        <f t="shared" si="26"/>
        <v>30.117647058823529</v>
      </c>
      <c r="P868" s="2">
        <f t="shared" si="27"/>
        <v>17.066666666666666</v>
      </c>
    </row>
    <row r="869" spans="1:16" x14ac:dyDescent="0.3">
      <c r="A869">
        <v>17</v>
      </c>
      <c r="B869" t="s">
        <v>3798</v>
      </c>
      <c r="C869" t="s">
        <v>17</v>
      </c>
      <c r="D869">
        <v>1938</v>
      </c>
      <c r="E869">
        <v>1950</v>
      </c>
      <c r="F869">
        <v>11</v>
      </c>
      <c r="G869">
        <v>19</v>
      </c>
      <c r="H869">
        <v>1</v>
      </c>
      <c r="I869">
        <v>511</v>
      </c>
      <c r="J869">
        <v>125</v>
      </c>
      <c r="K869">
        <v>28.38</v>
      </c>
      <c r="L869">
        <v>1</v>
      </c>
      <c r="M869">
        <v>3</v>
      </c>
      <c r="N869">
        <v>3</v>
      </c>
      <c r="O869" s="2">
        <f t="shared" si="26"/>
        <v>46.454545454545453</v>
      </c>
      <c r="P869" s="2">
        <f t="shared" si="27"/>
        <v>26.894736842105264</v>
      </c>
    </row>
    <row r="870" spans="1:16" x14ac:dyDescent="0.3">
      <c r="A870">
        <v>18</v>
      </c>
      <c r="B870" t="s">
        <v>3799</v>
      </c>
      <c r="C870" t="s">
        <v>13</v>
      </c>
      <c r="D870">
        <v>1881</v>
      </c>
      <c r="E870">
        <v>1887</v>
      </c>
      <c r="F870">
        <v>15</v>
      </c>
      <c r="G870">
        <v>25</v>
      </c>
      <c r="H870">
        <v>2</v>
      </c>
      <c r="I870">
        <v>510</v>
      </c>
      <c r="J870">
        <v>90</v>
      </c>
      <c r="K870">
        <v>22.17</v>
      </c>
      <c r="L870">
        <v>0</v>
      </c>
      <c r="M870">
        <v>3</v>
      </c>
      <c r="N870">
        <v>2</v>
      </c>
      <c r="O870" s="2">
        <f t="shared" si="26"/>
        <v>34</v>
      </c>
      <c r="P870" s="2">
        <f t="shared" si="27"/>
        <v>20.399999999999999</v>
      </c>
    </row>
    <row r="871" spans="1:16" x14ac:dyDescent="0.3">
      <c r="A871">
        <v>19</v>
      </c>
      <c r="B871" t="s">
        <v>3800</v>
      </c>
      <c r="C871" t="s">
        <v>12</v>
      </c>
      <c r="D871">
        <v>1902</v>
      </c>
      <c r="E871">
        <v>1909</v>
      </c>
      <c r="F871">
        <v>20</v>
      </c>
      <c r="G871">
        <v>33</v>
      </c>
      <c r="H871">
        <v>2</v>
      </c>
      <c r="I871">
        <v>509</v>
      </c>
      <c r="J871">
        <v>43</v>
      </c>
      <c r="K871">
        <v>16.41</v>
      </c>
      <c r="L871">
        <v>0</v>
      </c>
      <c r="M871">
        <v>0</v>
      </c>
      <c r="N871">
        <v>4</v>
      </c>
      <c r="O871" s="2">
        <f t="shared" si="26"/>
        <v>25.45</v>
      </c>
      <c r="P871" s="2">
        <f t="shared" si="27"/>
        <v>15.424242424242424</v>
      </c>
    </row>
    <row r="872" spans="1:16" x14ac:dyDescent="0.3">
      <c r="A872">
        <v>20</v>
      </c>
      <c r="B872" t="s">
        <v>3801</v>
      </c>
      <c r="C872" t="s">
        <v>17</v>
      </c>
      <c r="D872">
        <v>1970</v>
      </c>
      <c r="E872">
        <v>1970</v>
      </c>
      <c r="F872">
        <v>4</v>
      </c>
      <c r="G872">
        <v>7</v>
      </c>
      <c r="H872">
        <v>0</v>
      </c>
      <c r="I872">
        <v>508</v>
      </c>
      <c r="J872">
        <v>140</v>
      </c>
      <c r="K872">
        <v>72.569999999999993</v>
      </c>
      <c r="L872">
        <v>2</v>
      </c>
      <c r="M872">
        <v>2</v>
      </c>
      <c r="N872">
        <v>0</v>
      </c>
      <c r="O872" s="2">
        <f t="shared" si="26"/>
        <v>127</v>
      </c>
      <c r="P872" s="2">
        <f t="shared" si="27"/>
        <v>72.571428571428569</v>
      </c>
    </row>
    <row r="873" spans="1:16" x14ac:dyDescent="0.3">
      <c r="A873">
        <v>21</v>
      </c>
      <c r="B873" t="s">
        <v>3802</v>
      </c>
      <c r="C873" t="s">
        <v>16</v>
      </c>
      <c r="D873">
        <v>1952</v>
      </c>
      <c r="E873">
        <v>1955</v>
      </c>
      <c r="F873">
        <v>16</v>
      </c>
      <c r="G873">
        <v>27</v>
      </c>
      <c r="H873">
        <v>1</v>
      </c>
      <c r="I873">
        <v>507</v>
      </c>
      <c r="J873">
        <v>99</v>
      </c>
      <c r="K873">
        <v>19.5</v>
      </c>
      <c r="L873">
        <v>0</v>
      </c>
      <c r="M873">
        <v>2</v>
      </c>
      <c r="N873">
        <v>2</v>
      </c>
      <c r="O873" s="2">
        <f t="shared" si="26"/>
        <v>31.6875</v>
      </c>
      <c r="P873" s="2">
        <f t="shared" si="27"/>
        <v>18.777777777777779</v>
      </c>
    </row>
    <row r="874" spans="1:16" x14ac:dyDescent="0.3">
      <c r="A874">
        <v>22</v>
      </c>
      <c r="B874" t="s">
        <v>3803</v>
      </c>
      <c r="C874" t="s">
        <v>13</v>
      </c>
      <c r="D874">
        <v>1961</v>
      </c>
      <c r="E874">
        <v>1967</v>
      </c>
      <c r="F874">
        <v>21</v>
      </c>
      <c r="G874">
        <v>28</v>
      </c>
      <c r="H874">
        <v>5</v>
      </c>
      <c r="I874">
        <v>506</v>
      </c>
      <c r="J874">
        <v>112</v>
      </c>
      <c r="K874">
        <v>22</v>
      </c>
      <c r="L874">
        <v>1</v>
      </c>
      <c r="M874">
        <v>2</v>
      </c>
      <c r="N874">
        <v>3</v>
      </c>
      <c r="O874" s="2">
        <f t="shared" si="26"/>
        <v>24.095238095238095</v>
      </c>
      <c r="P874" s="2">
        <f t="shared" si="27"/>
        <v>18.071428571428573</v>
      </c>
    </row>
    <row r="875" spans="1:16" x14ac:dyDescent="0.3">
      <c r="A875">
        <v>23</v>
      </c>
      <c r="B875" t="s">
        <v>2653</v>
      </c>
      <c r="C875" t="s">
        <v>15</v>
      </c>
      <c r="D875">
        <v>2002</v>
      </c>
      <c r="E875">
        <v>2009</v>
      </c>
      <c r="F875">
        <v>15</v>
      </c>
      <c r="G875">
        <v>25</v>
      </c>
      <c r="H875">
        <v>1</v>
      </c>
      <c r="I875">
        <v>505</v>
      </c>
      <c r="J875">
        <v>84</v>
      </c>
      <c r="K875">
        <v>21.04</v>
      </c>
      <c r="L875">
        <v>0</v>
      </c>
      <c r="M875">
        <v>2</v>
      </c>
      <c r="N875">
        <v>1</v>
      </c>
      <c r="O875" s="2">
        <f t="shared" si="26"/>
        <v>33.666666666666664</v>
      </c>
      <c r="P875" s="2">
        <f t="shared" si="27"/>
        <v>20.2</v>
      </c>
    </row>
    <row r="876" spans="1:16" x14ac:dyDescent="0.3">
      <c r="A876">
        <v>24</v>
      </c>
      <c r="B876" t="s">
        <v>384</v>
      </c>
      <c r="C876" t="s">
        <v>12</v>
      </c>
      <c r="D876">
        <v>2005</v>
      </c>
      <c r="E876">
        <v>2008</v>
      </c>
      <c r="F876">
        <v>6</v>
      </c>
      <c r="G876">
        <v>11</v>
      </c>
      <c r="H876">
        <v>2</v>
      </c>
      <c r="I876">
        <v>503</v>
      </c>
      <c r="J876">
        <v>203</v>
      </c>
      <c r="K876">
        <v>55.88</v>
      </c>
      <c r="L876">
        <v>1</v>
      </c>
      <c r="M876">
        <v>2</v>
      </c>
      <c r="N876">
        <v>0</v>
      </c>
      <c r="O876" s="2">
        <f t="shared" si="26"/>
        <v>83.833333333333329</v>
      </c>
      <c r="P876" s="2">
        <f t="shared" si="27"/>
        <v>45.727272727272727</v>
      </c>
    </row>
    <row r="877" spans="1:16" x14ac:dyDescent="0.3">
      <c r="A877">
        <v>25</v>
      </c>
      <c r="B877" t="s">
        <v>3804</v>
      </c>
      <c r="C877" t="s">
        <v>12</v>
      </c>
      <c r="D877">
        <v>1963</v>
      </c>
      <c r="E877">
        <v>1965</v>
      </c>
      <c r="F877">
        <v>9</v>
      </c>
      <c r="G877">
        <v>14</v>
      </c>
      <c r="H877">
        <v>2</v>
      </c>
      <c r="I877">
        <v>502</v>
      </c>
      <c r="J877">
        <v>96</v>
      </c>
      <c r="K877">
        <v>41.83</v>
      </c>
      <c r="L877">
        <v>0</v>
      </c>
      <c r="M877">
        <v>5</v>
      </c>
      <c r="N877">
        <v>1</v>
      </c>
      <c r="O877" s="2">
        <f t="shared" si="26"/>
        <v>55.777777777777779</v>
      </c>
      <c r="P877" s="2">
        <f t="shared" si="27"/>
        <v>35.857142857142854</v>
      </c>
    </row>
    <row r="878" spans="1:16" x14ac:dyDescent="0.3">
      <c r="A878">
        <v>26</v>
      </c>
      <c r="B878" t="s">
        <v>2991</v>
      </c>
      <c r="C878" t="s">
        <v>16</v>
      </c>
      <c r="D878">
        <v>1980</v>
      </c>
      <c r="E878">
        <v>1980</v>
      </c>
      <c r="F878">
        <v>6</v>
      </c>
      <c r="G878">
        <v>10</v>
      </c>
      <c r="H878">
        <v>2</v>
      </c>
      <c r="I878">
        <v>501</v>
      </c>
      <c r="J878">
        <v>210</v>
      </c>
      <c r="K878">
        <v>62.62</v>
      </c>
      <c r="L878">
        <v>1</v>
      </c>
      <c r="M878">
        <v>2</v>
      </c>
      <c r="N878">
        <v>1</v>
      </c>
      <c r="O878" s="2">
        <f t="shared" si="26"/>
        <v>83.5</v>
      </c>
      <c r="P878" s="2">
        <f t="shared" si="27"/>
        <v>50.1</v>
      </c>
    </row>
    <row r="879" spans="1:16" x14ac:dyDescent="0.3">
      <c r="A879">
        <v>27</v>
      </c>
      <c r="B879" t="s">
        <v>3805</v>
      </c>
      <c r="C879" t="s">
        <v>18</v>
      </c>
      <c r="D879">
        <v>1953</v>
      </c>
      <c r="E879">
        <v>1966</v>
      </c>
      <c r="F879">
        <v>14</v>
      </c>
      <c r="G879">
        <v>27</v>
      </c>
      <c r="H879">
        <v>1</v>
      </c>
      <c r="I879">
        <v>497</v>
      </c>
      <c r="J879">
        <v>76</v>
      </c>
      <c r="K879">
        <v>19.11</v>
      </c>
      <c r="L879">
        <v>0</v>
      </c>
      <c r="M879">
        <v>3</v>
      </c>
      <c r="N879">
        <v>2</v>
      </c>
      <c r="O879" s="2">
        <f t="shared" si="26"/>
        <v>35.5</v>
      </c>
      <c r="P879" s="2">
        <f t="shared" si="27"/>
        <v>18.407407407407408</v>
      </c>
    </row>
    <row r="880" spans="1:16" x14ac:dyDescent="0.3">
      <c r="A880">
        <v>28</v>
      </c>
      <c r="B880" t="s">
        <v>3806</v>
      </c>
      <c r="C880" t="s">
        <v>13</v>
      </c>
      <c r="D880">
        <v>1963</v>
      </c>
      <c r="E880">
        <v>1964</v>
      </c>
      <c r="F880">
        <v>7</v>
      </c>
      <c r="G880">
        <v>12</v>
      </c>
      <c r="H880">
        <v>0</v>
      </c>
      <c r="I880">
        <v>496</v>
      </c>
      <c r="J880">
        <v>88</v>
      </c>
      <c r="K880">
        <v>41.33</v>
      </c>
      <c r="L880">
        <v>0</v>
      </c>
      <c r="M880">
        <v>4</v>
      </c>
      <c r="N880">
        <v>0</v>
      </c>
      <c r="O880" s="2">
        <f t="shared" si="26"/>
        <v>70.857142857142861</v>
      </c>
      <c r="P880" s="2">
        <f t="shared" si="27"/>
        <v>41.333333333333336</v>
      </c>
    </row>
    <row r="881" spans="1:16" x14ac:dyDescent="0.3">
      <c r="A881">
        <v>29</v>
      </c>
      <c r="B881" t="s">
        <v>2302</v>
      </c>
      <c r="C881" t="s">
        <v>13</v>
      </c>
      <c r="D881">
        <v>1980</v>
      </c>
      <c r="E881">
        <v>1991</v>
      </c>
      <c r="F881">
        <v>13</v>
      </c>
      <c r="G881">
        <v>25</v>
      </c>
      <c r="H881">
        <v>1</v>
      </c>
      <c r="I881">
        <v>493</v>
      </c>
      <c r="J881">
        <v>64</v>
      </c>
      <c r="K881">
        <v>20.54</v>
      </c>
      <c r="L881">
        <v>0</v>
      </c>
      <c r="M881">
        <v>3</v>
      </c>
      <c r="N881">
        <v>6</v>
      </c>
      <c r="O881" s="2">
        <f t="shared" si="26"/>
        <v>37.92307692307692</v>
      </c>
      <c r="P881" s="2">
        <f t="shared" si="27"/>
        <v>19.72</v>
      </c>
    </row>
    <row r="882" spans="1:16" x14ac:dyDescent="0.3">
      <c r="A882">
        <v>30</v>
      </c>
      <c r="B882" t="s">
        <v>3807</v>
      </c>
      <c r="C882" t="s">
        <v>18</v>
      </c>
      <c r="D882">
        <v>1930</v>
      </c>
      <c r="E882">
        <v>1937</v>
      </c>
      <c r="F882">
        <v>14</v>
      </c>
      <c r="G882">
        <v>20</v>
      </c>
      <c r="H882">
        <v>0</v>
      </c>
      <c r="I882">
        <v>492</v>
      </c>
      <c r="J882">
        <v>104</v>
      </c>
      <c r="K882">
        <v>24.6</v>
      </c>
      <c r="L882">
        <v>1</v>
      </c>
      <c r="M882">
        <v>2</v>
      </c>
      <c r="N882">
        <v>1</v>
      </c>
      <c r="O882" s="2">
        <f t="shared" si="26"/>
        <v>35.142857142857146</v>
      </c>
      <c r="P882" s="2">
        <f t="shared" si="27"/>
        <v>24.6</v>
      </c>
    </row>
    <row r="883" spans="1:16" x14ac:dyDescent="0.3">
      <c r="A883">
        <v>31</v>
      </c>
      <c r="B883" t="s">
        <v>3470</v>
      </c>
      <c r="C883" t="s">
        <v>15</v>
      </c>
      <c r="D883">
        <v>1958</v>
      </c>
      <c r="E883">
        <v>1976</v>
      </c>
      <c r="F883">
        <v>79</v>
      </c>
      <c r="G883">
        <v>109</v>
      </c>
      <c r="H883">
        <v>39</v>
      </c>
      <c r="I883">
        <v>488</v>
      </c>
      <c r="J883">
        <v>25</v>
      </c>
      <c r="K883">
        <v>6.97</v>
      </c>
      <c r="L883">
        <v>0</v>
      </c>
      <c r="M883">
        <v>0</v>
      </c>
      <c r="N883">
        <v>15</v>
      </c>
      <c r="O883" s="2">
        <f t="shared" si="26"/>
        <v>6.1772151898734178</v>
      </c>
      <c r="P883" s="2">
        <f t="shared" si="27"/>
        <v>4.477064220183486</v>
      </c>
    </row>
    <row r="884" spans="1:16" x14ac:dyDescent="0.3">
      <c r="A884">
        <v>32</v>
      </c>
      <c r="B884" t="s">
        <v>1155</v>
      </c>
      <c r="C884" t="s">
        <v>16</v>
      </c>
      <c r="D884">
        <v>2001</v>
      </c>
      <c r="E884">
        <v>2012</v>
      </c>
      <c r="F884">
        <v>36</v>
      </c>
      <c r="G884">
        <v>56</v>
      </c>
      <c r="H884">
        <v>14</v>
      </c>
      <c r="I884">
        <v>487</v>
      </c>
      <c r="J884">
        <v>49</v>
      </c>
      <c r="K884">
        <v>11.59</v>
      </c>
      <c r="L884">
        <v>0</v>
      </c>
      <c r="M884">
        <v>0</v>
      </c>
      <c r="N884">
        <v>8</v>
      </c>
      <c r="O884" s="2">
        <f t="shared" si="26"/>
        <v>13.527777777777779</v>
      </c>
      <c r="P884" s="2">
        <f t="shared" si="27"/>
        <v>8.6964285714285712</v>
      </c>
    </row>
    <row r="885" spans="1:16" x14ac:dyDescent="0.3">
      <c r="A885">
        <v>33</v>
      </c>
      <c r="B885" t="s">
        <v>3808</v>
      </c>
      <c r="C885" t="s">
        <v>13</v>
      </c>
      <c r="D885">
        <v>1893</v>
      </c>
      <c r="E885">
        <v>1895</v>
      </c>
      <c r="F885">
        <v>7</v>
      </c>
      <c r="G885">
        <v>13</v>
      </c>
      <c r="H885">
        <v>0</v>
      </c>
      <c r="I885">
        <v>487</v>
      </c>
      <c r="J885">
        <v>117</v>
      </c>
      <c r="K885">
        <v>37.46</v>
      </c>
      <c r="L885">
        <v>1</v>
      </c>
      <c r="M885">
        <v>3</v>
      </c>
      <c r="N885">
        <v>1</v>
      </c>
      <c r="O885" s="2">
        <f t="shared" si="26"/>
        <v>69.571428571428569</v>
      </c>
      <c r="P885" s="2">
        <f t="shared" si="27"/>
        <v>37.46153846153846</v>
      </c>
    </row>
    <row r="886" spans="1:16" x14ac:dyDescent="0.3">
      <c r="A886">
        <v>34</v>
      </c>
      <c r="B886" t="s">
        <v>945</v>
      </c>
      <c r="C886" t="s">
        <v>15</v>
      </c>
      <c r="D886">
        <v>2008</v>
      </c>
      <c r="E886">
        <v>2015</v>
      </c>
      <c r="F886">
        <v>26</v>
      </c>
      <c r="G886">
        <v>39</v>
      </c>
      <c r="H886">
        <v>5</v>
      </c>
      <c r="I886">
        <v>486</v>
      </c>
      <c r="J886">
        <v>42</v>
      </c>
      <c r="K886">
        <v>14.29</v>
      </c>
      <c r="L886">
        <v>0</v>
      </c>
      <c r="M886">
        <v>0</v>
      </c>
      <c r="N886">
        <v>7</v>
      </c>
      <c r="O886" s="2">
        <f t="shared" si="26"/>
        <v>18.692307692307693</v>
      </c>
      <c r="P886" s="2">
        <f t="shared" si="27"/>
        <v>12.461538461538462</v>
      </c>
    </row>
    <row r="887" spans="1:16" x14ac:dyDescent="0.3">
      <c r="A887">
        <v>35</v>
      </c>
      <c r="B887" t="s">
        <v>3809</v>
      </c>
      <c r="C887" t="s">
        <v>15</v>
      </c>
      <c r="D887">
        <v>1928</v>
      </c>
      <c r="E887">
        <v>1931</v>
      </c>
      <c r="F887">
        <v>9</v>
      </c>
      <c r="G887">
        <v>18</v>
      </c>
      <c r="H887">
        <v>1</v>
      </c>
      <c r="I887">
        <v>486</v>
      </c>
      <c r="J887">
        <v>123</v>
      </c>
      <c r="K887">
        <v>28.58</v>
      </c>
      <c r="L887">
        <v>1</v>
      </c>
      <c r="M887">
        <v>0</v>
      </c>
      <c r="N887">
        <v>1</v>
      </c>
      <c r="O887" s="2">
        <f t="shared" si="26"/>
        <v>54</v>
      </c>
      <c r="P887" s="2">
        <f t="shared" si="27"/>
        <v>27</v>
      </c>
    </row>
    <row r="888" spans="1:16" x14ac:dyDescent="0.3">
      <c r="A888">
        <v>36</v>
      </c>
      <c r="B888" t="s">
        <v>1149</v>
      </c>
      <c r="C888" t="s">
        <v>16</v>
      </c>
      <c r="D888">
        <v>2018</v>
      </c>
      <c r="E888">
        <v>2019</v>
      </c>
      <c r="F888">
        <v>11</v>
      </c>
      <c r="G888">
        <v>21</v>
      </c>
      <c r="H888">
        <v>2</v>
      </c>
      <c r="I888">
        <v>485</v>
      </c>
      <c r="J888">
        <v>76</v>
      </c>
      <c r="K888">
        <v>25.52</v>
      </c>
      <c r="L888">
        <v>0</v>
      </c>
      <c r="M888">
        <v>3</v>
      </c>
      <c r="N888">
        <v>3</v>
      </c>
      <c r="O888" s="2">
        <f t="shared" si="26"/>
        <v>44.090909090909093</v>
      </c>
      <c r="P888" s="2">
        <f t="shared" si="27"/>
        <v>23.095238095238095</v>
      </c>
    </row>
    <row r="889" spans="1:16" x14ac:dyDescent="0.3">
      <c r="A889">
        <v>37</v>
      </c>
      <c r="B889" t="s">
        <v>3810</v>
      </c>
      <c r="C889" t="s">
        <v>13</v>
      </c>
      <c r="D889">
        <v>1926</v>
      </c>
      <c r="E889">
        <v>1933</v>
      </c>
      <c r="F889">
        <v>21</v>
      </c>
      <c r="G889">
        <v>28</v>
      </c>
      <c r="H889">
        <v>3</v>
      </c>
      <c r="I889">
        <v>485</v>
      </c>
      <c r="J889">
        <v>98</v>
      </c>
      <c r="K889">
        <v>19.399999999999999</v>
      </c>
      <c r="L889">
        <v>0</v>
      </c>
      <c r="M889">
        <v>2</v>
      </c>
      <c r="N889">
        <v>4</v>
      </c>
      <c r="O889" s="2">
        <f t="shared" si="26"/>
        <v>23.095238095238095</v>
      </c>
      <c r="P889" s="2">
        <f t="shared" si="27"/>
        <v>17.321428571428573</v>
      </c>
    </row>
    <row r="890" spans="1:16" x14ac:dyDescent="0.3">
      <c r="A890">
        <v>38</v>
      </c>
      <c r="B890" t="s">
        <v>3811</v>
      </c>
      <c r="C890" t="s">
        <v>12</v>
      </c>
      <c r="D890">
        <v>1920</v>
      </c>
      <c r="E890">
        <v>1921</v>
      </c>
      <c r="F890">
        <v>10</v>
      </c>
      <c r="G890">
        <v>14</v>
      </c>
      <c r="H890">
        <v>1</v>
      </c>
      <c r="I890">
        <v>484</v>
      </c>
      <c r="J890">
        <v>116</v>
      </c>
      <c r="K890">
        <v>37.229999999999997</v>
      </c>
      <c r="L890">
        <v>2</v>
      </c>
      <c r="M890">
        <v>1</v>
      </c>
      <c r="N890">
        <v>0</v>
      </c>
      <c r="O890" s="2">
        <f t="shared" si="26"/>
        <v>48.4</v>
      </c>
      <c r="P890" s="2">
        <f t="shared" si="27"/>
        <v>34.571428571428569</v>
      </c>
    </row>
    <row r="891" spans="1:16" x14ac:dyDescent="0.3">
      <c r="A891">
        <v>39</v>
      </c>
      <c r="B891" t="s">
        <v>2881</v>
      </c>
      <c r="C891" t="s">
        <v>12</v>
      </c>
      <c r="D891">
        <v>1973</v>
      </c>
      <c r="E891">
        <v>1977</v>
      </c>
      <c r="F891">
        <v>15</v>
      </c>
      <c r="G891">
        <v>22</v>
      </c>
      <c r="H891">
        <v>1</v>
      </c>
      <c r="I891">
        <v>483</v>
      </c>
      <c r="J891">
        <v>101</v>
      </c>
      <c r="K891">
        <v>23</v>
      </c>
      <c r="L891">
        <v>1</v>
      </c>
      <c r="M891">
        <v>3</v>
      </c>
      <c r="N891">
        <v>3</v>
      </c>
      <c r="O891" s="2">
        <f t="shared" si="26"/>
        <v>32.200000000000003</v>
      </c>
      <c r="P891" s="2">
        <f t="shared" si="27"/>
        <v>21.954545454545453</v>
      </c>
    </row>
    <row r="892" spans="1:16" x14ac:dyDescent="0.3">
      <c r="A892">
        <v>40</v>
      </c>
      <c r="B892" t="s">
        <v>3812</v>
      </c>
      <c r="C892" t="s">
        <v>12</v>
      </c>
      <c r="D892">
        <v>1979</v>
      </c>
      <c r="E892">
        <v>1990</v>
      </c>
      <c r="F892">
        <v>14</v>
      </c>
      <c r="G892">
        <v>21</v>
      </c>
      <c r="H892">
        <v>1</v>
      </c>
      <c r="I892">
        <v>483</v>
      </c>
      <c r="J892">
        <v>90</v>
      </c>
      <c r="K892">
        <v>24.15</v>
      </c>
      <c r="L892">
        <v>0</v>
      </c>
      <c r="M892">
        <v>3</v>
      </c>
      <c r="N892">
        <v>4</v>
      </c>
      <c r="O892" s="2">
        <f t="shared" si="26"/>
        <v>34.5</v>
      </c>
      <c r="P892" s="2">
        <f t="shared" si="27"/>
        <v>23</v>
      </c>
    </row>
    <row r="893" spans="1:16" x14ac:dyDescent="0.3">
      <c r="A893">
        <v>41</v>
      </c>
      <c r="B893" t="s">
        <v>2454</v>
      </c>
      <c r="C893" t="s">
        <v>13</v>
      </c>
      <c r="D893">
        <v>1978</v>
      </c>
      <c r="E893">
        <v>1978</v>
      </c>
      <c r="F893">
        <v>8</v>
      </c>
      <c r="G893">
        <v>10</v>
      </c>
      <c r="H893">
        <v>0</v>
      </c>
      <c r="I893">
        <v>481</v>
      </c>
      <c r="J893">
        <v>158</v>
      </c>
      <c r="K893">
        <v>48.1</v>
      </c>
      <c r="L893">
        <v>2</v>
      </c>
      <c r="M893">
        <v>2</v>
      </c>
      <c r="N893">
        <v>1</v>
      </c>
      <c r="O893" s="2">
        <f t="shared" si="26"/>
        <v>60.125</v>
      </c>
      <c r="P893" s="2">
        <f t="shared" si="27"/>
        <v>48.1</v>
      </c>
    </row>
    <row r="894" spans="1:16" x14ac:dyDescent="0.3">
      <c r="A894">
        <v>42</v>
      </c>
      <c r="B894" t="s">
        <v>93</v>
      </c>
      <c r="C894" t="s">
        <v>20</v>
      </c>
      <c r="D894">
        <v>2016</v>
      </c>
      <c r="E894">
        <v>2018</v>
      </c>
      <c r="F894">
        <v>11</v>
      </c>
      <c r="G894">
        <v>22</v>
      </c>
      <c r="H894">
        <v>2</v>
      </c>
      <c r="I894">
        <v>481</v>
      </c>
      <c r="J894">
        <v>66</v>
      </c>
      <c r="K894">
        <v>24.05</v>
      </c>
      <c r="L894">
        <v>0</v>
      </c>
      <c r="M894">
        <v>4</v>
      </c>
      <c r="N894">
        <v>5</v>
      </c>
      <c r="O894" s="2">
        <f t="shared" si="26"/>
        <v>43.727272727272727</v>
      </c>
      <c r="P894" s="2">
        <f t="shared" si="27"/>
        <v>21.863636363636363</v>
      </c>
    </row>
    <row r="895" spans="1:16" x14ac:dyDescent="0.3">
      <c r="A895">
        <v>43</v>
      </c>
      <c r="B895" t="s">
        <v>3813</v>
      </c>
      <c r="C895" t="s">
        <v>13</v>
      </c>
      <c r="D895">
        <v>1905</v>
      </c>
      <c r="E895">
        <v>1912</v>
      </c>
      <c r="F895">
        <v>10</v>
      </c>
      <c r="G895">
        <v>15</v>
      </c>
      <c r="H895">
        <v>0</v>
      </c>
      <c r="I895">
        <v>481</v>
      </c>
      <c r="J895">
        <v>119</v>
      </c>
      <c r="K895">
        <v>32.06</v>
      </c>
      <c r="L895">
        <v>1</v>
      </c>
      <c r="M895">
        <v>4</v>
      </c>
      <c r="N895">
        <v>2</v>
      </c>
      <c r="O895" s="2">
        <f t="shared" si="26"/>
        <v>48.1</v>
      </c>
      <c r="P895" s="2">
        <f t="shared" si="27"/>
        <v>32.06666666666667</v>
      </c>
    </row>
    <row r="896" spans="1:16" x14ac:dyDescent="0.3">
      <c r="A896">
        <v>44</v>
      </c>
      <c r="B896" t="s">
        <v>3814</v>
      </c>
      <c r="C896" t="s">
        <v>18</v>
      </c>
      <c r="D896">
        <v>1963</v>
      </c>
      <c r="E896">
        <v>1969</v>
      </c>
      <c r="F896">
        <v>17</v>
      </c>
      <c r="G896">
        <v>33</v>
      </c>
      <c r="H896">
        <v>6</v>
      </c>
      <c r="I896">
        <v>481</v>
      </c>
      <c r="J896">
        <v>64</v>
      </c>
      <c r="K896">
        <v>17.809999999999999</v>
      </c>
      <c r="L896">
        <v>0</v>
      </c>
      <c r="M896">
        <v>1</v>
      </c>
      <c r="N896">
        <v>3</v>
      </c>
      <c r="O896" s="2">
        <f t="shared" si="26"/>
        <v>28.294117647058822</v>
      </c>
      <c r="P896" s="2">
        <f t="shared" si="27"/>
        <v>14.575757575757576</v>
      </c>
    </row>
    <row r="897" spans="1:16" x14ac:dyDescent="0.3">
      <c r="A897">
        <v>45</v>
      </c>
      <c r="B897" t="s">
        <v>3815</v>
      </c>
      <c r="C897" t="s">
        <v>15</v>
      </c>
      <c r="D897">
        <v>1930</v>
      </c>
      <c r="E897">
        <v>1939</v>
      </c>
      <c r="F897">
        <v>11</v>
      </c>
      <c r="G897">
        <v>19</v>
      </c>
      <c r="H897">
        <v>2</v>
      </c>
      <c r="I897">
        <v>478</v>
      </c>
      <c r="J897">
        <v>92</v>
      </c>
      <c r="K897">
        <v>28.11</v>
      </c>
      <c r="L897">
        <v>0</v>
      </c>
      <c r="M897">
        <v>3</v>
      </c>
      <c r="N897">
        <v>2</v>
      </c>
      <c r="O897" s="2">
        <f t="shared" si="26"/>
        <v>43.454545454545453</v>
      </c>
      <c r="P897" s="2">
        <f t="shared" si="27"/>
        <v>25.157894736842106</v>
      </c>
    </row>
    <row r="898" spans="1:16" x14ac:dyDescent="0.3">
      <c r="A898">
        <v>46</v>
      </c>
      <c r="B898" t="s">
        <v>3816</v>
      </c>
      <c r="C898" t="s">
        <v>12</v>
      </c>
      <c r="D898">
        <v>1885</v>
      </c>
      <c r="E898">
        <v>1899</v>
      </c>
      <c r="F898">
        <v>11</v>
      </c>
      <c r="G898">
        <v>22</v>
      </c>
      <c r="H898">
        <v>3</v>
      </c>
      <c r="I898">
        <v>478</v>
      </c>
      <c r="J898">
        <v>76</v>
      </c>
      <c r="K898">
        <v>25.15</v>
      </c>
      <c r="L898">
        <v>0</v>
      </c>
      <c r="M898">
        <v>5</v>
      </c>
      <c r="N898">
        <v>2</v>
      </c>
      <c r="O898" s="2">
        <f t="shared" si="26"/>
        <v>43.454545454545453</v>
      </c>
      <c r="P898" s="2">
        <f t="shared" si="27"/>
        <v>21.727272727272727</v>
      </c>
    </row>
    <row r="899" spans="1:16" x14ac:dyDescent="0.3">
      <c r="A899">
        <v>47</v>
      </c>
      <c r="B899" t="s">
        <v>1977</v>
      </c>
      <c r="C899" t="s">
        <v>14</v>
      </c>
      <c r="D899">
        <v>2008</v>
      </c>
      <c r="E899">
        <v>2015</v>
      </c>
      <c r="F899">
        <v>25</v>
      </c>
      <c r="G899">
        <v>39</v>
      </c>
      <c r="H899">
        <v>2</v>
      </c>
      <c r="I899">
        <v>476</v>
      </c>
      <c r="J899">
        <v>47</v>
      </c>
      <c r="K899">
        <v>12.86</v>
      </c>
      <c r="L899">
        <v>0</v>
      </c>
      <c r="M899">
        <v>0</v>
      </c>
      <c r="N899">
        <v>8</v>
      </c>
      <c r="O899" s="2">
        <f t="shared" ref="O899:O962" si="28">I899/F899</f>
        <v>19.04</v>
      </c>
      <c r="P899" s="2">
        <f t="shared" ref="P899:P962" si="29">I899/G899</f>
        <v>12.205128205128204</v>
      </c>
    </row>
    <row r="900" spans="1:16" x14ac:dyDescent="0.3">
      <c r="A900">
        <v>48</v>
      </c>
      <c r="B900" t="s">
        <v>3817</v>
      </c>
      <c r="C900" t="s">
        <v>12</v>
      </c>
      <c r="D900">
        <v>1933</v>
      </c>
      <c r="E900">
        <v>1937</v>
      </c>
      <c r="F900">
        <v>12</v>
      </c>
      <c r="G900">
        <v>18</v>
      </c>
      <c r="H900">
        <v>1</v>
      </c>
      <c r="I900">
        <v>474</v>
      </c>
      <c r="J900">
        <v>85</v>
      </c>
      <c r="K900">
        <v>27.88</v>
      </c>
      <c r="L900">
        <v>0</v>
      </c>
      <c r="M900">
        <v>3</v>
      </c>
      <c r="N900">
        <v>2</v>
      </c>
      <c r="O900" s="2">
        <f t="shared" si="28"/>
        <v>39.5</v>
      </c>
      <c r="P900" s="2">
        <f t="shared" si="29"/>
        <v>26.333333333333332</v>
      </c>
    </row>
    <row r="901" spans="1:16" x14ac:dyDescent="0.3">
      <c r="A901">
        <v>49</v>
      </c>
      <c r="B901" t="s">
        <v>3818</v>
      </c>
      <c r="C901" t="s">
        <v>12</v>
      </c>
      <c r="D901">
        <v>1929</v>
      </c>
      <c r="E901">
        <v>1931</v>
      </c>
      <c r="F901">
        <v>8</v>
      </c>
      <c r="G901">
        <v>11</v>
      </c>
      <c r="H901">
        <v>1</v>
      </c>
      <c r="I901">
        <v>474</v>
      </c>
      <c r="J901">
        <v>164</v>
      </c>
      <c r="K901">
        <v>47.4</v>
      </c>
      <c r="L901">
        <v>1</v>
      </c>
      <c r="M901">
        <v>2</v>
      </c>
      <c r="N901">
        <v>1</v>
      </c>
      <c r="O901" s="2">
        <f t="shared" si="28"/>
        <v>59.25</v>
      </c>
      <c r="P901" s="2">
        <f t="shared" si="29"/>
        <v>43.090909090909093</v>
      </c>
    </row>
    <row r="902" spans="1:16" x14ac:dyDescent="0.3">
      <c r="A902">
        <v>0</v>
      </c>
      <c r="B902" t="s">
        <v>3097</v>
      </c>
      <c r="C902" t="s">
        <v>13</v>
      </c>
      <c r="D902">
        <v>2000</v>
      </c>
      <c r="E902">
        <v>2008</v>
      </c>
      <c r="F902">
        <v>67</v>
      </c>
      <c r="G902">
        <v>92</v>
      </c>
      <c r="H902">
        <v>27</v>
      </c>
      <c r="I902">
        <v>473</v>
      </c>
      <c r="J902">
        <v>38</v>
      </c>
      <c r="K902">
        <v>7.27</v>
      </c>
      <c r="L902">
        <v>0</v>
      </c>
      <c r="M902">
        <v>0</v>
      </c>
      <c r="N902">
        <v>19</v>
      </c>
      <c r="O902" s="2">
        <f t="shared" si="28"/>
        <v>7.0597014925373136</v>
      </c>
      <c r="P902" s="2">
        <f t="shared" si="29"/>
        <v>5.1413043478260869</v>
      </c>
    </row>
    <row r="903" spans="1:16" x14ac:dyDescent="0.3">
      <c r="A903">
        <v>1</v>
      </c>
      <c r="B903" t="s">
        <v>3819</v>
      </c>
      <c r="C903" t="s">
        <v>12</v>
      </c>
      <c r="D903">
        <v>1877</v>
      </c>
      <c r="E903">
        <v>1885</v>
      </c>
      <c r="F903">
        <v>15</v>
      </c>
      <c r="G903">
        <v>27</v>
      </c>
      <c r="H903">
        <v>2</v>
      </c>
      <c r="I903">
        <v>471</v>
      </c>
      <c r="J903">
        <v>124</v>
      </c>
      <c r="K903">
        <v>18.84</v>
      </c>
      <c r="L903">
        <v>1</v>
      </c>
      <c r="M903">
        <v>1</v>
      </c>
      <c r="N903">
        <v>3</v>
      </c>
      <c r="O903" s="2">
        <f t="shared" si="28"/>
        <v>31.4</v>
      </c>
      <c r="P903" s="2">
        <f t="shared" si="29"/>
        <v>17.444444444444443</v>
      </c>
    </row>
    <row r="904" spans="1:16" x14ac:dyDescent="0.3">
      <c r="A904">
        <v>2</v>
      </c>
      <c r="B904" t="s">
        <v>2515</v>
      </c>
      <c r="C904" t="s">
        <v>11</v>
      </c>
      <c r="D904">
        <v>2001</v>
      </c>
      <c r="E904">
        <v>2002</v>
      </c>
      <c r="F904">
        <v>12</v>
      </c>
      <c r="G904">
        <v>18</v>
      </c>
      <c r="H904">
        <v>2</v>
      </c>
      <c r="I904">
        <v>470</v>
      </c>
      <c r="J904">
        <v>100</v>
      </c>
      <c r="K904">
        <v>29.37</v>
      </c>
      <c r="L904">
        <v>1</v>
      </c>
      <c r="M904">
        <v>3</v>
      </c>
      <c r="N904">
        <v>2</v>
      </c>
      <c r="O904" s="2">
        <f t="shared" si="28"/>
        <v>39.166666666666664</v>
      </c>
      <c r="P904" s="2">
        <f t="shared" si="29"/>
        <v>26.111111111111111</v>
      </c>
    </row>
    <row r="905" spans="1:16" x14ac:dyDescent="0.3">
      <c r="A905">
        <v>3</v>
      </c>
      <c r="B905" t="s">
        <v>2420</v>
      </c>
      <c r="C905" t="s">
        <v>15</v>
      </c>
      <c r="D905">
        <v>1987</v>
      </c>
      <c r="E905">
        <v>1995</v>
      </c>
      <c r="F905">
        <v>21</v>
      </c>
      <c r="G905">
        <v>26</v>
      </c>
      <c r="H905">
        <v>1</v>
      </c>
      <c r="I905">
        <v>470</v>
      </c>
      <c r="J905">
        <v>85</v>
      </c>
      <c r="K905">
        <v>18.8</v>
      </c>
      <c r="L905">
        <v>0</v>
      </c>
      <c r="M905">
        <v>2</v>
      </c>
      <c r="N905">
        <v>4</v>
      </c>
      <c r="O905" s="2">
        <f t="shared" si="28"/>
        <v>22.38095238095238</v>
      </c>
      <c r="P905" s="2">
        <f t="shared" si="29"/>
        <v>18.076923076923077</v>
      </c>
    </row>
    <row r="906" spans="1:16" x14ac:dyDescent="0.3">
      <c r="A906">
        <v>4</v>
      </c>
      <c r="B906" t="s">
        <v>3820</v>
      </c>
      <c r="C906" t="s">
        <v>13</v>
      </c>
      <c r="D906">
        <v>1894</v>
      </c>
      <c r="E906">
        <v>1899</v>
      </c>
      <c r="F906">
        <v>8</v>
      </c>
      <c r="G906">
        <v>16</v>
      </c>
      <c r="H906">
        <v>3</v>
      </c>
      <c r="I906">
        <v>470</v>
      </c>
      <c r="J906">
        <v>140</v>
      </c>
      <c r="K906">
        <v>36.15</v>
      </c>
      <c r="L906">
        <v>1</v>
      </c>
      <c r="M906">
        <v>1</v>
      </c>
      <c r="N906">
        <v>2</v>
      </c>
      <c r="O906" s="2">
        <f t="shared" si="28"/>
        <v>58.75</v>
      </c>
      <c r="P906" s="2">
        <f t="shared" si="29"/>
        <v>29.375</v>
      </c>
    </row>
    <row r="907" spans="1:16" x14ac:dyDescent="0.3">
      <c r="A907">
        <v>5</v>
      </c>
      <c r="B907" t="s">
        <v>3821</v>
      </c>
      <c r="C907" t="s">
        <v>13</v>
      </c>
      <c r="D907">
        <v>1906</v>
      </c>
      <c r="E907">
        <v>1908</v>
      </c>
      <c r="F907">
        <v>12</v>
      </c>
      <c r="G907">
        <v>23</v>
      </c>
      <c r="H907">
        <v>2</v>
      </c>
      <c r="I907">
        <v>469</v>
      </c>
      <c r="J907">
        <v>74</v>
      </c>
      <c r="K907">
        <v>22.33</v>
      </c>
      <c r="L907">
        <v>0</v>
      </c>
      <c r="M907">
        <v>2</v>
      </c>
      <c r="N907">
        <v>1</v>
      </c>
      <c r="O907" s="2">
        <f t="shared" si="28"/>
        <v>39.083333333333336</v>
      </c>
      <c r="P907" s="2">
        <f t="shared" si="29"/>
        <v>20.391304347826086</v>
      </c>
    </row>
    <row r="908" spans="1:16" x14ac:dyDescent="0.3">
      <c r="A908">
        <v>6</v>
      </c>
      <c r="B908" t="s">
        <v>3822</v>
      </c>
      <c r="C908" t="s">
        <v>15</v>
      </c>
      <c r="D908">
        <v>1978</v>
      </c>
      <c r="E908">
        <v>1979</v>
      </c>
      <c r="F908">
        <v>7</v>
      </c>
      <c r="G908">
        <v>12</v>
      </c>
      <c r="H908">
        <v>0</v>
      </c>
      <c r="I908">
        <v>469</v>
      </c>
      <c r="J908">
        <v>111</v>
      </c>
      <c r="K908">
        <v>39.08</v>
      </c>
      <c r="L908">
        <v>2</v>
      </c>
      <c r="M908">
        <v>1</v>
      </c>
      <c r="N908">
        <v>1</v>
      </c>
      <c r="O908" s="2">
        <f t="shared" si="28"/>
        <v>67</v>
      </c>
      <c r="P908" s="2">
        <f t="shared" si="29"/>
        <v>39.083333333333336</v>
      </c>
    </row>
    <row r="909" spans="1:16" x14ac:dyDescent="0.3">
      <c r="A909">
        <v>7</v>
      </c>
      <c r="B909" t="s">
        <v>1088</v>
      </c>
      <c r="C909" t="s">
        <v>12</v>
      </c>
      <c r="D909">
        <v>2015</v>
      </c>
      <c r="E909">
        <v>2016</v>
      </c>
      <c r="F909">
        <v>17</v>
      </c>
      <c r="G909">
        <v>23</v>
      </c>
      <c r="H909">
        <v>2</v>
      </c>
      <c r="I909">
        <v>468</v>
      </c>
      <c r="J909">
        <v>66</v>
      </c>
      <c r="K909">
        <v>22.28</v>
      </c>
      <c r="L909">
        <v>0</v>
      </c>
      <c r="M909">
        <v>3</v>
      </c>
      <c r="N909">
        <v>1</v>
      </c>
      <c r="O909" s="2">
        <f t="shared" si="28"/>
        <v>27.529411764705884</v>
      </c>
      <c r="P909" s="2">
        <f t="shared" si="29"/>
        <v>20.347826086956523</v>
      </c>
    </row>
    <row r="910" spans="1:16" x14ac:dyDescent="0.3">
      <c r="A910">
        <v>8</v>
      </c>
      <c r="B910" t="s">
        <v>3823</v>
      </c>
      <c r="C910" t="s">
        <v>11</v>
      </c>
      <c r="D910">
        <v>2018</v>
      </c>
      <c r="E910">
        <v>2019</v>
      </c>
      <c r="F910">
        <v>7</v>
      </c>
      <c r="G910">
        <v>12</v>
      </c>
      <c r="H910">
        <v>1</v>
      </c>
      <c r="I910">
        <v>466</v>
      </c>
      <c r="J910">
        <v>111</v>
      </c>
      <c r="K910">
        <v>42.36</v>
      </c>
      <c r="L910">
        <v>1</v>
      </c>
      <c r="M910">
        <v>3</v>
      </c>
      <c r="N910">
        <v>1</v>
      </c>
      <c r="O910" s="2">
        <f t="shared" si="28"/>
        <v>66.571428571428569</v>
      </c>
      <c r="P910" s="2">
        <f t="shared" si="29"/>
        <v>38.833333333333336</v>
      </c>
    </row>
    <row r="911" spans="1:16" x14ac:dyDescent="0.3">
      <c r="A911">
        <v>9</v>
      </c>
      <c r="B911" t="s">
        <v>2687</v>
      </c>
      <c r="C911" t="s">
        <v>19</v>
      </c>
      <c r="D911">
        <v>1995</v>
      </c>
      <c r="E911">
        <v>2001</v>
      </c>
      <c r="F911">
        <v>26</v>
      </c>
      <c r="G911">
        <v>45</v>
      </c>
      <c r="H911">
        <v>9</v>
      </c>
      <c r="I911">
        <v>465</v>
      </c>
      <c r="J911">
        <v>53</v>
      </c>
      <c r="K911">
        <v>12.91</v>
      </c>
      <c r="L911">
        <v>0</v>
      </c>
      <c r="M911">
        <v>1</v>
      </c>
      <c r="N911">
        <v>8</v>
      </c>
      <c r="O911" s="2">
        <f t="shared" si="28"/>
        <v>17.884615384615383</v>
      </c>
      <c r="P911" s="2">
        <f t="shared" si="29"/>
        <v>10.333333333333334</v>
      </c>
    </row>
    <row r="912" spans="1:16" x14ac:dyDescent="0.3">
      <c r="A912">
        <v>10</v>
      </c>
      <c r="B912" t="s">
        <v>489</v>
      </c>
      <c r="C912" t="s">
        <v>17</v>
      </c>
      <c r="D912">
        <v>2003</v>
      </c>
      <c r="E912">
        <v>2014</v>
      </c>
      <c r="F912">
        <v>15</v>
      </c>
      <c r="G912">
        <v>20</v>
      </c>
      <c r="H912">
        <v>3</v>
      </c>
      <c r="I912">
        <v>464</v>
      </c>
      <c r="J912">
        <v>84</v>
      </c>
      <c r="K912">
        <v>27.29</v>
      </c>
      <c r="L912">
        <v>0</v>
      </c>
      <c r="M912">
        <v>3</v>
      </c>
      <c r="N912">
        <v>2</v>
      </c>
      <c r="O912" s="2">
        <f t="shared" si="28"/>
        <v>30.933333333333334</v>
      </c>
      <c r="P912" s="2">
        <f t="shared" si="29"/>
        <v>23.2</v>
      </c>
    </row>
    <row r="913" spans="1:16" x14ac:dyDescent="0.3">
      <c r="A913">
        <v>11</v>
      </c>
      <c r="B913" t="s">
        <v>3824</v>
      </c>
      <c r="C913" t="s">
        <v>13</v>
      </c>
      <c r="D913">
        <v>1882</v>
      </c>
      <c r="E913">
        <v>1893</v>
      </c>
      <c r="F913">
        <v>17</v>
      </c>
      <c r="G913">
        <v>29</v>
      </c>
      <c r="H913">
        <v>2</v>
      </c>
      <c r="I913">
        <v>461</v>
      </c>
      <c r="J913">
        <v>57</v>
      </c>
      <c r="K913">
        <v>17.07</v>
      </c>
      <c r="L913">
        <v>0</v>
      </c>
      <c r="M913">
        <v>2</v>
      </c>
      <c r="N913">
        <v>3</v>
      </c>
      <c r="O913" s="2">
        <f t="shared" si="28"/>
        <v>27.117647058823529</v>
      </c>
      <c r="P913" s="2">
        <f t="shared" si="29"/>
        <v>15.896551724137931</v>
      </c>
    </row>
    <row r="914" spans="1:16" x14ac:dyDescent="0.3">
      <c r="A914">
        <v>12</v>
      </c>
      <c r="B914" t="s">
        <v>3825</v>
      </c>
      <c r="C914" t="s">
        <v>17</v>
      </c>
      <c r="D914">
        <v>2007</v>
      </c>
      <c r="E914">
        <v>2011</v>
      </c>
      <c r="F914">
        <v>37</v>
      </c>
      <c r="G914">
        <v>48</v>
      </c>
      <c r="H914">
        <v>5</v>
      </c>
      <c r="I914">
        <v>460</v>
      </c>
      <c r="J914">
        <v>46</v>
      </c>
      <c r="K914">
        <v>10.69</v>
      </c>
      <c r="L914">
        <v>0</v>
      </c>
      <c r="M914">
        <v>0</v>
      </c>
      <c r="N914">
        <v>9</v>
      </c>
      <c r="O914" s="2">
        <f t="shared" si="28"/>
        <v>12.432432432432432</v>
      </c>
      <c r="P914" s="2">
        <f t="shared" si="29"/>
        <v>9.5833333333333339</v>
      </c>
    </row>
    <row r="915" spans="1:16" x14ac:dyDescent="0.3">
      <c r="A915">
        <v>13</v>
      </c>
      <c r="B915" t="s">
        <v>3826</v>
      </c>
      <c r="C915" t="s">
        <v>17</v>
      </c>
      <c r="D915">
        <v>1938</v>
      </c>
      <c r="E915">
        <v>1939</v>
      </c>
      <c r="F915">
        <v>5</v>
      </c>
      <c r="G915">
        <v>9</v>
      </c>
      <c r="H915">
        <v>0</v>
      </c>
      <c r="I915">
        <v>460</v>
      </c>
      <c r="J915">
        <v>125</v>
      </c>
      <c r="K915">
        <v>51.11</v>
      </c>
      <c r="L915">
        <v>1</v>
      </c>
      <c r="M915">
        <v>2</v>
      </c>
      <c r="N915">
        <v>0</v>
      </c>
      <c r="O915" s="2">
        <f t="shared" si="28"/>
        <v>92</v>
      </c>
      <c r="P915" s="2">
        <f t="shared" si="29"/>
        <v>51.111111111111114</v>
      </c>
    </row>
    <row r="916" spans="1:16" x14ac:dyDescent="0.3">
      <c r="A916">
        <v>14</v>
      </c>
      <c r="B916" t="s">
        <v>3827</v>
      </c>
      <c r="C916" t="s">
        <v>12</v>
      </c>
      <c r="D916">
        <v>1946</v>
      </c>
      <c r="E916">
        <v>1950</v>
      </c>
      <c r="F916">
        <v>14</v>
      </c>
      <c r="G916">
        <v>17</v>
      </c>
      <c r="H916">
        <v>4</v>
      </c>
      <c r="I916">
        <v>459</v>
      </c>
      <c r="J916">
        <v>104</v>
      </c>
      <c r="K916">
        <v>35.299999999999997</v>
      </c>
      <c r="L916">
        <v>1</v>
      </c>
      <c r="M916">
        <v>1</v>
      </c>
      <c r="N916">
        <v>0</v>
      </c>
      <c r="O916" s="2">
        <f t="shared" si="28"/>
        <v>32.785714285714285</v>
      </c>
      <c r="P916" s="2">
        <f t="shared" si="29"/>
        <v>27</v>
      </c>
    </row>
    <row r="917" spans="1:16" x14ac:dyDescent="0.3">
      <c r="A917">
        <v>15</v>
      </c>
      <c r="B917" t="s">
        <v>3828</v>
      </c>
      <c r="C917" t="s">
        <v>17</v>
      </c>
      <c r="D917">
        <v>1912</v>
      </c>
      <c r="E917">
        <v>1924</v>
      </c>
      <c r="F917">
        <v>23</v>
      </c>
      <c r="G917">
        <v>42</v>
      </c>
      <c r="H917">
        <v>9</v>
      </c>
      <c r="I917">
        <v>459</v>
      </c>
      <c r="J917">
        <v>64</v>
      </c>
      <c r="K917">
        <v>13.9</v>
      </c>
      <c r="L917">
        <v>0</v>
      </c>
      <c r="M917">
        <v>2</v>
      </c>
      <c r="N917">
        <v>5</v>
      </c>
      <c r="O917" s="2">
        <f t="shared" si="28"/>
        <v>19.956521739130434</v>
      </c>
      <c r="P917" s="2">
        <f t="shared" si="29"/>
        <v>10.928571428571429</v>
      </c>
    </row>
    <row r="918" spans="1:16" x14ac:dyDescent="0.3">
      <c r="A918">
        <v>16</v>
      </c>
      <c r="B918" t="s">
        <v>3829</v>
      </c>
      <c r="C918" t="s">
        <v>18</v>
      </c>
      <c r="D918">
        <v>1946</v>
      </c>
      <c r="E918">
        <v>1952</v>
      </c>
      <c r="F918">
        <v>10</v>
      </c>
      <c r="G918">
        <v>17</v>
      </c>
      <c r="H918">
        <v>1</v>
      </c>
      <c r="I918">
        <v>458</v>
      </c>
      <c r="J918">
        <v>84</v>
      </c>
      <c r="K918">
        <v>28.62</v>
      </c>
      <c r="L918">
        <v>0</v>
      </c>
      <c r="M918">
        <v>3</v>
      </c>
      <c r="N918">
        <v>1</v>
      </c>
      <c r="O918" s="2">
        <f t="shared" si="28"/>
        <v>45.8</v>
      </c>
      <c r="P918" s="2">
        <f t="shared" si="29"/>
        <v>26.941176470588236</v>
      </c>
    </row>
    <row r="919" spans="1:16" x14ac:dyDescent="0.3">
      <c r="A919">
        <v>17</v>
      </c>
      <c r="B919" t="s">
        <v>3830</v>
      </c>
      <c r="C919" t="s">
        <v>12</v>
      </c>
      <c r="D919">
        <v>1904</v>
      </c>
      <c r="E919">
        <v>1912</v>
      </c>
      <c r="F919">
        <v>21</v>
      </c>
      <c r="G919">
        <v>37</v>
      </c>
      <c r="H919">
        <v>2</v>
      </c>
      <c r="I919">
        <v>457</v>
      </c>
      <c r="J919">
        <v>45</v>
      </c>
      <c r="K919">
        <v>13.05</v>
      </c>
      <c r="L919">
        <v>0</v>
      </c>
      <c r="M919">
        <v>0</v>
      </c>
      <c r="N919">
        <v>6</v>
      </c>
      <c r="O919" s="2">
        <f t="shared" si="28"/>
        <v>21.761904761904763</v>
      </c>
      <c r="P919" s="2">
        <f t="shared" si="29"/>
        <v>12.351351351351351</v>
      </c>
    </row>
    <row r="920" spans="1:16" x14ac:dyDescent="0.3">
      <c r="A920">
        <v>18</v>
      </c>
      <c r="B920" t="s">
        <v>3831</v>
      </c>
      <c r="C920" t="s">
        <v>13</v>
      </c>
      <c r="D920">
        <v>1972</v>
      </c>
      <c r="E920">
        <v>1973</v>
      </c>
      <c r="F920">
        <v>9</v>
      </c>
      <c r="G920">
        <v>16</v>
      </c>
      <c r="H920">
        <v>2</v>
      </c>
      <c r="I920">
        <v>457</v>
      </c>
      <c r="J920">
        <v>125</v>
      </c>
      <c r="K920">
        <v>32.64</v>
      </c>
      <c r="L920">
        <v>1</v>
      </c>
      <c r="M920">
        <v>3</v>
      </c>
      <c r="N920">
        <v>2</v>
      </c>
      <c r="O920" s="2">
        <f t="shared" si="28"/>
        <v>50.777777777777779</v>
      </c>
      <c r="P920" s="2">
        <f t="shared" si="29"/>
        <v>28.5625</v>
      </c>
    </row>
    <row r="921" spans="1:16" x14ac:dyDescent="0.3">
      <c r="A921">
        <v>19</v>
      </c>
      <c r="B921" t="s">
        <v>2344</v>
      </c>
      <c r="C921" t="s">
        <v>18</v>
      </c>
      <c r="D921">
        <v>1986</v>
      </c>
      <c r="E921">
        <v>1994</v>
      </c>
      <c r="F921">
        <v>11</v>
      </c>
      <c r="G921">
        <v>20</v>
      </c>
      <c r="H921">
        <v>3</v>
      </c>
      <c r="I921">
        <v>456</v>
      </c>
      <c r="J921">
        <v>78</v>
      </c>
      <c r="K921">
        <v>26.82</v>
      </c>
      <c r="L921">
        <v>0</v>
      </c>
      <c r="M921">
        <v>2</v>
      </c>
      <c r="N921">
        <v>2</v>
      </c>
      <c r="O921" s="2">
        <f t="shared" si="28"/>
        <v>41.454545454545453</v>
      </c>
      <c r="P921" s="2">
        <f t="shared" si="29"/>
        <v>22.8</v>
      </c>
    </row>
    <row r="922" spans="1:16" x14ac:dyDescent="0.3">
      <c r="A922">
        <v>20</v>
      </c>
      <c r="B922" t="s">
        <v>2217</v>
      </c>
      <c r="C922" t="s">
        <v>12</v>
      </c>
      <c r="D922">
        <v>1989</v>
      </c>
      <c r="E922">
        <v>1992</v>
      </c>
      <c r="F922">
        <v>8</v>
      </c>
      <c r="G922">
        <v>14</v>
      </c>
      <c r="H922">
        <v>0</v>
      </c>
      <c r="I922">
        <v>456</v>
      </c>
      <c r="J922">
        <v>106</v>
      </c>
      <c r="K922">
        <v>32.57</v>
      </c>
      <c r="L922">
        <v>2</v>
      </c>
      <c r="M922">
        <v>3</v>
      </c>
      <c r="N922">
        <v>1</v>
      </c>
      <c r="O922" s="2">
        <f t="shared" si="28"/>
        <v>57</v>
      </c>
      <c r="P922" s="2">
        <f t="shared" si="29"/>
        <v>32.571428571428569</v>
      </c>
    </row>
    <row r="923" spans="1:16" x14ac:dyDescent="0.3">
      <c r="A923">
        <v>21</v>
      </c>
      <c r="B923" t="s">
        <v>3832</v>
      </c>
      <c r="C923" t="s">
        <v>17</v>
      </c>
      <c r="D923">
        <v>1913</v>
      </c>
      <c r="E923">
        <v>1924</v>
      </c>
      <c r="F923">
        <v>18</v>
      </c>
      <c r="G923">
        <v>30</v>
      </c>
      <c r="H923">
        <v>7</v>
      </c>
      <c r="I923">
        <v>455</v>
      </c>
      <c r="J923">
        <v>59</v>
      </c>
      <c r="K923">
        <v>19.78</v>
      </c>
      <c r="L923">
        <v>0</v>
      </c>
      <c r="M923">
        <v>2</v>
      </c>
      <c r="N923">
        <v>2</v>
      </c>
      <c r="O923" s="2">
        <f t="shared" si="28"/>
        <v>25.277777777777779</v>
      </c>
      <c r="P923" s="2">
        <f t="shared" si="29"/>
        <v>15.166666666666666</v>
      </c>
    </row>
    <row r="924" spans="1:16" x14ac:dyDescent="0.3">
      <c r="A924">
        <v>22</v>
      </c>
      <c r="B924" t="s">
        <v>326</v>
      </c>
      <c r="C924" t="s">
        <v>14</v>
      </c>
      <c r="D924">
        <v>2016</v>
      </c>
      <c r="E924">
        <v>2017</v>
      </c>
      <c r="F924">
        <v>6</v>
      </c>
      <c r="G924">
        <v>10</v>
      </c>
      <c r="H924">
        <v>2</v>
      </c>
      <c r="I924">
        <v>455</v>
      </c>
      <c r="J924">
        <v>116</v>
      </c>
      <c r="K924">
        <v>56.87</v>
      </c>
      <c r="L924">
        <v>1</v>
      </c>
      <c r="M924">
        <v>3</v>
      </c>
      <c r="N924">
        <v>1</v>
      </c>
      <c r="O924" s="2">
        <f t="shared" si="28"/>
        <v>75.833333333333329</v>
      </c>
      <c r="P924" s="2">
        <f t="shared" si="29"/>
        <v>45.5</v>
      </c>
    </row>
    <row r="925" spans="1:16" x14ac:dyDescent="0.3">
      <c r="A925">
        <v>23</v>
      </c>
      <c r="B925" t="s">
        <v>2523</v>
      </c>
      <c r="C925" t="s">
        <v>13</v>
      </c>
      <c r="D925">
        <v>1986</v>
      </c>
      <c r="E925">
        <v>1989</v>
      </c>
      <c r="F925">
        <v>10</v>
      </c>
      <c r="G925">
        <v>17</v>
      </c>
      <c r="H925">
        <v>1</v>
      </c>
      <c r="I925">
        <v>455</v>
      </c>
      <c r="J925">
        <v>99</v>
      </c>
      <c r="K925">
        <v>28.43</v>
      </c>
      <c r="L925">
        <v>0</v>
      </c>
      <c r="M925">
        <v>3</v>
      </c>
      <c r="N925">
        <v>2</v>
      </c>
      <c r="O925" s="2">
        <f t="shared" si="28"/>
        <v>45.5</v>
      </c>
      <c r="P925" s="2">
        <f t="shared" si="29"/>
        <v>26.764705882352942</v>
      </c>
    </row>
    <row r="926" spans="1:16" x14ac:dyDescent="0.3">
      <c r="A926">
        <v>24</v>
      </c>
      <c r="B926" t="s">
        <v>3833</v>
      </c>
      <c r="C926" t="s">
        <v>15</v>
      </c>
      <c r="D926">
        <v>1953</v>
      </c>
      <c r="E926">
        <v>1957</v>
      </c>
      <c r="F926">
        <v>13</v>
      </c>
      <c r="G926">
        <v>21</v>
      </c>
      <c r="H926">
        <v>0</v>
      </c>
      <c r="I926">
        <v>454</v>
      </c>
      <c r="J926">
        <v>115</v>
      </c>
      <c r="K926">
        <v>21.61</v>
      </c>
      <c r="L926">
        <v>1</v>
      </c>
      <c r="M926">
        <v>3</v>
      </c>
      <c r="N926">
        <v>3</v>
      </c>
      <c r="O926" s="2">
        <f t="shared" si="28"/>
        <v>34.92307692307692</v>
      </c>
      <c r="P926" s="2">
        <f t="shared" si="29"/>
        <v>21.61904761904762</v>
      </c>
    </row>
    <row r="927" spans="1:16" x14ac:dyDescent="0.3">
      <c r="A927">
        <v>25</v>
      </c>
      <c r="B927" t="s">
        <v>3834</v>
      </c>
      <c r="C927" t="s">
        <v>13</v>
      </c>
      <c r="D927">
        <v>1933</v>
      </c>
      <c r="E927">
        <v>1939</v>
      </c>
      <c r="F927">
        <v>7</v>
      </c>
      <c r="G927">
        <v>9</v>
      </c>
      <c r="H927">
        <v>2</v>
      </c>
      <c r="I927">
        <v>454</v>
      </c>
      <c r="J927">
        <v>136</v>
      </c>
      <c r="K927">
        <v>64.849999999999994</v>
      </c>
      <c r="L927">
        <v>2</v>
      </c>
      <c r="M927">
        <v>1</v>
      </c>
      <c r="N927">
        <v>0</v>
      </c>
      <c r="O927" s="2">
        <f t="shared" si="28"/>
        <v>64.857142857142861</v>
      </c>
      <c r="P927" s="2">
        <f t="shared" si="29"/>
        <v>50.444444444444443</v>
      </c>
    </row>
    <row r="928" spans="1:16" x14ac:dyDescent="0.3">
      <c r="A928">
        <v>26</v>
      </c>
      <c r="B928" t="s">
        <v>2412</v>
      </c>
      <c r="C928" t="s">
        <v>13</v>
      </c>
      <c r="D928">
        <v>1972</v>
      </c>
      <c r="E928">
        <v>1978</v>
      </c>
      <c r="F928">
        <v>12</v>
      </c>
      <c r="G928">
        <v>21</v>
      </c>
      <c r="H928">
        <v>0</v>
      </c>
      <c r="I928">
        <v>454</v>
      </c>
      <c r="J928">
        <v>90</v>
      </c>
      <c r="K928">
        <v>21.61</v>
      </c>
      <c r="L928">
        <v>0</v>
      </c>
      <c r="M928">
        <v>2</v>
      </c>
      <c r="N928">
        <v>1</v>
      </c>
      <c r="O928" s="2">
        <f t="shared" si="28"/>
        <v>37.833333333333336</v>
      </c>
      <c r="P928" s="2">
        <f t="shared" si="29"/>
        <v>21.61904761904762</v>
      </c>
    </row>
    <row r="929" spans="1:16" x14ac:dyDescent="0.3">
      <c r="A929">
        <v>27</v>
      </c>
      <c r="B929" t="s">
        <v>1950</v>
      </c>
      <c r="C929" t="s">
        <v>11</v>
      </c>
      <c r="D929">
        <v>2013</v>
      </c>
      <c r="E929">
        <v>2019</v>
      </c>
      <c r="F929">
        <v>47</v>
      </c>
      <c r="G929">
        <v>60</v>
      </c>
      <c r="H929">
        <v>19</v>
      </c>
      <c r="I929">
        <v>453</v>
      </c>
      <c r="J929">
        <v>51</v>
      </c>
      <c r="K929">
        <v>11.04</v>
      </c>
      <c r="L929">
        <v>0</v>
      </c>
      <c r="M929">
        <v>1</v>
      </c>
      <c r="N929">
        <v>13</v>
      </c>
      <c r="O929" s="2">
        <f t="shared" si="28"/>
        <v>9.6382978723404253</v>
      </c>
      <c r="P929" s="2">
        <f t="shared" si="29"/>
        <v>7.55</v>
      </c>
    </row>
    <row r="930" spans="1:16" x14ac:dyDescent="0.3">
      <c r="A930">
        <v>28</v>
      </c>
      <c r="B930" t="s">
        <v>606</v>
      </c>
      <c r="C930" t="s">
        <v>16</v>
      </c>
      <c r="D930">
        <v>2009</v>
      </c>
      <c r="E930">
        <v>2014</v>
      </c>
      <c r="F930">
        <v>35</v>
      </c>
      <c r="G930">
        <v>53</v>
      </c>
      <c r="H930">
        <v>12</v>
      </c>
      <c r="I930">
        <v>451</v>
      </c>
      <c r="J930">
        <v>50</v>
      </c>
      <c r="K930">
        <v>11</v>
      </c>
      <c r="L930">
        <v>0</v>
      </c>
      <c r="M930">
        <v>1</v>
      </c>
      <c r="N930">
        <v>9</v>
      </c>
      <c r="O930" s="2">
        <f t="shared" si="28"/>
        <v>12.885714285714286</v>
      </c>
      <c r="P930" s="2">
        <f t="shared" si="29"/>
        <v>8.5094339622641506</v>
      </c>
    </row>
    <row r="931" spans="1:16" x14ac:dyDescent="0.3">
      <c r="A931">
        <v>29</v>
      </c>
      <c r="B931" t="s">
        <v>2244</v>
      </c>
      <c r="C931" t="s">
        <v>19</v>
      </c>
      <c r="D931">
        <v>2002</v>
      </c>
      <c r="E931">
        <v>2014</v>
      </c>
      <c r="F931">
        <v>9</v>
      </c>
      <c r="G931">
        <v>18</v>
      </c>
      <c r="H931">
        <v>0</v>
      </c>
      <c r="I931">
        <v>449</v>
      </c>
      <c r="J931">
        <v>118</v>
      </c>
      <c r="K931">
        <v>24.94</v>
      </c>
      <c r="L931">
        <v>1</v>
      </c>
      <c r="M931">
        <v>2</v>
      </c>
      <c r="N931">
        <v>3</v>
      </c>
      <c r="O931" s="2">
        <f t="shared" si="28"/>
        <v>49.888888888888886</v>
      </c>
      <c r="P931" s="2">
        <f t="shared" si="29"/>
        <v>24.944444444444443</v>
      </c>
    </row>
    <row r="932" spans="1:16" x14ac:dyDescent="0.3">
      <c r="A932">
        <v>30</v>
      </c>
      <c r="B932" t="s">
        <v>2293</v>
      </c>
      <c r="C932" t="s">
        <v>11</v>
      </c>
      <c r="D932">
        <v>1988</v>
      </c>
      <c r="E932">
        <v>1997</v>
      </c>
      <c r="F932">
        <v>11</v>
      </c>
      <c r="G932">
        <v>19</v>
      </c>
      <c r="H932">
        <v>1</v>
      </c>
      <c r="I932">
        <v>448</v>
      </c>
      <c r="J932">
        <v>96</v>
      </c>
      <c r="K932">
        <v>24.88</v>
      </c>
      <c r="L932">
        <v>0</v>
      </c>
      <c r="M932">
        <v>4</v>
      </c>
      <c r="N932">
        <v>4</v>
      </c>
      <c r="O932" s="2">
        <f t="shared" si="28"/>
        <v>40.727272727272727</v>
      </c>
      <c r="P932" s="2">
        <f t="shared" si="29"/>
        <v>23.578947368421051</v>
      </c>
    </row>
    <row r="933" spans="1:16" x14ac:dyDescent="0.3">
      <c r="A933">
        <v>31</v>
      </c>
      <c r="B933" t="s">
        <v>769</v>
      </c>
      <c r="C933" t="s">
        <v>18</v>
      </c>
      <c r="D933">
        <v>2013</v>
      </c>
      <c r="E933">
        <v>2018</v>
      </c>
      <c r="F933">
        <v>17</v>
      </c>
      <c r="G933">
        <v>25</v>
      </c>
      <c r="H933">
        <v>4</v>
      </c>
      <c r="I933">
        <v>448</v>
      </c>
      <c r="J933">
        <v>63</v>
      </c>
      <c r="K933">
        <v>21.33</v>
      </c>
      <c r="L933">
        <v>0</v>
      </c>
      <c r="M933">
        <v>3</v>
      </c>
      <c r="N933">
        <v>4</v>
      </c>
      <c r="O933" s="2">
        <f t="shared" si="28"/>
        <v>26.352941176470587</v>
      </c>
      <c r="P933" s="2">
        <f t="shared" si="29"/>
        <v>17.920000000000002</v>
      </c>
    </row>
    <row r="934" spans="1:16" x14ac:dyDescent="0.3">
      <c r="A934">
        <v>32</v>
      </c>
      <c r="B934" t="s">
        <v>1876</v>
      </c>
      <c r="C934" t="s">
        <v>13</v>
      </c>
      <c r="D934">
        <v>2008</v>
      </c>
      <c r="E934">
        <v>2009</v>
      </c>
      <c r="F934">
        <v>11</v>
      </c>
      <c r="G934">
        <v>16</v>
      </c>
      <c r="H934">
        <v>1</v>
      </c>
      <c r="I934">
        <v>447</v>
      </c>
      <c r="J934">
        <v>102</v>
      </c>
      <c r="K934">
        <v>29.8</v>
      </c>
      <c r="L934">
        <v>1</v>
      </c>
      <c r="M934">
        <v>3</v>
      </c>
      <c r="N934">
        <v>2</v>
      </c>
      <c r="O934" s="2">
        <f t="shared" si="28"/>
        <v>40.636363636363633</v>
      </c>
      <c r="P934" s="2">
        <f t="shared" si="29"/>
        <v>27.9375</v>
      </c>
    </row>
    <row r="935" spans="1:16" x14ac:dyDescent="0.3">
      <c r="A935">
        <v>33</v>
      </c>
      <c r="B935" t="s">
        <v>2314</v>
      </c>
      <c r="C935" t="s">
        <v>19</v>
      </c>
      <c r="D935">
        <v>2001</v>
      </c>
      <c r="E935">
        <v>2004</v>
      </c>
      <c r="F935">
        <v>13</v>
      </c>
      <c r="G935">
        <v>19</v>
      </c>
      <c r="H935">
        <v>4</v>
      </c>
      <c r="I935">
        <v>447</v>
      </c>
      <c r="J935">
        <v>81</v>
      </c>
      <c r="K935">
        <v>29.8</v>
      </c>
      <c r="L935">
        <v>0</v>
      </c>
      <c r="M935">
        <v>3</v>
      </c>
      <c r="N935">
        <v>4</v>
      </c>
      <c r="O935" s="2">
        <f t="shared" si="28"/>
        <v>34.384615384615387</v>
      </c>
      <c r="P935" s="2">
        <f t="shared" si="29"/>
        <v>23.526315789473685</v>
      </c>
    </row>
    <row r="936" spans="1:16" x14ac:dyDescent="0.3">
      <c r="A936">
        <v>34</v>
      </c>
      <c r="B936" t="s">
        <v>3835</v>
      </c>
      <c r="C936" t="s">
        <v>15</v>
      </c>
      <c r="D936">
        <v>1962</v>
      </c>
      <c r="E936">
        <v>1969</v>
      </c>
      <c r="F936">
        <v>20</v>
      </c>
      <c r="G936">
        <v>32</v>
      </c>
      <c r="H936">
        <v>8</v>
      </c>
      <c r="I936">
        <v>447</v>
      </c>
      <c r="J936">
        <v>64</v>
      </c>
      <c r="K936">
        <v>18.62</v>
      </c>
      <c r="L936">
        <v>0</v>
      </c>
      <c r="M936">
        <v>2</v>
      </c>
      <c r="N936">
        <v>4</v>
      </c>
      <c r="O936" s="2">
        <f t="shared" si="28"/>
        <v>22.35</v>
      </c>
      <c r="P936" s="2">
        <f t="shared" si="29"/>
        <v>13.96875</v>
      </c>
    </row>
    <row r="937" spans="1:16" x14ac:dyDescent="0.3">
      <c r="A937">
        <v>35</v>
      </c>
      <c r="B937" t="s">
        <v>1792</v>
      </c>
      <c r="C937" t="s">
        <v>12</v>
      </c>
      <c r="D937">
        <v>2017</v>
      </c>
      <c r="E937">
        <v>2019</v>
      </c>
      <c r="F937">
        <v>10</v>
      </c>
      <c r="G937">
        <v>18</v>
      </c>
      <c r="H937">
        <v>1</v>
      </c>
      <c r="I937">
        <v>446</v>
      </c>
      <c r="J937">
        <v>82</v>
      </c>
      <c r="K937">
        <v>26.23</v>
      </c>
      <c r="L937">
        <v>0</v>
      </c>
      <c r="M937">
        <v>3</v>
      </c>
      <c r="N937">
        <v>1</v>
      </c>
      <c r="O937" s="2">
        <f t="shared" si="28"/>
        <v>44.6</v>
      </c>
      <c r="P937" s="2">
        <f t="shared" si="29"/>
        <v>24.777777777777779</v>
      </c>
    </row>
    <row r="938" spans="1:16" x14ac:dyDescent="0.3">
      <c r="A938">
        <v>36</v>
      </c>
      <c r="B938" t="s">
        <v>2563</v>
      </c>
      <c r="C938" t="s">
        <v>13</v>
      </c>
      <c r="D938">
        <v>1983</v>
      </c>
      <c r="E938">
        <v>1993</v>
      </c>
      <c r="F938">
        <v>29</v>
      </c>
      <c r="G938">
        <v>45</v>
      </c>
      <c r="H938">
        <v>7</v>
      </c>
      <c r="I938">
        <v>446</v>
      </c>
      <c r="J938">
        <v>39</v>
      </c>
      <c r="K938">
        <v>11.73</v>
      </c>
      <c r="L938">
        <v>0</v>
      </c>
      <c r="M938">
        <v>0</v>
      </c>
      <c r="N938">
        <v>9</v>
      </c>
      <c r="O938" s="2">
        <f t="shared" si="28"/>
        <v>15.379310344827585</v>
      </c>
      <c r="P938" s="2">
        <f t="shared" si="29"/>
        <v>9.9111111111111114</v>
      </c>
    </row>
    <row r="939" spans="1:16" x14ac:dyDescent="0.3">
      <c r="A939">
        <v>37</v>
      </c>
      <c r="B939" t="s">
        <v>2757</v>
      </c>
      <c r="C939" t="s">
        <v>12</v>
      </c>
      <c r="D939">
        <v>1977</v>
      </c>
      <c r="E939">
        <v>1986</v>
      </c>
      <c r="F939">
        <v>25</v>
      </c>
      <c r="G939">
        <v>39</v>
      </c>
      <c r="H939">
        <v>8</v>
      </c>
      <c r="I939">
        <v>445</v>
      </c>
      <c r="J939">
        <v>33</v>
      </c>
      <c r="K939">
        <v>14.35</v>
      </c>
      <c r="L939">
        <v>0</v>
      </c>
      <c r="M939">
        <v>0</v>
      </c>
      <c r="N939">
        <v>6</v>
      </c>
      <c r="O939" s="2">
        <f t="shared" si="28"/>
        <v>17.8</v>
      </c>
      <c r="P939" s="2">
        <f t="shared" si="29"/>
        <v>11.410256410256411</v>
      </c>
    </row>
    <row r="940" spans="1:16" x14ac:dyDescent="0.3">
      <c r="A940">
        <v>38</v>
      </c>
      <c r="B940" t="s">
        <v>1633</v>
      </c>
      <c r="C940" t="s">
        <v>12</v>
      </c>
      <c r="D940">
        <v>1996</v>
      </c>
      <c r="E940">
        <v>2006</v>
      </c>
      <c r="F940">
        <v>38</v>
      </c>
      <c r="G940">
        <v>54</v>
      </c>
      <c r="H940">
        <v>12</v>
      </c>
      <c r="I940">
        <v>445</v>
      </c>
      <c r="J940">
        <v>25</v>
      </c>
      <c r="K940">
        <v>10.59</v>
      </c>
      <c r="L940">
        <v>0</v>
      </c>
      <c r="M940">
        <v>0</v>
      </c>
      <c r="N940">
        <v>7</v>
      </c>
      <c r="O940" s="2">
        <f t="shared" si="28"/>
        <v>11.710526315789474</v>
      </c>
      <c r="P940" s="2">
        <f t="shared" si="29"/>
        <v>8.2407407407407405</v>
      </c>
    </row>
    <row r="941" spans="1:16" x14ac:dyDescent="0.3">
      <c r="A941">
        <v>39</v>
      </c>
      <c r="B941" t="s">
        <v>2544</v>
      </c>
      <c r="C941" t="s">
        <v>18</v>
      </c>
      <c r="D941">
        <v>2005</v>
      </c>
      <c r="E941">
        <v>2008</v>
      </c>
      <c r="F941">
        <v>11</v>
      </c>
      <c r="G941">
        <v>19</v>
      </c>
      <c r="H941">
        <v>2</v>
      </c>
      <c r="I941">
        <v>441</v>
      </c>
      <c r="J941">
        <v>74</v>
      </c>
      <c r="K941">
        <v>25.94</v>
      </c>
      <c r="L941">
        <v>0</v>
      </c>
      <c r="M941">
        <v>1</v>
      </c>
      <c r="N941">
        <v>1</v>
      </c>
      <c r="O941" s="2">
        <f t="shared" si="28"/>
        <v>40.090909090909093</v>
      </c>
      <c r="P941" s="2">
        <f t="shared" si="29"/>
        <v>23.210526315789473</v>
      </c>
    </row>
    <row r="942" spans="1:16" x14ac:dyDescent="0.3">
      <c r="A942">
        <v>40</v>
      </c>
      <c r="B942" t="s">
        <v>3836</v>
      </c>
      <c r="C942" t="s">
        <v>16</v>
      </c>
      <c r="D942">
        <v>1964</v>
      </c>
      <c r="E942">
        <v>1969</v>
      </c>
      <c r="F942">
        <v>10</v>
      </c>
      <c r="G942">
        <v>19</v>
      </c>
      <c r="H942">
        <v>0</v>
      </c>
      <c r="I942">
        <v>441</v>
      </c>
      <c r="J942">
        <v>126</v>
      </c>
      <c r="K942">
        <v>23.21</v>
      </c>
      <c r="L942">
        <v>1</v>
      </c>
      <c r="M942">
        <v>2</v>
      </c>
      <c r="N942">
        <v>1</v>
      </c>
      <c r="O942" s="2">
        <f t="shared" si="28"/>
        <v>44.1</v>
      </c>
      <c r="P942" s="2">
        <f t="shared" si="29"/>
        <v>23.210526315789473</v>
      </c>
    </row>
    <row r="943" spans="1:16" x14ac:dyDescent="0.3">
      <c r="A943">
        <v>41</v>
      </c>
      <c r="B943" t="s">
        <v>3837</v>
      </c>
      <c r="C943" t="s">
        <v>18</v>
      </c>
      <c r="D943">
        <v>1955</v>
      </c>
      <c r="E943">
        <v>1961</v>
      </c>
      <c r="F943">
        <v>12</v>
      </c>
      <c r="G943">
        <v>23</v>
      </c>
      <c r="H943">
        <v>2</v>
      </c>
      <c r="I943">
        <v>440</v>
      </c>
      <c r="J943">
        <v>102</v>
      </c>
      <c r="K943">
        <v>20.95</v>
      </c>
      <c r="L943">
        <v>1</v>
      </c>
      <c r="M943">
        <v>3</v>
      </c>
      <c r="N943">
        <v>3</v>
      </c>
      <c r="O943" s="2">
        <f t="shared" si="28"/>
        <v>36.666666666666664</v>
      </c>
      <c r="P943" s="2">
        <f t="shared" si="29"/>
        <v>19.130434782608695</v>
      </c>
    </row>
    <row r="944" spans="1:16" x14ac:dyDescent="0.3">
      <c r="A944">
        <v>42</v>
      </c>
      <c r="B944" t="s">
        <v>2585</v>
      </c>
      <c r="C944" t="s">
        <v>12</v>
      </c>
      <c r="D944">
        <v>1978</v>
      </c>
      <c r="E944">
        <v>1984</v>
      </c>
      <c r="F944">
        <v>38</v>
      </c>
      <c r="G944">
        <v>58</v>
      </c>
      <c r="H944">
        <v>13</v>
      </c>
      <c r="I944">
        <v>439</v>
      </c>
      <c r="J944">
        <v>52</v>
      </c>
      <c r="K944">
        <v>9.75</v>
      </c>
      <c r="L944">
        <v>0</v>
      </c>
      <c r="M944">
        <v>1</v>
      </c>
      <c r="N944">
        <v>14</v>
      </c>
      <c r="O944" s="2">
        <f t="shared" si="28"/>
        <v>11.552631578947368</v>
      </c>
      <c r="P944" s="2">
        <f t="shared" si="29"/>
        <v>7.568965517241379</v>
      </c>
    </row>
    <row r="945" spans="1:16" x14ac:dyDescent="0.3">
      <c r="A945">
        <v>43</v>
      </c>
      <c r="B945" t="s">
        <v>3838</v>
      </c>
      <c r="C945" t="s">
        <v>18</v>
      </c>
      <c r="D945">
        <v>1937</v>
      </c>
      <c r="E945">
        <v>1953</v>
      </c>
      <c r="F945">
        <v>13</v>
      </c>
      <c r="G945">
        <v>21</v>
      </c>
      <c r="H945">
        <v>0</v>
      </c>
      <c r="I945">
        <v>439</v>
      </c>
      <c r="J945">
        <v>66</v>
      </c>
      <c r="K945">
        <v>20.9</v>
      </c>
      <c r="L945">
        <v>0</v>
      </c>
      <c r="M945">
        <v>5</v>
      </c>
      <c r="N945">
        <v>0</v>
      </c>
      <c r="O945" s="2">
        <f t="shared" si="28"/>
        <v>33.769230769230766</v>
      </c>
      <c r="P945" s="2">
        <f t="shared" si="29"/>
        <v>20.904761904761905</v>
      </c>
    </row>
    <row r="946" spans="1:16" x14ac:dyDescent="0.3">
      <c r="A946">
        <v>44</v>
      </c>
      <c r="B946" t="s">
        <v>3839</v>
      </c>
      <c r="C946" t="s">
        <v>11</v>
      </c>
      <c r="D946">
        <v>2003</v>
      </c>
      <c r="E946">
        <v>2004</v>
      </c>
      <c r="F946">
        <v>10</v>
      </c>
      <c r="G946">
        <v>19</v>
      </c>
      <c r="H946">
        <v>0</v>
      </c>
      <c r="I946">
        <v>437</v>
      </c>
      <c r="J946">
        <v>60</v>
      </c>
      <c r="K946">
        <v>23</v>
      </c>
      <c r="L946">
        <v>0</v>
      </c>
      <c r="M946">
        <v>2</v>
      </c>
      <c r="N946">
        <v>1</v>
      </c>
      <c r="O946" s="2">
        <f t="shared" si="28"/>
        <v>43.7</v>
      </c>
      <c r="P946" s="2">
        <f t="shared" si="29"/>
        <v>23</v>
      </c>
    </row>
    <row r="947" spans="1:16" x14ac:dyDescent="0.3">
      <c r="A947">
        <v>45</v>
      </c>
      <c r="B947" t="s">
        <v>2196</v>
      </c>
      <c r="C947" t="s">
        <v>16</v>
      </c>
      <c r="D947">
        <v>1995</v>
      </c>
      <c r="E947">
        <v>2003</v>
      </c>
      <c r="F947">
        <v>13</v>
      </c>
      <c r="G947">
        <v>24</v>
      </c>
      <c r="H947">
        <v>1</v>
      </c>
      <c r="I947">
        <v>436</v>
      </c>
      <c r="J947">
        <v>72</v>
      </c>
      <c r="K947">
        <v>18.95</v>
      </c>
      <c r="L947">
        <v>0</v>
      </c>
      <c r="M947">
        <v>1</v>
      </c>
      <c r="N947">
        <v>6</v>
      </c>
      <c r="O947" s="2">
        <f t="shared" si="28"/>
        <v>33.53846153846154</v>
      </c>
      <c r="P947" s="2">
        <f t="shared" si="29"/>
        <v>18.166666666666668</v>
      </c>
    </row>
    <row r="948" spans="1:16" x14ac:dyDescent="0.3">
      <c r="A948">
        <v>46</v>
      </c>
      <c r="B948" t="s">
        <v>2296</v>
      </c>
      <c r="C948" t="s">
        <v>14</v>
      </c>
      <c r="D948">
        <v>1983</v>
      </c>
      <c r="E948">
        <v>1992</v>
      </c>
      <c r="F948">
        <v>23</v>
      </c>
      <c r="G948">
        <v>36</v>
      </c>
      <c r="H948">
        <v>6</v>
      </c>
      <c r="I948">
        <v>433</v>
      </c>
      <c r="J948">
        <v>56</v>
      </c>
      <c r="K948">
        <v>14.43</v>
      </c>
      <c r="L948">
        <v>0</v>
      </c>
      <c r="M948">
        <v>2</v>
      </c>
      <c r="N948">
        <v>5</v>
      </c>
      <c r="O948" s="2">
        <f t="shared" si="28"/>
        <v>18.826086956521738</v>
      </c>
      <c r="P948" s="2">
        <f t="shared" si="29"/>
        <v>12.027777777777779</v>
      </c>
    </row>
    <row r="949" spans="1:16" x14ac:dyDescent="0.3">
      <c r="A949">
        <v>47</v>
      </c>
      <c r="B949" t="s">
        <v>2350</v>
      </c>
      <c r="C949" t="s">
        <v>12</v>
      </c>
      <c r="D949">
        <v>1987</v>
      </c>
      <c r="E949">
        <v>1991</v>
      </c>
      <c r="F949">
        <v>13</v>
      </c>
      <c r="G949">
        <v>19</v>
      </c>
      <c r="H949">
        <v>3</v>
      </c>
      <c r="I949">
        <v>431</v>
      </c>
      <c r="J949">
        <v>87</v>
      </c>
      <c r="K949">
        <v>26.93</v>
      </c>
      <c r="L949">
        <v>0</v>
      </c>
      <c r="M949">
        <v>2</v>
      </c>
      <c r="N949">
        <v>1</v>
      </c>
      <c r="O949" s="2">
        <f t="shared" si="28"/>
        <v>33.153846153846153</v>
      </c>
      <c r="P949" s="2">
        <f t="shared" si="29"/>
        <v>22.684210526315791</v>
      </c>
    </row>
    <row r="950" spans="1:16" x14ac:dyDescent="0.3">
      <c r="A950">
        <v>48</v>
      </c>
      <c r="B950" t="s">
        <v>3146</v>
      </c>
      <c r="C950" t="s">
        <v>12</v>
      </c>
      <c r="D950">
        <v>1968</v>
      </c>
      <c r="E950">
        <v>1980</v>
      </c>
      <c r="F950">
        <v>38</v>
      </c>
      <c r="G950">
        <v>50</v>
      </c>
      <c r="H950">
        <v>13</v>
      </c>
      <c r="I950">
        <v>430</v>
      </c>
      <c r="J950">
        <v>43</v>
      </c>
      <c r="K950">
        <v>11.62</v>
      </c>
      <c r="L950">
        <v>0</v>
      </c>
      <c r="M950">
        <v>0</v>
      </c>
      <c r="N950">
        <v>10</v>
      </c>
      <c r="O950" s="2">
        <f t="shared" si="28"/>
        <v>11.315789473684211</v>
      </c>
      <c r="P950" s="2">
        <f t="shared" si="29"/>
        <v>8.6</v>
      </c>
    </row>
    <row r="951" spans="1:16" x14ac:dyDescent="0.3">
      <c r="A951">
        <v>49</v>
      </c>
      <c r="B951" t="s">
        <v>3840</v>
      </c>
      <c r="C951" t="s">
        <v>11</v>
      </c>
      <c r="D951">
        <v>1959</v>
      </c>
      <c r="E951">
        <v>1967</v>
      </c>
      <c r="F951">
        <v>10</v>
      </c>
      <c r="G951">
        <v>18</v>
      </c>
      <c r="H951">
        <v>0</v>
      </c>
      <c r="I951">
        <v>428</v>
      </c>
      <c r="J951">
        <v>112</v>
      </c>
      <c r="K951">
        <v>23.77</v>
      </c>
      <c r="L951">
        <v>1</v>
      </c>
      <c r="M951">
        <v>2</v>
      </c>
      <c r="N951">
        <v>1</v>
      </c>
      <c r="O951" s="2">
        <f t="shared" si="28"/>
        <v>42.8</v>
      </c>
      <c r="P951" s="2">
        <f t="shared" si="29"/>
        <v>23.777777777777779</v>
      </c>
    </row>
    <row r="952" spans="1:16" x14ac:dyDescent="0.3">
      <c r="A952">
        <v>0</v>
      </c>
      <c r="B952" t="s">
        <v>1066</v>
      </c>
      <c r="C952" t="s">
        <v>17</v>
      </c>
      <c r="D952">
        <v>2017</v>
      </c>
      <c r="E952">
        <v>2019</v>
      </c>
      <c r="F952">
        <v>12</v>
      </c>
      <c r="G952">
        <v>23</v>
      </c>
      <c r="H952">
        <v>1</v>
      </c>
      <c r="I952">
        <v>428</v>
      </c>
      <c r="J952">
        <v>101</v>
      </c>
      <c r="K952">
        <v>19.45</v>
      </c>
      <c r="L952">
        <v>1</v>
      </c>
      <c r="M952">
        <v>0</v>
      </c>
      <c r="N952">
        <v>2</v>
      </c>
      <c r="O952" s="2">
        <f t="shared" si="28"/>
        <v>35.666666666666664</v>
      </c>
      <c r="P952" s="2">
        <f t="shared" si="29"/>
        <v>18.608695652173914</v>
      </c>
    </row>
    <row r="953" spans="1:16" x14ac:dyDescent="0.3">
      <c r="A953">
        <v>1</v>
      </c>
      <c r="B953" t="s">
        <v>3431</v>
      </c>
      <c r="C953" t="s">
        <v>12</v>
      </c>
      <c r="D953">
        <v>1882</v>
      </c>
      <c r="E953">
        <v>1888</v>
      </c>
      <c r="F953">
        <v>12</v>
      </c>
      <c r="G953">
        <v>24</v>
      </c>
      <c r="H953">
        <v>4</v>
      </c>
      <c r="I953">
        <v>428</v>
      </c>
      <c r="J953">
        <v>87</v>
      </c>
      <c r="K953">
        <v>21.4</v>
      </c>
      <c r="L953">
        <v>0</v>
      </c>
      <c r="M953">
        <v>1</v>
      </c>
      <c r="N953">
        <v>3</v>
      </c>
      <c r="O953" s="2">
        <f t="shared" si="28"/>
        <v>35.666666666666664</v>
      </c>
      <c r="P953" s="2">
        <f t="shared" si="29"/>
        <v>17.833333333333332</v>
      </c>
    </row>
    <row r="954" spans="1:16" x14ac:dyDescent="0.3">
      <c r="A954">
        <v>2</v>
      </c>
      <c r="B954" t="s">
        <v>156</v>
      </c>
      <c r="C954" t="s">
        <v>16</v>
      </c>
      <c r="D954">
        <v>1999</v>
      </c>
      <c r="E954">
        <v>2002</v>
      </c>
      <c r="F954">
        <v>8</v>
      </c>
      <c r="G954">
        <v>13</v>
      </c>
      <c r="H954">
        <v>0</v>
      </c>
      <c r="I954">
        <v>427</v>
      </c>
      <c r="J954">
        <v>131</v>
      </c>
      <c r="K954">
        <v>32.840000000000003</v>
      </c>
      <c r="L954">
        <v>2</v>
      </c>
      <c r="M954">
        <v>1</v>
      </c>
      <c r="N954">
        <v>3</v>
      </c>
      <c r="O954" s="2">
        <f t="shared" si="28"/>
        <v>53.375</v>
      </c>
      <c r="P954" s="2">
        <f t="shared" si="29"/>
        <v>32.846153846153847</v>
      </c>
    </row>
    <row r="955" spans="1:16" x14ac:dyDescent="0.3">
      <c r="A955">
        <v>3</v>
      </c>
      <c r="B955" t="s">
        <v>3841</v>
      </c>
      <c r="C955" t="s">
        <v>13</v>
      </c>
      <c r="D955">
        <v>1884</v>
      </c>
      <c r="E955">
        <v>1896</v>
      </c>
      <c r="F955">
        <v>20</v>
      </c>
      <c r="G955">
        <v>33</v>
      </c>
      <c r="H955">
        <v>4</v>
      </c>
      <c r="I955">
        <v>427</v>
      </c>
      <c r="J955">
        <v>83</v>
      </c>
      <c r="K955">
        <v>14.72</v>
      </c>
      <c r="L955">
        <v>0</v>
      </c>
      <c r="M955">
        <v>3</v>
      </c>
      <c r="N955">
        <v>8</v>
      </c>
      <c r="O955" s="2">
        <f t="shared" si="28"/>
        <v>21.35</v>
      </c>
      <c r="P955" s="2">
        <f t="shared" si="29"/>
        <v>12.939393939393939</v>
      </c>
    </row>
    <row r="956" spans="1:16" x14ac:dyDescent="0.3">
      <c r="A956">
        <v>4</v>
      </c>
      <c r="B956" t="s">
        <v>3842</v>
      </c>
      <c r="C956" t="s">
        <v>17</v>
      </c>
      <c r="D956">
        <v>1906</v>
      </c>
      <c r="E956">
        <v>1911</v>
      </c>
      <c r="F956">
        <v>13</v>
      </c>
      <c r="G956">
        <v>22</v>
      </c>
      <c r="H956">
        <v>4</v>
      </c>
      <c r="I956">
        <v>427</v>
      </c>
      <c r="J956">
        <v>115</v>
      </c>
      <c r="K956">
        <v>23.72</v>
      </c>
      <c r="L956">
        <v>1</v>
      </c>
      <c r="M956">
        <v>1</v>
      </c>
      <c r="N956">
        <v>1</v>
      </c>
      <c r="O956" s="2">
        <f t="shared" si="28"/>
        <v>32.846153846153847</v>
      </c>
      <c r="P956" s="2">
        <f t="shared" si="29"/>
        <v>19.40909090909091</v>
      </c>
    </row>
    <row r="957" spans="1:16" x14ac:dyDescent="0.3">
      <c r="A957">
        <v>5</v>
      </c>
      <c r="B957" t="s">
        <v>1568</v>
      </c>
      <c r="C957" t="s">
        <v>18</v>
      </c>
      <c r="D957">
        <v>2000</v>
      </c>
      <c r="E957">
        <v>2010</v>
      </c>
      <c r="F957">
        <v>26</v>
      </c>
      <c r="G957">
        <v>36</v>
      </c>
      <c r="H957">
        <v>10</v>
      </c>
      <c r="I957">
        <v>427</v>
      </c>
      <c r="J957">
        <v>80</v>
      </c>
      <c r="K957">
        <v>16.420000000000002</v>
      </c>
      <c r="L957">
        <v>0</v>
      </c>
      <c r="M957">
        <v>1</v>
      </c>
      <c r="N957">
        <v>6</v>
      </c>
      <c r="O957" s="2">
        <f t="shared" si="28"/>
        <v>16.423076923076923</v>
      </c>
      <c r="P957" s="2">
        <f t="shared" si="29"/>
        <v>11.861111111111111</v>
      </c>
    </row>
    <row r="958" spans="1:16" x14ac:dyDescent="0.3">
      <c r="A958">
        <v>6</v>
      </c>
      <c r="B958" t="s">
        <v>1508</v>
      </c>
      <c r="C958" t="s">
        <v>12</v>
      </c>
      <c r="D958">
        <v>2004</v>
      </c>
      <c r="E958">
        <v>2010</v>
      </c>
      <c r="F958">
        <v>17</v>
      </c>
      <c r="G958">
        <v>24</v>
      </c>
      <c r="H958">
        <v>7</v>
      </c>
      <c r="I958">
        <v>426</v>
      </c>
      <c r="J958">
        <v>75</v>
      </c>
      <c r="K958">
        <v>25.05</v>
      </c>
      <c r="L958">
        <v>0</v>
      </c>
      <c r="M958">
        <v>2</v>
      </c>
      <c r="N958">
        <v>1</v>
      </c>
      <c r="O958" s="2">
        <f t="shared" si="28"/>
        <v>25.058823529411764</v>
      </c>
      <c r="P958" s="2">
        <f t="shared" si="29"/>
        <v>17.75</v>
      </c>
    </row>
    <row r="959" spans="1:16" x14ac:dyDescent="0.3">
      <c r="A959">
        <v>7</v>
      </c>
      <c r="B959" t="s">
        <v>3843</v>
      </c>
      <c r="C959" t="s">
        <v>12</v>
      </c>
      <c r="D959">
        <v>1948</v>
      </c>
      <c r="E959">
        <v>1953</v>
      </c>
      <c r="F959">
        <v>13</v>
      </c>
      <c r="G959">
        <v>21</v>
      </c>
      <c r="H959">
        <v>2</v>
      </c>
      <c r="I959">
        <v>426</v>
      </c>
      <c r="J959">
        <v>67</v>
      </c>
      <c r="K959">
        <v>22.42</v>
      </c>
      <c r="L959">
        <v>0</v>
      </c>
      <c r="M959">
        <v>4</v>
      </c>
      <c r="N959">
        <v>2</v>
      </c>
      <c r="O959" s="2">
        <f t="shared" si="28"/>
        <v>32.769230769230766</v>
      </c>
      <c r="P959" s="2">
        <f t="shared" si="29"/>
        <v>20.285714285714285</v>
      </c>
    </row>
    <row r="960" spans="1:16" x14ac:dyDescent="0.3">
      <c r="A960">
        <v>8</v>
      </c>
      <c r="B960" t="s">
        <v>2322</v>
      </c>
      <c r="C960" t="s">
        <v>11</v>
      </c>
      <c r="D960">
        <v>1992</v>
      </c>
      <c r="E960">
        <v>1993</v>
      </c>
      <c r="F960">
        <v>11</v>
      </c>
      <c r="G960">
        <v>13</v>
      </c>
      <c r="H960">
        <v>3</v>
      </c>
      <c r="I960">
        <v>425</v>
      </c>
      <c r="J960">
        <v>103</v>
      </c>
      <c r="K960">
        <v>42.5</v>
      </c>
      <c r="L960">
        <v>1</v>
      </c>
      <c r="M960">
        <v>3</v>
      </c>
      <c r="N960">
        <v>0</v>
      </c>
      <c r="O960" s="2">
        <f t="shared" si="28"/>
        <v>38.636363636363633</v>
      </c>
      <c r="P960" s="2">
        <f t="shared" si="29"/>
        <v>32.692307692307693</v>
      </c>
    </row>
    <row r="961" spans="1:16" x14ac:dyDescent="0.3">
      <c r="A961">
        <v>9</v>
      </c>
      <c r="B961" t="s">
        <v>3844</v>
      </c>
      <c r="C961" t="s">
        <v>13</v>
      </c>
      <c r="D961">
        <v>1905</v>
      </c>
      <c r="E961">
        <v>1910</v>
      </c>
      <c r="F961">
        <v>11</v>
      </c>
      <c r="G961">
        <v>22</v>
      </c>
      <c r="H961">
        <v>1</v>
      </c>
      <c r="I961">
        <v>424</v>
      </c>
      <c r="J961">
        <v>104</v>
      </c>
      <c r="K961">
        <v>20.190000000000001</v>
      </c>
      <c r="L961">
        <v>1</v>
      </c>
      <c r="M961">
        <v>1</v>
      </c>
      <c r="N961">
        <v>4</v>
      </c>
      <c r="O961" s="2">
        <f t="shared" si="28"/>
        <v>38.545454545454547</v>
      </c>
      <c r="P961" s="2">
        <f t="shared" si="29"/>
        <v>19.272727272727273</v>
      </c>
    </row>
    <row r="962" spans="1:16" x14ac:dyDescent="0.3">
      <c r="A962">
        <v>10</v>
      </c>
      <c r="B962" t="s">
        <v>3107</v>
      </c>
      <c r="C962" t="s">
        <v>18</v>
      </c>
      <c r="D962">
        <v>1976</v>
      </c>
      <c r="E962">
        <v>1978</v>
      </c>
      <c r="F962">
        <v>9</v>
      </c>
      <c r="G962">
        <v>18</v>
      </c>
      <c r="H962">
        <v>0</v>
      </c>
      <c r="I962">
        <v>423</v>
      </c>
      <c r="J962">
        <v>92</v>
      </c>
      <c r="K962">
        <v>23.5</v>
      </c>
      <c r="L962">
        <v>0</v>
      </c>
      <c r="M962">
        <v>3</v>
      </c>
      <c r="N962">
        <v>1</v>
      </c>
      <c r="O962" s="2">
        <f t="shared" si="28"/>
        <v>47</v>
      </c>
      <c r="P962" s="2">
        <f t="shared" si="29"/>
        <v>23.5</v>
      </c>
    </row>
    <row r="963" spans="1:16" x14ac:dyDescent="0.3">
      <c r="A963">
        <v>11</v>
      </c>
      <c r="B963" t="s">
        <v>3845</v>
      </c>
      <c r="C963" t="s">
        <v>11</v>
      </c>
      <c r="D963">
        <v>1955</v>
      </c>
      <c r="E963">
        <v>1964</v>
      </c>
      <c r="F963">
        <v>14</v>
      </c>
      <c r="G963">
        <v>20</v>
      </c>
      <c r="H963">
        <v>5</v>
      </c>
      <c r="I963">
        <v>422</v>
      </c>
      <c r="J963">
        <v>100</v>
      </c>
      <c r="K963">
        <v>28.13</v>
      </c>
      <c r="L963">
        <v>1</v>
      </c>
      <c r="M963">
        <v>2</v>
      </c>
      <c r="N963">
        <v>4</v>
      </c>
      <c r="O963" s="2">
        <f t="shared" ref="O963:O1026" si="30">I963/F963</f>
        <v>30.142857142857142</v>
      </c>
      <c r="P963" s="2">
        <f t="shared" ref="P963:P1026" si="31">I963/G963</f>
        <v>21.1</v>
      </c>
    </row>
    <row r="964" spans="1:16" x14ac:dyDescent="0.3">
      <c r="A964">
        <v>12</v>
      </c>
      <c r="B964" t="s">
        <v>2843</v>
      </c>
      <c r="C964" t="s">
        <v>13</v>
      </c>
      <c r="D964">
        <v>1967</v>
      </c>
      <c r="E964">
        <v>1975</v>
      </c>
      <c r="F964">
        <v>34</v>
      </c>
      <c r="G964">
        <v>46</v>
      </c>
      <c r="H964">
        <v>11</v>
      </c>
      <c r="I964">
        <v>421</v>
      </c>
      <c r="J964">
        <v>59</v>
      </c>
      <c r="K964">
        <v>12.02</v>
      </c>
      <c r="L964">
        <v>0</v>
      </c>
      <c r="M964">
        <v>1</v>
      </c>
      <c r="N964">
        <v>5</v>
      </c>
      <c r="O964" s="2">
        <f t="shared" si="30"/>
        <v>12.382352941176471</v>
      </c>
      <c r="P964" s="2">
        <f t="shared" si="31"/>
        <v>9.1521739130434785</v>
      </c>
    </row>
    <row r="965" spans="1:16" x14ac:dyDescent="0.3">
      <c r="A965">
        <v>13</v>
      </c>
      <c r="B965" t="s">
        <v>2392</v>
      </c>
      <c r="C965" t="s">
        <v>13</v>
      </c>
      <c r="D965">
        <v>1996</v>
      </c>
      <c r="E965">
        <v>2001</v>
      </c>
      <c r="F965">
        <v>21</v>
      </c>
      <c r="G965">
        <v>34</v>
      </c>
      <c r="H965">
        <v>8</v>
      </c>
      <c r="I965">
        <v>421</v>
      </c>
      <c r="J965">
        <v>37</v>
      </c>
      <c r="K965">
        <v>16.190000000000001</v>
      </c>
      <c r="L965">
        <v>0</v>
      </c>
      <c r="M965">
        <v>0</v>
      </c>
      <c r="N965">
        <v>2</v>
      </c>
      <c r="O965" s="2">
        <f t="shared" si="30"/>
        <v>20.047619047619047</v>
      </c>
      <c r="P965" s="2">
        <f t="shared" si="31"/>
        <v>12.382352941176471</v>
      </c>
    </row>
    <row r="966" spans="1:16" x14ac:dyDescent="0.3">
      <c r="A966">
        <v>14</v>
      </c>
      <c r="B966" t="s">
        <v>3846</v>
      </c>
      <c r="C966" t="s">
        <v>18</v>
      </c>
      <c r="D966">
        <v>1931</v>
      </c>
      <c r="E966">
        <v>1937</v>
      </c>
      <c r="F966">
        <v>7</v>
      </c>
      <c r="G966">
        <v>10</v>
      </c>
      <c r="H966">
        <v>0</v>
      </c>
      <c r="I966">
        <v>421</v>
      </c>
      <c r="J966">
        <v>100</v>
      </c>
      <c r="K966">
        <v>42.1</v>
      </c>
      <c r="L966">
        <v>1</v>
      </c>
      <c r="M966">
        <v>5</v>
      </c>
      <c r="N966">
        <v>0</v>
      </c>
      <c r="O966" s="2">
        <f t="shared" si="30"/>
        <v>60.142857142857146</v>
      </c>
      <c r="P966" s="2">
        <f t="shared" si="31"/>
        <v>42.1</v>
      </c>
    </row>
    <row r="967" spans="1:16" x14ac:dyDescent="0.3">
      <c r="A967">
        <v>15</v>
      </c>
      <c r="B967" t="s">
        <v>3847</v>
      </c>
      <c r="C967" t="s">
        <v>11</v>
      </c>
      <c r="D967">
        <v>1959</v>
      </c>
      <c r="E967">
        <v>1968</v>
      </c>
      <c r="F967">
        <v>28</v>
      </c>
      <c r="G967">
        <v>44</v>
      </c>
      <c r="H967">
        <v>13</v>
      </c>
      <c r="I967">
        <v>418</v>
      </c>
      <c r="J967">
        <v>85</v>
      </c>
      <c r="K967">
        <v>13.48</v>
      </c>
      <c r="L967">
        <v>0</v>
      </c>
      <c r="M967">
        <v>1</v>
      </c>
      <c r="N967">
        <v>8</v>
      </c>
      <c r="O967" s="2">
        <f t="shared" si="30"/>
        <v>14.928571428571429</v>
      </c>
      <c r="P967" s="2">
        <f t="shared" si="31"/>
        <v>9.5</v>
      </c>
    </row>
    <row r="968" spans="1:16" x14ac:dyDescent="0.3">
      <c r="A968">
        <v>16</v>
      </c>
      <c r="B968" t="s">
        <v>119</v>
      </c>
      <c r="C968" t="s">
        <v>14</v>
      </c>
      <c r="D968">
        <v>2006</v>
      </c>
      <c r="E968">
        <v>2009</v>
      </c>
      <c r="F968">
        <v>8</v>
      </c>
      <c r="G968">
        <v>15</v>
      </c>
      <c r="H968">
        <v>3</v>
      </c>
      <c r="I968">
        <v>418</v>
      </c>
      <c r="J968">
        <v>96</v>
      </c>
      <c r="K968">
        <v>34.83</v>
      </c>
      <c r="L968">
        <v>0</v>
      </c>
      <c r="M968">
        <v>4</v>
      </c>
      <c r="N968">
        <v>1</v>
      </c>
      <c r="O968" s="2">
        <f t="shared" si="30"/>
        <v>52.25</v>
      </c>
      <c r="P968" s="2">
        <f t="shared" si="31"/>
        <v>27.866666666666667</v>
      </c>
    </row>
    <row r="969" spans="1:16" x14ac:dyDescent="0.3">
      <c r="A969">
        <v>17</v>
      </c>
      <c r="B969" t="s">
        <v>2436</v>
      </c>
      <c r="C969" t="s">
        <v>15</v>
      </c>
      <c r="D969">
        <v>1976</v>
      </c>
      <c r="E969">
        <v>1980</v>
      </c>
      <c r="F969">
        <v>9</v>
      </c>
      <c r="G969">
        <v>16</v>
      </c>
      <c r="H969">
        <v>3</v>
      </c>
      <c r="I969">
        <v>418</v>
      </c>
      <c r="J969">
        <v>100</v>
      </c>
      <c r="K969">
        <v>32.15</v>
      </c>
      <c r="L969">
        <v>1</v>
      </c>
      <c r="M969">
        <v>2</v>
      </c>
      <c r="N969">
        <v>3</v>
      </c>
      <c r="O969" s="2">
        <f t="shared" si="30"/>
        <v>46.444444444444443</v>
      </c>
      <c r="P969" s="2">
        <f t="shared" si="31"/>
        <v>26.125</v>
      </c>
    </row>
    <row r="970" spans="1:16" x14ac:dyDescent="0.3">
      <c r="A970">
        <v>18</v>
      </c>
      <c r="B970" t="s">
        <v>471</v>
      </c>
      <c r="C970" t="s">
        <v>20</v>
      </c>
      <c r="D970">
        <v>2008</v>
      </c>
      <c r="E970">
        <v>2012</v>
      </c>
      <c r="F970">
        <v>8</v>
      </c>
      <c r="G970">
        <v>15</v>
      </c>
      <c r="H970">
        <v>2</v>
      </c>
      <c r="I970">
        <v>416</v>
      </c>
      <c r="J970">
        <v>108</v>
      </c>
      <c r="K970">
        <v>32</v>
      </c>
      <c r="L970">
        <v>1</v>
      </c>
      <c r="M970">
        <v>1</v>
      </c>
      <c r="N970">
        <v>0</v>
      </c>
      <c r="O970" s="2">
        <f t="shared" si="30"/>
        <v>52</v>
      </c>
      <c r="P970" s="2">
        <f t="shared" si="31"/>
        <v>27.733333333333334</v>
      </c>
    </row>
    <row r="971" spans="1:16" x14ac:dyDescent="0.3">
      <c r="A971">
        <v>19</v>
      </c>
      <c r="B971" t="s">
        <v>3848</v>
      </c>
      <c r="C971" t="s">
        <v>13</v>
      </c>
      <c r="D971">
        <v>1903</v>
      </c>
      <c r="E971">
        <v>1914</v>
      </c>
      <c r="F971">
        <v>13</v>
      </c>
      <c r="G971">
        <v>21</v>
      </c>
      <c r="H971">
        <v>3</v>
      </c>
      <c r="I971">
        <v>416</v>
      </c>
      <c r="J971">
        <v>63</v>
      </c>
      <c r="K971">
        <v>23.11</v>
      </c>
      <c r="L971">
        <v>0</v>
      </c>
      <c r="M971">
        <v>1</v>
      </c>
      <c r="N971">
        <v>1</v>
      </c>
      <c r="O971" s="2">
        <f t="shared" si="30"/>
        <v>32</v>
      </c>
      <c r="P971" s="2">
        <f t="shared" si="31"/>
        <v>19.80952380952381</v>
      </c>
    </row>
    <row r="972" spans="1:16" x14ac:dyDescent="0.3">
      <c r="A972">
        <v>20</v>
      </c>
      <c r="B972" t="s">
        <v>3849</v>
      </c>
      <c r="C972" t="s">
        <v>18</v>
      </c>
      <c r="D972">
        <v>1930</v>
      </c>
      <c r="E972">
        <v>1937</v>
      </c>
      <c r="F972">
        <v>11</v>
      </c>
      <c r="G972">
        <v>16</v>
      </c>
      <c r="H972">
        <v>2</v>
      </c>
      <c r="I972">
        <v>416</v>
      </c>
      <c r="J972">
        <v>74</v>
      </c>
      <c r="K972">
        <v>29.71</v>
      </c>
      <c r="L972">
        <v>0</v>
      </c>
      <c r="M972">
        <v>3</v>
      </c>
      <c r="N972">
        <v>1</v>
      </c>
      <c r="O972" s="2">
        <f t="shared" si="30"/>
        <v>37.81818181818182</v>
      </c>
      <c r="P972" s="2">
        <f t="shared" si="31"/>
        <v>26</v>
      </c>
    </row>
    <row r="973" spans="1:16" x14ac:dyDescent="0.3">
      <c r="A973">
        <v>21</v>
      </c>
      <c r="B973" t="s">
        <v>1558</v>
      </c>
      <c r="C973" t="s">
        <v>12</v>
      </c>
      <c r="D973">
        <v>2011</v>
      </c>
      <c r="E973">
        <v>2019</v>
      </c>
      <c r="F973">
        <v>20</v>
      </c>
      <c r="G973">
        <v>24</v>
      </c>
      <c r="H973">
        <v>9</v>
      </c>
      <c r="I973">
        <v>415</v>
      </c>
      <c r="J973">
        <v>47</v>
      </c>
      <c r="K973">
        <v>27.66</v>
      </c>
      <c r="L973">
        <v>0</v>
      </c>
      <c r="M973">
        <v>0</v>
      </c>
      <c r="N973">
        <v>2</v>
      </c>
      <c r="O973" s="2">
        <f t="shared" si="30"/>
        <v>20.75</v>
      </c>
      <c r="P973" s="2">
        <f t="shared" si="31"/>
        <v>17.291666666666668</v>
      </c>
    </row>
    <row r="974" spans="1:16" x14ac:dyDescent="0.3">
      <c r="A974">
        <v>22</v>
      </c>
      <c r="B974" t="s">
        <v>3850</v>
      </c>
      <c r="C974" t="s">
        <v>15</v>
      </c>
      <c r="D974">
        <v>1930</v>
      </c>
      <c r="E974">
        <v>1935</v>
      </c>
      <c r="F974">
        <v>12</v>
      </c>
      <c r="G974">
        <v>22</v>
      </c>
      <c r="H974">
        <v>6</v>
      </c>
      <c r="I974">
        <v>413</v>
      </c>
      <c r="J974">
        <v>71</v>
      </c>
      <c r="K974">
        <v>25.81</v>
      </c>
      <c r="L974">
        <v>0</v>
      </c>
      <c r="M974">
        <v>3</v>
      </c>
      <c r="N974">
        <v>1</v>
      </c>
      <c r="O974" s="2">
        <f t="shared" si="30"/>
        <v>34.416666666666664</v>
      </c>
      <c r="P974" s="2">
        <f t="shared" si="31"/>
        <v>18.772727272727273</v>
      </c>
    </row>
    <row r="975" spans="1:16" x14ac:dyDescent="0.3">
      <c r="A975">
        <v>23</v>
      </c>
      <c r="B975" t="s">
        <v>3851</v>
      </c>
      <c r="C975" t="s">
        <v>12</v>
      </c>
      <c r="D975">
        <v>1929</v>
      </c>
      <c r="E975">
        <v>1931</v>
      </c>
      <c r="F975">
        <v>10</v>
      </c>
      <c r="G975">
        <v>12</v>
      </c>
      <c r="H975">
        <v>4</v>
      </c>
      <c r="I975">
        <v>410</v>
      </c>
      <c r="J975">
        <v>65</v>
      </c>
      <c r="K975">
        <v>51.25</v>
      </c>
      <c r="L975">
        <v>0</v>
      </c>
      <c r="M975">
        <v>4</v>
      </c>
      <c r="N975">
        <v>0</v>
      </c>
      <c r="O975" s="2">
        <f t="shared" si="30"/>
        <v>41</v>
      </c>
      <c r="P975" s="2">
        <f t="shared" si="31"/>
        <v>34.166666666666664</v>
      </c>
    </row>
    <row r="976" spans="1:16" x14ac:dyDescent="0.3">
      <c r="A976">
        <v>24</v>
      </c>
      <c r="B976" t="s">
        <v>3852</v>
      </c>
      <c r="C976" t="s">
        <v>12</v>
      </c>
      <c r="D976">
        <v>1932</v>
      </c>
      <c r="E976">
        <v>1946</v>
      </c>
      <c r="F976">
        <v>27</v>
      </c>
      <c r="G976">
        <v>39</v>
      </c>
      <c r="H976">
        <v>7</v>
      </c>
      <c r="I976">
        <v>410</v>
      </c>
      <c r="J976">
        <v>56</v>
      </c>
      <c r="K976">
        <v>12.81</v>
      </c>
      <c r="L976">
        <v>0</v>
      </c>
      <c r="M976">
        <v>1</v>
      </c>
      <c r="N976">
        <v>6</v>
      </c>
      <c r="O976" s="2">
        <f t="shared" si="30"/>
        <v>15.185185185185185</v>
      </c>
      <c r="P976" s="2">
        <f t="shared" si="31"/>
        <v>10.512820512820513</v>
      </c>
    </row>
    <row r="977" spans="1:16" x14ac:dyDescent="0.3">
      <c r="A977">
        <v>25</v>
      </c>
      <c r="B977" t="s">
        <v>3853</v>
      </c>
      <c r="C977" t="s">
        <v>13</v>
      </c>
      <c r="D977">
        <v>1931</v>
      </c>
      <c r="E977">
        <v>1935</v>
      </c>
      <c r="F977">
        <v>6</v>
      </c>
      <c r="G977">
        <v>9</v>
      </c>
      <c r="H977">
        <v>0</v>
      </c>
      <c r="I977">
        <v>409</v>
      </c>
      <c r="J977">
        <v>107</v>
      </c>
      <c r="K977">
        <v>45.44</v>
      </c>
      <c r="L977">
        <v>1</v>
      </c>
      <c r="M977">
        <v>3</v>
      </c>
      <c r="N977">
        <v>0</v>
      </c>
      <c r="O977" s="2">
        <f t="shared" si="30"/>
        <v>68.166666666666671</v>
      </c>
      <c r="P977" s="2">
        <f t="shared" si="31"/>
        <v>45.444444444444443</v>
      </c>
    </row>
    <row r="978" spans="1:16" x14ac:dyDescent="0.3">
      <c r="A978">
        <v>26</v>
      </c>
      <c r="B978" t="s">
        <v>3854</v>
      </c>
      <c r="C978" t="s">
        <v>13</v>
      </c>
      <c r="D978">
        <v>1950</v>
      </c>
      <c r="E978">
        <v>1957</v>
      </c>
      <c r="F978">
        <v>9</v>
      </c>
      <c r="G978">
        <v>17</v>
      </c>
      <c r="H978">
        <v>2</v>
      </c>
      <c r="I978">
        <v>408</v>
      </c>
      <c r="J978">
        <v>110</v>
      </c>
      <c r="K978">
        <v>27.2</v>
      </c>
      <c r="L978">
        <v>1</v>
      </c>
      <c r="M978">
        <v>1</v>
      </c>
      <c r="N978">
        <v>2</v>
      </c>
      <c r="O978" s="2">
        <f t="shared" si="30"/>
        <v>45.333333333333336</v>
      </c>
      <c r="P978" s="2">
        <f t="shared" si="31"/>
        <v>24</v>
      </c>
    </row>
    <row r="979" spans="1:16" x14ac:dyDescent="0.3">
      <c r="A979">
        <v>27</v>
      </c>
      <c r="B979" t="s">
        <v>1755</v>
      </c>
      <c r="C979" t="s">
        <v>15</v>
      </c>
      <c r="D979">
        <v>2002</v>
      </c>
      <c r="E979">
        <v>2009</v>
      </c>
      <c r="F979">
        <v>37</v>
      </c>
      <c r="G979">
        <v>57</v>
      </c>
      <c r="H979">
        <v>5</v>
      </c>
      <c r="I979">
        <v>407</v>
      </c>
      <c r="J979">
        <v>36</v>
      </c>
      <c r="K979">
        <v>7.82</v>
      </c>
      <c r="L979">
        <v>0</v>
      </c>
      <c r="M979">
        <v>0</v>
      </c>
      <c r="N979">
        <v>15</v>
      </c>
      <c r="O979" s="2">
        <f t="shared" si="30"/>
        <v>11</v>
      </c>
      <c r="P979" s="2">
        <f t="shared" si="31"/>
        <v>7.1403508771929829</v>
      </c>
    </row>
    <row r="980" spans="1:16" x14ac:dyDescent="0.3">
      <c r="A980">
        <v>28</v>
      </c>
      <c r="B980" t="s">
        <v>2378</v>
      </c>
      <c r="C980" t="s">
        <v>14</v>
      </c>
      <c r="D980">
        <v>1982</v>
      </c>
      <c r="E980">
        <v>1984</v>
      </c>
      <c r="F980">
        <v>12</v>
      </c>
      <c r="G980">
        <v>22</v>
      </c>
      <c r="H980">
        <v>3</v>
      </c>
      <c r="I980">
        <v>406</v>
      </c>
      <c r="J980">
        <v>61</v>
      </c>
      <c r="K980">
        <v>21.36</v>
      </c>
      <c r="L980">
        <v>0</v>
      </c>
      <c r="M980">
        <v>2</v>
      </c>
      <c r="N980">
        <v>3</v>
      </c>
      <c r="O980" s="2">
        <f t="shared" si="30"/>
        <v>33.833333333333336</v>
      </c>
      <c r="P980" s="2">
        <f t="shared" si="31"/>
        <v>18.454545454545453</v>
      </c>
    </row>
    <row r="981" spans="1:16" x14ac:dyDescent="0.3">
      <c r="A981">
        <v>29</v>
      </c>
      <c r="B981" t="s">
        <v>2844</v>
      </c>
      <c r="C981" t="s">
        <v>13</v>
      </c>
      <c r="D981">
        <v>1969</v>
      </c>
      <c r="E981">
        <v>1975</v>
      </c>
      <c r="F981">
        <v>8</v>
      </c>
      <c r="G981">
        <v>16</v>
      </c>
      <c r="H981">
        <v>1</v>
      </c>
      <c r="I981">
        <v>403</v>
      </c>
      <c r="J981">
        <v>107</v>
      </c>
      <c r="K981">
        <v>26.86</v>
      </c>
      <c r="L981">
        <v>1</v>
      </c>
      <c r="M981">
        <v>2</v>
      </c>
      <c r="N981">
        <v>2</v>
      </c>
      <c r="O981" s="2">
        <f t="shared" si="30"/>
        <v>50.375</v>
      </c>
      <c r="P981" s="2">
        <f t="shared" si="31"/>
        <v>25.1875</v>
      </c>
    </row>
    <row r="982" spans="1:16" x14ac:dyDescent="0.3">
      <c r="A982">
        <v>30</v>
      </c>
      <c r="B982" t="s">
        <v>2669</v>
      </c>
      <c r="C982" t="s">
        <v>15</v>
      </c>
      <c r="D982">
        <v>2014</v>
      </c>
      <c r="E982">
        <v>2016</v>
      </c>
      <c r="F982">
        <v>9</v>
      </c>
      <c r="G982">
        <v>16</v>
      </c>
      <c r="H982">
        <v>0</v>
      </c>
      <c r="I982">
        <v>403</v>
      </c>
      <c r="J982">
        <v>66</v>
      </c>
      <c r="K982">
        <v>25.18</v>
      </c>
      <c r="L982">
        <v>0</v>
      </c>
      <c r="M982">
        <v>2</v>
      </c>
      <c r="N982">
        <v>2</v>
      </c>
      <c r="O982" s="2">
        <f t="shared" si="30"/>
        <v>44.777777777777779</v>
      </c>
      <c r="P982" s="2">
        <f t="shared" si="31"/>
        <v>25.1875</v>
      </c>
    </row>
    <row r="983" spans="1:16" x14ac:dyDescent="0.3">
      <c r="A983">
        <v>31</v>
      </c>
      <c r="B983" t="s">
        <v>3855</v>
      </c>
      <c r="C983" t="s">
        <v>12</v>
      </c>
      <c r="D983">
        <v>1924</v>
      </c>
      <c r="E983">
        <v>1926</v>
      </c>
      <c r="F983">
        <v>9</v>
      </c>
      <c r="G983">
        <v>13</v>
      </c>
      <c r="H983">
        <v>0</v>
      </c>
      <c r="I983">
        <v>403</v>
      </c>
      <c r="J983">
        <v>100</v>
      </c>
      <c r="K983">
        <v>31</v>
      </c>
      <c r="L983">
        <v>1</v>
      </c>
      <c r="M983">
        <v>2</v>
      </c>
      <c r="N983">
        <v>1</v>
      </c>
      <c r="O983" s="2">
        <f t="shared" si="30"/>
        <v>44.777777777777779</v>
      </c>
      <c r="P983" s="2">
        <f t="shared" si="31"/>
        <v>31</v>
      </c>
    </row>
    <row r="984" spans="1:16" x14ac:dyDescent="0.3">
      <c r="A984">
        <v>32</v>
      </c>
      <c r="B984" t="s">
        <v>3455</v>
      </c>
      <c r="C984" t="s">
        <v>11</v>
      </c>
      <c r="D984">
        <v>1979</v>
      </c>
      <c r="E984">
        <v>1987</v>
      </c>
      <c r="F984">
        <v>35</v>
      </c>
      <c r="G984">
        <v>40</v>
      </c>
      <c r="H984">
        <v>12</v>
      </c>
      <c r="I984">
        <v>403</v>
      </c>
      <c r="J984">
        <v>43</v>
      </c>
      <c r="K984">
        <v>14.39</v>
      </c>
      <c r="L984">
        <v>0</v>
      </c>
      <c r="M984">
        <v>0</v>
      </c>
      <c r="N984">
        <v>4</v>
      </c>
      <c r="O984" s="2">
        <f t="shared" si="30"/>
        <v>11.514285714285714</v>
      </c>
      <c r="P984" s="2">
        <f t="shared" si="31"/>
        <v>10.074999999999999</v>
      </c>
    </row>
    <row r="985" spans="1:16" x14ac:dyDescent="0.3">
      <c r="A985">
        <v>33</v>
      </c>
      <c r="B985" t="s">
        <v>1922</v>
      </c>
      <c r="C985" t="s">
        <v>12</v>
      </c>
      <c r="D985">
        <v>2014</v>
      </c>
      <c r="E985">
        <v>2019</v>
      </c>
      <c r="F985">
        <v>51</v>
      </c>
      <c r="G985">
        <v>62</v>
      </c>
      <c r="H985">
        <v>29</v>
      </c>
      <c r="I985">
        <v>402</v>
      </c>
      <c r="J985">
        <v>39</v>
      </c>
      <c r="K985">
        <v>12.18</v>
      </c>
      <c r="L985">
        <v>0</v>
      </c>
      <c r="M985">
        <v>0</v>
      </c>
      <c r="N985">
        <v>10</v>
      </c>
      <c r="O985" s="2">
        <f t="shared" si="30"/>
        <v>7.882352941176471</v>
      </c>
      <c r="P985" s="2">
        <f t="shared" si="31"/>
        <v>6.4838709677419351</v>
      </c>
    </row>
    <row r="986" spans="1:16" x14ac:dyDescent="0.3">
      <c r="A986">
        <v>34</v>
      </c>
      <c r="B986" t="s">
        <v>1220</v>
      </c>
      <c r="C986" t="s">
        <v>15</v>
      </c>
      <c r="D986">
        <v>2003</v>
      </c>
      <c r="E986">
        <v>2013</v>
      </c>
      <c r="F986">
        <v>25</v>
      </c>
      <c r="G986">
        <v>38</v>
      </c>
      <c r="H986">
        <v>6</v>
      </c>
      <c r="I986">
        <v>401</v>
      </c>
      <c r="J986">
        <v>95</v>
      </c>
      <c r="K986">
        <v>12.53</v>
      </c>
      <c r="L986">
        <v>0</v>
      </c>
      <c r="M986">
        <v>1</v>
      </c>
      <c r="N986">
        <v>9</v>
      </c>
      <c r="O986" s="2">
        <f t="shared" si="30"/>
        <v>16.04</v>
      </c>
      <c r="P986" s="2">
        <f t="shared" si="31"/>
        <v>10.552631578947368</v>
      </c>
    </row>
    <row r="987" spans="1:16" x14ac:dyDescent="0.3">
      <c r="A987">
        <v>35</v>
      </c>
      <c r="B987" t="s">
        <v>3856</v>
      </c>
      <c r="C987" t="s">
        <v>12</v>
      </c>
      <c r="D987">
        <v>1931</v>
      </c>
      <c r="E987">
        <v>1937</v>
      </c>
      <c r="F987">
        <v>8</v>
      </c>
      <c r="G987">
        <v>12</v>
      </c>
      <c r="H987">
        <v>0</v>
      </c>
      <c r="I987">
        <v>401</v>
      </c>
      <c r="J987">
        <v>127</v>
      </c>
      <c r="K987">
        <v>33.409999999999997</v>
      </c>
      <c r="L987">
        <v>1</v>
      </c>
      <c r="M987">
        <v>1</v>
      </c>
      <c r="N987">
        <v>0</v>
      </c>
      <c r="O987" s="2">
        <f t="shared" si="30"/>
        <v>50.125</v>
      </c>
      <c r="P987" s="2">
        <f t="shared" si="31"/>
        <v>33.416666666666664</v>
      </c>
    </row>
    <row r="988" spans="1:16" x14ac:dyDescent="0.3">
      <c r="A988">
        <v>36</v>
      </c>
      <c r="B988" t="s">
        <v>3857</v>
      </c>
      <c r="C988" t="s">
        <v>12</v>
      </c>
      <c r="D988">
        <v>1959</v>
      </c>
      <c r="E988">
        <v>1969</v>
      </c>
      <c r="F988">
        <v>19</v>
      </c>
      <c r="G988">
        <v>30</v>
      </c>
      <c r="H988">
        <v>3</v>
      </c>
      <c r="I988">
        <v>400</v>
      </c>
      <c r="J988">
        <v>78</v>
      </c>
      <c r="K988">
        <v>14.81</v>
      </c>
      <c r="L988">
        <v>0</v>
      </c>
      <c r="M988">
        <v>2</v>
      </c>
      <c r="N988">
        <v>5</v>
      </c>
      <c r="O988" s="2">
        <f t="shared" si="30"/>
        <v>21.05263157894737</v>
      </c>
      <c r="P988" s="2">
        <f t="shared" si="31"/>
        <v>13.333333333333334</v>
      </c>
    </row>
    <row r="989" spans="1:16" x14ac:dyDescent="0.3">
      <c r="A989">
        <v>37</v>
      </c>
      <c r="B989" t="s">
        <v>3858</v>
      </c>
      <c r="C989" t="s">
        <v>17</v>
      </c>
      <c r="D989">
        <v>1947</v>
      </c>
      <c r="E989">
        <v>1951</v>
      </c>
      <c r="F989">
        <v>19</v>
      </c>
      <c r="G989">
        <v>31</v>
      </c>
      <c r="H989">
        <v>1</v>
      </c>
      <c r="I989">
        <v>400</v>
      </c>
      <c r="J989">
        <v>52</v>
      </c>
      <c r="K989">
        <v>13.33</v>
      </c>
      <c r="L989">
        <v>0</v>
      </c>
      <c r="M989">
        <v>1</v>
      </c>
      <c r="N989">
        <v>4</v>
      </c>
      <c r="O989" s="2">
        <f t="shared" si="30"/>
        <v>21.05263157894737</v>
      </c>
      <c r="P989" s="2">
        <f t="shared" si="31"/>
        <v>12.903225806451612</v>
      </c>
    </row>
    <row r="990" spans="1:16" x14ac:dyDescent="0.3">
      <c r="A990">
        <v>38</v>
      </c>
      <c r="B990" t="s">
        <v>2612</v>
      </c>
      <c r="C990" t="s">
        <v>17</v>
      </c>
      <c r="D990">
        <v>2002</v>
      </c>
      <c r="E990">
        <v>2004</v>
      </c>
      <c r="F990">
        <v>9</v>
      </c>
      <c r="G990">
        <v>15</v>
      </c>
      <c r="H990">
        <v>2</v>
      </c>
      <c r="I990">
        <v>397</v>
      </c>
      <c r="J990">
        <v>73</v>
      </c>
      <c r="K990">
        <v>30.53</v>
      </c>
      <c r="L990">
        <v>0</v>
      </c>
      <c r="M990">
        <v>3</v>
      </c>
      <c r="N990">
        <v>0</v>
      </c>
      <c r="O990" s="2">
        <f t="shared" si="30"/>
        <v>44.111111111111114</v>
      </c>
      <c r="P990" s="2">
        <f t="shared" si="31"/>
        <v>26.466666666666665</v>
      </c>
    </row>
    <row r="991" spans="1:16" x14ac:dyDescent="0.3">
      <c r="A991">
        <v>39</v>
      </c>
      <c r="B991" t="s">
        <v>2341</v>
      </c>
      <c r="C991" t="s">
        <v>11</v>
      </c>
      <c r="D991">
        <v>1984</v>
      </c>
      <c r="E991">
        <v>1989</v>
      </c>
      <c r="F991">
        <v>23</v>
      </c>
      <c r="G991">
        <v>27</v>
      </c>
      <c r="H991">
        <v>9</v>
      </c>
      <c r="I991">
        <v>396</v>
      </c>
      <c r="J991">
        <v>54</v>
      </c>
      <c r="K991">
        <v>22</v>
      </c>
      <c r="L991">
        <v>0</v>
      </c>
      <c r="M991">
        <v>1</v>
      </c>
      <c r="N991">
        <v>2</v>
      </c>
      <c r="O991" s="2">
        <f t="shared" si="30"/>
        <v>17.217391304347824</v>
      </c>
      <c r="P991" s="2">
        <f t="shared" si="31"/>
        <v>14.666666666666666</v>
      </c>
    </row>
    <row r="992" spans="1:16" x14ac:dyDescent="0.3">
      <c r="A992">
        <v>40</v>
      </c>
      <c r="B992" t="s">
        <v>1130</v>
      </c>
      <c r="C992" t="s">
        <v>16</v>
      </c>
      <c r="D992">
        <v>2007</v>
      </c>
      <c r="E992">
        <v>2014</v>
      </c>
      <c r="F992">
        <v>22</v>
      </c>
      <c r="G992">
        <v>31</v>
      </c>
      <c r="H992">
        <v>3</v>
      </c>
      <c r="I992">
        <v>395</v>
      </c>
      <c r="J992">
        <v>60</v>
      </c>
      <c r="K992">
        <v>14.1</v>
      </c>
      <c r="L992">
        <v>0</v>
      </c>
      <c r="M992">
        <v>2</v>
      </c>
      <c r="N992">
        <v>4</v>
      </c>
      <c r="O992" s="2">
        <f t="shared" si="30"/>
        <v>17.954545454545453</v>
      </c>
      <c r="P992" s="2">
        <f t="shared" si="31"/>
        <v>12.741935483870968</v>
      </c>
    </row>
    <row r="993" spans="1:16" x14ac:dyDescent="0.3">
      <c r="A993">
        <v>41</v>
      </c>
      <c r="B993" t="s">
        <v>3859</v>
      </c>
      <c r="C993" t="s">
        <v>12</v>
      </c>
      <c r="D993">
        <v>1967</v>
      </c>
      <c r="E993">
        <v>1972</v>
      </c>
      <c r="F993">
        <v>29</v>
      </c>
      <c r="G993">
        <v>46</v>
      </c>
      <c r="H993">
        <v>8</v>
      </c>
      <c r="I993">
        <v>395</v>
      </c>
      <c r="J993">
        <v>45</v>
      </c>
      <c r="K993">
        <v>10.39</v>
      </c>
      <c r="L993">
        <v>0</v>
      </c>
      <c r="M993">
        <v>0</v>
      </c>
      <c r="N993">
        <v>11</v>
      </c>
      <c r="O993" s="2">
        <f t="shared" si="30"/>
        <v>13.620689655172415</v>
      </c>
      <c r="P993" s="2">
        <f t="shared" si="31"/>
        <v>8.5869565217391308</v>
      </c>
    </row>
    <row r="994" spans="1:16" x14ac:dyDescent="0.3">
      <c r="A994">
        <v>42</v>
      </c>
      <c r="B994" t="s">
        <v>3860</v>
      </c>
      <c r="C994" t="s">
        <v>16</v>
      </c>
      <c r="D994">
        <v>1954</v>
      </c>
      <c r="E994">
        <v>1962</v>
      </c>
      <c r="F994">
        <v>19</v>
      </c>
      <c r="G994">
        <v>32</v>
      </c>
      <c r="H994">
        <v>6</v>
      </c>
      <c r="I994">
        <v>395</v>
      </c>
      <c r="J994">
        <v>47</v>
      </c>
      <c r="K994">
        <v>15.19</v>
      </c>
      <c r="L994">
        <v>0</v>
      </c>
      <c r="M994">
        <v>0</v>
      </c>
      <c r="N994">
        <v>3</v>
      </c>
      <c r="O994" s="2">
        <f t="shared" si="30"/>
        <v>20.789473684210527</v>
      </c>
      <c r="P994" s="2">
        <f t="shared" si="31"/>
        <v>12.34375</v>
      </c>
    </row>
    <row r="995" spans="1:16" x14ac:dyDescent="0.3">
      <c r="A995">
        <v>43</v>
      </c>
      <c r="B995" t="s">
        <v>3861</v>
      </c>
      <c r="C995" t="s">
        <v>17</v>
      </c>
      <c r="D995">
        <v>2014</v>
      </c>
      <c r="E995">
        <v>2016</v>
      </c>
      <c r="F995">
        <v>12</v>
      </c>
      <c r="G995">
        <v>17</v>
      </c>
      <c r="H995">
        <v>2</v>
      </c>
      <c r="I995">
        <v>395</v>
      </c>
      <c r="J995">
        <v>101</v>
      </c>
      <c r="K995">
        <v>26.33</v>
      </c>
      <c r="L995">
        <v>1</v>
      </c>
      <c r="M995">
        <v>0</v>
      </c>
      <c r="N995">
        <v>2</v>
      </c>
      <c r="O995" s="2">
        <f t="shared" si="30"/>
        <v>32.916666666666664</v>
      </c>
      <c r="P995" s="2">
        <f t="shared" si="31"/>
        <v>23.235294117647058</v>
      </c>
    </row>
    <row r="996" spans="1:16" x14ac:dyDescent="0.3">
      <c r="A996">
        <v>44</v>
      </c>
      <c r="B996" t="s">
        <v>3862</v>
      </c>
      <c r="C996" t="s">
        <v>18</v>
      </c>
      <c r="D996">
        <v>1953</v>
      </c>
      <c r="E996">
        <v>1956</v>
      </c>
      <c r="F996">
        <v>8</v>
      </c>
      <c r="G996">
        <v>15</v>
      </c>
      <c r="H996">
        <v>0</v>
      </c>
      <c r="I996">
        <v>394</v>
      </c>
      <c r="J996">
        <v>99</v>
      </c>
      <c r="K996">
        <v>26.26</v>
      </c>
      <c r="L996">
        <v>0</v>
      </c>
      <c r="M996">
        <v>3</v>
      </c>
      <c r="N996">
        <v>1</v>
      </c>
      <c r="O996" s="2">
        <f t="shared" si="30"/>
        <v>49.25</v>
      </c>
      <c r="P996" s="2">
        <f t="shared" si="31"/>
        <v>26.266666666666666</v>
      </c>
    </row>
    <row r="997" spans="1:16" x14ac:dyDescent="0.3">
      <c r="A997">
        <v>45</v>
      </c>
      <c r="B997" t="s">
        <v>1384</v>
      </c>
      <c r="C997" t="s">
        <v>15</v>
      </c>
      <c r="D997">
        <v>2003</v>
      </c>
      <c r="E997">
        <v>2012</v>
      </c>
      <c r="F997">
        <v>55</v>
      </c>
      <c r="G997">
        <v>88</v>
      </c>
      <c r="H997">
        <v>28</v>
      </c>
      <c r="I997">
        <v>394</v>
      </c>
      <c r="J997">
        <v>30</v>
      </c>
      <c r="K997">
        <v>6.56</v>
      </c>
      <c r="L997">
        <v>0</v>
      </c>
      <c r="M997">
        <v>0</v>
      </c>
      <c r="N997">
        <v>19</v>
      </c>
      <c r="O997" s="2">
        <f t="shared" si="30"/>
        <v>7.163636363636364</v>
      </c>
      <c r="P997" s="2">
        <f t="shared" si="31"/>
        <v>4.4772727272727275</v>
      </c>
    </row>
    <row r="998" spans="1:16" x14ac:dyDescent="0.3">
      <c r="A998">
        <v>46</v>
      </c>
      <c r="B998" t="s">
        <v>2893</v>
      </c>
      <c r="C998" t="s">
        <v>12</v>
      </c>
      <c r="D998">
        <v>1977</v>
      </c>
      <c r="E998">
        <v>1985</v>
      </c>
      <c r="F998">
        <v>13</v>
      </c>
      <c r="G998">
        <v>24</v>
      </c>
      <c r="H998">
        <v>3</v>
      </c>
      <c r="I998">
        <v>394</v>
      </c>
      <c r="J998">
        <v>54</v>
      </c>
      <c r="K998">
        <v>18.760000000000002</v>
      </c>
      <c r="L998">
        <v>0</v>
      </c>
      <c r="M998">
        <v>2</v>
      </c>
      <c r="N998">
        <v>4</v>
      </c>
      <c r="O998" s="2">
        <f t="shared" si="30"/>
        <v>30.307692307692307</v>
      </c>
      <c r="P998" s="2">
        <f t="shared" si="31"/>
        <v>16.416666666666668</v>
      </c>
    </row>
    <row r="999" spans="1:16" x14ac:dyDescent="0.3">
      <c r="A999">
        <v>47</v>
      </c>
      <c r="B999" t="s">
        <v>3863</v>
      </c>
      <c r="C999" t="s">
        <v>12</v>
      </c>
      <c r="D999">
        <v>1946</v>
      </c>
      <c r="E999">
        <v>1953</v>
      </c>
      <c r="F999">
        <v>21</v>
      </c>
      <c r="G999">
        <v>26</v>
      </c>
      <c r="H999">
        <v>3</v>
      </c>
      <c r="I999">
        <v>394</v>
      </c>
      <c r="J999">
        <v>92</v>
      </c>
      <c r="K999">
        <v>17.13</v>
      </c>
      <c r="L999">
        <v>0</v>
      </c>
      <c r="M999">
        <v>2</v>
      </c>
      <c r="N999">
        <v>3</v>
      </c>
      <c r="O999" s="2">
        <f t="shared" si="30"/>
        <v>18.761904761904763</v>
      </c>
      <c r="P999" s="2">
        <f t="shared" si="31"/>
        <v>15.153846153846153</v>
      </c>
    </row>
    <row r="1000" spans="1:16" x14ac:dyDescent="0.3">
      <c r="A1000">
        <v>48</v>
      </c>
      <c r="B1000" t="s">
        <v>3864</v>
      </c>
      <c r="C1000" t="s">
        <v>13</v>
      </c>
      <c r="D1000">
        <v>1887</v>
      </c>
      <c r="E1000">
        <v>1899</v>
      </c>
      <c r="F1000">
        <v>11</v>
      </c>
      <c r="G1000">
        <v>20</v>
      </c>
      <c r="H1000">
        <v>2</v>
      </c>
      <c r="I1000">
        <v>392</v>
      </c>
      <c r="J1000">
        <v>102</v>
      </c>
      <c r="K1000">
        <v>21.77</v>
      </c>
      <c r="L1000">
        <v>1</v>
      </c>
      <c r="M1000">
        <v>1</v>
      </c>
      <c r="N1000">
        <v>1</v>
      </c>
      <c r="O1000" s="2">
        <f t="shared" si="30"/>
        <v>35.636363636363633</v>
      </c>
      <c r="P1000" s="2">
        <f t="shared" si="31"/>
        <v>19.600000000000001</v>
      </c>
    </row>
    <row r="1001" spans="1:16" x14ac:dyDescent="0.3">
      <c r="A1001">
        <v>49</v>
      </c>
      <c r="B1001" t="s">
        <v>2638</v>
      </c>
      <c r="C1001" t="s">
        <v>13</v>
      </c>
      <c r="D1001">
        <v>1983</v>
      </c>
      <c r="E1001">
        <v>1986</v>
      </c>
      <c r="F1001">
        <v>8</v>
      </c>
      <c r="G1001">
        <v>14</v>
      </c>
      <c r="H1001">
        <v>1</v>
      </c>
      <c r="I1001">
        <v>392</v>
      </c>
      <c r="J1001">
        <v>91</v>
      </c>
      <c r="K1001">
        <v>30.15</v>
      </c>
      <c r="L1001">
        <v>0</v>
      </c>
      <c r="M1001">
        <v>2</v>
      </c>
      <c r="N1001">
        <v>1</v>
      </c>
      <c r="O1001" s="2">
        <f t="shared" si="30"/>
        <v>49</v>
      </c>
      <c r="P1001" s="2">
        <f t="shared" si="31"/>
        <v>28</v>
      </c>
    </row>
    <row r="1002" spans="1:16" x14ac:dyDescent="0.3">
      <c r="A1002">
        <v>0</v>
      </c>
      <c r="B1002" t="s">
        <v>342</v>
      </c>
      <c r="C1002" t="s">
        <v>14</v>
      </c>
      <c r="D1002">
        <v>2005</v>
      </c>
      <c r="E1002">
        <v>2014</v>
      </c>
      <c r="F1002">
        <v>21</v>
      </c>
      <c r="G1002">
        <v>28</v>
      </c>
      <c r="H1002">
        <v>1</v>
      </c>
      <c r="I1002">
        <v>391</v>
      </c>
      <c r="J1002">
        <v>64</v>
      </c>
      <c r="K1002">
        <v>14.48</v>
      </c>
      <c r="L1002">
        <v>0</v>
      </c>
      <c r="M1002">
        <v>1</v>
      </c>
      <c r="N1002">
        <v>4</v>
      </c>
      <c r="O1002" s="2">
        <f t="shared" si="30"/>
        <v>18.61904761904762</v>
      </c>
      <c r="P1002" s="2">
        <f t="shared" si="31"/>
        <v>13.964285714285714</v>
      </c>
    </row>
    <row r="1003" spans="1:16" x14ac:dyDescent="0.3">
      <c r="A1003">
        <v>1</v>
      </c>
      <c r="B1003" t="s">
        <v>3865</v>
      </c>
      <c r="C1003" t="s">
        <v>12</v>
      </c>
      <c r="D1003">
        <v>1911</v>
      </c>
      <c r="E1003">
        <v>1912</v>
      </c>
      <c r="F1003">
        <v>9</v>
      </c>
      <c r="G1003">
        <v>15</v>
      </c>
      <c r="H1003">
        <v>0</v>
      </c>
      <c r="I1003">
        <v>391</v>
      </c>
      <c r="J1003">
        <v>90</v>
      </c>
      <c r="K1003">
        <v>26.06</v>
      </c>
      <c r="L1003">
        <v>0</v>
      </c>
      <c r="M1003">
        <v>3</v>
      </c>
      <c r="N1003">
        <v>3</v>
      </c>
      <c r="O1003" s="2">
        <f t="shared" si="30"/>
        <v>43.444444444444443</v>
      </c>
      <c r="P1003" s="2">
        <f t="shared" si="31"/>
        <v>26.066666666666666</v>
      </c>
    </row>
    <row r="1004" spans="1:16" x14ac:dyDescent="0.3">
      <c r="A1004">
        <v>2</v>
      </c>
      <c r="B1004" t="s">
        <v>2573</v>
      </c>
      <c r="C1004" t="s">
        <v>13</v>
      </c>
      <c r="D1004">
        <v>1989</v>
      </c>
      <c r="E1004">
        <v>1998</v>
      </c>
      <c r="F1004">
        <v>46</v>
      </c>
      <c r="G1004">
        <v>67</v>
      </c>
      <c r="H1004">
        <v>15</v>
      </c>
      <c r="I1004">
        <v>388</v>
      </c>
      <c r="J1004">
        <v>32</v>
      </c>
      <c r="K1004">
        <v>7.46</v>
      </c>
      <c r="L1004">
        <v>0</v>
      </c>
      <c r="M1004">
        <v>0</v>
      </c>
      <c r="N1004">
        <v>9</v>
      </c>
      <c r="O1004" s="2">
        <f t="shared" si="30"/>
        <v>8.4347826086956523</v>
      </c>
      <c r="P1004" s="2">
        <f t="shared" si="31"/>
        <v>5.7910447761194028</v>
      </c>
    </row>
    <row r="1005" spans="1:16" x14ac:dyDescent="0.3">
      <c r="A1005">
        <v>3</v>
      </c>
      <c r="B1005" t="s">
        <v>2357</v>
      </c>
      <c r="C1005" t="s">
        <v>15</v>
      </c>
      <c r="D1005">
        <v>1995</v>
      </c>
      <c r="E1005">
        <v>2005</v>
      </c>
      <c r="F1005">
        <v>20</v>
      </c>
      <c r="G1005">
        <v>30</v>
      </c>
      <c r="H1005">
        <v>6</v>
      </c>
      <c r="I1005">
        <v>387</v>
      </c>
      <c r="J1005">
        <v>68</v>
      </c>
      <c r="K1005">
        <v>16.12</v>
      </c>
      <c r="L1005">
        <v>0</v>
      </c>
      <c r="M1005">
        <v>1</v>
      </c>
      <c r="N1005">
        <v>7</v>
      </c>
      <c r="O1005" s="2">
        <f t="shared" si="30"/>
        <v>19.350000000000001</v>
      </c>
      <c r="P1005" s="2">
        <f t="shared" si="31"/>
        <v>12.9</v>
      </c>
    </row>
    <row r="1006" spans="1:16" x14ac:dyDescent="0.3">
      <c r="A1006">
        <v>4</v>
      </c>
      <c r="B1006" t="s">
        <v>2682</v>
      </c>
      <c r="C1006" t="s">
        <v>15</v>
      </c>
      <c r="D1006">
        <v>2002</v>
      </c>
      <c r="E1006">
        <v>2004</v>
      </c>
      <c r="F1006">
        <v>12</v>
      </c>
      <c r="G1006">
        <v>20</v>
      </c>
      <c r="H1006">
        <v>2</v>
      </c>
      <c r="I1006">
        <v>386</v>
      </c>
      <c r="J1006">
        <v>67</v>
      </c>
      <c r="K1006">
        <v>21.44</v>
      </c>
      <c r="L1006">
        <v>0</v>
      </c>
      <c r="M1006">
        <v>1</v>
      </c>
      <c r="N1006">
        <v>2</v>
      </c>
      <c r="O1006" s="2">
        <f t="shared" si="30"/>
        <v>32.166666666666664</v>
      </c>
      <c r="P1006" s="2">
        <f t="shared" si="31"/>
        <v>19.3</v>
      </c>
    </row>
    <row r="1007" spans="1:16" x14ac:dyDescent="0.3">
      <c r="A1007">
        <v>5</v>
      </c>
      <c r="B1007" t="s">
        <v>3866</v>
      </c>
      <c r="C1007" t="s">
        <v>12</v>
      </c>
      <c r="D1007">
        <v>2018</v>
      </c>
      <c r="E1007">
        <v>2019</v>
      </c>
      <c r="F1007">
        <v>9</v>
      </c>
      <c r="G1007">
        <v>17</v>
      </c>
      <c r="H1007">
        <v>1</v>
      </c>
      <c r="I1007">
        <v>385</v>
      </c>
      <c r="J1007">
        <v>79</v>
      </c>
      <c r="K1007">
        <v>24.06</v>
      </c>
      <c r="L1007">
        <v>0</v>
      </c>
      <c r="M1007">
        <v>2</v>
      </c>
      <c r="N1007">
        <v>0</v>
      </c>
      <c r="O1007" s="2">
        <f t="shared" si="30"/>
        <v>42.777777777777779</v>
      </c>
      <c r="P1007" s="2">
        <f t="shared" si="31"/>
        <v>22.647058823529413</v>
      </c>
    </row>
    <row r="1008" spans="1:16" x14ac:dyDescent="0.3">
      <c r="A1008">
        <v>6</v>
      </c>
      <c r="B1008" t="s">
        <v>307</v>
      </c>
      <c r="C1008" t="s">
        <v>14</v>
      </c>
      <c r="D1008">
        <v>2002</v>
      </c>
      <c r="E1008">
        <v>2015</v>
      </c>
      <c r="F1008">
        <v>13</v>
      </c>
      <c r="G1008">
        <v>23</v>
      </c>
      <c r="H1008">
        <v>1</v>
      </c>
      <c r="I1008">
        <v>385</v>
      </c>
      <c r="J1008">
        <v>49</v>
      </c>
      <c r="K1008">
        <v>17.5</v>
      </c>
      <c r="L1008">
        <v>0</v>
      </c>
      <c r="M1008">
        <v>0</v>
      </c>
      <c r="N1008">
        <v>5</v>
      </c>
      <c r="O1008" s="2">
        <f t="shared" si="30"/>
        <v>29.615384615384617</v>
      </c>
      <c r="P1008" s="2">
        <f t="shared" si="31"/>
        <v>16.739130434782609</v>
      </c>
    </row>
    <row r="1009" spans="1:16" x14ac:dyDescent="0.3">
      <c r="A1009">
        <v>7</v>
      </c>
      <c r="B1009" t="s">
        <v>3867</v>
      </c>
      <c r="C1009" t="s">
        <v>13</v>
      </c>
      <c r="D1009">
        <v>1962</v>
      </c>
      <c r="E1009">
        <v>1964</v>
      </c>
      <c r="F1009">
        <v>8</v>
      </c>
      <c r="G1009">
        <v>12</v>
      </c>
      <c r="H1009">
        <v>1</v>
      </c>
      <c r="I1009">
        <v>385</v>
      </c>
      <c r="J1009">
        <v>87</v>
      </c>
      <c r="K1009">
        <v>35</v>
      </c>
      <c r="L1009">
        <v>0</v>
      </c>
      <c r="M1009">
        <v>2</v>
      </c>
      <c r="N1009">
        <v>1</v>
      </c>
      <c r="O1009" s="2">
        <f t="shared" si="30"/>
        <v>48.125</v>
      </c>
      <c r="P1009" s="2">
        <f t="shared" si="31"/>
        <v>32.083333333333336</v>
      </c>
    </row>
    <row r="1010" spans="1:16" x14ac:dyDescent="0.3">
      <c r="A1010">
        <v>8</v>
      </c>
      <c r="B1010" t="s">
        <v>2399</v>
      </c>
      <c r="C1010" t="s">
        <v>20</v>
      </c>
      <c r="D1010">
        <v>2002</v>
      </c>
      <c r="E1010">
        <v>2005</v>
      </c>
      <c r="F1010">
        <v>21</v>
      </c>
      <c r="G1010">
        <v>40</v>
      </c>
      <c r="H1010">
        <v>6</v>
      </c>
      <c r="I1010">
        <v>384</v>
      </c>
      <c r="J1010">
        <v>66</v>
      </c>
      <c r="K1010">
        <v>11.29</v>
      </c>
      <c r="L1010">
        <v>0</v>
      </c>
      <c r="M1010">
        <v>2</v>
      </c>
      <c r="N1010">
        <v>9</v>
      </c>
      <c r="O1010" s="2">
        <f t="shared" si="30"/>
        <v>18.285714285714285</v>
      </c>
      <c r="P1010" s="2">
        <f t="shared" si="31"/>
        <v>9.6</v>
      </c>
    </row>
    <row r="1011" spans="1:16" x14ac:dyDescent="0.3">
      <c r="A1011">
        <v>9</v>
      </c>
      <c r="B1011" t="s">
        <v>2977</v>
      </c>
      <c r="C1011" t="s">
        <v>13</v>
      </c>
      <c r="D1011">
        <v>1982</v>
      </c>
      <c r="E1011">
        <v>1991</v>
      </c>
      <c r="F1011">
        <v>16</v>
      </c>
      <c r="G1011">
        <v>21</v>
      </c>
      <c r="H1011">
        <v>4</v>
      </c>
      <c r="I1011">
        <v>383</v>
      </c>
      <c r="J1011">
        <v>95</v>
      </c>
      <c r="K1011">
        <v>22.52</v>
      </c>
      <c r="L1011">
        <v>0</v>
      </c>
      <c r="M1011">
        <v>2</v>
      </c>
      <c r="N1011">
        <v>5</v>
      </c>
      <c r="O1011" s="2">
        <f t="shared" si="30"/>
        <v>23.9375</v>
      </c>
      <c r="P1011" s="2">
        <f t="shared" si="31"/>
        <v>18.238095238095237</v>
      </c>
    </row>
    <row r="1012" spans="1:16" x14ac:dyDescent="0.3">
      <c r="A1012">
        <v>10</v>
      </c>
      <c r="B1012" t="s">
        <v>3868</v>
      </c>
      <c r="C1012" t="s">
        <v>12</v>
      </c>
      <c r="D1012">
        <v>1949</v>
      </c>
      <c r="E1012">
        <v>1952</v>
      </c>
      <c r="F1012">
        <v>7</v>
      </c>
      <c r="G1012">
        <v>12</v>
      </c>
      <c r="H1012">
        <v>1</v>
      </c>
      <c r="I1012">
        <v>383</v>
      </c>
      <c r="J1012">
        <v>118</v>
      </c>
      <c r="K1012">
        <v>34.81</v>
      </c>
      <c r="L1012">
        <v>2</v>
      </c>
      <c r="M1012">
        <v>1</v>
      </c>
      <c r="N1012">
        <v>3</v>
      </c>
      <c r="O1012" s="2">
        <f t="shared" si="30"/>
        <v>54.714285714285715</v>
      </c>
      <c r="P1012" s="2">
        <f t="shared" si="31"/>
        <v>31.916666666666668</v>
      </c>
    </row>
    <row r="1013" spans="1:16" x14ac:dyDescent="0.3">
      <c r="A1013">
        <v>11</v>
      </c>
      <c r="B1013" t="s">
        <v>2321</v>
      </c>
      <c r="C1013" t="s">
        <v>18</v>
      </c>
      <c r="D1013">
        <v>1995</v>
      </c>
      <c r="E1013">
        <v>1997</v>
      </c>
      <c r="F1013">
        <v>12</v>
      </c>
      <c r="G1013">
        <v>21</v>
      </c>
      <c r="H1013">
        <v>3</v>
      </c>
      <c r="I1013">
        <v>382</v>
      </c>
      <c r="J1013">
        <v>55</v>
      </c>
      <c r="K1013">
        <v>21.22</v>
      </c>
      <c r="L1013">
        <v>0</v>
      </c>
      <c r="M1013">
        <v>1</v>
      </c>
      <c r="N1013">
        <v>3</v>
      </c>
      <c r="O1013" s="2">
        <f t="shared" si="30"/>
        <v>31.833333333333332</v>
      </c>
      <c r="P1013" s="2">
        <f t="shared" si="31"/>
        <v>18.19047619047619</v>
      </c>
    </row>
    <row r="1014" spans="1:16" x14ac:dyDescent="0.3">
      <c r="A1014">
        <v>12</v>
      </c>
      <c r="B1014" t="s">
        <v>2776</v>
      </c>
      <c r="C1014" t="s">
        <v>15</v>
      </c>
      <c r="D1014">
        <v>1978</v>
      </c>
      <c r="E1014">
        <v>1980</v>
      </c>
      <c r="F1014">
        <v>12</v>
      </c>
      <c r="G1014">
        <v>20</v>
      </c>
      <c r="H1014">
        <v>3</v>
      </c>
      <c r="I1014">
        <v>381</v>
      </c>
      <c r="J1014">
        <v>65</v>
      </c>
      <c r="K1014">
        <v>22.41</v>
      </c>
      <c r="L1014">
        <v>0</v>
      </c>
      <c r="M1014">
        <v>3</v>
      </c>
      <c r="N1014">
        <v>3</v>
      </c>
      <c r="O1014" s="2">
        <f t="shared" si="30"/>
        <v>31.75</v>
      </c>
      <c r="P1014" s="2">
        <f t="shared" si="31"/>
        <v>19.05</v>
      </c>
    </row>
    <row r="1015" spans="1:16" x14ac:dyDescent="0.3">
      <c r="A1015">
        <v>13</v>
      </c>
      <c r="B1015" t="s">
        <v>1427</v>
      </c>
      <c r="C1015" t="s">
        <v>18</v>
      </c>
      <c r="D1015">
        <v>2006</v>
      </c>
      <c r="E1015">
        <v>2017</v>
      </c>
      <c r="F1015">
        <v>24</v>
      </c>
      <c r="G1015">
        <v>38</v>
      </c>
      <c r="H1015">
        <v>8</v>
      </c>
      <c r="I1015">
        <v>381</v>
      </c>
      <c r="J1015">
        <v>47</v>
      </c>
      <c r="K1015">
        <v>12.7</v>
      </c>
      <c r="L1015">
        <v>0</v>
      </c>
      <c r="M1015">
        <v>0</v>
      </c>
      <c r="N1015">
        <v>7</v>
      </c>
      <c r="O1015" s="2">
        <f t="shared" si="30"/>
        <v>15.875</v>
      </c>
      <c r="P1015" s="2">
        <f t="shared" si="31"/>
        <v>10.026315789473685</v>
      </c>
    </row>
    <row r="1016" spans="1:16" x14ac:dyDescent="0.3">
      <c r="A1016">
        <v>14</v>
      </c>
      <c r="B1016" t="s">
        <v>3869</v>
      </c>
      <c r="C1016" t="s">
        <v>13</v>
      </c>
      <c r="D1016">
        <v>1921</v>
      </c>
      <c r="E1016">
        <v>1929</v>
      </c>
      <c r="F1016">
        <v>13</v>
      </c>
      <c r="G1016">
        <v>21</v>
      </c>
      <c r="H1016">
        <v>1</v>
      </c>
      <c r="I1016">
        <v>380</v>
      </c>
      <c r="J1016">
        <v>60</v>
      </c>
      <c r="K1016">
        <v>19</v>
      </c>
      <c r="L1016">
        <v>0</v>
      </c>
      <c r="M1016">
        <v>2</v>
      </c>
      <c r="N1016">
        <v>3</v>
      </c>
      <c r="O1016" s="2">
        <f t="shared" si="30"/>
        <v>29.23076923076923</v>
      </c>
      <c r="P1016" s="2">
        <f t="shared" si="31"/>
        <v>18.095238095238095</v>
      </c>
    </row>
    <row r="1017" spans="1:16" x14ac:dyDescent="0.3">
      <c r="A1017">
        <v>15</v>
      </c>
      <c r="B1017" t="s">
        <v>2298</v>
      </c>
      <c r="C1017" t="s">
        <v>15</v>
      </c>
      <c r="D1017">
        <v>1997</v>
      </c>
      <c r="E1017">
        <v>1999</v>
      </c>
      <c r="F1017">
        <v>11</v>
      </c>
      <c r="G1017">
        <v>17</v>
      </c>
      <c r="H1017">
        <v>2</v>
      </c>
      <c r="I1017">
        <v>380</v>
      </c>
      <c r="J1017">
        <v>91</v>
      </c>
      <c r="K1017">
        <v>25.33</v>
      </c>
      <c r="L1017">
        <v>0</v>
      </c>
      <c r="M1017">
        <v>2</v>
      </c>
      <c r="N1017">
        <v>1</v>
      </c>
      <c r="O1017" s="2">
        <f t="shared" si="30"/>
        <v>34.545454545454547</v>
      </c>
      <c r="P1017" s="2">
        <f t="shared" si="31"/>
        <v>22.352941176470587</v>
      </c>
    </row>
    <row r="1018" spans="1:16" x14ac:dyDescent="0.3">
      <c r="A1018">
        <v>16</v>
      </c>
      <c r="B1018" t="s">
        <v>2528</v>
      </c>
      <c r="C1018" t="s">
        <v>18</v>
      </c>
      <c r="D1018">
        <v>1987</v>
      </c>
      <c r="E1018">
        <v>1997</v>
      </c>
      <c r="F1018">
        <v>48</v>
      </c>
      <c r="G1018">
        <v>71</v>
      </c>
      <c r="H1018">
        <v>26</v>
      </c>
      <c r="I1018">
        <v>379</v>
      </c>
      <c r="J1018">
        <v>42</v>
      </c>
      <c r="K1018">
        <v>8.42</v>
      </c>
      <c r="L1018">
        <v>0</v>
      </c>
      <c r="M1018">
        <v>0</v>
      </c>
      <c r="N1018">
        <v>24</v>
      </c>
      <c r="O1018" s="2">
        <f t="shared" si="30"/>
        <v>7.895833333333333</v>
      </c>
      <c r="P1018" s="2">
        <f t="shared" si="31"/>
        <v>5.3380281690140849</v>
      </c>
    </row>
    <row r="1019" spans="1:16" x14ac:dyDescent="0.3">
      <c r="A1019">
        <v>17</v>
      </c>
      <c r="B1019" t="s">
        <v>3073</v>
      </c>
      <c r="C1019" t="s">
        <v>15</v>
      </c>
      <c r="D1019">
        <v>1978</v>
      </c>
      <c r="E1019">
        <v>1979</v>
      </c>
      <c r="F1019">
        <v>8</v>
      </c>
      <c r="G1019">
        <v>14</v>
      </c>
      <c r="H1019">
        <v>1</v>
      </c>
      <c r="I1019">
        <v>379</v>
      </c>
      <c r="J1019">
        <v>63</v>
      </c>
      <c r="K1019">
        <v>29.15</v>
      </c>
      <c r="L1019">
        <v>0</v>
      </c>
      <c r="M1019">
        <v>4</v>
      </c>
      <c r="N1019">
        <v>2</v>
      </c>
      <c r="O1019" s="2">
        <f t="shared" si="30"/>
        <v>47.375</v>
      </c>
      <c r="P1019" s="2">
        <f t="shared" si="31"/>
        <v>27.071428571428573</v>
      </c>
    </row>
    <row r="1020" spans="1:16" x14ac:dyDescent="0.3">
      <c r="A1020">
        <v>18</v>
      </c>
      <c r="B1020" t="s">
        <v>3870</v>
      </c>
      <c r="C1020" t="s">
        <v>18</v>
      </c>
      <c r="D1020">
        <v>1955</v>
      </c>
      <c r="E1020">
        <v>1965</v>
      </c>
      <c r="F1020">
        <v>9</v>
      </c>
      <c r="G1020">
        <v>18</v>
      </c>
      <c r="H1020">
        <v>1</v>
      </c>
      <c r="I1020">
        <v>378</v>
      </c>
      <c r="J1020">
        <v>101</v>
      </c>
      <c r="K1020">
        <v>22.23</v>
      </c>
      <c r="L1020">
        <v>1</v>
      </c>
      <c r="M1020">
        <v>1</v>
      </c>
      <c r="N1020">
        <v>3</v>
      </c>
      <c r="O1020" s="2">
        <f t="shared" si="30"/>
        <v>42</v>
      </c>
      <c r="P1020" s="2">
        <f t="shared" si="31"/>
        <v>21</v>
      </c>
    </row>
    <row r="1021" spans="1:16" x14ac:dyDescent="0.3">
      <c r="A1021">
        <v>19</v>
      </c>
      <c r="B1021" t="s">
        <v>2582</v>
      </c>
      <c r="C1021" t="s">
        <v>18</v>
      </c>
      <c r="D1021">
        <v>1977</v>
      </c>
      <c r="E1021">
        <v>1981</v>
      </c>
      <c r="F1021">
        <v>8</v>
      </c>
      <c r="G1021">
        <v>15</v>
      </c>
      <c r="H1021">
        <v>0</v>
      </c>
      <c r="I1021">
        <v>377</v>
      </c>
      <c r="J1021">
        <v>55</v>
      </c>
      <c r="K1021">
        <v>25.13</v>
      </c>
      <c r="L1021">
        <v>0</v>
      </c>
      <c r="M1021">
        <v>3</v>
      </c>
      <c r="N1021">
        <v>2</v>
      </c>
      <c r="O1021" s="2">
        <f t="shared" si="30"/>
        <v>47.125</v>
      </c>
      <c r="P1021" s="2">
        <f t="shared" si="31"/>
        <v>25.133333333333333</v>
      </c>
    </row>
    <row r="1022" spans="1:16" x14ac:dyDescent="0.3">
      <c r="A1022">
        <v>20</v>
      </c>
      <c r="B1022" t="s">
        <v>3871</v>
      </c>
      <c r="C1022" t="s">
        <v>13</v>
      </c>
      <c r="D1022">
        <v>1948</v>
      </c>
      <c r="E1022">
        <v>1949</v>
      </c>
      <c r="F1022">
        <v>7</v>
      </c>
      <c r="G1022">
        <v>12</v>
      </c>
      <c r="H1022">
        <v>2</v>
      </c>
      <c r="I1022">
        <v>376</v>
      </c>
      <c r="J1022">
        <v>136</v>
      </c>
      <c r="K1022">
        <v>37.6</v>
      </c>
      <c r="L1022">
        <v>1</v>
      </c>
      <c r="M1022">
        <v>0</v>
      </c>
      <c r="N1022">
        <v>0</v>
      </c>
      <c r="O1022" s="2">
        <f t="shared" si="30"/>
        <v>53.714285714285715</v>
      </c>
      <c r="P1022" s="2">
        <f t="shared" si="31"/>
        <v>31.333333333333332</v>
      </c>
    </row>
    <row r="1023" spans="1:16" x14ac:dyDescent="0.3">
      <c r="A1023">
        <v>21</v>
      </c>
      <c r="B1023" t="s">
        <v>2404</v>
      </c>
      <c r="C1023" t="s">
        <v>13</v>
      </c>
      <c r="D1023">
        <v>1987</v>
      </c>
      <c r="E1023">
        <v>1990</v>
      </c>
      <c r="F1023">
        <v>15</v>
      </c>
      <c r="G1023">
        <v>25</v>
      </c>
      <c r="H1023">
        <v>1</v>
      </c>
      <c r="I1023">
        <v>374</v>
      </c>
      <c r="J1023">
        <v>98</v>
      </c>
      <c r="K1023">
        <v>15.58</v>
      </c>
      <c r="L1023">
        <v>0</v>
      </c>
      <c r="M1023">
        <v>2</v>
      </c>
      <c r="N1023">
        <v>4</v>
      </c>
      <c r="O1023" s="2">
        <f t="shared" si="30"/>
        <v>24.933333333333334</v>
      </c>
      <c r="P1023" s="2">
        <f t="shared" si="31"/>
        <v>14.96</v>
      </c>
    </row>
    <row r="1024" spans="1:16" x14ac:dyDescent="0.3">
      <c r="A1024">
        <v>22</v>
      </c>
      <c r="B1024" t="s">
        <v>3872</v>
      </c>
      <c r="C1024" t="s">
        <v>12</v>
      </c>
      <c r="D1024">
        <v>1951</v>
      </c>
      <c r="E1024">
        <v>1956</v>
      </c>
      <c r="F1024">
        <v>26</v>
      </c>
      <c r="G1024">
        <v>37</v>
      </c>
      <c r="H1024">
        <v>12</v>
      </c>
      <c r="I1024">
        <v>374</v>
      </c>
      <c r="J1024">
        <v>53</v>
      </c>
      <c r="K1024">
        <v>14.96</v>
      </c>
      <c r="L1024">
        <v>0</v>
      </c>
      <c r="M1024">
        <v>1</v>
      </c>
      <c r="N1024">
        <v>3</v>
      </c>
      <c r="O1024" s="2">
        <f t="shared" si="30"/>
        <v>14.384615384615385</v>
      </c>
      <c r="P1024" s="2">
        <f t="shared" si="31"/>
        <v>10.108108108108109</v>
      </c>
    </row>
    <row r="1025" spans="1:16" x14ac:dyDescent="0.3">
      <c r="A1025">
        <v>23</v>
      </c>
      <c r="B1025" t="s">
        <v>2856</v>
      </c>
      <c r="C1025" t="s">
        <v>11</v>
      </c>
      <c r="D1025">
        <v>2016</v>
      </c>
      <c r="E1025">
        <v>2017</v>
      </c>
      <c r="F1025">
        <v>6</v>
      </c>
      <c r="G1025">
        <v>7</v>
      </c>
      <c r="H1025">
        <v>1</v>
      </c>
      <c r="I1025">
        <v>374</v>
      </c>
      <c r="J1025">
        <v>303</v>
      </c>
      <c r="K1025">
        <v>62.33</v>
      </c>
      <c r="L1025">
        <v>1</v>
      </c>
      <c r="M1025">
        <v>0</v>
      </c>
      <c r="N1025">
        <v>1</v>
      </c>
      <c r="O1025" s="2">
        <f t="shared" si="30"/>
        <v>62.333333333333336</v>
      </c>
      <c r="P1025" s="2">
        <f t="shared" si="31"/>
        <v>53.428571428571431</v>
      </c>
    </row>
    <row r="1026" spans="1:16" x14ac:dyDescent="0.3">
      <c r="A1026">
        <v>24</v>
      </c>
      <c r="B1026" t="s">
        <v>3873</v>
      </c>
      <c r="C1026" t="s">
        <v>17</v>
      </c>
      <c r="D1026">
        <v>1906</v>
      </c>
      <c r="E1026">
        <v>1912</v>
      </c>
      <c r="F1026">
        <v>20</v>
      </c>
      <c r="G1026">
        <v>35</v>
      </c>
      <c r="H1026">
        <v>8</v>
      </c>
      <c r="I1026">
        <v>374</v>
      </c>
      <c r="J1026">
        <v>61</v>
      </c>
      <c r="K1026">
        <v>13.85</v>
      </c>
      <c r="L1026">
        <v>0</v>
      </c>
      <c r="M1026">
        <v>1</v>
      </c>
      <c r="N1026">
        <v>6</v>
      </c>
      <c r="O1026" s="2">
        <f t="shared" si="30"/>
        <v>18.7</v>
      </c>
      <c r="P1026" s="2">
        <f t="shared" si="31"/>
        <v>10.685714285714285</v>
      </c>
    </row>
    <row r="1027" spans="1:16" x14ac:dyDescent="0.3">
      <c r="A1027">
        <v>25</v>
      </c>
      <c r="B1027" t="s">
        <v>1868</v>
      </c>
      <c r="C1027" t="s">
        <v>20</v>
      </c>
      <c r="D1027">
        <v>2014</v>
      </c>
      <c r="E1027">
        <v>2019</v>
      </c>
      <c r="F1027">
        <v>27</v>
      </c>
      <c r="G1027">
        <v>45</v>
      </c>
      <c r="H1027">
        <v>6</v>
      </c>
      <c r="I1027">
        <v>374</v>
      </c>
      <c r="J1027">
        <v>39</v>
      </c>
      <c r="K1027">
        <v>9.58</v>
      </c>
      <c r="L1027">
        <v>0</v>
      </c>
      <c r="M1027">
        <v>0</v>
      </c>
      <c r="N1027">
        <v>5</v>
      </c>
      <c r="O1027" s="2">
        <f t="shared" ref="O1027:O1090" si="32">I1027/F1027</f>
        <v>13.851851851851851</v>
      </c>
      <c r="P1027" s="2">
        <f t="shared" ref="P1027:P1090" si="33">I1027/G1027</f>
        <v>8.3111111111111118</v>
      </c>
    </row>
    <row r="1028" spans="1:16" x14ac:dyDescent="0.3">
      <c r="A1028">
        <v>26</v>
      </c>
      <c r="B1028" t="s">
        <v>3874</v>
      </c>
      <c r="C1028" t="s">
        <v>13</v>
      </c>
      <c r="D1028">
        <v>1950</v>
      </c>
      <c r="E1028">
        <v>1959</v>
      </c>
      <c r="F1028">
        <v>7</v>
      </c>
      <c r="G1028">
        <v>13</v>
      </c>
      <c r="H1028">
        <v>0</v>
      </c>
      <c r="I1028">
        <v>373</v>
      </c>
      <c r="J1028">
        <v>78</v>
      </c>
      <c r="K1028">
        <v>28.69</v>
      </c>
      <c r="L1028">
        <v>0</v>
      </c>
      <c r="M1028">
        <v>2</v>
      </c>
      <c r="N1028">
        <v>1</v>
      </c>
      <c r="O1028" s="2">
        <f t="shared" si="32"/>
        <v>53.285714285714285</v>
      </c>
      <c r="P1028" s="2">
        <f t="shared" si="33"/>
        <v>28.692307692307693</v>
      </c>
    </row>
    <row r="1029" spans="1:16" x14ac:dyDescent="0.3">
      <c r="A1029">
        <v>27</v>
      </c>
      <c r="B1029" t="s">
        <v>2808</v>
      </c>
      <c r="C1029" t="s">
        <v>15</v>
      </c>
      <c r="D1029">
        <v>1996</v>
      </c>
      <c r="E1029">
        <v>1997</v>
      </c>
      <c r="F1029">
        <v>6</v>
      </c>
      <c r="G1029">
        <v>12</v>
      </c>
      <c r="H1029">
        <v>2</v>
      </c>
      <c r="I1029">
        <v>372</v>
      </c>
      <c r="J1029">
        <v>125</v>
      </c>
      <c r="K1029">
        <v>37.200000000000003</v>
      </c>
      <c r="L1029">
        <v>1</v>
      </c>
      <c r="M1029">
        <v>1</v>
      </c>
      <c r="N1029">
        <v>0</v>
      </c>
      <c r="O1029" s="2">
        <f t="shared" si="32"/>
        <v>62</v>
      </c>
      <c r="P1029" s="2">
        <f t="shared" si="33"/>
        <v>31</v>
      </c>
    </row>
    <row r="1030" spans="1:16" x14ac:dyDescent="0.3">
      <c r="A1030">
        <v>28</v>
      </c>
      <c r="B1030" t="s">
        <v>3875</v>
      </c>
      <c r="C1030" t="s">
        <v>18</v>
      </c>
      <c r="D1030">
        <v>1961</v>
      </c>
      <c r="E1030">
        <v>1965</v>
      </c>
      <c r="F1030">
        <v>17</v>
      </c>
      <c r="G1030">
        <v>30</v>
      </c>
      <c r="H1030">
        <v>4</v>
      </c>
      <c r="I1030">
        <v>370</v>
      </c>
      <c r="J1030">
        <v>50</v>
      </c>
      <c r="K1030">
        <v>14.23</v>
      </c>
      <c r="L1030">
        <v>0</v>
      </c>
      <c r="M1030">
        <v>1</v>
      </c>
      <c r="N1030">
        <v>4</v>
      </c>
      <c r="O1030" s="2">
        <f t="shared" si="32"/>
        <v>21.764705882352942</v>
      </c>
      <c r="P1030" s="2">
        <f t="shared" si="33"/>
        <v>12.333333333333334</v>
      </c>
    </row>
    <row r="1031" spans="1:16" x14ac:dyDescent="0.3">
      <c r="A1031">
        <v>29</v>
      </c>
      <c r="B1031" t="s">
        <v>3876</v>
      </c>
      <c r="C1031" t="s">
        <v>16</v>
      </c>
      <c r="D1031">
        <v>1972</v>
      </c>
      <c r="E1031">
        <v>1979</v>
      </c>
      <c r="F1031">
        <v>10</v>
      </c>
      <c r="G1031">
        <v>18</v>
      </c>
      <c r="H1031">
        <v>2</v>
      </c>
      <c r="I1031">
        <v>370</v>
      </c>
      <c r="J1031">
        <v>61</v>
      </c>
      <c r="K1031">
        <v>23.12</v>
      </c>
      <c r="L1031">
        <v>0</v>
      </c>
      <c r="M1031">
        <v>2</v>
      </c>
      <c r="N1031">
        <v>2</v>
      </c>
      <c r="O1031" s="2">
        <f t="shared" si="32"/>
        <v>37</v>
      </c>
      <c r="P1031" s="2">
        <f t="shared" si="33"/>
        <v>20.555555555555557</v>
      </c>
    </row>
    <row r="1032" spans="1:16" x14ac:dyDescent="0.3">
      <c r="A1032">
        <v>30</v>
      </c>
      <c r="B1032" t="s">
        <v>926</v>
      </c>
      <c r="C1032" t="s">
        <v>14</v>
      </c>
      <c r="D1032">
        <v>2013</v>
      </c>
      <c r="E1032">
        <v>2015</v>
      </c>
      <c r="F1032">
        <v>10</v>
      </c>
      <c r="G1032">
        <v>16</v>
      </c>
      <c r="H1032">
        <v>2</v>
      </c>
      <c r="I1032">
        <v>370</v>
      </c>
      <c r="J1032">
        <v>103</v>
      </c>
      <c r="K1032">
        <v>26.42</v>
      </c>
      <c r="L1032">
        <v>1</v>
      </c>
      <c r="M1032">
        <v>1</v>
      </c>
      <c r="N1032">
        <v>1</v>
      </c>
      <c r="O1032" s="2">
        <f t="shared" si="32"/>
        <v>37</v>
      </c>
      <c r="P1032" s="2">
        <f t="shared" si="33"/>
        <v>23.125</v>
      </c>
    </row>
    <row r="1033" spans="1:16" x14ac:dyDescent="0.3">
      <c r="A1033">
        <v>31</v>
      </c>
      <c r="B1033" t="s">
        <v>2411</v>
      </c>
      <c r="C1033" t="s">
        <v>15</v>
      </c>
      <c r="D1033">
        <v>1998</v>
      </c>
      <c r="E1033">
        <v>2001</v>
      </c>
      <c r="F1033">
        <v>19</v>
      </c>
      <c r="G1033">
        <v>32</v>
      </c>
      <c r="H1033">
        <v>2</v>
      </c>
      <c r="I1033">
        <v>368</v>
      </c>
      <c r="J1033">
        <v>46</v>
      </c>
      <c r="K1033">
        <v>12.26</v>
      </c>
      <c r="L1033">
        <v>0</v>
      </c>
      <c r="M1033">
        <v>0</v>
      </c>
      <c r="N1033">
        <v>6</v>
      </c>
      <c r="O1033" s="2">
        <f t="shared" si="32"/>
        <v>19.368421052631579</v>
      </c>
      <c r="P1033" s="2">
        <f t="shared" si="33"/>
        <v>11.5</v>
      </c>
    </row>
    <row r="1034" spans="1:16" x14ac:dyDescent="0.3">
      <c r="A1034">
        <v>32</v>
      </c>
      <c r="B1034" t="s">
        <v>3288</v>
      </c>
      <c r="C1034" t="s">
        <v>13</v>
      </c>
      <c r="D1034">
        <v>1992</v>
      </c>
      <c r="E1034">
        <v>2000</v>
      </c>
      <c r="F1034">
        <v>15</v>
      </c>
      <c r="G1034">
        <v>25</v>
      </c>
      <c r="H1034">
        <v>3</v>
      </c>
      <c r="I1034">
        <v>368</v>
      </c>
      <c r="J1034">
        <v>50</v>
      </c>
      <c r="K1034">
        <v>16.72</v>
      </c>
      <c r="L1034">
        <v>0</v>
      </c>
      <c r="M1034">
        <v>1</v>
      </c>
      <c r="N1034">
        <v>4</v>
      </c>
      <c r="O1034" s="2">
        <f t="shared" si="32"/>
        <v>24.533333333333335</v>
      </c>
      <c r="P1034" s="2">
        <f t="shared" si="33"/>
        <v>14.72</v>
      </c>
    </row>
    <row r="1035" spans="1:16" x14ac:dyDescent="0.3">
      <c r="A1035">
        <v>33</v>
      </c>
      <c r="B1035" t="s">
        <v>2863</v>
      </c>
      <c r="C1035" t="s">
        <v>18</v>
      </c>
      <c r="D1035">
        <v>1998</v>
      </c>
      <c r="E1035">
        <v>2005</v>
      </c>
      <c r="F1035">
        <v>25</v>
      </c>
      <c r="G1035">
        <v>34</v>
      </c>
      <c r="H1035">
        <v>8</v>
      </c>
      <c r="I1035">
        <v>366</v>
      </c>
      <c r="J1035">
        <v>36</v>
      </c>
      <c r="K1035">
        <v>14.07</v>
      </c>
      <c r="L1035">
        <v>0</v>
      </c>
      <c r="M1035">
        <v>0</v>
      </c>
      <c r="N1035">
        <v>5</v>
      </c>
      <c r="O1035" s="2">
        <f t="shared" si="32"/>
        <v>14.64</v>
      </c>
      <c r="P1035" s="2">
        <f t="shared" si="33"/>
        <v>10.764705882352942</v>
      </c>
    </row>
    <row r="1036" spans="1:16" x14ac:dyDescent="0.3">
      <c r="A1036">
        <v>34</v>
      </c>
      <c r="B1036" t="s">
        <v>3877</v>
      </c>
      <c r="C1036" t="s">
        <v>12</v>
      </c>
      <c r="D1036">
        <v>1963</v>
      </c>
      <c r="E1036">
        <v>1968</v>
      </c>
      <c r="F1036">
        <v>27</v>
      </c>
      <c r="G1036">
        <v>37</v>
      </c>
      <c r="H1036">
        <v>15</v>
      </c>
      <c r="I1036">
        <v>365</v>
      </c>
      <c r="J1036">
        <v>45</v>
      </c>
      <c r="K1036">
        <v>16.59</v>
      </c>
      <c r="L1036">
        <v>0</v>
      </c>
      <c r="M1036">
        <v>0</v>
      </c>
      <c r="N1036">
        <v>6</v>
      </c>
      <c r="O1036" s="2">
        <f t="shared" si="32"/>
        <v>13.518518518518519</v>
      </c>
      <c r="P1036" s="2">
        <f t="shared" si="33"/>
        <v>9.8648648648648649</v>
      </c>
    </row>
    <row r="1037" spans="1:16" x14ac:dyDescent="0.3">
      <c r="A1037">
        <v>35</v>
      </c>
      <c r="B1037" t="s">
        <v>3878</v>
      </c>
      <c r="C1037" t="s">
        <v>13</v>
      </c>
      <c r="D1037">
        <v>1961</v>
      </c>
      <c r="E1037">
        <v>1967</v>
      </c>
      <c r="F1037">
        <v>10</v>
      </c>
      <c r="G1037">
        <v>18</v>
      </c>
      <c r="H1037">
        <v>1</v>
      </c>
      <c r="I1037">
        <v>362</v>
      </c>
      <c r="J1037">
        <v>70</v>
      </c>
      <c r="K1037">
        <v>21.29</v>
      </c>
      <c r="L1037">
        <v>0</v>
      </c>
      <c r="M1037">
        <v>2</v>
      </c>
      <c r="N1037">
        <v>2</v>
      </c>
      <c r="O1037" s="2">
        <f t="shared" si="32"/>
        <v>36.200000000000003</v>
      </c>
      <c r="P1037" s="2">
        <f t="shared" si="33"/>
        <v>20.111111111111111</v>
      </c>
    </row>
    <row r="1038" spans="1:16" x14ac:dyDescent="0.3">
      <c r="A1038">
        <v>36</v>
      </c>
      <c r="B1038" t="s">
        <v>3879</v>
      </c>
      <c r="C1038" t="s">
        <v>15</v>
      </c>
      <c r="D1038">
        <v>1950</v>
      </c>
      <c r="E1038">
        <v>1961</v>
      </c>
      <c r="F1038">
        <v>43</v>
      </c>
      <c r="G1038">
        <v>58</v>
      </c>
      <c r="H1038">
        <v>14</v>
      </c>
      <c r="I1038">
        <v>361</v>
      </c>
      <c r="J1038">
        <v>44</v>
      </c>
      <c r="K1038">
        <v>8.1999999999999993</v>
      </c>
      <c r="L1038">
        <v>0</v>
      </c>
      <c r="M1038">
        <v>0</v>
      </c>
      <c r="N1038">
        <v>14</v>
      </c>
      <c r="O1038" s="2">
        <f t="shared" si="32"/>
        <v>8.395348837209303</v>
      </c>
      <c r="P1038" s="2">
        <f t="shared" si="33"/>
        <v>6.2241379310344831</v>
      </c>
    </row>
    <row r="1039" spans="1:16" x14ac:dyDescent="0.3">
      <c r="A1039">
        <v>37</v>
      </c>
      <c r="B1039" t="s">
        <v>2755</v>
      </c>
      <c r="C1039" t="s">
        <v>17</v>
      </c>
      <c r="D1039">
        <v>1995</v>
      </c>
      <c r="E1039">
        <v>2004</v>
      </c>
      <c r="F1039">
        <v>45</v>
      </c>
      <c r="G1039">
        <v>55</v>
      </c>
      <c r="H1039">
        <v>15</v>
      </c>
      <c r="I1039">
        <v>360</v>
      </c>
      <c r="J1039">
        <v>35</v>
      </c>
      <c r="K1039">
        <v>9</v>
      </c>
      <c r="L1039">
        <v>0</v>
      </c>
      <c r="M1039">
        <v>0</v>
      </c>
      <c r="N1039">
        <v>8</v>
      </c>
      <c r="O1039" s="2">
        <f t="shared" si="32"/>
        <v>8</v>
      </c>
      <c r="P1039" s="2">
        <f t="shared" si="33"/>
        <v>6.5454545454545459</v>
      </c>
    </row>
    <row r="1040" spans="1:16" x14ac:dyDescent="0.3">
      <c r="A1040">
        <v>38</v>
      </c>
      <c r="B1040" t="s">
        <v>3169</v>
      </c>
      <c r="C1040" t="s">
        <v>16</v>
      </c>
      <c r="D1040">
        <v>2000</v>
      </c>
      <c r="E1040">
        <v>2010</v>
      </c>
      <c r="F1040">
        <v>61</v>
      </c>
      <c r="G1040">
        <v>84</v>
      </c>
      <c r="H1040">
        <v>33</v>
      </c>
      <c r="I1040">
        <v>360</v>
      </c>
      <c r="J1040">
        <v>29</v>
      </c>
      <c r="K1040">
        <v>7.05</v>
      </c>
      <c r="L1040">
        <v>0</v>
      </c>
      <c r="M1040">
        <v>0</v>
      </c>
      <c r="N1040">
        <v>25</v>
      </c>
      <c r="O1040" s="2">
        <f t="shared" si="32"/>
        <v>5.9016393442622954</v>
      </c>
      <c r="P1040" s="2">
        <f t="shared" si="33"/>
        <v>4.2857142857142856</v>
      </c>
    </row>
    <row r="1041" spans="1:16" x14ac:dyDescent="0.3">
      <c r="A1041">
        <v>39</v>
      </c>
      <c r="B1041" t="s">
        <v>1328</v>
      </c>
      <c r="C1041" t="s">
        <v>13</v>
      </c>
      <c r="D1041">
        <v>1999</v>
      </c>
      <c r="E1041">
        <v>2007</v>
      </c>
      <c r="F1041">
        <v>15</v>
      </c>
      <c r="G1041">
        <v>23</v>
      </c>
      <c r="H1041">
        <v>4</v>
      </c>
      <c r="I1041">
        <v>360</v>
      </c>
      <c r="J1041">
        <v>55</v>
      </c>
      <c r="K1041">
        <v>18.940000000000001</v>
      </c>
      <c r="L1041">
        <v>0</v>
      </c>
      <c r="M1041">
        <v>1</v>
      </c>
      <c r="N1041">
        <v>5</v>
      </c>
      <c r="O1041" s="2">
        <f t="shared" si="32"/>
        <v>24</v>
      </c>
      <c r="P1041" s="2">
        <f t="shared" si="33"/>
        <v>15.652173913043478</v>
      </c>
    </row>
    <row r="1042" spans="1:16" x14ac:dyDescent="0.3">
      <c r="A1042">
        <v>40</v>
      </c>
      <c r="B1042" t="s">
        <v>2529</v>
      </c>
      <c r="C1042" t="s">
        <v>17</v>
      </c>
      <c r="D1042">
        <v>1993</v>
      </c>
      <c r="E1042">
        <v>1998</v>
      </c>
      <c r="F1042">
        <v>18</v>
      </c>
      <c r="G1042">
        <v>26</v>
      </c>
      <c r="H1042">
        <v>7</v>
      </c>
      <c r="I1042">
        <v>359</v>
      </c>
      <c r="J1042">
        <v>67</v>
      </c>
      <c r="K1042">
        <v>18.89</v>
      </c>
      <c r="L1042">
        <v>0</v>
      </c>
      <c r="M1042">
        <v>2</v>
      </c>
      <c r="N1042">
        <v>3</v>
      </c>
      <c r="O1042" s="2">
        <f t="shared" si="32"/>
        <v>19.944444444444443</v>
      </c>
      <c r="P1042" s="2">
        <f t="shared" si="33"/>
        <v>13.807692307692308</v>
      </c>
    </row>
    <row r="1043" spans="1:16" x14ac:dyDescent="0.3">
      <c r="A1043">
        <v>41</v>
      </c>
      <c r="B1043" t="s">
        <v>3880</v>
      </c>
      <c r="C1043" t="s">
        <v>12</v>
      </c>
      <c r="D1043">
        <v>1884</v>
      </c>
      <c r="E1043">
        <v>1886</v>
      </c>
      <c r="F1043">
        <v>8</v>
      </c>
      <c r="G1043">
        <v>14</v>
      </c>
      <c r="H1043">
        <v>1</v>
      </c>
      <c r="I1043">
        <v>359</v>
      </c>
      <c r="J1043">
        <v>102</v>
      </c>
      <c r="K1043">
        <v>27.61</v>
      </c>
      <c r="L1043">
        <v>1</v>
      </c>
      <c r="M1043">
        <v>1</v>
      </c>
      <c r="N1043">
        <v>0</v>
      </c>
      <c r="O1043" s="2">
        <f t="shared" si="32"/>
        <v>44.875</v>
      </c>
      <c r="P1043" s="2">
        <f t="shared" si="33"/>
        <v>25.642857142857142</v>
      </c>
    </row>
    <row r="1044" spans="1:16" x14ac:dyDescent="0.3">
      <c r="A1044">
        <v>42</v>
      </c>
      <c r="B1044" t="s">
        <v>3881</v>
      </c>
      <c r="C1044" t="s">
        <v>12</v>
      </c>
      <c r="D1044">
        <v>1953</v>
      </c>
      <c r="E1044">
        <v>1958</v>
      </c>
      <c r="F1044">
        <v>11</v>
      </c>
      <c r="G1044">
        <v>18</v>
      </c>
      <c r="H1044">
        <v>0</v>
      </c>
      <c r="I1044">
        <v>358</v>
      </c>
      <c r="J1044">
        <v>53</v>
      </c>
      <c r="K1044">
        <v>19.88</v>
      </c>
      <c r="L1044">
        <v>0</v>
      </c>
      <c r="M1044">
        <v>2</v>
      </c>
      <c r="N1044">
        <v>3</v>
      </c>
      <c r="O1044" s="2">
        <f t="shared" si="32"/>
        <v>32.545454545454547</v>
      </c>
      <c r="P1044" s="2">
        <f t="shared" si="33"/>
        <v>19.888888888888889</v>
      </c>
    </row>
    <row r="1045" spans="1:16" x14ac:dyDescent="0.3">
      <c r="A1045">
        <v>43</v>
      </c>
      <c r="B1045" t="s">
        <v>2665</v>
      </c>
      <c r="C1045" t="s">
        <v>13</v>
      </c>
      <c r="D1045">
        <v>1977</v>
      </c>
      <c r="E1045">
        <v>1981</v>
      </c>
      <c r="F1045">
        <v>9</v>
      </c>
      <c r="G1045">
        <v>16</v>
      </c>
      <c r="H1045">
        <v>2</v>
      </c>
      <c r="I1045">
        <v>358</v>
      </c>
      <c r="J1045">
        <v>70</v>
      </c>
      <c r="K1045">
        <v>25.57</v>
      </c>
      <c r="L1045">
        <v>0</v>
      </c>
      <c r="M1045">
        <v>2</v>
      </c>
      <c r="N1045">
        <v>0</v>
      </c>
      <c r="O1045" s="2">
        <f t="shared" si="32"/>
        <v>39.777777777777779</v>
      </c>
      <c r="P1045" s="2">
        <f t="shared" si="33"/>
        <v>22.375</v>
      </c>
    </row>
    <row r="1046" spans="1:16" x14ac:dyDescent="0.3">
      <c r="A1046">
        <v>44</v>
      </c>
      <c r="B1046" t="s">
        <v>3882</v>
      </c>
      <c r="C1046" t="s">
        <v>13</v>
      </c>
      <c r="D1046">
        <v>1921</v>
      </c>
      <c r="E1046">
        <v>1932</v>
      </c>
      <c r="F1046">
        <v>7</v>
      </c>
      <c r="G1046">
        <v>14</v>
      </c>
      <c r="H1046">
        <v>1</v>
      </c>
      <c r="I1046">
        <v>357</v>
      </c>
      <c r="J1046">
        <v>88</v>
      </c>
      <c r="K1046">
        <v>27.46</v>
      </c>
      <c r="L1046">
        <v>0</v>
      </c>
      <c r="M1046">
        <v>4</v>
      </c>
      <c r="N1046">
        <v>3</v>
      </c>
      <c r="O1046" s="2">
        <f t="shared" si="32"/>
        <v>51</v>
      </c>
      <c r="P1046" s="2">
        <f t="shared" si="33"/>
        <v>25.5</v>
      </c>
    </row>
    <row r="1047" spans="1:16" x14ac:dyDescent="0.3">
      <c r="A1047">
        <v>45</v>
      </c>
      <c r="B1047" t="s">
        <v>3883</v>
      </c>
      <c r="C1047" t="s">
        <v>17</v>
      </c>
      <c r="D1047">
        <v>1910</v>
      </c>
      <c r="E1047">
        <v>1924</v>
      </c>
      <c r="F1047">
        <v>16</v>
      </c>
      <c r="G1047">
        <v>28</v>
      </c>
      <c r="H1047">
        <v>5</v>
      </c>
      <c r="I1047">
        <v>356</v>
      </c>
      <c r="J1047">
        <v>35</v>
      </c>
      <c r="K1047">
        <v>15.47</v>
      </c>
      <c r="L1047">
        <v>0</v>
      </c>
      <c r="M1047">
        <v>0</v>
      </c>
      <c r="N1047">
        <v>6</v>
      </c>
      <c r="O1047" s="2">
        <f t="shared" si="32"/>
        <v>22.25</v>
      </c>
      <c r="P1047" s="2">
        <f t="shared" si="33"/>
        <v>12.714285714285714</v>
      </c>
    </row>
    <row r="1048" spans="1:16" x14ac:dyDescent="0.3">
      <c r="A1048">
        <v>46</v>
      </c>
      <c r="B1048" t="s">
        <v>2338</v>
      </c>
      <c r="C1048" t="s">
        <v>12</v>
      </c>
      <c r="D1048">
        <v>1997</v>
      </c>
      <c r="E1048">
        <v>2003</v>
      </c>
      <c r="F1048">
        <v>19</v>
      </c>
      <c r="G1048">
        <v>22</v>
      </c>
      <c r="H1048">
        <v>1</v>
      </c>
      <c r="I1048">
        <v>355</v>
      </c>
      <c r="J1048">
        <v>71</v>
      </c>
      <c r="K1048">
        <v>16.899999999999999</v>
      </c>
      <c r="L1048">
        <v>0</v>
      </c>
      <c r="M1048">
        <v>1</v>
      </c>
      <c r="N1048">
        <v>3</v>
      </c>
      <c r="O1048" s="2">
        <f t="shared" si="32"/>
        <v>18.684210526315791</v>
      </c>
      <c r="P1048" s="2">
        <f t="shared" si="33"/>
        <v>16.136363636363637</v>
      </c>
    </row>
    <row r="1049" spans="1:16" x14ac:dyDescent="0.3">
      <c r="A1049">
        <v>47</v>
      </c>
      <c r="B1049" t="s">
        <v>3884</v>
      </c>
      <c r="C1049" t="s">
        <v>17</v>
      </c>
      <c r="D1049">
        <v>1910</v>
      </c>
      <c r="E1049">
        <v>1928</v>
      </c>
      <c r="F1049">
        <v>12</v>
      </c>
      <c r="G1049">
        <v>22</v>
      </c>
      <c r="H1049">
        <v>1</v>
      </c>
      <c r="I1049">
        <v>355</v>
      </c>
      <c r="J1049">
        <v>47</v>
      </c>
      <c r="K1049">
        <v>16.899999999999999</v>
      </c>
      <c r="L1049">
        <v>0</v>
      </c>
      <c r="M1049">
        <v>0</v>
      </c>
      <c r="N1049">
        <v>1</v>
      </c>
      <c r="O1049" s="2">
        <f t="shared" si="32"/>
        <v>29.583333333333332</v>
      </c>
      <c r="P1049" s="2">
        <f t="shared" si="33"/>
        <v>16.136363636363637</v>
      </c>
    </row>
    <row r="1050" spans="1:16" x14ac:dyDescent="0.3">
      <c r="A1050">
        <v>48</v>
      </c>
      <c r="B1050" t="s">
        <v>1669</v>
      </c>
      <c r="C1050" t="s">
        <v>12</v>
      </c>
      <c r="D1050">
        <v>2009</v>
      </c>
      <c r="E1050">
        <v>2012</v>
      </c>
      <c r="F1050">
        <v>27</v>
      </c>
      <c r="G1050">
        <v>38</v>
      </c>
      <c r="H1050">
        <v>12</v>
      </c>
      <c r="I1050">
        <v>355</v>
      </c>
      <c r="J1050">
        <v>56</v>
      </c>
      <c r="K1050">
        <v>13.65</v>
      </c>
      <c r="L1050">
        <v>0</v>
      </c>
      <c r="M1050">
        <v>1</v>
      </c>
      <c r="N1050">
        <v>8</v>
      </c>
      <c r="O1050" s="2">
        <f t="shared" si="32"/>
        <v>13.148148148148149</v>
      </c>
      <c r="P1050" s="2">
        <f t="shared" si="33"/>
        <v>9.3421052631578956</v>
      </c>
    </row>
    <row r="1051" spans="1:16" x14ac:dyDescent="0.3">
      <c r="A1051">
        <v>49</v>
      </c>
      <c r="B1051" t="s">
        <v>3885</v>
      </c>
      <c r="C1051" t="s">
        <v>17</v>
      </c>
      <c r="D1051">
        <v>1951</v>
      </c>
      <c r="E1051">
        <v>1955</v>
      </c>
      <c r="F1051">
        <v>13</v>
      </c>
      <c r="G1051">
        <v>22</v>
      </c>
      <c r="H1051">
        <v>2</v>
      </c>
      <c r="I1051">
        <v>355</v>
      </c>
      <c r="J1051">
        <v>90</v>
      </c>
      <c r="K1051">
        <v>17.75</v>
      </c>
      <c r="L1051">
        <v>0</v>
      </c>
      <c r="M1051">
        <v>2</v>
      </c>
      <c r="N1051">
        <v>3</v>
      </c>
      <c r="O1051" s="2">
        <f t="shared" si="32"/>
        <v>27.307692307692307</v>
      </c>
      <c r="P1051" s="2">
        <f t="shared" si="33"/>
        <v>16.136363636363637</v>
      </c>
    </row>
    <row r="1052" spans="1:16" x14ac:dyDescent="0.3">
      <c r="A1052">
        <v>0</v>
      </c>
      <c r="B1052" t="s">
        <v>3886</v>
      </c>
      <c r="C1052" t="s">
        <v>13</v>
      </c>
      <c r="D1052">
        <v>1930</v>
      </c>
      <c r="E1052">
        <v>1939</v>
      </c>
      <c r="F1052">
        <v>14</v>
      </c>
      <c r="G1052">
        <v>19</v>
      </c>
      <c r="H1052">
        <v>7</v>
      </c>
      <c r="I1052">
        <v>355</v>
      </c>
      <c r="J1052">
        <v>78</v>
      </c>
      <c r="K1052">
        <v>29.58</v>
      </c>
      <c r="L1052">
        <v>0</v>
      </c>
      <c r="M1052">
        <v>2</v>
      </c>
      <c r="N1052">
        <v>0</v>
      </c>
      <c r="O1052" s="2">
        <f t="shared" si="32"/>
        <v>25.357142857142858</v>
      </c>
      <c r="P1052" s="2">
        <f t="shared" si="33"/>
        <v>18.684210526315791</v>
      </c>
    </row>
    <row r="1053" spans="1:16" x14ac:dyDescent="0.3">
      <c r="A1053">
        <v>1</v>
      </c>
      <c r="B1053" t="s">
        <v>3887</v>
      </c>
      <c r="C1053" t="s">
        <v>18</v>
      </c>
      <c r="D1053">
        <v>1953</v>
      </c>
      <c r="E1053">
        <v>1956</v>
      </c>
      <c r="F1053">
        <v>14</v>
      </c>
      <c r="G1053">
        <v>24</v>
      </c>
      <c r="H1053">
        <v>1</v>
      </c>
      <c r="I1053">
        <v>355</v>
      </c>
      <c r="J1053">
        <v>45</v>
      </c>
      <c r="K1053">
        <v>15.43</v>
      </c>
      <c r="L1053">
        <v>0</v>
      </c>
      <c r="M1053">
        <v>0</v>
      </c>
      <c r="N1053">
        <v>6</v>
      </c>
      <c r="O1053" s="2">
        <f t="shared" si="32"/>
        <v>25.357142857142858</v>
      </c>
      <c r="P1053" s="2">
        <f t="shared" si="33"/>
        <v>14.791666666666666</v>
      </c>
    </row>
    <row r="1054" spans="1:16" x14ac:dyDescent="0.3">
      <c r="A1054">
        <v>2</v>
      </c>
      <c r="B1054" t="s">
        <v>3888</v>
      </c>
      <c r="C1054" t="s">
        <v>17</v>
      </c>
      <c r="D1054">
        <v>1899</v>
      </c>
      <c r="E1054">
        <v>1907</v>
      </c>
      <c r="F1054">
        <v>12</v>
      </c>
      <c r="G1054">
        <v>23</v>
      </c>
      <c r="H1054">
        <v>1</v>
      </c>
      <c r="I1054">
        <v>355</v>
      </c>
      <c r="J1054">
        <v>42</v>
      </c>
      <c r="K1054">
        <v>16.13</v>
      </c>
      <c r="L1054">
        <v>0</v>
      </c>
      <c r="M1054">
        <v>0</v>
      </c>
      <c r="N1054">
        <v>4</v>
      </c>
      <c r="O1054" s="2">
        <f t="shared" si="32"/>
        <v>29.583333333333332</v>
      </c>
      <c r="P1054" s="2">
        <f t="shared" si="33"/>
        <v>15.434782608695652</v>
      </c>
    </row>
    <row r="1055" spans="1:16" x14ac:dyDescent="0.3">
      <c r="A1055">
        <v>3</v>
      </c>
      <c r="B1055" t="s">
        <v>3889</v>
      </c>
      <c r="C1055" t="s">
        <v>13</v>
      </c>
      <c r="D1055">
        <v>1951</v>
      </c>
      <c r="E1055">
        <v>1955</v>
      </c>
      <c r="F1055">
        <v>7</v>
      </c>
      <c r="G1055">
        <v>14</v>
      </c>
      <c r="H1055">
        <v>1</v>
      </c>
      <c r="I1055">
        <v>354</v>
      </c>
      <c r="J1055">
        <v>92</v>
      </c>
      <c r="K1055">
        <v>27.23</v>
      </c>
      <c r="L1055">
        <v>0</v>
      </c>
      <c r="M1055">
        <v>3</v>
      </c>
      <c r="N1055">
        <v>3</v>
      </c>
      <c r="O1055" s="2">
        <f t="shared" si="32"/>
        <v>50.571428571428569</v>
      </c>
      <c r="P1055" s="2">
        <f t="shared" si="33"/>
        <v>25.285714285714285</v>
      </c>
    </row>
    <row r="1056" spans="1:16" x14ac:dyDescent="0.3">
      <c r="A1056">
        <v>4</v>
      </c>
      <c r="B1056" t="s">
        <v>2773</v>
      </c>
      <c r="C1056" t="s">
        <v>18</v>
      </c>
      <c r="D1056">
        <v>1994</v>
      </c>
      <c r="E1056">
        <v>1995</v>
      </c>
      <c r="F1056">
        <v>14</v>
      </c>
      <c r="G1056">
        <v>24</v>
      </c>
      <c r="H1056">
        <v>4</v>
      </c>
      <c r="I1056">
        <v>353</v>
      </c>
      <c r="J1056">
        <v>45</v>
      </c>
      <c r="K1056">
        <v>17.649999999999999</v>
      </c>
      <c r="L1056">
        <v>0</v>
      </c>
      <c r="M1056">
        <v>0</v>
      </c>
      <c r="N1056">
        <v>3</v>
      </c>
      <c r="O1056" s="2">
        <f t="shared" si="32"/>
        <v>25.214285714285715</v>
      </c>
      <c r="P1056" s="2">
        <f t="shared" si="33"/>
        <v>14.708333333333334</v>
      </c>
    </row>
    <row r="1057" spans="1:16" x14ac:dyDescent="0.3">
      <c r="A1057">
        <v>5</v>
      </c>
      <c r="B1057" t="s">
        <v>3890</v>
      </c>
      <c r="C1057" t="s">
        <v>17</v>
      </c>
      <c r="D1057">
        <v>1970</v>
      </c>
      <c r="E1057">
        <v>1970</v>
      </c>
      <c r="F1057">
        <v>4</v>
      </c>
      <c r="G1057">
        <v>7</v>
      </c>
      <c r="H1057">
        <v>0</v>
      </c>
      <c r="I1057">
        <v>353</v>
      </c>
      <c r="J1057">
        <v>102</v>
      </c>
      <c r="K1057">
        <v>50.42</v>
      </c>
      <c r="L1057">
        <v>1</v>
      </c>
      <c r="M1057">
        <v>2</v>
      </c>
      <c r="N1057">
        <v>0</v>
      </c>
      <c r="O1057" s="2">
        <f t="shared" si="32"/>
        <v>88.25</v>
      </c>
      <c r="P1057" s="2">
        <f t="shared" si="33"/>
        <v>50.428571428571431</v>
      </c>
    </row>
    <row r="1058" spans="1:16" x14ac:dyDescent="0.3">
      <c r="A1058">
        <v>6</v>
      </c>
      <c r="B1058" t="s">
        <v>2345</v>
      </c>
      <c r="C1058" t="s">
        <v>14</v>
      </c>
      <c r="D1058">
        <v>1983</v>
      </c>
      <c r="E1058">
        <v>1988</v>
      </c>
      <c r="F1058">
        <v>9</v>
      </c>
      <c r="G1058">
        <v>16</v>
      </c>
      <c r="H1058">
        <v>2</v>
      </c>
      <c r="I1058">
        <v>353</v>
      </c>
      <c r="J1058">
        <v>111</v>
      </c>
      <c r="K1058">
        <v>25.21</v>
      </c>
      <c r="L1058">
        <v>2</v>
      </c>
      <c r="M1058">
        <v>0</v>
      </c>
      <c r="N1058">
        <v>1</v>
      </c>
      <c r="O1058" s="2">
        <f t="shared" si="32"/>
        <v>39.222222222222221</v>
      </c>
      <c r="P1058" s="2">
        <f t="shared" si="33"/>
        <v>22.0625</v>
      </c>
    </row>
    <row r="1059" spans="1:16" x14ac:dyDescent="0.3">
      <c r="A1059">
        <v>7</v>
      </c>
      <c r="B1059" t="s">
        <v>3891</v>
      </c>
      <c r="C1059" t="s">
        <v>12</v>
      </c>
      <c r="D1059">
        <v>1966</v>
      </c>
      <c r="E1059">
        <v>1970</v>
      </c>
      <c r="F1059">
        <v>16</v>
      </c>
      <c r="G1059">
        <v>27</v>
      </c>
      <c r="H1059">
        <v>5</v>
      </c>
      <c r="I1059">
        <v>353</v>
      </c>
      <c r="J1059">
        <v>48</v>
      </c>
      <c r="K1059">
        <v>16.04</v>
      </c>
      <c r="L1059">
        <v>0</v>
      </c>
      <c r="M1059">
        <v>0</v>
      </c>
      <c r="N1059">
        <v>3</v>
      </c>
      <c r="O1059" s="2">
        <f t="shared" si="32"/>
        <v>22.0625</v>
      </c>
      <c r="P1059" s="2">
        <f t="shared" si="33"/>
        <v>13.074074074074074</v>
      </c>
    </row>
    <row r="1060" spans="1:16" x14ac:dyDescent="0.3">
      <c r="A1060">
        <v>8</v>
      </c>
      <c r="B1060" t="s">
        <v>2305</v>
      </c>
      <c r="C1060" t="s">
        <v>11</v>
      </c>
      <c r="D1060">
        <v>1996</v>
      </c>
      <c r="E1060">
        <v>2000</v>
      </c>
      <c r="F1060">
        <v>15</v>
      </c>
      <c r="G1060">
        <v>19</v>
      </c>
      <c r="H1060">
        <v>2</v>
      </c>
      <c r="I1060">
        <v>352</v>
      </c>
      <c r="J1060">
        <v>92</v>
      </c>
      <c r="K1060">
        <v>20.7</v>
      </c>
      <c r="L1060">
        <v>0</v>
      </c>
      <c r="M1060">
        <v>1</v>
      </c>
      <c r="N1060">
        <v>2</v>
      </c>
      <c r="O1060" s="2">
        <f t="shared" si="32"/>
        <v>23.466666666666665</v>
      </c>
      <c r="P1060" s="2">
        <f t="shared" si="33"/>
        <v>18.526315789473685</v>
      </c>
    </row>
    <row r="1061" spans="1:16" x14ac:dyDescent="0.3">
      <c r="A1061">
        <v>9</v>
      </c>
      <c r="B1061" t="s">
        <v>3892</v>
      </c>
      <c r="C1061" t="s">
        <v>18</v>
      </c>
      <c r="D1061">
        <v>1952</v>
      </c>
      <c r="E1061">
        <v>1956</v>
      </c>
      <c r="F1061">
        <v>9</v>
      </c>
      <c r="G1061">
        <v>18</v>
      </c>
      <c r="H1061">
        <v>2</v>
      </c>
      <c r="I1061">
        <v>351</v>
      </c>
      <c r="J1061">
        <v>61</v>
      </c>
      <c r="K1061">
        <v>21.93</v>
      </c>
      <c r="L1061">
        <v>0</v>
      </c>
      <c r="M1061">
        <v>2</v>
      </c>
      <c r="N1061">
        <v>1</v>
      </c>
      <c r="O1061" s="2">
        <f t="shared" si="32"/>
        <v>39</v>
      </c>
      <c r="P1061" s="2">
        <f t="shared" si="33"/>
        <v>19.5</v>
      </c>
    </row>
    <row r="1062" spans="1:16" x14ac:dyDescent="0.3">
      <c r="A1062">
        <v>10</v>
      </c>
      <c r="B1062" t="s">
        <v>671</v>
      </c>
      <c r="C1062" t="s">
        <v>19</v>
      </c>
      <c r="D1062">
        <v>2003</v>
      </c>
      <c r="E1062">
        <v>2005</v>
      </c>
      <c r="F1062">
        <v>8</v>
      </c>
      <c r="G1062">
        <v>16</v>
      </c>
      <c r="H1062">
        <v>1</v>
      </c>
      <c r="I1062">
        <v>351</v>
      </c>
      <c r="J1062">
        <v>57</v>
      </c>
      <c r="K1062">
        <v>23.4</v>
      </c>
      <c r="L1062">
        <v>0</v>
      </c>
      <c r="M1062">
        <v>2</v>
      </c>
      <c r="N1062">
        <v>0</v>
      </c>
      <c r="O1062" s="2">
        <f t="shared" si="32"/>
        <v>43.875</v>
      </c>
      <c r="P1062" s="2">
        <f t="shared" si="33"/>
        <v>21.9375</v>
      </c>
    </row>
    <row r="1063" spans="1:16" x14ac:dyDescent="0.3">
      <c r="A1063">
        <v>11</v>
      </c>
      <c r="B1063" t="s">
        <v>3893</v>
      </c>
      <c r="C1063" t="s">
        <v>11</v>
      </c>
      <c r="D1063">
        <v>1952</v>
      </c>
      <c r="E1063">
        <v>1961</v>
      </c>
      <c r="F1063">
        <v>11</v>
      </c>
      <c r="G1063">
        <v>20</v>
      </c>
      <c r="H1063">
        <v>1</v>
      </c>
      <c r="I1063">
        <v>350</v>
      </c>
      <c r="J1063">
        <v>52</v>
      </c>
      <c r="K1063">
        <v>18.420000000000002</v>
      </c>
      <c r="L1063">
        <v>0</v>
      </c>
      <c r="M1063">
        <v>1</v>
      </c>
      <c r="N1063">
        <v>3</v>
      </c>
      <c r="O1063" s="2">
        <f t="shared" si="32"/>
        <v>31.818181818181817</v>
      </c>
      <c r="P1063" s="2">
        <f t="shared" si="33"/>
        <v>17.5</v>
      </c>
    </row>
    <row r="1064" spans="1:16" x14ac:dyDescent="0.3">
      <c r="A1064">
        <v>12</v>
      </c>
      <c r="B1064" t="s">
        <v>3104</v>
      </c>
      <c r="C1064" t="s">
        <v>13</v>
      </c>
      <c r="D1064">
        <v>1970</v>
      </c>
      <c r="E1064">
        <v>1975</v>
      </c>
      <c r="F1064">
        <v>17</v>
      </c>
      <c r="G1064">
        <v>18</v>
      </c>
      <c r="H1064">
        <v>2</v>
      </c>
      <c r="I1064">
        <v>350</v>
      </c>
      <c r="J1064">
        <v>88</v>
      </c>
      <c r="K1064">
        <v>21.87</v>
      </c>
      <c r="L1064">
        <v>0</v>
      </c>
      <c r="M1064">
        <v>2</v>
      </c>
      <c r="N1064">
        <v>1</v>
      </c>
      <c r="O1064" s="2">
        <f t="shared" si="32"/>
        <v>20.588235294117649</v>
      </c>
      <c r="P1064" s="2">
        <f t="shared" si="33"/>
        <v>19.444444444444443</v>
      </c>
    </row>
    <row r="1065" spans="1:16" x14ac:dyDescent="0.3">
      <c r="A1065">
        <v>13</v>
      </c>
      <c r="B1065" t="s">
        <v>3894</v>
      </c>
      <c r="C1065" t="s">
        <v>11</v>
      </c>
      <c r="D1065">
        <v>1932</v>
      </c>
      <c r="E1065">
        <v>1936</v>
      </c>
      <c r="F1065">
        <v>7</v>
      </c>
      <c r="G1065">
        <v>14</v>
      </c>
      <c r="H1065">
        <v>0</v>
      </c>
      <c r="I1065">
        <v>350</v>
      </c>
      <c r="J1065">
        <v>81</v>
      </c>
      <c r="K1065">
        <v>25</v>
      </c>
      <c r="L1065">
        <v>0</v>
      </c>
      <c r="M1065">
        <v>2</v>
      </c>
      <c r="N1065">
        <v>0</v>
      </c>
      <c r="O1065" s="2">
        <f t="shared" si="32"/>
        <v>50</v>
      </c>
      <c r="P1065" s="2">
        <f t="shared" si="33"/>
        <v>25</v>
      </c>
    </row>
    <row r="1066" spans="1:16" x14ac:dyDescent="0.3">
      <c r="A1066">
        <v>14</v>
      </c>
      <c r="B1066" t="s">
        <v>3432</v>
      </c>
      <c r="C1066" t="s">
        <v>12</v>
      </c>
      <c r="D1066">
        <v>1998</v>
      </c>
      <c r="E1066">
        <v>2008</v>
      </c>
      <c r="F1066">
        <v>44</v>
      </c>
      <c r="G1066">
        <v>47</v>
      </c>
      <c r="H1066">
        <v>11</v>
      </c>
      <c r="I1066">
        <v>349</v>
      </c>
      <c r="J1066">
        <v>43</v>
      </c>
      <c r="K1066">
        <v>9.69</v>
      </c>
      <c r="L1066">
        <v>0</v>
      </c>
      <c r="M1066">
        <v>0</v>
      </c>
      <c r="N1066">
        <v>12</v>
      </c>
      <c r="O1066" s="2">
        <f t="shared" si="32"/>
        <v>7.9318181818181817</v>
      </c>
      <c r="P1066" s="2">
        <f t="shared" si="33"/>
        <v>7.4255319148936172</v>
      </c>
    </row>
    <row r="1067" spans="1:16" x14ac:dyDescent="0.3">
      <c r="A1067">
        <v>15</v>
      </c>
      <c r="B1067" t="s">
        <v>2575</v>
      </c>
      <c r="C1067" t="s">
        <v>17</v>
      </c>
      <c r="D1067">
        <v>1992</v>
      </c>
      <c r="E1067">
        <v>1995</v>
      </c>
      <c r="F1067">
        <v>18</v>
      </c>
      <c r="G1067">
        <v>25</v>
      </c>
      <c r="H1067">
        <v>6</v>
      </c>
      <c r="I1067">
        <v>348</v>
      </c>
      <c r="J1067">
        <v>62</v>
      </c>
      <c r="K1067">
        <v>18.309999999999999</v>
      </c>
      <c r="L1067">
        <v>0</v>
      </c>
      <c r="M1067">
        <v>1</v>
      </c>
      <c r="N1067">
        <v>4</v>
      </c>
      <c r="O1067" s="2">
        <f t="shared" si="32"/>
        <v>19.333333333333332</v>
      </c>
      <c r="P1067" s="2">
        <f t="shared" si="33"/>
        <v>13.92</v>
      </c>
    </row>
    <row r="1068" spans="1:16" x14ac:dyDescent="0.3">
      <c r="A1068">
        <v>16</v>
      </c>
      <c r="B1068" t="s">
        <v>3895</v>
      </c>
      <c r="C1068" t="s">
        <v>17</v>
      </c>
      <c r="D1068">
        <v>1921</v>
      </c>
      <c r="E1068">
        <v>1936</v>
      </c>
      <c r="F1068">
        <v>17</v>
      </c>
      <c r="G1068">
        <v>31</v>
      </c>
      <c r="H1068">
        <v>7</v>
      </c>
      <c r="I1068">
        <v>348</v>
      </c>
      <c r="J1068">
        <v>69</v>
      </c>
      <c r="K1068">
        <v>14.5</v>
      </c>
      <c r="L1068">
        <v>0</v>
      </c>
      <c r="M1068">
        <v>2</v>
      </c>
      <c r="N1068">
        <v>5</v>
      </c>
      <c r="O1068" s="2">
        <f t="shared" si="32"/>
        <v>20.470588235294116</v>
      </c>
      <c r="P1068" s="2">
        <f t="shared" si="33"/>
        <v>11.225806451612904</v>
      </c>
    </row>
    <row r="1069" spans="1:16" x14ac:dyDescent="0.3">
      <c r="A1069">
        <v>17</v>
      </c>
      <c r="B1069" t="s">
        <v>1018</v>
      </c>
      <c r="C1069" t="s">
        <v>20</v>
      </c>
      <c r="D1069">
        <v>2010</v>
      </c>
      <c r="E1069">
        <v>2013</v>
      </c>
      <c r="F1069">
        <v>7</v>
      </c>
      <c r="G1069">
        <v>14</v>
      </c>
      <c r="H1069">
        <v>1</v>
      </c>
      <c r="I1069">
        <v>347</v>
      </c>
      <c r="J1069">
        <v>48</v>
      </c>
      <c r="K1069">
        <v>26.69</v>
      </c>
      <c r="L1069">
        <v>0</v>
      </c>
      <c r="M1069">
        <v>0</v>
      </c>
      <c r="N1069">
        <v>2</v>
      </c>
      <c r="O1069" s="2">
        <f t="shared" si="32"/>
        <v>49.571428571428569</v>
      </c>
      <c r="P1069" s="2">
        <f t="shared" si="33"/>
        <v>24.785714285714285</v>
      </c>
    </row>
    <row r="1070" spans="1:16" x14ac:dyDescent="0.3">
      <c r="A1070">
        <v>18</v>
      </c>
      <c r="B1070" t="s">
        <v>3896</v>
      </c>
      <c r="C1070" t="s">
        <v>18</v>
      </c>
      <c r="D1070">
        <v>1953</v>
      </c>
      <c r="E1070">
        <v>1958</v>
      </c>
      <c r="F1070">
        <v>13</v>
      </c>
      <c r="G1070">
        <v>25</v>
      </c>
      <c r="H1070">
        <v>0</v>
      </c>
      <c r="I1070">
        <v>346</v>
      </c>
      <c r="J1070">
        <v>47</v>
      </c>
      <c r="K1070">
        <v>13.84</v>
      </c>
      <c r="L1070">
        <v>0</v>
      </c>
      <c r="M1070">
        <v>0</v>
      </c>
      <c r="N1070">
        <v>5</v>
      </c>
      <c r="O1070" s="2">
        <f t="shared" si="32"/>
        <v>26.615384615384617</v>
      </c>
      <c r="P1070" s="2">
        <f t="shared" si="33"/>
        <v>13.84</v>
      </c>
    </row>
    <row r="1071" spans="1:16" x14ac:dyDescent="0.3">
      <c r="A1071">
        <v>19</v>
      </c>
      <c r="B1071" t="s">
        <v>1477</v>
      </c>
      <c r="C1071" t="s">
        <v>13</v>
      </c>
      <c r="D1071">
        <v>2010</v>
      </c>
      <c r="E1071">
        <v>2014</v>
      </c>
      <c r="F1071">
        <v>6</v>
      </c>
      <c r="G1071">
        <v>12</v>
      </c>
      <c r="H1071">
        <v>0</v>
      </c>
      <c r="I1071">
        <v>345</v>
      </c>
      <c r="J1071">
        <v>60</v>
      </c>
      <c r="K1071">
        <v>28.75</v>
      </c>
      <c r="L1071">
        <v>0</v>
      </c>
      <c r="M1071">
        <v>1</v>
      </c>
      <c r="N1071">
        <v>2</v>
      </c>
      <c r="O1071" s="2">
        <f t="shared" si="32"/>
        <v>57.5</v>
      </c>
      <c r="P1071" s="2">
        <f t="shared" si="33"/>
        <v>28.75</v>
      </c>
    </row>
    <row r="1072" spans="1:16" x14ac:dyDescent="0.3">
      <c r="A1072">
        <v>20</v>
      </c>
      <c r="B1072" t="s">
        <v>3897</v>
      </c>
      <c r="C1072" t="s">
        <v>12</v>
      </c>
      <c r="D1072">
        <v>1968</v>
      </c>
      <c r="E1072">
        <v>1970</v>
      </c>
      <c r="F1072">
        <v>11</v>
      </c>
      <c r="G1072">
        <v>18</v>
      </c>
      <c r="H1072">
        <v>0</v>
      </c>
      <c r="I1072">
        <v>345</v>
      </c>
      <c r="J1072">
        <v>76</v>
      </c>
      <c r="K1072">
        <v>19.16</v>
      </c>
      <c r="L1072">
        <v>0</v>
      </c>
      <c r="M1072">
        <v>2</v>
      </c>
      <c r="N1072">
        <v>0</v>
      </c>
      <c r="O1072" s="2">
        <f t="shared" si="32"/>
        <v>31.363636363636363</v>
      </c>
      <c r="P1072" s="2">
        <f t="shared" si="33"/>
        <v>19.166666666666668</v>
      </c>
    </row>
    <row r="1073" spans="1:16" x14ac:dyDescent="0.3">
      <c r="A1073">
        <v>21</v>
      </c>
      <c r="B1073" t="s">
        <v>3070</v>
      </c>
      <c r="C1073" t="s">
        <v>16</v>
      </c>
      <c r="D1073">
        <v>1981</v>
      </c>
      <c r="E1073">
        <v>1989</v>
      </c>
      <c r="F1073">
        <v>11</v>
      </c>
      <c r="G1073">
        <v>19</v>
      </c>
      <c r="H1073">
        <v>1</v>
      </c>
      <c r="I1073">
        <v>345</v>
      </c>
      <c r="J1073">
        <v>60</v>
      </c>
      <c r="K1073">
        <v>19.16</v>
      </c>
      <c r="L1073">
        <v>0</v>
      </c>
      <c r="M1073">
        <v>3</v>
      </c>
      <c r="N1073">
        <v>2</v>
      </c>
      <c r="O1073" s="2">
        <f t="shared" si="32"/>
        <v>31.363636363636363</v>
      </c>
      <c r="P1073" s="2">
        <f t="shared" si="33"/>
        <v>18.157894736842106</v>
      </c>
    </row>
    <row r="1074" spans="1:16" x14ac:dyDescent="0.3">
      <c r="A1074">
        <v>22</v>
      </c>
      <c r="B1074" t="s">
        <v>2428</v>
      </c>
      <c r="C1074" t="s">
        <v>20</v>
      </c>
      <c r="D1074">
        <v>2001</v>
      </c>
      <c r="E1074">
        <v>2003</v>
      </c>
      <c r="F1074">
        <v>9</v>
      </c>
      <c r="G1074">
        <v>18</v>
      </c>
      <c r="H1074">
        <v>0</v>
      </c>
      <c r="I1074">
        <v>345</v>
      </c>
      <c r="J1074">
        <v>49</v>
      </c>
      <c r="K1074">
        <v>19.16</v>
      </c>
      <c r="L1074">
        <v>0</v>
      </c>
      <c r="M1074">
        <v>0</v>
      </c>
      <c r="N1074">
        <v>1</v>
      </c>
      <c r="O1074" s="2">
        <f t="shared" si="32"/>
        <v>38.333333333333336</v>
      </c>
      <c r="P1074" s="2">
        <f t="shared" si="33"/>
        <v>19.166666666666668</v>
      </c>
    </row>
    <row r="1075" spans="1:16" x14ac:dyDescent="0.3">
      <c r="A1075">
        <v>23</v>
      </c>
      <c r="B1075" t="s">
        <v>3898</v>
      </c>
      <c r="C1075" t="s">
        <v>13</v>
      </c>
      <c r="D1075">
        <v>1913</v>
      </c>
      <c r="E1075">
        <v>1921</v>
      </c>
      <c r="F1075">
        <v>9</v>
      </c>
      <c r="G1075">
        <v>12</v>
      </c>
      <c r="H1075">
        <v>1</v>
      </c>
      <c r="I1075">
        <v>345</v>
      </c>
      <c r="J1075">
        <v>74</v>
      </c>
      <c r="K1075">
        <v>31.36</v>
      </c>
      <c r="L1075">
        <v>0</v>
      </c>
      <c r="M1075">
        <v>4</v>
      </c>
      <c r="N1075">
        <v>1</v>
      </c>
      <c r="O1075" s="2">
        <f t="shared" si="32"/>
        <v>38.333333333333336</v>
      </c>
      <c r="P1075" s="2">
        <f t="shared" si="33"/>
        <v>28.75</v>
      </c>
    </row>
    <row r="1076" spans="1:16" x14ac:dyDescent="0.3">
      <c r="A1076">
        <v>24</v>
      </c>
      <c r="B1076" t="s">
        <v>2821</v>
      </c>
      <c r="C1076" t="s">
        <v>11</v>
      </c>
      <c r="D1076">
        <v>2001</v>
      </c>
      <c r="E1076">
        <v>2002</v>
      </c>
      <c r="F1076">
        <v>8</v>
      </c>
      <c r="G1076">
        <v>13</v>
      </c>
      <c r="H1076">
        <v>1</v>
      </c>
      <c r="I1076">
        <v>344</v>
      </c>
      <c r="J1076">
        <v>100</v>
      </c>
      <c r="K1076">
        <v>28.66</v>
      </c>
      <c r="L1076">
        <v>1</v>
      </c>
      <c r="M1076">
        <v>2</v>
      </c>
      <c r="N1076">
        <v>2</v>
      </c>
      <c r="O1076" s="2">
        <f t="shared" si="32"/>
        <v>43</v>
      </c>
      <c r="P1076" s="2">
        <f t="shared" si="33"/>
        <v>26.46153846153846</v>
      </c>
    </row>
    <row r="1077" spans="1:16" x14ac:dyDescent="0.3">
      <c r="A1077">
        <v>25</v>
      </c>
      <c r="B1077" t="s">
        <v>2488</v>
      </c>
      <c r="C1077" t="s">
        <v>15</v>
      </c>
      <c r="D1077">
        <v>1997</v>
      </c>
      <c r="E1077">
        <v>2000</v>
      </c>
      <c r="F1077">
        <v>19</v>
      </c>
      <c r="G1077">
        <v>28</v>
      </c>
      <c r="H1077">
        <v>2</v>
      </c>
      <c r="I1077">
        <v>344</v>
      </c>
      <c r="J1077">
        <v>69</v>
      </c>
      <c r="K1077">
        <v>13.23</v>
      </c>
      <c r="L1077">
        <v>0</v>
      </c>
      <c r="M1077">
        <v>1</v>
      </c>
      <c r="N1077">
        <v>2</v>
      </c>
      <c r="O1077" s="2">
        <f t="shared" si="32"/>
        <v>18.105263157894736</v>
      </c>
      <c r="P1077" s="2">
        <f t="shared" si="33"/>
        <v>12.285714285714286</v>
      </c>
    </row>
    <row r="1078" spans="1:16" x14ac:dyDescent="0.3">
      <c r="A1078">
        <v>26</v>
      </c>
      <c r="B1078" t="s">
        <v>3899</v>
      </c>
      <c r="C1078" t="s">
        <v>17</v>
      </c>
      <c r="D1078">
        <v>1910</v>
      </c>
      <c r="E1078">
        <v>1912</v>
      </c>
      <c r="F1078">
        <v>13</v>
      </c>
      <c r="G1078">
        <v>24</v>
      </c>
      <c r="H1078">
        <v>0</v>
      </c>
      <c r="I1078">
        <v>344</v>
      </c>
      <c r="J1078">
        <v>48</v>
      </c>
      <c r="K1078">
        <v>14.33</v>
      </c>
      <c r="L1078">
        <v>0</v>
      </c>
      <c r="M1078">
        <v>0</v>
      </c>
      <c r="N1078">
        <v>5</v>
      </c>
      <c r="O1078" s="2">
        <f t="shared" si="32"/>
        <v>26.46153846153846</v>
      </c>
      <c r="P1078" s="2">
        <f t="shared" si="33"/>
        <v>14.333333333333334</v>
      </c>
    </row>
    <row r="1079" spans="1:16" x14ac:dyDescent="0.3">
      <c r="A1079">
        <v>27</v>
      </c>
      <c r="B1079" t="s">
        <v>710</v>
      </c>
      <c r="C1079" t="s">
        <v>15</v>
      </c>
      <c r="D1079">
        <v>2009</v>
      </c>
      <c r="E1079">
        <v>2010</v>
      </c>
      <c r="F1079">
        <v>6</v>
      </c>
      <c r="G1079">
        <v>11</v>
      </c>
      <c r="H1079">
        <v>0</v>
      </c>
      <c r="I1079">
        <v>343</v>
      </c>
      <c r="J1079">
        <v>95</v>
      </c>
      <c r="K1079">
        <v>31.18</v>
      </c>
      <c r="L1079">
        <v>0</v>
      </c>
      <c r="M1079">
        <v>3</v>
      </c>
      <c r="N1079">
        <v>0</v>
      </c>
      <c r="O1079" s="2">
        <f t="shared" si="32"/>
        <v>57.166666666666664</v>
      </c>
      <c r="P1079" s="2">
        <f t="shared" si="33"/>
        <v>31.181818181818183</v>
      </c>
    </row>
    <row r="1080" spans="1:16" x14ac:dyDescent="0.3">
      <c r="A1080">
        <v>28</v>
      </c>
      <c r="B1080" t="s">
        <v>3900</v>
      </c>
      <c r="C1080" t="s">
        <v>18</v>
      </c>
      <c r="D1080">
        <v>1949</v>
      </c>
      <c r="E1080">
        <v>1954</v>
      </c>
      <c r="F1080">
        <v>14</v>
      </c>
      <c r="G1080">
        <v>22</v>
      </c>
      <c r="H1080">
        <v>2</v>
      </c>
      <c r="I1080">
        <v>343</v>
      </c>
      <c r="J1080">
        <v>46</v>
      </c>
      <c r="K1080">
        <v>17.149999999999999</v>
      </c>
      <c r="L1080">
        <v>0</v>
      </c>
      <c r="M1080">
        <v>0</v>
      </c>
      <c r="N1080">
        <v>1</v>
      </c>
      <c r="O1080" s="2">
        <f t="shared" si="32"/>
        <v>24.5</v>
      </c>
      <c r="P1080" s="2">
        <f t="shared" si="33"/>
        <v>15.590909090909092</v>
      </c>
    </row>
    <row r="1081" spans="1:16" x14ac:dyDescent="0.3">
      <c r="A1081">
        <v>29</v>
      </c>
      <c r="B1081" t="s">
        <v>2337</v>
      </c>
      <c r="C1081" t="s">
        <v>15</v>
      </c>
      <c r="D1081">
        <v>1986</v>
      </c>
      <c r="E1081">
        <v>1990</v>
      </c>
      <c r="F1081">
        <v>8</v>
      </c>
      <c r="G1081">
        <v>13</v>
      </c>
      <c r="H1081">
        <v>1</v>
      </c>
      <c r="I1081">
        <v>342</v>
      </c>
      <c r="J1081">
        <v>164</v>
      </c>
      <c r="K1081">
        <v>28.5</v>
      </c>
      <c r="L1081">
        <v>1</v>
      </c>
      <c r="M1081">
        <v>1</v>
      </c>
      <c r="N1081">
        <v>1</v>
      </c>
      <c r="O1081" s="2">
        <f t="shared" si="32"/>
        <v>42.75</v>
      </c>
      <c r="P1081" s="2">
        <f t="shared" si="33"/>
        <v>26.307692307692307</v>
      </c>
    </row>
    <row r="1082" spans="1:16" x14ac:dyDescent="0.3">
      <c r="A1082">
        <v>30</v>
      </c>
      <c r="B1082" t="s">
        <v>3901</v>
      </c>
      <c r="C1082" t="s">
        <v>13</v>
      </c>
      <c r="D1082">
        <v>1965</v>
      </c>
      <c r="E1082">
        <v>1969</v>
      </c>
      <c r="F1082">
        <v>26</v>
      </c>
      <c r="G1082">
        <v>34</v>
      </c>
      <c r="H1082">
        <v>5</v>
      </c>
      <c r="I1082">
        <v>342</v>
      </c>
      <c r="J1082">
        <v>44</v>
      </c>
      <c r="K1082">
        <v>11.79</v>
      </c>
      <c r="L1082">
        <v>0</v>
      </c>
      <c r="M1082">
        <v>0</v>
      </c>
      <c r="N1082">
        <v>6</v>
      </c>
      <c r="O1082" s="2">
        <f t="shared" si="32"/>
        <v>13.153846153846153</v>
      </c>
      <c r="P1082" s="2">
        <f t="shared" si="33"/>
        <v>10.058823529411764</v>
      </c>
    </row>
    <row r="1083" spans="1:16" x14ac:dyDescent="0.3">
      <c r="A1083">
        <v>31</v>
      </c>
      <c r="B1083" t="s">
        <v>3902</v>
      </c>
      <c r="C1083" t="s">
        <v>13</v>
      </c>
      <c r="D1083">
        <v>1907</v>
      </c>
      <c r="E1083">
        <v>1909</v>
      </c>
      <c r="F1083">
        <v>7</v>
      </c>
      <c r="G1083">
        <v>12</v>
      </c>
      <c r="H1083">
        <v>0</v>
      </c>
      <c r="I1083">
        <v>341</v>
      </c>
      <c r="J1083">
        <v>126</v>
      </c>
      <c r="K1083">
        <v>28.41</v>
      </c>
      <c r="L1083">
        <v>1</v>
      </c>
      <c r="M1083">
        <v>1</v>
      </c>
      <c r="N1083">
        <v>1</v>
      </c>
      <c r="O1083" s="2">
        <f t="shared" si="32"/>
        <v>48.714285714285715</v>
      </c>
      <c r="P1083" s="2">
        <f t="shared" si="33"/>
        <v>28.416666666666668</v>
      </c>
    </row>
    <row r="1084" spans="1:16" x14ac:dyDescent="0.3">
      <c r="A1084">
        <v>32</v>
      </c>
      <c r="B1084" t="s">
        <v>3903</v>
      </c>
      <c r="C1084" t="s">
        <v>18</v>
      </c>
      <c r="D1084">
        <v>2012</v>
      </c>
      <c r="E1084">
        <v>2012</v>
      </c>
      <c r="F1084">
        <v>9</v>
      </c>
      <c r="G1084">
        <v>17</v>
      </c>
      <c r="H1084">
        <v>1</v>
      </c>
      <c r="I1084">
        <v>341</v>
      </c>
      <c r="J1084">
        <v>71</v>
      </c>
      <c r="K1084">
        <v>21.31</v>
      </c>
      <c r="L1084">
        <v>0</v>
      </c>
      <c r="M1084">
        <v>1</v>
      </c>
      <c r="N1084">
        <v>3</v>
      </c>
      <c r="O1084" s="2">
        <f t="shared" si="32"/>
        <v>37.888888888888886</v>
      </c>
      <c r="P1084" s="2">
        <f t="shared" si="33"/>
        <v>20.058823529411764</v>
      </c>
    </row>
    <row r="1085" spans="1:16" x14ac:dyDescent="0.3">
      <c r="A1085">
        <v>33</v>
      </c>
      <c r="B1085" t="s">
        <v>3904</v>
      </c>
      <c r="C1085" t="s">
        <v>17</v>
      </c>
      <c r="D1085">
        <v>1906</v>
      </c>
      <c r="E1085">
        <v>1911</v>
      </c>
      <c r="F1085">
        <v>15</v>
      </c>
      <c r="G1085">
        <v>26</v>
      </c>
      <c r="H1085">
        <v>6</v>
      </c>
      <c r="I1085">
        <v>340</v>
      </c>
      <c r="J1085">
        <v>65</v>
      </c>
      <c r="K1085">
        <v>17</v>
      </c>
      <c r="L1085">
        <v>0</v>
      </c>
      <c r="M1085">
        <v>2</v>
      </c>
      <c r="N1085">
        <v>4</v>
      </c>
      <c r="O1085" s="2">
        <f t="shared" si="32"/>
        <v>22.666666666666668</v>
      </c>
      <c r="P1085" s="2">
        <f t="shared" si="33"/>
        <v>13.076923076923077</v>
      </c>
    </row>
    <row r="1086" spans="1:16" x14ac:dyDescent="0.3">
      <c r="A1086">
        <v>34</v>
      </c>
      <c r="B1086" t="s">
        <v>3905</v>
      </c>
      <c r="C1086" t="s">
        <v>12</v>
      </c>
      <c r="D1086">
        <v>1877</v>
      </c>
      <c r="E1086">
        <v>1888</v>
      </c>
      <c r="F1086">
        <v>19</v>
      </c>
      <c r="G1086">
        <v>33</v>
      </c>
      <c r="H1086">
        <v>6</v>
      </c>
      <c r="I1086">
        <v>339</v>
      </c>
      <c r="J1086">
        <v>51</v>
      </c>
      <c r="K1086">
        <v>12.55</v>
      </c>
      <c r="L1086">
        <v>0</v>
      </c>
      <c r="M1086">
        <v>1</v>
      </c>
      <c r="N1086">
        <v>5</v>
      </c>
      <c r="O1086" s="2">
        <f t="shared" si="32"/>
        <v>17.842105263157894</v>
      </c>
      <c r="P1086" s="2">
        <f t="shared" si="33"/>
        <v>10.272727272727273</v>
      </c>
    </row>
    <row r="1087" spans="1:16" x14ac:dyDescent="0.3">
      <c r="A1087">
        <v>35</v>
      </c>
      <c r="B1087" t="s">
        <v>51</v>
      </c>
      <c r="C1087" t="s">
        <v>12</v>
      </c>
      <c r="D1087">
        <v>2013</v>
      </c>
      <c r="E1087">
        <v>2017</v>
      </c>
      <c r="F1087">
        <v>7</v>
      </c>
      <c r="G1087">
        <v>14</v>
      </c>
      <c r="H1087">
        <v>1</v>
      </c>
      <c r="I1087">
        <v>339</v>
      </c>
      <c r="J1087">
        <v>104</v>
      </c>
      <c r="K1087">
        <v>26.07</v>
      </c>
      <c r="L1087">
        <v>1</v>
      </c>
      <c r="M1087">
        <v>0</v>
      </c>
      <c r="N1087">
        <v>0</v>
      </c>
      <c r="O1087" s="2">
        <f t="shared" si="32"/>
        <v>48.428571428571431</v>
      </c>
      <c r="P1087" s="2">
        <f t="shared" si="33"/>
        <v>24.214285714285715</v>
      </c>
    </row>
    <row r="1088" spans="1:16" x14ac:dyDescent="0.3">
      <c r="A1088">
        <v>36</v>
      </c>
      <c r="B1088" t="s">
        <v>1702</v>
      </c>
      <c r="C1088" t="s">
        <v>11</v>
      </c>
      <c r="D1088">
        <v>2011</v>
      </c>
      <c r="E1088">
        <v>2019</v>
      </c>
      <c r="F1088">
        <v>45</v>
      </c>
      <c r="G1088">
        <v>50</v>
      </c>
      <c r="H1088">
        <v>22</v>
      </c>
      <c r="I1088">
        <v>339</v>
      </c>
      <c r="J1088">
        <v>31</v>
      </c>
      <c r="K1088">
        <v>12.1</v>
      </c>
      <c r="L1088">
        <v>0</v>
      </c>
      <c r="M1088">
        <v>0</v>
      </c>
      <c r="N1088">
        <v>5</v>
      </c>
      <c r="O1088" s="2">
        <f t="shared" si="32"/>
        <v>7.5333333333333332</v>
      </c>
      <c r="P1088" s="2">
        <f t="shared" si="33"/>
        <v>6.78</v>
      </c>
    </row>
    <row r="1089" spans="1:16" x14ac:dyDescent="0.3">
      <c r="A1089">
        <v>37</v>
      </c>
      <c r="B1089" t="s">
        <v>1837</v>
      </c>
      <c r="C1089" t="s">
        <v>17</v>
      </c>
      <c r="D1089">
        <v>2001</v>
      </c>
      <c r="E1089">
        <v>2008</v>
      </c>
      <c r="F1089">
        <v>36</v>
      </c>
      <c r="G1089">
        <v>42</v>
      </c>
      <c r="H1089">
        <v>8</v>
      </c>
      <c r="I1089">
        <v>337</v>
      </c>
      <c r="J1089">
        <v>34</v>
      </c>
      <c r="K1089">
        <v>9.91</v>
      </c>
      <c r="L1089">
        <v>0</v>
      </c>
      <c r="M1089">
        <v>0</v>
      </c>
      <c r="N1089">
        <v>11</v>
      </c>
      <c r="O1089" s="2">
        <f t="shared" si="32"/>
        <v>9.3611111111111107</v>
      </c>
      <c r="P1089" s="2">
        <f t="shared" si="33"/>
        <v>8.0238095238095237</v>
      </c>
    </row>
    <row r="1090" spans="1:16" x14ac:dyDescent="0.3">
      <c r="A1090">
        <v>38</v>
      </c>
      <c r="B1090" t="s">
        <v>3906</v>
      </c>
      <c r="C1090" t="s">
        <v>16</v>
      </c>
      <c r="D1090">
        <v>1952</v>
      </c>
      <c r="E1090">
        <v>1962</v>
      </c>
      <c r="F1090">
        <v>27</v>
      </c>
      <c r="G1090">
        <v>39</v>
      </c>
      <c r="H1090">
        <v>6</v>
      </c>
      <c r="I1090">
        <v>336</v>
      </c>
      <c r="J1090">
        <v>35</v>
      </c>
      <c r="K1090">
        <v>10.18</v>
      </c>
      <c r="L1090">
        <v>0</v>
      </c>
      <c r="M1090">
        <v>0</v>
      </c>
      <c r="N1090">
        <v>8</v>
      </c>
      <c r="O1090" s="2">
        <f t="shared" si="32"/>
        <v>12.444444444444445</v>
      </c>
      <c r="P1090" s="2">
        <f t="shared" si="33"/>
        <v>8.615384615384615</v>
      </c>
    </row>
    <row r="1091" spans="1:16" x14ac:dyDescent="0.3">
      <c r="A1091">
        <v>39</v>
      </c>
      <c r="B1091" t="s">
        <v>825</v>
      </c>
      <c r="C1091" t="s">
        <v>20</v>
      </c>
      <c r="D1091">
        <v>2008</v>
      </c>
      <c r="E1091">
        <v>2011</v>
      </c>
      <c r="F1091">
        <v>9</v>
      </c>
      <c r="G1091">
        <v>18</v>
      </c>
      <c r="H1091">
        <v>1</v>
      </c>
      <c r="I1091">
        <v>336</v>
      </c>
      <c r="J1091">
        <v>65</v>
      </c>
      <c r="K1091">
        <v>19.760000000000002</v>
      </c>
      <c r="L1091">
        <v>0</v>
      </c>
      <c r="M1091">
        <v>1</v>
      </c>
      <c r="N1091">
        <v>2</v>
      </c>
      <c r="O1091" s="2">
        <f t="shared" ref="O1091:O1154" si="34">I1091/F1091</f>
        <v>37.333333333333336</v>
      </c>
      <c r="P1091" s="2">
        <f t="shared" ref="P1091:P1154" si="35">I1091/G1091</f>
        <v>18.666666666666668</v>
      </c>
    </row>
    <row r="1092" spans="1:16" x14ac:dyDescent="0.3">
      <c r="A1092">
        <v>40</v>
      </c>
      <c r="B1092" t="s">
        <v>3907</v>
      </c>
      <c r="C1092" t="s">
        <v>13</v>
      </c>
      <c r="D1092">
        <v>2014</v>
      </c>
      <c r="E1092">
        <v>2014</v>
      </c>
      <c r="F1092">
        <v>7</v>
      </c>
      <c r="G1092">
        <v>11</v>
      </c>
      <c r="H1092">
        <v>0</v>
      </c>
      <c r="I1092">
        <v>336</v>
      </c>
      <c r="J1092">
        <v>127</v>
      </c>
      <c r="K1092">
        <v>30.54</v>
      </c>
      <c r="L1092">
        <v>1</v>
      </c>
      <c r="M1092">
        <v>1</v>
      </c>
      <c r="N1092">
        <v>0</v>
      </c>
      <c r="O1092" s="2">
        <f t="shared" si="34"/>
        <v>48</v>
      </c>
      <c r="P1092" s="2">
        <f t="shared" si="35"/>
        <v>30.545454545454547</v>
      </c>
    </row>
    <row r="1093" spans="1:16" x14ac:dyDescent="0.3">
      <c r="A1093">
        <v>41</v>
      </c>
      <c r="B1093" t="s">
        <v>3908</v>
      </c>
      <c r="C1093" t="s">
        <v>12</v>
      </c>
      <c r="D1093">
        <v>1921</v>
      </c>
      <c r="E1093">
        <v>1929</v>
      </c>
      <c r="F1093">
        <v>11</v>
      </c>
      <c r="G1093">
        <v>18</v>
      </c>
      <c r="H1093">
        <v>2</v>
      </c>
      <c r="I1093">
        <v>335</v>
      </c>
      <c r="J1093">
        <v>112</v>
      </c>
      <c r="K1093">
        <v>20.93</v>
      </c>
      <c r="L1093">
        <v>1</v>
      </c>
      <c r="M1093">
        <v>0</v>
      </c>
      <c r="N1093">
        <v>1</v>
      </c>
      <c r="O1093" s="2">
        <f t="shared" si="34"/>
        <v>30.454545454545453</v>
      </c>
      <c r="P1093" s="2">
        <f t="shared" si="35"/>
        <v>18.611111111111111</v>
      </c>
    </row>
    <row r="1094" spans="1:16" x14ac:dyDescent="0.3">
      <c r="A1094">
        <v>42</v>
      </c>
      <c r="B1094" t="s">
        <v>1349</v>
      </c>
      <c r="C1094" t="s">
        <v>15</v>
      </c>
      <c r="D1094">
        <v>2009</v>
      </c>
      <c r="E1094">
        <v>2012</v>
      </c>
      <c r="F1094">
        <v>18</v>
      </c>
      <c r="G1094">
        <v>31</v>
      </c>
      <c r="H1094">
        <v>8</v>
      </c>
      <c r="I1094">
        <v>335</v>
      </c>
      <c r="J1094">
        <v>40</v>
      </c>
      <c r="K1094">
        <v>14.56</v>
      </c>
      <c r="L1094">
        <v>0</v>
      </c>
      <c r="M1094">
        <v>0</v>
      </c>
      <c r="N1094">
        <v>6</v>
      </c>
      <c r="O1094" s="2">
        <f t="shared" si="34"/>
        <v>18.611111111111111</v>
      </c>
      <c r="P1094" s="2">
        <f t="shared" si="35"/>
        <v>10.806451612903226</v>
      </c>
    </row>
    <row r="1095" spans="1:16" x14ac:dyDescent="0.3">
      <c r="A1095">
        <v>43</v>
      </c>
      <c r="B1095" t="s">
        <v>2371</v>
      </c>
      <c r="C1095" t="s">
        <v>19</v>
      </c>
      <c r="D1095">
        <v>1993</v>
      </c>
      <c r="E1095">
        <v>1996</v>
      </c>
      <c r="F1095">
        <v>14</v>
      </c>
      <c r="G1095">
        <v>22</v>
      </c>
      <c r="H1095">
        <v>1</v>
      </c>
      <c r="I1095">
        <v>333</v>
      </c>
      <c r="J1095">
        <v>68</v>
      </c>
      <c r="K1095">
        <v>15.85</v>
      </c>
      <c r="L1095">
        <v>0</v>
      </c>
      <c r="M1095">
        <v>2</v>
      </c>
      <c r="N1095">
        <v>4</v>
      </c>
      <c r="O1095" s="2">
        <f t="shared" si="34"/>
        <v>23.785714285714285</v>
      </c>
      <c r="P1095" s="2">
        <f t="shared" si="35"/>
        <v>15.136363636363637</v>
      </c>
    </row>
    <row r="1096" spans="1:16" x14ac:dyDescent="0.3">
      <c r="A1096">
        <v>44</v>
      </c>
      <c r="B1096" t="s">
        <v>1909</v>
      </c>
      <c r="C1096" t="s">
        <v>13</v>
      </c>
      <c r="D1096">
        <v>2018</v>
      </c>
      <c r="E1096">
        <v>2019</v>
      </c>
      <c r="F1096">
        <v>5</v>
      </c>
      <c r="G1096">
        <v>10</v>
      </c>
      <c r="H1096">
        <v>2</v>
      </c>
      <c r="I1096">
        <v>332</v>
      </c>
      <c r="J1096">
        <v>107</v>
      </c>
      <c r="K1096">
        <v>41.5</v>
      </c>
      <c r="L1096">
        <v>1</v>
      </c>
      <c r="M1096">
        <v>1</v>
      </c>
      <c r="N1096">
        <v>0</v>
      </c>
      <c r="O1096" s="2">
        <f t="shared" si="34"/>
        <v>66.400000000000006</v>
      </c>
      <c r="P1096" s="2">
        <f t="shared" si="35"/>
        <v>33.200000000000003</v>
      </c>
    </row>
    <row r="1097" spans="1:16" x14ac:dyDescent="0.3">
      <c r="A1097">
        <v>45</v>
      </c>
      <c r="B1097" t="s">
        <v>3909</v>
      </c>
      <c r="C1097" t="s">
        <v>18</v>
      </c>
      <c r="D1097">
        <v>1930</v>
      </c>
      <c r="E1097">
        <v>1932</v>
      </c>
      <c r="F1097">
        <v>9</v>
      </c>
      <c r="G1097">
        <v>13</v>
      </c>
      <c r="H1097">
        <v>1</v>
      </c>
      <c r="I1097">
        <v>330</v>
      </c>
      <c r="J1097">
        <v>96</v>
      </c>
      <c r="K1097">
        <v>27.5</v>
      </c>
      <c r="L1097">
        <v>0</v>
      </c>
      <c r="M1097">
        <v>1</v>
      </c>
      <c r="N1097">
        <v>1</v>
      </c>
      <c r="O1097" s="2">
        <f t="shared" si="34"/>
        <v>36.666666666666664</v>
      </c>
      <c r="P1097" s="2">
        <f t="shared" si="35"/>
        <v>25.384615384615383</v>
      </c>
    </row>
    <row r="1098" spans="1:16" x14ac:dyDescent="0.3">
      <c r="A1098">
        <v>46</v>
      </c>
      <c r="B1098" t="s">
        <v>3910</v>
      </c>
      <c r="C1098" t="s">
        <v>13</v>
      </c>
      <c r="D1098">
        <v>1911</v>
      </c>
      <c r="E1098">
        <v>1912</v>
      </c>
      <c r="F1098">
        <v>11</v>
      </c>
      <c r="G1098">
        <v>15</v>
      </c>
      <c r="H1098">
        <v>1</v>
      </c>
      <c r="I1098">
        <v>330</v>
      </c>
      <c r="J1098">
        <v>71</v>
      </c>
      <c r="K1098">
        <v>23.57</v>
      </c>
      <c r="L1098">
        <v>0</v>
      </c>
      <c r="M1098">
        <v>3</v>
      </c>
      <c r="N1098">
        <v>1</v>
      </c>
      <c r="O1098" s="2">
        <f t="shared" si="34"/>
        <v>30</v>
      </c>
      <c r="P1098" s="2">
        <f t="shared" si="35"/>
        <v>22</v>
      </c>
    </row>
    <row r="1099" spans="1:16" x14ac:dyDescent="0.3">
      <c r="A1099">
        <v>47</v>
      </c>
      <c r="B1099" t="s">
        <v>3911</v>
      </c>
      <c r="C1099" t="s">
        <v>11</v>
      </c>
      <c r="D1099">
        <v>1955</v>
      </c>
      <c r="E1099">
        <v>1964</v>
      </c>
      <c r="F1099">
        <v>8</v>
      </c>
      <c r="G1099">
        <v>14</v>
      </c>
      <c r="H1099">
        <v>1</v>
      </c>
      <c r="I1099">
        <v>329</v>
      </c>
      <c r="J1099">
        <v>62</v>
      </c>
      <c r="K1099">
        <v>25.3</v>
      </c>
      <c r="L1099">
        <v>0</v>
      </c>
      <c r="M1099">
        <v>2</v>
      </c>
      <c r="N1099">
        <v>1</v>
      </c>
      <c r="O1099" s="2">
        <f t="shared" si="34"/>
        <v>41.125</v>
      </c>
      <c r="P1099" s="2">
        <f t="shared" si="35"/>
        <v>23.5</v>
      </c>
    </row>
    <row r="1100" spans="1:16" x14ac:dyDescent="0.3">
      <c r="A1100">
        <v>48</v>
      </c>
      <c r="B1100" t="s">
        <v>2390</v>
      </c>
      <c r="C1100" t="s">
        <v>16</v>
      </c>
      <c r="D1100">
        <v>1999</v>
      </c>
      <c r="E1100">
        <v>2000</v>
      </c>
      <c r="F1100">
        <v>6</v>
      </c>
      <c r="G1100">
        <v>10</v>
      </c>
      <c r="H1100">
        <v>1</v>
      </c>
      <c r="I1100">
        <v>329</v>
      </c>
      <c r="J1100">
        <v>133</v>
      </c>
      <c r="K1100">
        <v>36.549999999999997</v>
      </c>
      <c r="L1100">
        <v>2</v>
      </c>
      <c r="M1100">
        <v>0</v>
      </c>
      <c r="N1100">
        <v>0</v>
      </c>
      <c r="O1100" s="2">
        <f t="shared" si="34"/>
        <v>54.833333333333336</v>
      </c>
      <c r="P1100" s="2">
        <f t="shared" si="35"/>
        <v>32.9</v>
      </c>
    </row>
    <row r="1101" spans="1:16" x14ac:dyDescent="0.3">
      <c r="A1101">
        <v>49</v>
      </c>
      <c r="B1101" t="s">
        <v>3912</v>
      </c>
      <c r="C1101" t="s">
        <v>18</v>
      </c>
      <c r="D1101">
        <v>1951</v>
      </c>
      <c r="E1101">
        <v>1959</v>
      </c>
      <c r="F1101">
        <v>17</v>
      </c>
      <c r="G1101">
        <v>30</v>
      </c>
      <c r="H1101">
        <v>8</v>
      </c>
      <c r="I1101">
        <v>327</v>
      </c>
      <c r="J1101">
        <v>41</v>
      </c>
      <c r="K1101">
        <v>14.86</v>
      </c>
      <c r="L1101">
        <v>0</v>
      </c>
      <c r="M1101">
        <v>0</v>
      </c>
      <c r="N1101">
        <v>5</v>
      </c>
      <c r="O1101" s="2">
        <f t="shared" si="34"/>
        <v>19.235294117647058</v>
      </c>
      <c r="P1101" s="2">
        <f t="shared" si="35"/>
        <v>10.9</v>
      </c>
    </row>
    <row r="1102" spans="1:16" x14ac:dyDescent="0.3">
      <c r="A1102">
        <v>0</v>
      </c>
      <c r="B1102" t="s">
        <v>2319</v>
      </c>
      <c r="C1102" t="s">
        <v>18</v>
      </c>
      <c r="D1102">
        <v>1981</v>
      </c>
      <c r="E1102">
        <v>1990</v>
      </c>
      <c r="F1102">
        <v>25</v>
      </c>
      <c r="G1102">
        <v>30</v>
      </c>
      <c r="H1102">
        <v>8</v>
      </c>
      <c r="I1102">
        <v>327</v>
      </c>
      <c r="J1102">
        <v>33</v>
      </c>
      <c r="K1102">
        <v>14.86</v>
      </c>
      <c r="L1102">
        <v>0</v>
      </c>
      <c r="M1102">
        <v>0</v>
      </c>
      <c r="N1102">
        <v>6</v>
      </c>
      <c r="O1102" s="2">
        <f t="shared" si="34"/>
        <v>13.08</v>
      </c>
      <c r="P1102" s="2">
        <f t="shared" si="35"/>
        <v>10.9</v>
      </c>
    </row>
    <row r="1103" spans="1:16" x14ac:dyDescent="0.3">
      <c r="A1103">
        <v>1</v>
      </c>
      <c r="B1103" t="s">
        <v>3913</v>
      </c>
      <c r="C1103" t="s">
        <v>17</v>
      </c>
      <c r="D1103">
        <v>1935</v>
      </c>
      <c r="E1103">
        <v>1936</v>
      </c>
      <c r="F1103">
        <v>10</v>
      </c>
      <c r="G1103">
        <v>18</v>
      </c>
      <c r="H1103">
        <v>2</v>
      </c>
      <c r="I1103">
        <v>327</v>
      </c>
      <c r="J1103">
        <v>40</v>
      </c>
      <c r="K1103">
        <v>20.43</v>
      </c>
      <c r="L1103">
        <v>0</v>
      </c>
      <c r="M1103">
        <v>0</v>
      </c>
      <c r="N1103">
        <v>4</v>
      </c>
      <c r="O1103" s="2">
        <f t="shared" si="34"/>
        <v>32.700000000000003</v>
      </c>
      <c r="P1103" s="2">
        <f t="shared" si="35"/>
        <v>18.166666666666668</v>
      </c>
    </row>
    <row r="1104" spans="1:16" x14ac:dyDescent="0.3">
      <c r="A1104">
        <v>2</v>
      </c>
      <c r="B1104" t="s">
        <v>2339</v>
      </c>
      <c r="C1104" t="s">
        <v>14</v>
      </c>
      <c r="D1104">
        <v>1982</v>
      </c>
      <c r="E1104">
        <v>1986</v>
      </c>
      <c r="F1104">
        <v>17</v>
      </c>
      <c r="G1104">
        <v>28</v>
      </c>
      <c r="H1104">
        <v>5</v>
      </c>
      <c r="I1104">
        <v>326</v>
      </c>
      <c r="J1104">
        <v>34</v>
      </c>
      <c r="K1104">
        <v>14.17</v>
      </c>
      <c r="L1104">
        <v>0</v>
      </c>
      <c r="M1104">
        <v>0</v>
      </c>
      <c r="N1104">
        <v>5</v>
      </c>
      <c r="O1104" s="2">
        <f t="shared" si="34"/>
        <v>19.176470588235293</v>
      </c>
      <c r="P1104" s="2">
        <f t="shared" si="35"/>
        <v>11.642857142857142</v>
      </c>
    </row>
    <row r="1105" spans="1:16" x14ac:dyDescent="0.3">
      <c r="A1105">
        <v>3</v>
      </c>
      <c r="B1105" t="s">
        <v>3914</v>
      </c>
      <c r="C1105" t="s">
        <v>17</v>
      </c>
      <c r="D1105">
        <v>1947</v>
      </c>
      <c r="E1105">
        <v>1951</v>
      </c>
      <c r="F1105">
        <v>7</v>
      </c>
      <c r="G1105">
        <v>13</v>
      </c>
      <c r="H1105">
        <v>0</v>
      </c>
      <c r="I1105">
        <v>325</v>
      </c>
      <c r="J1105">
        <v>88</v>
      </c>
      <c r="K1105">
        <v>25</v>
      </c>
      <c r="L1105">
        <v>0</v>
      </c>
      <c r="M1105">
        <v>3</v>
      </c>
      <c r="N1105">
        <v>1</v>
      </c>
      <c r="O1105" s="2">
        <f t="shared" si="34"/>
        <v>46.428571428571431</v>
      </c>
      <c r="P1105" s="2">
        <f t="shared" si="35"/>
        <v>25</v>
      </c>
    </row>
    <row r="1106" spans="1:16" x14ac:dyDescent="0.3">
      <c r="A1106">
        <v>4</v>
      </c>
      <c r="B1106" t="s">
        <v>3915</v>
      </c>
      <c r="C1106" t="s">
        <v>17</v>
      </c>
      <c r="D1106">
        <v>1902</v>
      </c>
      <c r="E1106">
        <v>1911</v>
      </c>
      <c r="F1106">
        <v>12</v>
      </c>
      <c r="G1106">
        <v>20</v>
      </c>
      <c r="H1106">
        <v>1</v>
      </c>
      <c r="I1106">
        <v>325</v>
      </c>
      <c r="J1106">
        <v>102</v>
      </c>
      <c r="K1106">
        <v>17.100000000000001</v>
      </c>
      <c r="L1106">
        <v>1</v>
      </c>
      <c r="M1106">
        <v>0</v>
      </c>
      <c r="N1106">
        <v>1</v>
      </c>
      <c r="O1106" s="2">
        <f t="shared" si="34"/>
        <v>27.083333333333332</v>
      </c>
      <c r="P1106" s="2">
        <f t="shared" si="35"/>
        <v>16.25</v>
      </c>
    </row>
    <row r="1107" spans="1:16" x14ac:dyDescent="0.3">
      <c r="A1107">
        <v>5</v>
      </c>
      <c r="B1107" t="s">
        <v>482</v>
      </c>
      <c r="C1107" t="s">
        <v>18</v>
      </c>
      <c r="D1107">
        <v>2008</v>
      </c>
      <c r="E1107">
        <v>2013</v>
      </c>
      <c r="F1107">
        <v>8</v>
      </c>
      <c r="G1107">
        <v>16</v>
      </c>
      <c r="H1107">
        <v>1</v>
      </c>
      <c r="I1107">
        <v>325</v>
      </c>
      <c r="J1107">
        <v>83</v>
      </c>
      <c r="K1107">
        <v>21.66</v>
      </c>
      <c r="L1107">
        <v>0</v>
      </c>
      <c r="M1107">
        <v>2</v>
      </c>
      <c r="N1107">
        <v>1</v>
      </c>
      <c r="O1107" s="2">
        <f t="shared" si="34"/>
        <v>40.625</v>
      </c>
      <c r="P1107" s="2">
        <f t="shared" si="35"/>
        <v>20.3125</v>
      </c>
    </row>
    <row r="1108" spans="1:16" x14ac:dyDescent="0.3">
      <c r="A1108">
        <v>6</v>
      </c>
      <c r="B1108" t="s">
        <v>786</v>
      </c>
      <c r="C1108" t="s">
        <v>20</v>
      </c>
      <c r="D1108">
        <v>2012</v>
      </c>
      <c r="E1108">
        <v>2014</v>
      </c>
      <c r="F1108">
        <v>10</v>
      </c>
      <c r="G1108">
        <v>16</v>
      </c>
      <c r="H1108">
        <v>1</v>
      </c>
      <c r="I1108">
        <v>325</v>
      </c>
      <c r="J1108">
        <v>101</v>
      </c>
      <c r="K1108">
        <v>21.66</v>
      </c>
      <c r="L1108">
        <v>1</v>
      </c>
      <c r="M1108">
        <v>0</v>
      </c>
      <c r="N1108">
        <v>3</v>
      </c>
      <c r="O1108" s="2">
        <f t="shared" si="34"/>
        <v>32.5</v>
      </c>
      <c r="P1108" s="2">
        <f t="shared" si="35"/>
        <v>20.3125</v>
      </c>
    </row>
    <row r="1109" spans="1:16" x14ac:dyDescent="0.3">
      <c r="A1109">
        <v>7</v>
      </c>
      <c r="B1109" t="s">
        <v>3916</v>
      </c>
      <c r="C1109" t="s">
        <v>12</v>
      </c>
      <c r="D1109">
        <v>1965</v>
      </c>
      <c r="E1109">
        <v>1966</v>
      </c>
      <c r="F1109">
        <v>8</v>
      </c>
      <c r="G1109">
        <v>12</v>
      </c>
      <c r="H1109">
        <v>1</v>
      </c>
      <c r="I1109">
        <v>325</v>
      </c>
      <c r="J1109">
        <v>61</v>
      </c>
      <c r="K1109">
        <v>29.54</v>
      </c>
      <c r="L1109">
        <v>0</v>
      </c>
      <c r="M1109">
        <v>3</v>
      </c>
      <c r="N1109">
        <v>0</v>
      </c>
      <c r="O1109" s="2">
        <f t="shared" si="34"/>
        <v>40.625</v>
      </c>
      <c r="P1109" s="2">
        <f t="shared" si="35"/>
        <v>27.083333333333332</v>
      </c>
    </row>
    <row r="1110" spans="1:16" x14ac:dyDescent="0.3">
      <c r="A1110">
        <v>8</v>
      </c>
      <c r="B1110" t="s">
        <v>3917</v>
      </c>
      <c r="C1110" t="s">
        <v>12</v>
      </c>
      <c r="D1110">
        <v>1887</v>
      </c>
      <c r="E1110">
        <v>1895</v>
      </c>
      <c r="F1110">
        <v>17</v>
      </c>
      <c r="G1110">
        <v>32</v>
      </c>
      <c r="H1110">
        <v>4</v>
      </c>
      <c r="I1110">
        <v>323</v>
      </c>
      <c r="J1110">
        <v>29</v>
      </c>
      <c r="K1110">
        <v>11.53</v>
      </c>
      <c r="L1110">
        <v>0</v>
      </c>
      <c r="M1110">
        <v>0</v>
      </c>
      <c r="N1110">
        <v>6</v>
      </c>
      <c r="O1110" s="2">
        <f t="shared" si="34"/>
        <v>19</v>
      </c>
      <c r="P1110" s="2">
        <f t="shared" si="35"/>
        <v>10.09375</v>
      </c>
    </row>
    <row r="1111" spans="1:16" x14ac:dyDescent="0.3">
      <c r="A1111">
        <v>9</v>
      </c>
      <c r="B1111" t="s">
        <v>2509</v>
      </c>
      <c r="C1111" t="s">
        <v>16</v>
      </c>
      <c r="D1111">
        <v>2019</v>
      </c>
      <c r="E1111">
        <v>2019</v>
      </c>
      <c r="F1111">
        <v>2</v>
      </c>
      <c r="G1111">
        <v>3</v>
      </c>
      <c r="H1111">
        <v>1</v>
      </c>
      <c r="I1111">
        <v>321</v>
      </c>
      <c r="J1111">
        <v>174</v>
      </c>
      <c r="K1111">
        <v>160.5</v>
      </c>
      <c r="L1111">
        <v>2</v>
      </c>
      <c r="M1111">
        <v>0</v>
      </c>
      <c r="N1111">
        <v>0</v>
      </c>
      <c r="O1111" s="2">
        <f t="shared" si="34"/>
        <v>160.5</v>
      </c>
      <c r="P1111" s="2">
        <f t="shared" si="35"/>
        <v>107</v>
      </c>
    </row>
    <row r="1112" spans="1:16" x14ac:dyDescent="0.3">
      <c r="A1112">
        <v>10</v>
      </c>
      <c r="B1112" t="s">
        <v>3918</v>
      </c>
      <c r="C1112" t="s">
        <v>13</v>
      </c>
      <c r="D1112">
        <v>1930</v>
      </c>
      <c r="E1112">
        <v>1937</v>
      </c>
      <c r="F1112">
        <v>9</v>
      </c>
      <c r="G1112">
        <v>11</v>
      </c>
      <c r="H1112">
        <v>0</v>
      </c>
      <c r="I1112">
        <v>321</v>
      </c>
      <c r="J1112">
        <v>128</v>
      </c>
      <c r="K1112">
        <v>29.18</v>
      </c>
      <c r="L1112">
        <v>1</v>
      </c>
      <c r="M1112">
        <v>1</v>
      </c>
      <c r="N1112">
        <v>4</v>
      </c>
      <c r="O1112" s="2">
        <f t="shared" si="34"/>
        <v>35.666666666666664</v>
      </c>
      <c r="P1112" s="2">
        <f t="shared" si="35"/>
        <v>29.181818181818183</v>
      </c>
    </row>
    <row r="1113" spans="1:16" x14ac:dyDescent="0.3">
      <c r="A1113">
        <v>11</v>
      </c>
      <c r="B1113" t="s">
        <v>2224</v>
      </c>
      <c r="C1113" t="s">
        <v>14</v>
      </c>
      <c r="D1113">
        <v>1987</v>
      </c>
      <c r="E1113">
        <v>1991</v>
      </c>
      <c r="F1113">
        <v>4</v>
      </c>
      <c r="G1113">
        <v>7</v>
      </c>
      <c r="H1113">
        <v>1</v>
      </c>
      <c r="I1113">
        <v>320</v>
      </c>
      <c r="J1113">
        <v>201</v>
      </c>
      <c r="K1113">
        <v>53.33</v>
      </c>
      <c r="L1113">
        <v>1</v>
      </c>
      <c r="M1113">
        <v>0</v>
      </c>
      <c r="N1113">
        <v>0</v>
      </c>
      <c r="O1113" s="2">
        <f t="shared" si="34"/>
        <v>80</v>
      </c>
      <c r="P1113" s="2">
        <f t="shared" si="35"/>
        <v>45.714285714285715</v>
      </c>
    </row>
    <row r="1114" spans="1:16" x14ac:dyDescent="0.3">
      <c r="A1114">
        <v>12</v>
      </c>
      <c r="B1114" t="s">
        <v>3919</v>
      </c>
      <c r="C1114" t="s">
        <v>11</v>
      </c>
      <c r="D1114">
        <v>2011</v>
      </c>
      <c r="E1114">
        <v>2017</v>
      </c>
      <c r="F1114">
        <v>7</v>
      </c>
      <c r="G1114">
        <v>14</v>
      </c>
      <c r="H1114">
        <v>0</v>
      </c>
      <c r="I1114">
        <v>320</v>
      </c>
      <c r="J1114">
        <v>81</v>
      </c>
      <c r="K1114">
        <v>22.85</v>
      </c>
      <c r="L1114">
        <v>0</v>
      </c>
      <c r="M1114">
        <v>2</v>
      </c>
      <c r="N1114">
        <v>3</v>
      </c>
      <c r="O1114" s="2">
        <f t="shared" si="34"/>
        <v>45.714285714285715</v>
      </c>
      <c r="P1114" s="2">
        <f t="shared" si="35"/>
        <v>22.857142857142858</v>
      </c>
    </row>
    <row r="1115" spans="1:16" x14ac:dyDescent="0.3">
      <c r="A1115">
        <v>13</v>
      </c>
      <c r="B1115" t="s">
        <v>139</v>
      </c>
      <c r="C1115" t="s">
        <v>15</v>
      </c>
      <c r="D1115">
        <v>2004</v>
      </c>
      <c r="E1115">
        <v>2006</v>
      </c>
      <c r="F1115">
        <v>10</v>
      </c>
      <c r="G1115">
        <v>14</v>
      </c>
      <c r="H1115">
        <v>1</v>
      </c>
      <c r="I1115">
        <v>320</v>
      </c>
      <c r="J1115">
        <v>105</v>
      </c>
      <c r="K1115">
        <v>24.61</v>
      </c>
      <c r="L1115">
        <v>1</v>
      </c>
      <c r="M1115">
        <v>0</v>
      </c>
      <c r="N1115">
        <v>4</v>
      </c>
      <c r="O1115" s="2">
        <f t="shared" si="34"/>
        <v>32</v>
      </c>
      <c r="P1115" s="2">
        <f t="shared" si="35"/>
        <v>22.857142857142858</v>
      </c>
    </row>
    <row r="1116" spans="1:16" x14ac:dyDescent="0.3">
      <c r="A1116">
        <v>14</v>
      </c>
      <c r="B1116" t="s">
        <v>3920</v>
      </c>
      <c r="C1116" t="s">
        <v>13</v>
      </c>
      <c r="D1116">
        <v>1948</v>
      </c>
      <c r="E1116">
        <v>1949</v>
      </c>
      <c r="F1116">
        <v>7</v>
      </c>
      <c r="G1116">
        <v>13</v>
      </c>
      <c r="H1116">
        <v>2</v>
      </c>
      <c r="I1116">
        <v>319</v>
      </c>
      <c r="J1116">
        <v>56</v>
      </c>
      <c r="K1116">
        <v>29</v>
      </c>
      <c r="L1116">
        <v>0</v>
      </c>
      <c r="M1116">
        <v>3</v>
      </c>
      <c r="N1116">
        <v>1</v>
      </c>
      <c r="O1116" s="2">
        <f t="shared" si="34"/>
        <v>45.571428571428569</v>
      </c>
      <c r="P1116" s="2">
        <f t="shared" si="35"/>
        <v>24.53846153846154</v>
      </c>
    </row>
    <row r="1117" spans="1:16" x14ac:dyDescent="0.3">
      <c r="A1117">
        <v>15</v>
      </c>
      <c r="B1117" t="s">
        <v>219</v>
      </c>
      <c r="C1117" t="s">
        <v>18</v>
      </c>
      <c r="D1117">
        <v>2015</v>
      </c>
      <c r="E1117">
        <v>2016</v>
      </c>
      <c r="F1117">
        <v>4</v>
      </c>
      <c r="G1117">
        <v>8</v>
      </c>
      <c r="H1117">
        <v>0</v>
      </c>
      <c r="I1117">
        <v>319</v>
      </c>
      <c r="J1117">
        <v>88</v>
      </c>
      <c r="K1117">
        <v>39.869999999999997</v>
      </c>
      <c r="L1117">
        <v>0</v>
      </c>
      <c r="M1117">
        <v>2</v>
      </c>
      <c r="N1117">
        <v>1</v>
      </c>
      <c r="O1117" s="2">
        <f t="shared" si="34"/>
        <v>79.75</v>
      </c>
      <c r="P1117" s="2">
        <f t="shared" si="35"/>
        <v>39.875</v>
      </c>
    </row>
    <row r="1118" spans="1:16" x14ac:dyDescent="0.3">
      <c r="A1118">
        <v>16</v>
      </c>
      <c r="B1118" t="s">
        <v>2710</v>
      </c>
      <c r="C1118" t="s">
        <v>15</v>
      </c>
      <c r="D1118">
        <v>2003</v>
      </c>
      <c r="E1118">
        <v>2005</v>
      </c>
      <c r="F1118">
        <v>10</v>
      </c>
      <c r="G1118">
        <v>16</v>
      </c>
      <c r="H1118">
        <v>4</v>
      </c>
      <c r="I1118">
        <v>318</v>
      </c>
      <c r="J1118">
        <v>50</v>
      </c>
      <c r="K1118">
        <v>26.5</v>
      </c>
      <c r="L1118">
        <v>0</v>
      </c>
      <c r="M1118">
        <v>1</v>
      </c>
      <c r="N1118">
        <v>1</v>
      </c>
      <c r="O1118" s="2">
        <f t="shared" si="34"/>
        <v>31.8</v>
      </c>
      <c r="P1118" s="2">
        <f t="shared" si="35"/>
        <v>19.875</v>
      </c>
    </row>
    <row r="1119" spans="1:16" x14ac:dyDescent="0.3">
      <c r="A1119">
        <v>17</v>
      </c>
      <c r="B1119" t="s">
        <v>3921</v>
      </c>
      <c r="C1119" t="s">
        <v>17</v>
      </c>
      <c r="D1119">
        <v>1953</v>
      </c>
      <c r="E1119">
        <v>1957</v>
      </c>
      <c r="F1119">
        <v>8</v>
      </c>
      <c r="G1119">
        <v>16</v>
      </c>
      <c r="H1119">
        <v>1</v>
      </c>
      <c r="I1119">
        <v>318</v>
      </c>
      <c r="J1119">
        <v>73</v>
      </c>
      <c r="K1119">
        <v>21.2</v>
      </c>
      <c r="L1119">
        <v>0</v>
      </c>
      <c r="M1119">
        <v>2</v>
      </c>
      <c r="N1119">
        <v>3</v>
      </c>
      <c r="O1119" s="2">
        <f t="shared" si="34"/>
        <v>39.75</v>
      </c>
      <c r="P1119" s="2">
        <f t="shared" si="35"/>
        <v>19.875</v>
      </c>
    </row>
    <row r="1120" spans="1:16" x14ac:dyDescent="0.3">
      <c r="A1120">
        <v>18</v>
      </c>
      <c r="B1120" t="s">
        <v>2627</v>
      </c>
      <c r="C1120" t="s">
        <v>16</v>
      </c>
      <c r="D1120">
        <v>1980</v>
      </c>
      <c r="E1120">
        <v>1993</v>
      </c>
      <c r="F1120">
        <v>34</v>
      </c>
      <c r="G1120">
        <v>38</v>
      </c>
      <c r="H1120">
        <v>20</v>
      </c>
      <c r="I1120">
        <v>318</v>
      </c>
      <c r="J1120">
        <v>35</v>
      </c>
      <c r="K1120">
        <v>17.66</v>
      </c>
      <c r="L1120">
        <v>0</v>
      </c>
      <c r="M1120">
        <v>0</v>
      </c>
      <c r="N1120">
        <v>6</v>
      </c>
      <c r="O1120" s="2">
        <f t="shared" si="34"/>
        <v>9.3529411764705888</v>
      </c>
      <c r="P1120" s="2">
        <f t="shared" si="35"/>
        <v>8.3684210526315788</v>
      </c>
    </row>
    <row r="1121" spans="1:16" x14ac:dyDescent="0.3">
      <c r="A1121">
        <v>19</v>
      </c>
      <c r="B1121" t="s">
        <v>1564</v>
      </c>
      <c r="C1121" t="s">
        <v>13</v>
      </c>
      <c r="D1121">
        <v>2001</v>
      </c>
      <c r="E1121">
        <v>2010</v>
      </c>
      <c r="F1121">
        <v>22</v>
      </c>
      <c r="G1121">
        <v>31</v>
      </c>
      <c r="H1121">
        <v>11</v>
      </c>
      <c r="I1121">
        <v>313</v>
      </c>
      <c r="J1121">
        <v>31</v>
      </c>
      <c r="K1121">
        <v>15.65</v>
      </c>
      <c r="L1121">
        <v>0</v>
      </c>
      <c r="M1121">
        <v>0</v>
      </c>
      <c r="N1121">
        <v>3</v>
      </c>
      <c r="O1121" s="2">
        <f t="shared" si="34"/>
        <v>14.227272727272727</v>
      </c>
      <c r="P1121" s="2">
        <f t="shared" si="35"/>
        <v>10.096774193548388</v>
      </c>
    </row>
    <row r="1122" spans="1:16" x14ac:dyDescent="0.3">
      <c r="A1122">
        <v>20</v>
      </c>
      <c r="B1122" t="s">
        <v>2240</v>
      </c>
      <c r="C1122" t="s">
        <v>13</v>
      </c>
      <c r="D1122">
        <v>2012</v>
      </c>
      <c r="E1122">
        <v>2016</v>
      </c>
      <c r="F1122">
        <v>7</v>
      </c>
      <c r="G1122">
        <v>13</v>
      </c>
      <c r="H1122">
        <v>1</v>
      </c>
      <c r="I1122">
        <v>312</v>
      </c>
      <c r="J1122">
        <v>76</v>
      </c>
      <c r="K1122">
        <v>26</v>
      </c>
      <c r="L1122">
        <v>0</v>
      </c>
      <c r="M1122">
        <v>2</v>
      </c>
      <c r="N1122">
        <v>1</v>
      </c>
      <c r="O1122" s="2">
        <f t="shared" si="34"/>
        <v>44.571428571428569</v>
      </c>
      <c r="P1122" s="2">
        <f t="shared" si="35"/>
        <v>24</v>
      </c>
    </row>
    <row r="1123" spans="1:16" x14ac:dyDescent="0.3">
      <c r="A1123">
        <v>21</v>
      </c>
      <c r="B1123" t="s">
        <v>3922</v>
      </c>
      <c r="C1123" t="s">
        <v>13</v>
      </c>
      <c r="D1123">
        <v>1907</v>
      </c>
      <c r="E1123">
        <v>1908</v>
      </c>
      <c r="F1123">
        <v>5</v>
      </c>
      <c r="G1123">
        <v>10</v>
      </c>
      <c r="H1123">
        <v>0</v>
      </c>
      <c r="I1123">
        <v>311</v>
      </c>
      <c r="J1123">
        <v>72</v>
      </c>
      <c r="K1123">
        <v>31.1</v>
      </c>
      <c r="L1123">
        <v>0</v>
      </c>
      <c r="M1123">
        <v>3</v>
      </c>
      <c r="N1123">
        <v>0</v>
      </c>
      <c r="O1123" s="2">
        <f t="shared" si="34"/>
        <v>62.2</v>
      </c>
      <c r="P1123" s="2">
        <f t="shared" si="35"/>
        <v>31.1</v>
      </c>
    </row>
    <row r="1124" spans="1:16" x14ac:dyDescent="0.3">
      <c r="A1124">
        <v>22</v>
      </c>
      <c r="B1124" t="s">
        <v>2946</v>
      </c>
      <c r="C1124" t="s">
        <v>13</v>
      </c>
      <c r="D1124">
        <v>1986</v>
      </c>
      <c r="E1124">
        <v>1988</v>
      </c>
      <c r="F1124">
        <v>16</v>
      </c>
      <c r="G1124">
        <v>21</v>
      </c>
      <c r="H1124">
        <v>4</v>
      </c>
      <c r="I1124">
        <v>308</v>
      </c>
      <c r="J1124">
        <v>59</v>
      </c>
      <c r="K1124">
        <v>18.11</v>
      </c>
      <c r="L1124">
        <v>0</v>
      </c>
      <c r="M1124">
        <v>1</v>
      </c>
      <c r="N1124">
        <v>2</v>
      </c>
      <c r="O1124" s="2">
        <f t="shared" si="34"/>
        <v>19.25</v>
      </c>
      <c r="P1124" s="2">
        <f t="shared" si="35"/>
        <v>14.666666666666666</v>
      </c>
    </row>
    <row r="1125" spans="1:16" x14ac:dyDescent="0.3">
      <c r="A1125">
        <v>23</v>
      </c>
      <c r="B1125" t="s">
        <v>3923</v>
      </c>
      <c r="C1125" t="s">
        <v>13</v>
      </c>
      <c r="D1125">
        <v>1930</v>
      </c>
      <c r="E1125">
        <v>1947</v>
      </c>
      <c r="F1125">
        <v>27</v>
      </c>
      <c r="G1125">
        <v>38</v>
      </c>
      <c r="H1125">
        <v>15</v>
      </c>
      <c r="I1125">
        <v>308</v>
      </c>
      <c r="J1125">
        <v>66</v>
      </c>
      <c r="K1125">
        <v>13.39</v>
      </c>
      <c r="L1125">
        <v>0</v>
      </c>
      <c r="M1125">
        <v>1</v>
      </c>
      <c r="N1125">
        <v>6</v>
      </c>
      <c r="O1125" s="2">
        <f t="shared" si="34"/>
        <v>11.407407407407407</v>
      </c>
      <c r="P1125" s="2">
        <f t="shared" si="35"/>
        <v>8.1052631578947363</v>
      </c>
    </row>
    <row r="1126" spans="1:16" x14ac:dyDescent="0.3">
      <c r="A1126">
        <v>24</v>
      </c>
      <c r="B1126" t="s">
        <v>2797</v>
      </c>
      <c r="C1126" t="s">
        <v>13</v>
      </c>
      <c r="D1126">
        <v>1976</v>
      </c>
      <c r="E1126">
        <v>1986</v>
      </c>
      <c r="F1126">
        <v>21</v>
      </c>
      <c r="G1126">
        <v>31</v>
      </c>
      <c r="H1126">
        <v>5</v>
      </c>
      <c r="I1126">
        <v>306</v>
      </c>
      <c r="J1126">
        <v>53</v>
      </c>
      <c r="K1126">
        <v>11.76</v>
      </c>
      <c r="L1126">
        <v>0</v>
      </c>
      <c r="M1126">
        <v>1</v>
      </c>
      <c r="N1126">
        <v>2</v>
      </c>
      <c r="O1126" s="2">
        <f t="shared" si="34"/>
        <v>14.571428571428571</v>
      </c>
      <c r="P1126" s="2">
        <f t="shared" si="35"/>
        <v>9.870967741935484</v>
      </c>
    </row>
    <row r="1127" spans="1:16" x14ac:dyDescent="0.3">
      <c r="A1127">
        <v>25</v>
      </c>
      <c r="B1127" t="s">
        <v>3924</v>
      </c>
      <c r="C1127" t="s">
        <v>17</v>
      </c>
      <c r="D1127">
        <v>1929</v>
      </c>
      <c r="E1127">
        <v>1932</v>
      </c>
      <c r="F1127">
        <v>13</v>
      </c>
      <c r="G1127">
        <v>21</v>
      </c>
      <c r="H1127">
        <v>4</v>
      </c>
      <c r="I1127">
        <v>306</v>
      </c>
      <c r="J1127">
        <v>50</v>
      </c>
      <c r="K1127">
        <v>18</v>
      </c>
      <c r="L1127">
        <v>0</v>
      </c>
      <c r="M1127">
        <v>1</v>
      </c>
      <c r="N1127">
        <v>4</v>
      </c>
      <c r="O1127" s="2">
        <f t="shared" si="34"/>
        <v>23.53846153846154</v>
      </c>
      <c r="P1127" s="2">
        <f t="shared" si="35"/>
        <v>14.571428571428571</v>
      </c>
    </row>
    <row r="1128" spans="1:16" x14ac:dyDescent="0.3">
      <c r="A1128">
        <v>26</v>
      </c>
      <c r="B1128" t="s">
        <v>438</v>
      </c>
      <c r="C1128" t="s">
        <v>16</v>
      </c>
      <c r="D1128">
        <v>2010</v>
      </c>
      <c r="E1128">
        <v>2018</v>
      </c>
      <c r="F1128">
        <v>27</v>
      </c>
      <c r="G1128">
        <v>41</v>
      </c>
      <c r="H1128">
        <v>5</v>
      </c>
      <c r="I1128">
        <v>306</v>
      </c>
      <c r="J1128">
        <v>39</v>
      </c>
      <c r="K1128">
        <v>8.5</v>
      </c>
      <c r="L1128">
        <v>0</v>
      </c>
      <c r="M1128">
        <v>0</v>
      </c>
      <c r="N1128">
        <v>9</v>
      </c>
      <c r="O1128" s="2">
        <f t="shared" si="34"/>
        <v>11.333333333333334</v>
      </c>
      <c r="P1128" s="2">
        <f t="shared" si="35"/>
        <v>7.4634146341463419</v>
      </c>
    </row>
    <row r="1129" spans="1:16" x14ac:dyDescent="0.3">
      <c r="A1129">
        <v>27</v>
      </c>
      <c r="B1129" t="s">
        <v>2559</v>
      </c>
      <c r="C1129" t="s">
        <v>12</v>
      </c>
      <c r="D1129">
        <v>1994</v>
      </c>
      <c r="E1129">
        <v>2001</v>
      </c>
      <c r="F1129">
        <v>20</v>
      </c>
      <c r="G1129">
        <v>19</v>
      </c>
      <c r="H1129">
        <v>3</v>
      </c>
      <c r="I1129">
        <v>305</v>
      </c>
      <c r="J1129">
        <v>71</v>
      </c>
      <c r="K1129">
        <v>19.059999999999999</v>
      </c>
      <c r="L1129">
        <v>0</v>
      </c>
      <c r="M1129">
        <v>2</v>
      </c>
      <c r="N1129">
        <v>7</v>
      </c>
      <c r="O1129" s="2">
        <f t="shared" si="34"/>
        <v>15.25</v>
      </c>
      <c r="P1129" s="2">
        <f t="shared" si="35"/>
        <v>16.05263157894737</v>
      </c>
    </row>
    <row r="1130" spans="1:16" x14ac:dyDescent="0.3">
      <c r="A1130">
        <v>28</v>
      </c>
      <c r="B1130" t="s">
        <v>630</v>
      </c>
      <c r="C1130" t="s">
        <v>20</v>
      </c>
      <c r="D1130">
        <v>2014</v>
      </c>
      <c r="E1130">
        <v>2014</v>
      </c>
      <c r="F1130">
        <v>6</v>
      </c>
      <c r="G1130">
        <v>12</v>
      </c>
      <c r="H1130">
        <v>0</v>
      </c>
      <c r="I1130">
        <v>305</v>
      </c>
      <c r="J1130">
        <v>106</v>
      </c>
      <c r="K1130">
        <v>25.41</v>
      </c>
      <c r="L1130">
        <v>1</v>
      </c>
      <c r="M1130">
        <v>0</v>
      </c>
      <c r="N1130">
        <v>1</v>
      </c>
      <c r="O1130" s="2">
        <f t="shared" si="34"/>
        <v>50.833333333333336</v>
      </c>
      <c r="P1130" s="2">
        <f t="shared" si="35"/>
        <v>25.416666666666668</v>
      </c>
    </row>
    <row r="1131" spans="1:16" x14ac:dyDescent="0.3">
      <c r="A1131">
        <v>29</v>
      </c>
      <c r="B1131" t="s">
        <v>2414</v>
      </c>
      <c r="C1131" t="s">
        <v>18</v>
      </c>
      <c r="D1131">
        <v>1992</v>
      </c>
      <c r="E1131">
        <v>1994</v>
      </c>
      <c r="F1131">
        <v>9</v>
      </c>
      <c r="G1131">
        <v>18</v>
      </c>
      <c r="H1131">
        <v>0</v>
      </c>
      <c r="I1131">
        <v>303</v>
      </c>
      <c r="J1131">
        <v>52</v>
      </c>
      <c r="K1131">
        <v>16.829999999999998</v>
      </c>
      <c r="L1131">
        <v>0</v>
      </c>
      <c r="M1131">
        <v>1</v>
      </c>
      <c r="N1131">
        <v>3</v>
      </c>
      <c r="O1131" s="2">
        <f t="shared" si="34"/>
        <v>33.666666666666664</v>
      </c>
      <c r="P1131" s="2">
        <f t="shared" si="35"/>
        <v>16.833333333333332</v>
      </c>
    </row>
    <row r="1132" spans="1:16" x14ac:dyDescent="0.3">
      <c r="A1132">
        <v>30</v>
      </c>
      <c r="B1132" t="s">
        <v>3925</v>
      </c>
      <c r="C1132" t="s">
        <v>12</v>
      </c>
      <c r="D1132">
        <v>1885</v>
      </c>
      <c r="E1132">
        <v>1895</v>
      </c>
      <c r="F1132">
        <v>11</v>
      </c>
      <c r="G1132">
        <v>21</v>
      </c>
      <c r="H1132">
        <v>3</v>
      </c>
      <c r="I1132">
        <v>303</v>
      </c>
      <c r="J1132">
        <v>82</v>
      </c>
      <c r="K1132">
        <v>16.829999999999998</v>
      </c>
      <c r="L1132">
        <v>0</v>
      </c>
      <c r="M1132">
        <v>1</v>
      </c>
      <c r="N1132">
        <v>1</v>
      </c>
      <c r="O1132" s="2">
        <f t="shared" si="34"/>
        <v>27.545454545454547</v>
      </c>
      <c r="P1132" s="2">
        <f t="shared" si="35"/>
        <v>14.428571428571429</v>
      </c>
    </row>
    <row r="1133" spans="1:16" x14ac:dyDescent="0.3">
      <c r="A1133">
        <v>31</v>
      </c>
      <c r="B1133" t="s">
        <v>3374</v>
      </c>
      <c r="C1133" t="s">
        <v>18</v>
      </c>
      <c r="D1133">
        <v>1994</v>
      </c>
      <c r="E1133">
        <v>1995</v>
      </c>
      <c r="F1133">
        <v>8</v>
      </c>
      <c r="G1133">
        <v>16</v>
      </c>
      <c r="H1133">
        <v>1</v>
      </c>
      <c r="I1133">
        <v>303</v>
      </c>
      <c r="J1133">
        <v>52</v>
      </c>
      <c r="K1133">
        <v>20.2</v>
      </c>
      <c r="L1133">
        <v>0</v>
      </c>
      <c r="M1133">
        <v>1</v>
      </c>
      <c r="N1133">
        <v>3</v>
      </c>
      <c r="O1133" s="2">
        <f t="shared" si="34"/>
        <v>37.875</v>
      </c>
      <c r="P1133" s="2">
        <f t="shared" si="35"/>
        <v>18.9375</v>
      </c>
    </row>
    <row r="1134" spans="1:16" x14ac:dyDescent="0.3">
      <c r="A1134">
        <v>32</v>
      </c>
      <c r="B1134" t="s">
        <v>2469</v>
      </c>
      <c r="C1134" t="s">
        <v>19</v>
      </c>
      <c r="D1134">
        <v>1992</v>
      </c>
      <c r="E1134">
        <v>1993</v>
      </c>
      <c r="F1134">
        <v>4</v>
      </c>
      <c r="G1134">
        <v>8</v>
      </c>
      <c r="H1134">
        <v>1</v>
      </c>
      <c r="I1134">
        <v>302</v>
      </c>
      <c r="J1134">
        <v>101</v>
      </c>
      <c r="K1134">
        <v>43.14</v>
      </c>
      <c r="L1134">
        <v>1</v>
      </c>
      <c r="M1134">
        <v>1</v>
      </c>
      <c r="N1134">
        <v>1</v>
      </c>
      <c r="O1134" s="2">
        <f t="shared" si="34"/>
        <v>75.5</v>
      </c>
      <c r="P1134" s="2">
        <f t="shared" si="35"/>
        <v>37.75</v>
      </c>
    </row>
    <row r="1135" spans="1:16" x14ac:dyDescent="0.3">
      <c r="A1135">
        <v>33</v>
      </c>
      <c r="B1135" t="s">
        <v>3926</v>
      </c>
      <c r="C1135" t="s">
        <v>12</v>
      </c>
      <c r="D1135">
        <v>1893</v>
      </c>
      <c r="E1135">
        <v>1896</v>
      </c>
      <c r="F1135">
        <v>6</v>
      </c>
      <c r="G1135">
        <v>10</v>
      </c>
      <c r="H1135">
        <v>0</v>
      </c>
      <c r="I1135">
        <v>301</v>
      </c>
      <c r="J1135">
        <v>107</v>
      </c>
      <c r="K1135">
        <v>30.1</v>
      </c>
      <c r="L1135">
        <v>2</v>
      </c>
      <c r="M1135">
        <v>0</v>
      </c>
      <c r="N1135">
        <v>2</v>
      </c>
      <c r="O1135" s="2">
        <f t="shared" si="34"/>
        <v>50.166666666666664</v>
      </c>
      <c r="P1135" s="2">
        <f t="shared" si="35"/>
        <v>30.1</v>
      </c>
    </row>
    <row r="1136" spans="1:16" x14ac:dyDescent="0.3">
      <c r="A1136">
        <v>34</v>
      </c>
      <c r="B1136" t="s">
        <v>3927</v>
      </c>
      <c r="C1136" t="s">
        <v>17</v>
      </c>
      <c r="D1136">
        <v>1913</v>
      </c>
      <c r="E1136">
        <v>1924</v>
      </c>
      <c r="F1136">
        <v>7</v>
      </c>
      <c r="G1136">
        <v>12</v>
      </c>
      <c r="H1136">
        <v>0</v>
      </c>
      <c r="I1136">
        <v>300</v>
      </c>
      <c r="J1136">
        <v>83</v>
      </c>
      <c r="K1136">
        <v>25</v>
      </c>
      <c r="L1136">
        <v>0</v>
      </c>
      <c r="M1136">
        <v>2</v>
      </c>
      <c r="N1136">
        <v>2</v>
      </c>
      <c r="O1136" s="2">
        <f t="shared" si="34"/>
        <v>42.857142857142854</v>
      </c>
      <c r="P1136" s="2">
        <f t="shared" si="35"/>
        <v>25</v>
      </c>
    </row>
    <row r="1137" spans="1:16" x14ac:dyDescent="0.3">
      <c r="A1137">
        <v>35</v>
      </c>
      <c r="B1137" t="s">
        <v>2494</v>
      </c>
      <c r="C1137" t="s">
        <v>16</v>
      </c>
      <c r="D1137">
        <v>1982</v>
      </c>
      <c r="E1137">
        <v>1985</v>
      </c>
      <c r="F1137">
        <v>15</v>
      </c>
      <c r="G1137">
        <v>19</v>
      </c>
      <c r="H1137">
        <v>5</v>
      </c>
      <c r="I1137">
        <v>300</v>
      </c>
      <c r="J1137">
        <v>57</v>
      </c>
      <c r="K1137">
        <v>21.42</v>
      </c>
      <c r="L1137">
        <v>0</v>
      </c>
      <c r="M1137">
        <v>1</v>
      </c>
      <c r="N1137">
        <v>1</v>
      </c>
      <c r="O1137" s="2">
        <f t="shared" si="34"/>
        <v>20</v>
      </c>
      <c r="P1137" s="2">
        <f t="shared" si="35"/>
        <v>15.789473684210526</v>
      </c>
    </row>
    <row r="1138" spans="1:16" x14ac:dyDescent="0.3">
      <c r="A1138">
        <v>36</v>
      </c>
      <c r="B1138" t="s">
        <v>3928</v>
      </c>
      <c r="C1138" t="s">
        <v>13</v>
      </c>
      <c r="D1138">
        <v>1921</v>
      </c>
      <c r="E1138">
        <v>1923</v>
      </c>
      <c r="F1138">
        <v>7</v>
      </c>
      <c r="G1138">
        <v>12</v>
      </c>
      <c r="H1138">
        <v>2</v>
      </c>
      <c r="I1138">
        <v>299</v>
      </c>
      <c r="J1138">
        <v>84</v>
      </c>
      <c r="K1138">
        <v>29.9</v>
      </c>
      <c r="L1138">
        <v>0</v>
      </c>
      <c r="M1138">
        <v>2</v>
      </c>
      <c r="N1138">
        <v>2</v>
      </c>
      <c r="O1138" s="2">
        <f t="shared" si="34"/>
        <v>42.714285714285715</v>
      </c>
      <c r="P1138" s="2">
        <f t="shared" si="35"/>
        <v>24.916666666666668</v>
      </c>
    </row>
    <row r="1139" spans="1:16" x14ac:dyDescent="0.3">
      <c r="A1139">
        <v>37</v>
      </c>
      <c r="B1139" t="s">
        <v>179</v>
      </c>
      <c r="C1139" t="s">
        <v>14</v>
      </c>
      <c r="D1139">
        <v>2017</v>
      </c>
      <c r="E1139">
        <v>2018</v>
      </c>
      <c r="F1139">
        <v>8</v>
      </c>
      <c r="G1139">
        <v>16</v>
      </c>
      <c r="H1139">
        <v>0</v>
      </c>
      <c r="I1139">
        <v>299</v>
      </c>
      <c r="J1139">
        <v>61</v>
      </c>
      <c r="K1139">
        <v>18.68</v>
      </c>
      <c r="L1139">
        <v>0</v>
      </c>
      <c r="M1139">
        <v>2</v>
      </c>
      <c r="N1139">
        <v>0</v>
      </c>
      <c r="O1139" s="2">
        <f t="shared" si="34"/>
        <v>37.375</v>
      </c>
      <c r="P1139" s="2">
        <f t="shared" si="35"/>
        <v>18.6875</v>
      </c>
    </row>
    <row r="1140" spans="1:16" x14ac:dyDescent="0.3">
      <c r="A1140">
        <v>38</v>
      </c>
      <c r="B1140" t="s">
        <v>3929</v>
      </c>
      <c r="C1140" t="s">
        <v>13</v>
      </c>
      <c r="D1140">
        <v>1927</v>
      </c>
      <c r="E1140">
        <v>1930</v>
      </c>
      <c r="F1140">
        <v>5</v>
      </c>
      <c r="G1140">
        <v>7</v>
      </c>
      <c r="H1140">
        <v>1</v>
      </c>
      <c r="I1140">
        <v>299</v>
      </c>
      <c r="J1140">
        <v>196</v>
      </c>
      <c r="K1140">
        <v>49.83</v>
      </c>
      <c r="L1140">
        <v>1</v>
      </c>
      <c r="M1140">
        <v>0</v>
      </c>
      <c r="N1140">
        <v>2</v>
      </c>
      <c r="O1140" s="2">
        <f t="shared" si="34"/>
        <v>59.8</v>
      </c>
      <c r="P1140" s="2">
        <f t="shared" si="35"/>
        <v>42.714285714285715</v>
      </c>
    </row>
    <row r="1141" spans="1:16" x14ac:dyDescent="0.3">
      <c r="A1141">
        <v>39</v>
      </c>
      <c r="B1141" t="s">
        <v>1355</v>
      </c>
      <c r="C1141" t="s">
        <v>15</v>
      </c>
      <c r="D1141">
        <v>2019</v>
      </c>
      <c r="E1141">
        <v>2019</v>
      </c>
      <c r="F1141">
        <v>6</v>
      </c>
      <c r="G1141">
        <v>12</v>
      </c>
      <c r="H1141">
        <v>2</v>
      </c>
      <c r="I1141">
        <v>298</v>
      </c>
      <c r="J1141">
        <v>55</v>
      </c>
      <c r="K1141">
        <v>29.8</v>
      </c>
      <c r="L1141">
        <v>0</v>
      </c>
      <c r="M1141">
        <v>1</v>
      </c>
      <c r="N1141">
        <v>1</v>
      </c>
      <c r="O1141" s="2">
        <f t="shared" si="34"/>
        <v>49.666666666666664</v>
      </c>
      <c r="P1141" s="2">
        <f t="shared" si="35"/>
        <v>24.833333333333332</v>
      </c>
    </row>
    <row r="1142" spans="1:16" x14ac:dyDescent="0.3">
      <c r="A1142">
        <v>40</v>
      </c>
      <c r="B1142" t="s">
        <v>3930</v>
      </c>
      <c r="C1142" t="s">
        <v>17</v>
      </c>
      <c r="D1142">
        <v>1935</v>
      </c>
      <c r="E1142">
        <v>1939</v>
      </c>
      <c r="F1142">
        <v>15</v>
      </c>
      <c r="G1142">
        <v>23</v>
      </c>
      <c r="H1142">
        <v>4</v>
      </c>
      <c r="I1142">
        <v>298</v>
      </c>
      <c r="J1142">
        <v>73</v>
      </c>
      <c r="K1142">
        <v>15.68</v>
      </c>
      <c r="L1142">
        <v>0</v>
      </c>
      <c r="M1142">
        <v>2</v>
      </c>
      <c r="N1142">
        <v>5</v>
      </c>
      <c r="O1142" s="2">
        <f t="shared" si="34"/>
        <v>19.866666666666667</v>
      </c>
      <c r="P1142" s="2">
        <f t="shared" si="35"/>
        <v>12.956521739130435</v>
      </c>
    </row>
    <row r="1143" spans="1:16" x14ac:dyDescent="0.3">
      <c r="A1143">
        <v>41</v>
      </c>
      <c r="B1143" t="s">
        <v>3931</v>
      </c>
      <c r="C1143" t="s">
        <v>13</v>
      </c>
      <c r="D1143">
        <v>1933</v>
      </c>
      <c r="E1143">
        <v>1936</v>
      </c>
      <c r="F1143">
        <v>6</v>
      </c>
      <c r="G1143">
        <v>10</v>
      </c>
      <c r="H1143">
        <v>0</v>
      </c>
      <c r="I1143">
        <v>298</v>
      </c>
      <c r="J1143">
        <v>72</v>
      </c>
      <c r="K1143">
        <v>29.8</v>
      </c>
      <c r="L1143">
        <v>0</v>
      </c>
      <c r="M1143">
        <v>2</v>
      </c>
      <c r="N1143">
        <v>1</v>
      </c>
      <c r="O1143" s="2">
        <f t="shared" si="34"/>
        <v>49.666666666666664</v>
      </c>
      <c r="P1143" s="2">
        <f t="shared" si="35"/>
        <v>29.8</v>
      </c>
    </row>
    <row r="1144" spans="1:16" x14ac:dyDescent="0.3">
      <c r="A1144">
        <v>42</v>
      </c>
      <c r="B1144" t="s">
        <v>2157</v>
      </c>
      <c r="C1144" t="s">
        <v>21</v>
      </c>
      <c r="D1144">
        <v>2018</v>
      </c>
      <c r="E1144">
        <v>2019</v>
      </c>
      <c r="F1144">
        <v>4</v>
      </c>
      <c r="G1144">
        <v>8</v>
      </c>
      <c r="H1144">
        <v>0</v>
      </c>
      <c r="I1144">
        <v>298</v>
      </c>
      <c r="J1144">
        <v>102</v>
      </c>
      <c r="K1144">
        <v>37.25</v>
      </c>
      <c r="L1144">
        <v>1</v>
      </c>
      <c r="M1144">
        <v>2</v>
      </c>
      <c r="N1144">
        <v>2</v>
      </c>
      <c r="O1144" s="2">
        <f t="shared" si="34"/>
        <v>74.5</v>
      </c>
      <c r="P1144" s="2">
        <f t="shared" si="35"/>
        <v>37.25</v>
      </c>
    </row>
    <row r="1145" spans="1:16" x14ac:dyDescent="0.3">
      <c r="A1145">
        <v>43</v>
      </c>
      <c r="B1145" t="s">
        <v>271</v>
      </c>
      <c r="C1145" t="s">
        <v>14</v>
      </c>
      <c r="D1145">
        <v>2015</v>
      </c>
      <c r="E1145">
        <v>2016</v>
      </c>
      <c r="F1145">
        <v>5</v>
      </c>
      <c r="G1145">
        <v>9</v>
      </c>
      <c r="H1145">
        <v>0</v>
      </c>
      <c r="I1145">
        <v>298</v>
      </c>
      <c r="J1145">
        <v>68</v>
      </c>
      <c r="K1145">
        <v>33.11</v>
      </c>
      <c r="L1145">
        <v>0</v>
      </c>
      <c r="M1145">
        <v>2</v>
      </c>
      <c r="N1145">
        <v>1</v>
      </c>
      <c r="O1145" s="2">
        <f t="shared" si="34"/>
        <v>59.6</v>
      </c>
      <c r="P1145" s="2">
        <f t="shared" si="35"/>
        <v>33.111111111111114</v>
      </c>
    </row>
    <row r="1146" spans="1:16" x14ac:dyDescent="0.3">
      <c r="A1146">
        <v>44</v>
      </c>
      <c r="B1146" t="s">
        <v>3932</v>
      </c>
      <c r="C1146" t="s">
        <v>17</v>
      </c>
      <c r="D1146">
        <v>1960</v>
      </c>
      <c r="E1146">
        <v>1961</v>
      </c>
      <c r="F1146">
        <v>7</v>
      </c>
      <c r="G1146">
        <v>12</v>
      </c>
      <c r="H1146">
        <v>1</v>
      </c>
      <c r="I1146">
        <v>297</v>
      </c>
      <c r="J1146">
        <v>98</v>
      </c>
      <c r="K1146">
        <v>27</v>
      </c>
      <c r="L1146">
        <v>0</v>
      </c>
      <c r="M1146">
        <v>2</v>
      </c>
      <c r="N1146">
        <v>0</v>
      </c>
      <c r="O1146" s="2">
        <f t="shared" si="34"/>
        <v>42.428571428571431</v>
      </c>
      <c r="P1146" s="2">
        <f t="shared" si="35"/>
        <v>24.75</v>
      </c>
    </row>
    <row r="1147" spans="1:16" x14ac:dyDescent="0.3">
      <c r="A1147">
        <v>45</v>
      </c>
      <c r="B1147" t="s">
        <v>3493</v>
      </c>
      <c r="C1147" t="s">
        <v>15</v>
      </c>
      <c r="D1147">
        <v>1978</v>
      </c>
      <c r="E1147">
        <v>1979</v>
      </c>
      <c r="F1147">
        <v>9</v>
      </c>
      <c r="G1147">
        <v>15</v>
      </c>
      <c r="H1147">
        <v>5</v>
      </c>
      <c r="I1147">
        <v>297</v>
      </c>
      <c r="J1147">
        <v>47</v>
      </c>
      <c r="K1147">
        <v>29.7</v>
      </c>
      <c r="L1147">
        <v>0</v>
      </c>
      <c r="M1147">
        <v>0</v>
      </c>
      <c r="N1147">
        <v>1</v>
      </c>
      <c r="O1147" s="2">
        <f t="shared" si="34"/>
        <v>33</v>
      </c>
      <c r="P1147" s="2">
        <f t="shared" si="35"/>
        <v>19.8</v>
      </c>
    </row>
    <row r="1148" spans="1:16" x14ac:dyDescent="0.3">
      <c r="A1148">
        <v>46</v>
      </c>
      <c r="B1148" t="s">
        <v>1406</v>
      </c>
      <c r="C1148" t="s">
        <v>13</v>
      </c>
      <c r="D1148">
        <v>2015</v>
      </c>
      <c r="E1148">
        <v>2019</v>
      </c>
      <c r="F1148">
        <v>13</v>
      </c>
      <c r="G1148">
        <v>23</v>
      </c>
      <c r="H1148">
        <v>5</v>
      </c>
      <c r="I1148">
        <v>297</v>
      </c>
      <c r="J1148">
        <v>52</v>
      </c>
      <c r="K1148">
        <v>16.5</v>
      </c>
      <c r="L1148">
        <v>0</v>
      </c>
      <c r="M1148">
        <v>1</v>
      </c>
      <c r="N1148">
        <v>2</v>
      </c>
      <c r="O1148" s="2">
        <f t="shared" si="34"/>
        <v>22.846153846153847</v>
      </c>
      <c r="P1148" s="2">
        <f t="shared" si="35"/>
        <v>12.913043478260869</v>
      </c>
    </row>
    <row r="1149" spans="1:16" x14ac:dyDescent="0.3">
      <c r="A1149">
        <v>47</v>
      </c>
      <c r="B1149" t="s">
        <v>3933</v>
      </c>
      <c r="C1149" t="s">
        <v>12</v>
      </c>
      <c r="D1149">
        <v>1880</v>
      </c>
      <c r="E1149">
        <v>1886</v>
      </c>
      <c r="F1149">
        <v>17</v>
      </c>
      <c r="G1149">
        <v>25</v>
      </c>
      <c r="H1149">
        <v>4</v>
      </c>
      <c r="I1149">
        <v>296</v>
      </c>
      <c r="J1149">
        <v>48</v>
      </c>
      <c r="K1149">
        <v>14.09</v>
      </c>
      <c r="L1149">
        <v>0</v>
      </c>
      <c r="M1149">
        <v>0</v>
      </c>
      <c r="N1149">
        <v>3</v>
      </c>
      <c r="O1149" s="2">
        <f t="shared" si="34"/>
        <v>17.411764705882351</v>
      </c>
      <c r="P1149" s="2">
        <f t="shared" si="35"/>
        <v>11.84</v>
      </c>
    </row>
    <row r="1150" spans="1:16" x14ac:dyDescent="0.3">
      <c r="A1150">
        <v>48</v>
      </c>
      <c r="B1150" t="s">
        <v>3934</v>
      </c>
      <c r="C1150" t="s">
        <v>18</v>
      </c>
      <c r="D1150">
        <v>1964</v>
      </c>
      <c r="E1150">
        <v>1972</v>
      </c>
      <c r="F1150">
        <v>20</v>
      </c>
      <c r="G1150">
        <v>31</v>
      </c>
      <c r="H1150">
        <v>8</v>
      </c>
      <c r="I1150">
        <v>295</v>
      </c>
      <c r="J1150">
        <v>51</v>
      </c>
      <c r="K1150">
        <v>12.82</v>
      </c>
      <c r="L1150">
        <v>0</v>
      </c>
      <c r="M1150">
        <v>1</v>
      </c>
      <c r="N1150">
        <v>6</v>
      </c>
      <c r="O1150" s="2">
        <f t="shared" si="34"/>
        <v>14.75</v>
      </c>
      <c r="P1150" s="2">
        <f t="shared" si="35"/>
        <v>9.5161290322580641</v>
      </c>
    </row>
    <row r="1151" spans="1:16" x14ac:dyDescent="0.3">
      <c r="A1151">
        <v>49</v>
      </c>
      <c r="B1151" t="s">
        <v>2252</v>
      </c>
      <c r="C1151" t="s">
        <v>14</v>
      </c>
      <c r="D1151">
        <v>1993</v>
      </c>
      <c r="E1151">
        <v>1999</v>
      </c>
      <c r="F1151">
        <v>11</v>
      </c>
      <c r="G1151">
        <v>18</v>
      </c>
      <c r="H1151">
        <v>2</v>
      </c>
      <c r="I1151">
        <v>294</v>
      </c>
      <c r="J1151">
        <v>63</v>
      </c>
      <c r="K1151">
        <v>18.37</v>
      </c>
      <c r="L1151">
        <v>0</v>
      </c>
      <c r="M1151">
        <v>2</v>
      </c>
      <c r="N1151">
        <v>0</v>
      </c>
      <c r="O1151" s="2">
        <f t="shared" si="34"/>
        <v>26.727272727272727</v>
      </c>
      <c r="P1151" s="2">
        <f t="shared" si="35"/>
        <v>16.333333333333332</v>
      </c>
    </row>
    <row r="1152" spans="1:16" x14ac:dyDescent="0.3">
      <c r="A1152">
        <v>0</v>
      </c>
      <c r="B1152" t="s">
        <v>2640</v>
      </c>
      <c r="C1152" t="s">
        <v>13</v>
      </c>
      <c r="D1152">
        <v>1994</v>
      </c>
      <c r="E1152">
        <v>1995</v>
      </c>
      <c r="F1152">
        <v>11</v>
      </c>
      <c r="G1152">
        <v>17</v>
      </c>
      <c r="H1152">
        <v>5</v>
      </c>
      <c r="I1152">
        <v>294</v>
      </c>
      <c r="J1152">
        <v>65</v>
      </c>
      <c r="K1152">
        <v>24.5</v>
      </c>
      <c r="L1152">
        <v>0</v>
      </c>
      <c r="M1152">
        <v>1</v>
      </c>
      <c r="N1152">
        <v>1</v>
      </c>
      <c r="O1152" s="2">
        <f t="shared" si="34"/>
        <v>26.727272727272727</v>
      </c>
      <c r="P1152" s="2">
        <f t="shared" si="35"/>
        <v>17.294117647058822</v>
      </c>
    </row>
    <row r="1153" spans="1:16" x14ac:dyDescent="0.3">
      <c r="A1153">
        <v>1</v>
      </c>
      <c r="B1153" t="s">
        <v>3935</v>
      </c>
      <c r="C1153" t="s">
        <v>17</v>
      </c>
      <c r="D1153">
        <v>1947</v>
      </c>
      <c r="E1153">
        <v>1949</v>
      </c>
      <c r="F1153">
        <v>9</v>
      </c>
      <c r="G1153">
        <v>15</v>
      </c>
      <c r="H1153">
        <v>1</v>
      </c>
      <c r="I1153">
        <v>293</v>
      </c>
      <c r="J1153">
        <v>55</v>
      </c>
      <c r="K1153">
        <v>20.92</v>
      </c>
      <c r="L1153">
        <v>0</v>
      </c>
      <c r="M1153">
        <v>1</v>
      </c>
      <c r="N1153">
        <v>1</v>
      </c>
      <c r="O1153" s="2">
        <f t="shared" si="34"/>
        <v>32.555555555555557</v>
      </c>
      <c r="P1153" s="2">
        <f t="shared" si="35"/>
        <v>19.533333333333335</v>
      </c>
    </row>
    <row r="1154" spans="1:16" x14ac:dyDescent="0.3">
      <c r="A1154">
        <v>2</v>
      </c>
      <c r="B1154" t="s">
        <v>3417</v>
      </c>
      <c r="C1154" t="s">
        <v>12</v>
      </c>
      <c r="D1154">
        <v>1979</v>
      </c>
      <c r="E1154">
        <v>1979</v>
      </c>
      <c r="F1154">
        <v>7</v>
      </c>
      <c r="G1154">
        <v>13</v>
      </c>
      <c r="H1154">
        <v>0</v>
      </c>
      <c r="I1154">
        <v>293</v>
      </c>
      <c r="J1154">
        <v>77</v>
      </c>
      <c r="K1154">
        <v>22.53</v>
      </c>
      <c r="L1154">
        <v>0</v>
      </c>
      <c r="M1154">
        <v>2</v>
      </c>
      <c r="N1154">
        <v>1</v>
      </c>
      <c r="O1154" s="2">
        <f t="shared" si="34"/>
        <v>41.857142857142854</v>
      </c>
      <c r="P1154" s="2">
        <f t="shared" si="35"/>
        <v>22.53846153846154</v>
      </c>
    </row>
    <row r="1155" spans="1:16" x14ac:dyDescent="0.3">
      <c r="A1155">
        <v>3</v>
      </c>
      <c r="B1155" t="s">
        <v>3936</v>
      </c>
      <c r="C1155" t="s">
        <v>11</v>
      </c>
      <c r="D1155">
        <v>1932</v>
      </c>
      <c r="E1155">
        <v>1936</v>
      </c>
      <c r="F1155">
        <v>7</v>
      </c>
      <c r="G1155">
        <v>14</v>
      </c>
      <c r="H1155">
        <v>1</v>
      </c>
      <c r="I1155">
        <v>292</v>
      </c>
      <c r="J1155">
        <v>51</v>
      </c>
      <c r="K1155">
        <v>22.46</v>
      </c>
      <c r="L1155">
        <v>0</v>
      </c>
      <c r="M1155">
        <v>1</v>
      </c>
      <c r="N1155">
        <v>1</v>
      </c>
      <c r="O1155" s="2">
        <f t="shared" ref="O1155:O1218" si="36">I1155/F1155</f>
        <v>41.714285714285715</v>
      </c>
      <c r="P1155" s="2">
        <f t="shared" ref="P1155:P1218" si="37">I1155/G1155</f>
        <v>20.857142857142858</v>
      </c>
    </row>
    <row r="1156" spans="1:16" x14ac:dyDescent="0.3">
      <c r="A1156">
        <v>4</v>
      </c>
      <c r="B1156" t="s">
        <v>3084</v>
      </c>
      <c r="C1156" t="s">
        <v>18</v>
      </c>
      <c r="D1156">
        <v>1969</v>
      </c>
      <c r="E1156">
        <v>1977</v>
      </c>
      <c r="F1156">
        <v>30</v>
      </c>
      <c r="G1156">
        <v>42</v>
      </c>
      <c r="H1156">
        <v>18</v>
      </c>
      <c r="I1156">
        <v>291</v>
      </c>
      <c r="J1156">
        <v>61</v>
      </c>
      <c r="K1156">
        <v>12.12</v>
      </c>
      <c r="L1156">
        <v>0</v>
      </c>
      <c r="M1156">
        <v>1</v>
      </c>
      <c r="N1156">
        <v>7</v>
      </c>
      <c r="O1156" s="2">
        <f t="shared" si="36"/>
        <v>9.6999999999999993</v>
      </c>
      <c r="P1156" s="2">
        <f t="shared" si="37"/>
        <v>6.9285714285714288</v>
      </c>
    </row>
    <row r="1157" spans="1:16" x14ac:dyDescent="0.3">
      <c r="A1157">
        <v>5</v>
      </c>
      <c r="B1157" t="s">
        <v>3937</v>
      </c>
      <c r="C1157" t="s">
        <v>13</v>
      </c>
      <c r="D1157">
        <v>1899</v>
      </c>
      <c r="E1157">
        <v>1909</v>
      </c>
      <c r="F1157">
        <v>12</v>
      </c>
      <c r="G1157">
        <v>21</v>
      </c>
      <c r="H1157">
        <v>0</v>
      </c>
      <c r="I1157">
        <v>291</v>
      </c>
      <c r="J1157">
        <v>34</v>
      </c>
      <c r="K1157">
        <v>13.85</v>
      </c>
      <c r="L1157">
        <v>0</v>
      </c>
      <c r="M1157">
        <v>0</v>
      </c>
      <c r="N1157">
        <v>2</v>
      </c>
      <c r="O1157" s="2">
        <f t="shared" si="36"/>
        <v>24.25</v>
      </c>
      <c r="P1157" s="2">
        <f t="shared" si="37"/>
        <v>13.857142857142858</v>
      </c>
    </row>
    <row r="1158" spans="1:16" x14ac:dyDescent="0.3">
      <c r="A1158">
        <v>6</v>
      </c>
      <c r="B1158" t="s">
        <v>3938</v>
      </c>
      <c r="C1158" t="s">
        <v>17</v>
      </c>
      <c r="D1158">
        <v>1947</v>
      </c>
      <c r="E1158">
        <v>1951</v>
      </c>
      <c r="F1158">
        <v>15</v>
      </c>
      <c r="G1158">
        <v>23</v>
      </c>
      <c r="H1158">
        <v>6</v>
      </c>
      <c r="I1158">
        <v>290</v>
      </c>
      <c r="J1158">
        <v>41</v>
      </c>
      <c r="K1158">
        <v>17.05</v>
      </c>
      <c r="L1158">
        <v>0</v>
      </c>
      <c r="M1158">
        <v>0</v>
      </c>
      <c r="N1158">
        <v>3</v>
      </c>
      <c r="O1158" s="2">
        <f t="shared" si="36"/>
        <v>19.333333333333332</v>
      </c>
      <c r="P1158" s="2">
        <f t="shared" si="37"/>
        <v>12.608695652173912</v>
      </c>
    </row>
    <row r="1159" spans="1:16" x14ac:dyDescent="0.3">
      <c r="A1159">
        <v>7</v>
      </c>
      <c r="B1159" t="s">
        <v>454</v>
      </c>
      <c r="C1159" t="s">
        <v>18</v>
      </c>
      <c r="D1159">
        <v>2004</v>
      </c>
      <c r="E1159">
        <v>2009</v>
      </c>
      <c r="F1159">
        <v>19</v>
      </c>
      <c r="G1159">
        <v>30</v>
      </c>
      <c r="H1159">
        <v>5</v>
      </c>
      <c r="I1159">
        <v>289</v>
      </c>
      <c r="J1159">
        <v>57</v>
      </c>
      <c r="K1159">
        <v>11.56</v>
      </c>
      <c r="L1159">
        <v>0</v>
      </c>
      <c r="M1159">
        <v>1</v>
      </c>
      <c r="N1159">
        <v>5</v>
      </c>
      <c r="O1159" s="2">
        <f t="shared" si="36"/>
        <v>15.210526315789474</v>
      </c>
      <c r="P1159" s="2">
        <f t="shared" si="37"/>
        <v>9.6333333333333329</v>
      </c>
    </row>
    <row r="1160" spans="1:16" x14ac:dyDescent="0.3">
      <c r="A1160">
        <v>8</v>
      </c>
      <c r="B1160" t="s">
        <v>3939</v>
      </c>
      <c r="C1160" t="s">
        <v>17</v>
      </c>
      <c r="D1160">
        <v>1952</v>
      </c>
      <c r="E1160">
        <v>1954</v>
      </c>
      <c r="F1160">
        <v>10</v>
      </c>
      <c r="G1160">
        <v>14</v>
      </c>
      <c r="H1160">
        <v>1</v>
      </c>
      <c r="I1160">
        <v>289</v>
      </c>
      <c r="J1160">
        <v>109</v>
      </c>
      <c r="K1160">
        <v>22.23</v>
      </c>
      <c r="L1160">
        <v>1</v>
      </c>
      <c r="M1160">
        <v>1</v>
      </c>
      <c r="N1160">
        <v>1</v>
      </c>
      <c r="O1160" s="2">
        <f t="shared" si="36"/>
        <v>28.9</v>
      </c>
      <c r="P1160" s="2">
        <f t="shared" si="37"/>
        <v>20.642857142857142</v>
      </c>
    </row>
    <row r="1161" spans="1:16" x14ac:dyDescent="0.3">
      <c r="A1161">
        <v>9</v>
      </c>
      <c r="B1161" t="s">
        <v>3940</v>
      </c>
      <c r="C1161" t="s">
        <v>13</v>
      </c>
      <c r="D1161">
        <v>1938</v>
      </c>
      <c r="E1161">
        <v>1951</v>
      </c>
      <c r="F1161">
        <v>34</v>
      </c>
      <c r="G1161">
        <v>39</v>
      </c>
      <c r="H1161">
        <v>13</v>
      </c>
      <c r="I1161">
        <v>289</v>
      </c>
      <c r="J1161">
        <v>45</v>
      </c>
      <c r="K1161">
        <v>11.11</v>
      </c>
      <c r="L1161">
        <v>0</v>
      </c>
      <c r="M1161">
        <v>0</v>
      </c>
      <c r="N1161">
        <v>7</v>
      </c>
      <c r="O1161" s="2">
        <f t="shared" si="36"/>
        <v>8.5</v>
      </c>
      <c r="P1161" s="2">
        <f t="shared" si="37"/>
        <v>7.4102564102564106</v>
      </c>
    </row>
    <row r="1162" spans="1:16" x14ac:dyDescent="0.3">
      <c r="A1162">
        <v>10</v>
      </c>
      <c r="B1162" t="s">
        <v>2391</v>
      </c>
      <c r="C1162" t="s">
        <v>16</v>
      </c>
      <c r="D1162">
        <v>1990</v>
      </c>
      <c r="E1162">
        <v>1995</v>
      </c>
      <c r="F1162">
        <v>9</v>
      </c>
      <c r="G1162">
        <v>16</v>
      </c>
      <c r="H1162">
        <v>0</v>
      </c>
      <c r="I1162">
        <v>288</v>
      </c>
      <c r="J1162">
        <v>78</v>
      </c>
      <c r="K1162">
        <v>18</v>
      </c>
      <c r="L1162">
        <v>0</v>
      </c>
      <c r="M1162">
        <v>1</v>
      </c>
      <c r="N1162">
        <v>0</v>
      </c>
      <c r="O1162" s="2">
        <f t="shared" si="36"/>
        <v>32</v>
      </c>
      <c r="P1162" s="2">
        <f t="shared" si="37"/>
        <v>18</v>
      </c>
    </row>
    <row r="1163" spans="1:16" x14ac:dyDescent="0.3">
      <c r="A1163">
        <v>11</v>
      </c>
      <c r="B1163" t="s">
        <v>2394</v>
      </c>
      <c r="C1163" t="s">
        <v>14</v>
      </c>
      <c r="D1163">
        <v>1997</v>
      </c>
      <c r="E1163">
        <v>2004</v>
      </c>
      <c r="F1163">
        <v>30</v>
      </c>
      <c r="G1163">
        <v>40</v>
      </c>
      <c r="H1163">
        <v>6</v>
      </c>
      <c r="I1163">
        <v>288</v>
      </c>
      <c r="J1163">
        <v>28</v>
      </c>
      <c r="K1163">
        <v>8.4700000000000006</v>
      </c>
      <c r="L1163">
        <v>0</v>
      </c>
      <c r="M1163">
        <v>0</v>
      </c>
      <c r="N1163">
        <v>9</v>
      </c>
      <c r="O1163" s="2">
        <f t="shared" si="36"/>
        <v>9.6</v>
      </c>
      <c r="P1163" s="2">
        <f t="shared" si="37"/>
        <v>7.2</v>
      </c>
    </row>
    <row r="1164" spans="1:16" x14ac:dyDescent="0.3">
      <c r="A1164">
        <v>12</v>
      </c>
      <c r="B1164" t="s">
        <v>3941</v>
      </c>
      <c r="C1164" t="s">
        <v>18</v>
      </c>
      <c r="D1164">
        <v>1961</v>
      </c>
      <c r="E1164">
        <v>1963</v>
      </c>
      <c r="F1164">
        <v>7</v>
      </c>
      <c r="G1164">
        <v>14</v>
      </c>
      <c r="H1164">
        <v>0</v>
      </c>
      <c r="I1164">
        <v>285</v>
      </c>
      <c r="J1164">
        <v>109</v>
      </c>
      <c r="K1164">
        <v>20.350000000000001</v>
      </c>
      <c r="L1164">
        <v>1</v>
      </c>
      <c r="M1164">
        <v>1</v>
      </c>
      <c r="N1164">
        <v>1</v>
      </c>
      <c r="O1164" s="2">
        <f t="shared" si="36"/>
        <v>40.714285714285715</v>
      </c>
      <c r="P1164" s="2">
        <f t="shared" si="37"/>
        <v>20.357142857142858</v>
      </c>
    </row>
    <row r="1165" spans="1:16" x14ac:dyDescent="0.3">
      <c r="A1165">
        <v>13</v>
      </c>
      <c r="B1165" t="s">
        <v>2556</v>
      </c>
      <c r="C1165" t="s">
        <v>13</v>
      </c>
      <c r="D1165">
        <v>1986</v>
      </c>
      <c r="E1165">
        <v>1988</v>
      </c>
      <c r="F1165">
        <v>8</v>
      </c>
      <c r="G1165">
        <v>13</v>
      </c>
      <c r="H1165">
        <v>0</v>
      </c>
      <c r="I1165">
        <v>285</v>
      </c>
      <c r="J1165">
        <v>133</v>
      </c>
      <c r="K1165">
        <v>21.92</v>
      </c>
      <c r="L1165">
        <v>1</v>
      </c>
      <c r="M1165">
        <v>0</v>
      </c>
      <c r="N1165">
        <v>2</v>
      </c>
      <c r="O1165" s="2">
        <f t="shared" si="36"/>
        <v>35.625</v>
      </c>
      <c r="P1165" s="2">
        <f t="shared" si="37"/>
        <v>21.923076923076923</v>
      </c>
    </row>
    <row r="1166" spans="1:16" x14ac:dyDescent="0.3">
      <c r="A1166">
        <v>14</v>
      </c>
      <c r="B1166" t="s">
        <v>2358</v>
      </c>
      <c r="C1166" t="s">
        <v>15</v>
      </c>
      <c r="D1166">
        <v>1991</v>
      </c>
      <c r="E1166">
        <v>1998</v>
      </c>
      <c r="F1166">
        <v>5</v>
      </c>
      <c r="G1166">
        <v>9</v>
      </c>
      <c r="H1166">
        <v>0</v>
      </c>
      <c r="I1166">
        <v>284</v>
      </c>
      <c r="J1166">
        <v>104</v>
      </c>
      <c r="K1166">
        <v>31.55</v>
      </c>
      <c r="L1166">
        <v>1</v>
      </c>
      <c r="M1166">
        <v>1</v>
      </c>
      <c r="N1166">
        <v>1</v>
      </c>
      <c r="O1166" s="2">
        <f t="shared" si="36"/>
        <v>56.8</v>
      </c>
      <c r="P1166" s="2">
        <f t="shared" si="37"/>
        <v>31.555555555555557</v>
      </c>
    </row>
    <row r="1167" spans="1:16" x14ac:dyDescent="0.3">
      <c r="A1167">
        <v>15</v>
      </c>
      <c r="B1167" t="s">
        <v>3942</v>
      </c>
      <c r="C1167" t="s">
        <v>13</v>
      </c>
      <c r="D1167">
        <v>1922</v>
      </c>
      <c r="E1167">
        <v>1923</v>
      </c>
      <c r="F1167">
        <v>5</v>
      </c>
      <c r="G1167">
        <v>9</v>
      </c>
      <c r="H1167">
        <v>1</v>
      </c>
      <c r="I1167">
        <v>281</v>
      </c>
      <c r="J1167">
        <v>84</v>
      </c>
      <c r="K1167">
        <v>35.119999999999997</v>
      </c>
      <c r="L1167">
        <v>0</v>
      </c>
      <c r="M1167">
        <v>2</v>
      </c>
      <c r="N1167">
        <v>0</v>
      </c>
      <c r="O1167" s="2">
        <f t="shared" si="36"/>
        <v>56.2</v>
      </c>
      <c r="P1167" s="2">
        <f t="shared" si="37"/>
        <v>31.222222222222221</v>
      </c>
    </row>
    <row r="1168" spans="1:16" x14ac:dyDescent="0.3">
      <c r="A1168">
        <v>16</v>
      </c>
      <c r="B1168" t="s">
        <v>1172</v>
      </c>
      <c r="C1168" t="s">
        <v>11</v>
      </c>
      <c r="D1168">
        <v>2006</v>
      </c>
      <c r="E1168">
        <v>2011</v>
      </c>
      <c r="F1168">
        <v>27</v>
      </c>
      <c r="G1168">
        <v>40</v>
      </c>
      <c r="H1168">
        <v>13</v>
      </c>
      <c r="I1168">
        <v>281</v>
      </c>
      <c r="J1168">
        <v>35</v>
      </c>
      <c r="K1168">
        <v>10.4</v>
      </c>
      <c r="L1168">
        <v>0</v>
      </c>
      <c r="M1168">
        <v>0</v>
      </c>
      <c r="N1168">
        <v>10</v>
      </c>
      <c r="O1168" s="2">
        <f t="shared" si="36"/>
        <v>10.407407407407407</v>
      </c>
      <c r="P1168" s="2">
        <f t="shared" si="37"/>
        <v>7.0250000000000004</v>
      </c>
    </row>
    <row r="1169" spans="1:16" x14ac:dyDescent="0.3">
      <c r="A1169">
        <v>17</v>
      </c>
      <c r="B1169" t="s">
        <v>2578</v>
      </c>
      <c r="C1169" t="s">
        <v>12</v>
      </c>
      <c r="D1169">
        <v>1979</v>
      </c>
      <c r="E1169">
        <v>1980</v>
      </c>
      <c r="F1169">
        <v>6</v>
      </c>
      <c r="G1169">
        <v>11</v>
      </c>
      <c r="H1169">
        <v>0</v>
      </c>
      <c r="I1169">
        <v>281</v>
      </c>
      <c r="J1169">
        <v>93</v>
      </c>
      <c r="K1169">
        <v>25.54</v>
      </c>
      <c r="L1169">
        <v>0</v>
      </c>
      <c r="M1169">
        <v>2</v>
      </c>
      <c r="N1169">
        <v>0</v>
      </c>
      <c r="O1169" s="2">
        <f t="shared" si="36"/>
        <v>46.833333333333336</v>
      </c>
      <c r="P1169" s="2">
        <f t="shared" si="37"/>
        <v>25.545454545454547</v>
      </c>
    </row>
    <row r="1170" spans="1:16" x14ac:dyDescent="0.3">
      <c r="A1170">
        <v>18</v>
      </c>
      <c r="B1170" t="s">
        <v>3943</v>
      </c>
      <c r="C1170" t="s">
        <v>13</v>
      </c>
      <c r="D1170">
        <v>1910</v>
      </c>
      <c r="E1170">
        <v>1914</v>
      </c>
      <c r="F1170">
        <v>10</v>
      </c>
      <c r="G1170">
        <v>16</v>
      </c>
      <c r="H1170">
        <v>1</v>
      </c>
      <c r="I1170">
        <v>280</v>
      </c>
      <c r="J1170">
        <v>61</v>
      </c>
      <c r="K1170">
        <v>18.66</v>
      </c>
      <c r="L1170">
        <v>0</v>
      </c>
      <c r="M1170">
        <v>2</v>
      </c>
      <c r="N1170">
        <v>2</v>
      </c>
      <c r="O1170" s="2">
        <f t="shared" si="36"/>
        <v>28</v>
      </c>
      <c r="P1170" s="2">
        <f t="shared" si="37"/>
        <v>17.5</v>
      </c>
    </row>
    <row r="1171" spans="1:16" x14ac:dyDescent="0.3">
      <c r="A1171">
        <v>19</v>
      </c>
      <c r="B1171" t="s">
        <v>1290</v>
      </c>
      <c r="C1171" t="s">
        <v>13</v>
      </c>
      <c r="D1171">
        <v>2010</v>
      </c>
      <c r="E1171">
        <v>2016</v>
      </c>
      <c r="F1171">
        <v>36</v>
      </c>
      <c r="G1171">
        <v>47</v>
      </c>
      <c r="H1171">
        <v>22</v>
      </c>
      <c r="I1171">
        <v>279</v>
      </c>
      <c r="J1171">
        <v>56</v>
      </c>
      <c r="K1171">
        <v>11.16</v>
      </c>
      <c r="L1171">
        <v>0</v>
      </c>
      <c r="M1171">
        <v>1</v>
      </c>
      <c r="N1171">
        <v>9</v>
      </c>
      <c r="O1171" s="2">
        <f t="shared" si="36"/>
        <v>7.75</v>
      </c>
      <c r="P1171" s="2">
        <f t="shared" si="37"/>
        <v>5.9361702127659575</v>
      </c>
    </row>
    <row r="1172" spans="1:16" x14ac:dyDescent="0.3">
      <c r="A1172">
        <v>20</v>
      </c>
      <c r="B1172" t="s">
        <v>3944</v>
      </c>
      <c r="C1172" t="s">
        <v>16</v>
      </c>
      <c r="D1172">
        <v>1959</v>
      </c>
      <c r="E1172">
        <v>1962</v>
      </c>
      <c r="F1172">
        <v>8</v>
      </c>
      <c r="G1172">
        <v>16</v>
      </c>
      <c r="H1172">
        <v>2</v>
      </c>
      <c r="I1172">
        <v>279</v>
      </c>
      <c r="J1172">
        <v>58</v>
      </c>
      <c r="K1172">
        <v>19.920000000000002</v>
      </c>
      <c r="L1172">
        <v>0</v>
      </c>
      <c r="M1172">
        <v>1</v>
      </c>
      <c r="N1172">
        <v>1</v>
      </c>
      <c r="O1172" s="2">
        <f t="shared" si="36"/>
        <v>34.875</v>
      </c>
      <c r="P1172" s="2">
        <f t="shared" si="37"/>
        <v>17.4375</v>
      </c>
    </row>
    <row r="1173" spans="1:16" x14ac:dyDescent="0.3">
      <c r="A1173">
        <v>21</v>
      </c>
      <c r="B1173" t="s">
        <v>3945</v>
      </c>
      <c r="C1173" t="s">
        <v>13</v>
      </c>
      <c r="D1173">
        <v>1920</v>
      </c>
      <c r="E1173">
        <v>1921</v>
      </c>
      <c r="F1173">
        <v>4</v>
      </c>
      <c r="G1173">
        <v>8</v>
      </c>
      <c r="H1173">
        <v>0</v>
      </c>
      <c r="I1173">
        <v>279</v>
      </c>
      <c r="J1173">
        <v>117</v>
      </c>
      <c r="K1173">
        <v>34.869999999999997</v>
      </c>
      <c r="L1173">
        <v>1</v>
      </c>
      <c r="M1173">
        <v>2</v>
      </c>
      <c r="N1173">
        <v>0</v>
      </c>
      <c r="O1173" s="2">
        <f t="shared" si="36"/>
        <v>69.75</v>
      </c>
      <c r="P1173" s="2">
        <f t="shared" si="37"/>
        <v>34.875</v>
      </c>
    </row>
    <row r="1174" spans="1:16" x14ac:dyDescent="0.3">
      <c r="A1174">
        <v>22</v>
      </c>
      <c r="B1174" t="s">
        <v>2275</v>
      </c>
      <c r="C1174" t="s">
        <v>15</v>
      </c>
      <c r="D1174">
        <v>1997</v>
      </c>
      <c r="E1174">
        <v>1999</v>
      </c>
      <c r="F1174">
        <v>7</v>
      </c>
      <c r="G1174">
        <v>13</v>
      </c>
      <c r="H1174">
        <v>0</v>
      </c>
      <c r="I1174">
        <v>279</v>
      </c>
      <c r="J1174">
        <v>92</v>
      </c>
      <c r="K1174">
        <v>21.46</v>
      </c>
      <c r="L1174">
        <v>0</v>
      </c>
      <c r="M1174">
        <v>2</v>
      </c>
      <c r="N1174">
        <v>1</v>
      </c>
      <c r="O1174" s="2">
        <f t="shared" si="36"/>
        <v>39.857142857142854</v>
      </c>
      <c r="P1174" s="2">
        <f t="shared" si="37"/>
        <v>21.46153846153846</v>
      </c>
    </row>
    <row r="1175" spans="1:16" x14ac:dyDescent="0.3">
      <c r="A1175">
        <v>23</v>
      </c>
      <c r="B1175" t="s">
        <v>40</v>
      </c>
      <c r="C1175" t="s">
        <v>12</v>
      </c>
      <c r="D1175">
        <v>2018</v>
      </c>
      <c r="E1175">
        <v>2018</v>
      </c>
      <c r="F1175">
        <v>5</v>
      </c>
      <c r="G1175">
        <v>10</v>
      </c>
      <c r="H1175">
        <v>0</v>
      </c>
      <c r="I1175">
        <v>278</v>
      </c>
      <c r="J1175">
        <v>62</v>
      </c>
      <c r="K1175">
        <v>27.8</v>
      </c>
      <c r="L1175">
        <v>0</v>
      </c>
      <c r="M1175">
        <v>2</v>
      </c>
      <c r="N1175">
        <v>1</v>
      </c>
      <c r="O1175" s="2">
        <f t="shared" si="36"/>
        <v>55.6</v>
      </c>
      <c r="P1175" s="2">
        <f t="shared" si="37"/>
        <v>27.8</v>
      </c>
    </row>
    <row r="1176" spans="1:16" x14ac:dyDescent="0.3">
      <c r="A1176">
        <v>24</v>
      </c>
      <c r="B1176" t="s">
        <v>86</v>
      </c>
      <c r="C1176" t="s">
        <v>15</v>
      </c>
      <c r="D1176">
        <v>2009</v>
      </c>
      <c r="E1176">
        <v>2011</v>
      </c>
      <c r="F1176">
        <v>8</v>
      </c>
      <c r="G1176">
        <v>16</v>
      </c>
      <c r="H1176">
        <v>0</v>
      </c>
      <c r="I1176">
        <v>278</v>
      </c>
      <c r="J1176">
        <v>49</v>
      </c>
      <c r="K1176">
        <v>17.37</v>
      </c>
      <c r="L1176">
        <v>0</v>
      </c>
      <c r="M1176">
        <v>0</v>
      </c>
      <c r="N1176">
        <v>1</v>
      </c>
      <c r="O1176" s="2">
        <f t="shared" si="36"/>
        <v>34.75</v>
      </c>
      <c r="P1176" s="2">
        <f t="shared" si="37"/>
        <v>17.375</v>
      </c>
    </row>
    <row r="1177" spans="1:16" x14ac:dyDescent="0.3">
      <c r="A1177">
        <v>25</v>
      </c>
      <c r="B1177" t="s">
        <v>3946</v>
      </c>
      <c r="C1177" t="s">
        <v>18</v>
      </c>
      <c r="D1177">
        <v>1999</v>
      </c>
      <c r="E1177">
        <v>1999</v>
      </c>
      <c r="F1177">
        <v>5</v>
      </c>
      <c r="G1177">
        <v>8</v>
      </c>
      <c r="H1177">
        <v>0</v>
      </c>
      <c r="I1177">
        <v>278</v>
      </c>
      <c r="J1177">
        <v>78</v>
      </c>
      <c r="K1177">
        <v>34.75</v>
      </c>
      <c r="L1177">
        <v>0</v>
      </c>
      <c r="M1177">
        <v>2</v>
      </c>
      <c r="N1177">
        <v>0</v>
      </c>
      <c r="O1177" s="2">
        <f t="shared" si="36"/>
        <v>55.6</v>
      </c>
      <c r="P1177" s="2">
        <f t="shared" si="37"/>
        <v>34.75</v>
      </c>
    </row>
    <row r="1178" spans="1:16" x14ac:dyDescent="0.3">
      <c r="A1178">
        <v>26</v>
      </c>
      <c r="B1178" t="s">
        <v>576</v>
      </c>
      <c r="C1178" t="s">
        <v>14</v>
      </c>
      <c r="D1178">
        <v>2019</v>
      </c>
      <c r="E1178">
        <v>2019</v>
      </c>
      <c r="F1178">
        <v>4</v>
      </c>
      <c r="G1178">
        <v>7</v>
      </c>
      <c r="H1178">
        <v>1</v>
      </c>
      <c r="I1178">
        <v>277</v>
      </c>
      <c r="J1178">
        <v>102</v>
      </c>
      <c r="K1178">
        <v>46.16</v>
      </c>
      <c r="L1178">
        <v>1</v>
      </c>
      <c r="M1178">
        <v>1</v>
      </c>
      <c r="N1178">
        <v>1</v>
      </c>
      <c r="O1178" s="2">
        <f t="shared" si="36"/>
        <v>69.25</v>
      </c>
      <c r="P1178" s="2">
        <f t="shared" si="37"/>
        <v>39.571428571428569</v>
      </c>
    </row>
    <row r="1179" spans="1:16" x14ac:dyDescent="0.3">
      <c r="A1179">
        <v>27</v>
      </c>
      <c r="B1179" t="s">
        <v>3947</v>
      </c>
      <c r="C1179" t="s">
        <v>16</v>
      </c>
      <c r="D1179">
        <v>1952</v>
      </c>
      <c r="E1179">
        <v>1952</v>
      </c>
      <c r="F1179">
        <v>5</v>
      </c>
      <c r="G1179">
        <v>8</v>
      </c>
      <c r="H1179">
        <v>1</v>
      </c>
      <c r="I1179">
        <v>277</v>
      </c>
      <c r="J1179">
        <v>124</v>
      </c>
      <c r="K1179">
        <v>39.57</v>
      </c>
      <c r="L1179">
        <v>1</v>
      </c>
      <c r="M1179">
        <v>1</v>
      </c>
      <c r="N1179">
        <v>1</v>
      </c>
      <c r="O1179" s="2">
        <f t="shared" si="36"/>
        <v>55.4</v>
      </c>
      <c r="P1179" s="2">
        <f t="shared" si="37"/>
        <v>34.625</v>
      </c>
    </row>
    <row r="1180" spans="1:16" x14ac:dyDescent="0.3">
      <c r="A1180">
        <v>28</v>
      </c>
      <c r="B1180" t="s">
        <v>3948</v>
      </c>
      <c r="C1180" t="s">
        <v>15</v>
      </c>
      <c r="D1180">
        <v>1930</v>
      </c>
      <c r="E1180">
        <v>1939</v>
      </c>
      <c r="F1180">
        <v>11</v>
      </c>
      <c r="G1180">
        <v>19</v>
      </c>
      <c r="H1180">
        <v>2</v>
      </c>
      <c r="I1180">
        <v>276</v>
      </c>
      <c r="J1180">
        <v>105</v>
      </c>
      <c r="K1180">
        <v>16.23</v>
      </c>
      <c r="L1180">
        <v>1</v>
      </c>
      <c r="M1180">
        <v>0</v>
      </c>
      <c r="N1180">
        <v>3</v>
      </c>
      <c r="O1180" s="2">
        <f t="shared" si="36"/>
        <v>25.09090909090909</v>
      </c>
      <c r="P1180" s="2">
        <f t="shared" si="37"/>
        <v>14.526315789473685</v>
      </c>
    </row>
    <row r="1181" spans="1:16" x14ac:dyDescent="0.3">
      <c r="A1181">
        <v>29</v>
      </c>
      <c r="B1181" t="s">
        <v>3024</v>
      </c>
      <c r="C1181" t="s">
        <v>16</v>
      </c>
      <c r="D1181">
        <v>1967</v>
      </c>
      <c r="E1181">
        <v>1978</v>
      </c>
      <c r="F1181">
        <v>21</v>
      </c>
      <c r="G1181">
        <v>31</v>
      </c>
      <c r="H1181">
        <v>12</v>
      </c>
      <c r="I1181">
        <v>276</v>
      </c>
      <c r="J1181">
        <v>53</v>
      </c>
      <c r="K1181">
        <v>14.52</v>
      </c>
      <c r="L1181">
        <v>0</v>
      </c>
      <c r="M1181">
        <v>1</v>
      </c>
      <c r="N1181">
        <v>4</v>
      </c>
      <c r="O1181" s="2">
        <f t="shared" si="36"/>
        <v>13.142857142857142</v>
      </c>
      <c r="P1181" s="2">
        <f t="shared" si="37"/>
        <v>8.9032258064516121</v>
      </c>
    </row>
    <row r="1182" spans="1:16" x14ac:dyDescent="0.3">
      <c r="A1182">
        <v>30</v>
      </c>
      <c r="B1182" t="s">
        <v>473</v>
      </c>
      <c r="C1182" t="s">
        <v>14</v>
      </c>
      <c r="D1182">
        <v>2004</v>
      </c>
      <c r="E1182">
        <v>2010</v>
      </c>
      <c r="F1182">
        <v>30</v>
      </c>
      <c r="G1182">
        <v>37</v>
      </c>
      <c r="H1182">
        <v>13</v>
      </c>
      <c r="I1182">
        <v>275</v>
      </c>
      <c r="J1182">
        <v>64</v>
      </c>
      <c r="K1182">
        <v>11.45</v>
      </c>
      <c r="L1182">
        <v>0</v>
      </c>
      <c r="M1182">
        <v>1</v>
      </c>
      <c r="N1182">
        <v>9</v>
      </c>
      <c r="O1182" s="2">
        <f t="shared" si="36"/>
        <v>9.1666666666666661</v>
      </c>
      <c r="P1182" s="2">
        <f t="shared" si="37"/>
        <v>7.4324324324324325</v>
      </c>
    </row>
    <row r="1183" spans="1:16" x14ac:dyDescent="0.3">
      <c r="A1183">
        <v>31</v>
      </c>
      <c r="B1183" t="s">
        <v>3949</v>
      </c>
      <c r="C1183" t="s">
        <v>20</v>
      </c>
      <c r="D1183">
        <v>2018</v>
      </c>
      <c r="E1183">
        <v>2019</v>
      </c>
      <c r="F1183">
        <v>6</v>
      </c>
      <c r="G1183">
        <v>11</v>
      </c>
      <c r="H1183">
        <v>0</v>
      </c>
      <c r="I1183">
        <v>275</v>
      </c>
      <c r="J1183">
        <v>76</v>
      </c>
      <c r="K1183">
        <v>25</v>
      </c>
      <c r="L1183">
        <v>0</v>
      </c>
      <c r="M1183">
        <v>1</v>
      </c>
      <c r="N1183">
        <v>2</v>
      </c>
      <c r="O1183" s="2">
        <f t="shared" si="36"/>
        <v>45.833333333333336</v>
      </c>
      <c r="P1183" s="2">
        <f t="shared" si="37"/>
        <v>25</v>
      </c>
    </row>
    <row r="1184" spans="1:16" x14ac:dyDescent="0.3">
      <c r="A1184">
        <v>32</v>
      </c>
      <c r="B1184" t="s">
        <v>3950</v>
      </c>
      <c r="C1184" t="s">
        <v>12</v>
      </c>
      <c r="D1184">
        <v>1947</v>
      </c>
      <c r="E1184">
        <v>1955</v>
      </c>
      <c r="F1184">
        <v>40</v>
      </c>
      <c r="G1184">
        <v>49</v>
      </c>
      <c r="H1184">
        <v>25</v>
      </c>
      <c r="I1184">
        <v>273</v>
      </c>
      <c r="J1184">
        <v>29</v>
      </c>
      <c r="K1184">
        <v>11.37</v>
      </c>
      <c r="L1184">
        <v>0</v>
      </c>
      <c r="M1184">
        <v>0</v>
      </c>
      <c r="N1184">
        <v>7</v>
      </c>
      <c r="O1184" s="2">
        <f t="shared" si="36"/>
        <v>6.8250000000000002</v>
      </c>
      <c r="P1184" s="2">
        <f t="shared" si="37"/>
        <v>5.5714285714285712</v>
      </c>
    </row>
    <row r="1185" spans="1:16" x14ac:dyDescent="0.3">
      <c r="A1185">
        <v>33</v>
      </c>
      <c r="B1185" t="s">
        <v>540</v>
      </c>
      <c r="C1185" t="s">
        <v>13</v>
      </c>
      <c r="D1185">
        <v>1909</v>
      </c>
      <c r="E1185">
        <v>1910</v>
      </c>
      <c r="F1185">
        <v>6</v>
      </c>
      <c r="G1185">
        <v>10</v>
      </c>
      <c r="H1185">
        <v>1</v>
      </c>
      <c r="I1185">
        <v>273</v>
      </c>
      <c r="J1185">
        <v>63</v>
      </c>
      <c r="K1185">
        <v>30.33</v>
      </c>
      <c r="L1185">
        <v>0</v>
      </c>
      <c r="M1185">
        <v>2</v>
      </c>
      <c r="N1185">
        <v>0</v>
      </c>
      <c r="O1185" s="2">
        <f t="shared" si="36"/>
        <v>45.5</v>
      </c>
      <c r="P1185" s="2">
        <f t="shared" si="37"/>
        <v>27.3</v>
      </c>
    </row>
    <row r="1186" spans="1:16" x14ac:dyDescent="0.3">
      <c r="A1186">
        <v>34</v>
      </c>
      <c r="B1186" t="s">
        <v>3951</v>
      </c>
      <c r="C1186" t="s">
        <v>16</v>
      </c>
      <c r="D1186">
        <v>1964</v>
      </c>
      <c r="E1186">
        <v>1965</v>
      </c>
      <c r="F1186">
        <v>4</v>
      </c>
      <c r="G1186">
        <v>8</v>
      </c>
      <c r="H1186">
        <v>0</v>
      </c>
      <c r="I1186">
        <v>272</v>
      </c>
      <c r="J1186">
        <v>95</v>
      </c>
      <c r="K1186">
        <v>34</v>
      </c>
      <c r="L1186">
        <v>0</v>
      </c>
      <c r="M1186">
        <v>2</v>
      </c>
      <c r="N1186">
        <v>2</v>
      </c>
      <c r="O1186" s="2">
        <f t="shared" si="36"/>
        <v>68</v>
      </c>
      <c r="P1186" s="2">
        <f t="shared" si="37"/>
        <v>34</v>
      </c>
    </row>
    <row r="1187" spans="1:16" x14ac:dyDescent="0.3">
      <c r="A1187">
        <v>35</v>
      </c>
      <c r="B1187" t="s">
        <v>3952</v>
      </c>
      <c r="C1187" t="s">
        <v>18</v>
      </c>
      <c r="D1187">
        <v>1955</v>
      </c>
      <c r="E1187">
        <v>1972</v>
      </c>
      <c r="F1187">
        <v>21</v>
      </c>
      <c r="G1187">
        <v>34</v>
      </c>
      <c r="H1187">
        <v>6</v>
      </c>
      <c r="I1187">
        <v>272</v>
      </c>
      <c r="J1187">
        <v>34</v>
      </c>
      <c r="K1187">
        <v>9.7100000000000009</v>
      </c>
      <c r="L1187">
        <v>0</v>
      </c>
      <c r="M1187">
        <v>0</v>
      </c>
      <c r="N1187">
        <v>2</v>
      </c>
      <c r="O1187" s="2">
        <f t="shared" si="36"/>
        <v>12.952380952380953</v>
      </c>
      <c r="P1187" s="2">
        <f t="shared" si="37"/>
        <v>8</v>
      </c>
    </row>
    <row r="1188" spans="1:16" x14ac:dyDescent="0.3">
      <c r="A1188">
        <v>36</v>
      </c>
      <c r="B1188" t="s">
        <v>1222</v>
      </c>
      <c r="C1188" t="s">
        <v>18</v>
      </c>
      <c r="D1188">
        <v>2017</v>
      </c>
      <c r="E1188">
        <v>2019</v>
      </c>
      <c r="F1188">
        <v>3</v>
      </c>
      <c r="G1188">
        <v>5</v>
      </c>
      <c r="H1188">
        <v>1</v>
      </c>
      <c r="I1188">
        <v>272</v>
      </c>
      <c r="J1188">
        <v>121</v>
      </c>
      <c r="K1188">
        <v>68</v>
      </c>
      <c r="L1188">
        <v>2</v>
      </c>
      <c r="M1188">
        <v>0</v>
      </c>
      <c r="N1188">
        <v>0</v>
      </c>
      <c r="O1188" s="2">
        <f t="shared" si="36"/>
        <v>90.666666666666671</v>
      </c>
      <c r="P1188" s="2">
        <f t="shared" si="37"/>
        <v>54.4</v>
      </c>
    </row>
    <row r="1189" spans="1:16" x14ac:dyDescent="0.3">
      <c r="A1189">
        <v>37</v>
      </c>
      <c r="B1189" t="s">
        <v>3953</v>
      </c>
      <c r="C1189" t="s">
        <v>12</v>
      </c>
      <c r="D1189">
        <v>1877</v>
      </c>
      <c r="E1189">
        <v>1887</v>
      </c>
      <c r="F1189">
        <v>12</v>
      </c>
      <c r="G1189">
        <v>21</v>
      </c>
      <c r="H1189">
        <v>1</v>
      </c>
      <c r="I1189">
        <v>269</v>
      </c>
      <c r="J1189">
        <v>37</v>
      </c>
      <c r="K1189">
        <v>13.45</v>
      </c>
      <c r="L1189">
        <v>0</v>
      </c>
      <c r="M1189">
        <v>0</v>
      </c>
      <c r="N1189">
        <v>1</v>
      </c>
      <c r="O1189" s="2">
        <f t="shared" si="36"/>
        <v>22.416666666666668</v>
      </c>
      <c r="P1189" s="2">
        <f t="shared" si="37"/>
        <v>12.80952380952381</v>
      </c>
    </row>
    <row r="1190" spans="1:16" x14ac:dyDescent="0.3">
      <c r="A1190">
        <v>38</v>
      </c>
      <c r="B1190" t="s">
        <v>226</v>
      </c>
      <c r="C1190" t="s">
        <v>13</v>
      </c>
      <c r="D1190">
        <v>2006</v>
      </c>
      <c r="E1190">
        <v>2009</v>
      </c>
      <c r="F1190">
        <v>6</v>
      </c>
      <c r="G1190">
        <v>10</v>
      </c>
      <c r="H1190">
        <v>0</v>
      </c>
      <c r="I1190">
        <v>269</v>
      </c>
      <c r="J1190">
        <v>88</v>
      </c>
      <c r="K1190">
        <v>26.9</v>
      </c>
      <c r="L1190">
        <v>0</v>
      </c>
      <c r="M1190">
        <v>2</v>
      </c>
      <c r="N1190">
        <v>0</v>
      </c>
      <c r="O1190" s="2">
        <f t="shared" si="36"/>
        <v>44.833333333333336</v>
      </c>
      <c r="P1190" s="2">
        <f t="shared" si="37"/>
        <v>26.9</v>
      </c>
    </row>
    <row r="1191" spans="1:16" x14ac:dyDescent="0.3">
      <c r="A1191">
        <v>39</v>
      </c>
      <c r="B1191" t="s">
        <v>3954</v>
      </c>
      <c r="C1191" t="s">
        <v>17</v>
      </c>
      <c r="D1191">
        <v>1924</v>
      </c>
      <c r="E1191">
        <v>1924</v>
      </c>
      <c r="F1191">
        <v>5</v>
      </c>
      <c r="G1191">
        <v>8</v>
      </c>
      <c r="H1191">
        <v>0</v>
      </c>
      <c r="I1191">
        <v>268</v>
      </c>
      <c r="J1191">
        <v>65</v>
      </c>
      <c r="K1191">
        <v>33.5</v>
      </c>
      <c r="L1191">
        <v>0</v>
      </c>
      <c r="M1191">
        <v>4</v>
      </c>
      <c r="N1191">
        <v>0</v>
      </c>
      <c r="O1191" s="2">
        <f t="shared" si="36"/>
        <v>53.6</v>
      </c>
      <c r="P1191" s="2">
        <f t="shared" si="37"/>
        <v>33.5</v>
      </c>
    </row>
    <row r="1192" spans="1:16" x14ac:dyDescent="0.3">
      <c r="A1192">
        <v>40</v>
      </c>
      <c r="B1192" t="s">
        <v>2228</v>
      </c>
      <c r="C1192" t="s">
        <v>20</v>
      </c>
      <c r="D1192">
        <v>2001</v>
      </c>
      <c r="E1192">
        <v>2003</v>
      </c>
      <c r="F1192">
        <v>12</v>
      </c>
      <c r="G1192">
        <v>23</v>
      </c>
      <c r="H1192">
        <v>1</v>
      </c>
      <c r="I1192">
        <v>266</v>
      </c>
      <c r="J1192">
        <v>45</v>
      </c>
      <c r="K1192">
        <v>12.09</v>
      </c>
      <c r="L1192">
        <v>0</v>
      </c>
      <c r="M1192">
        <v>0</v>
      </c>
      <c r="N1192">
        <v>4</v>
      </c>
      <c r="O1192" s="2">
        <f t="shared" si="36"/>
        <v>22.166666666666668</v>
      </c>
      <c r="P1192" s="2">
        <f t="shared" si="37"/>
        <v>11.565217391304348</v>
      </c>
    </row>
    <row r="1193" spans="1:16" x14ac:dyDescent="0.3">
      <c r="A1193">
        <v>41</v>
      </c>
      <c r="B1193" t="s">
        <v>3955</v>
      </c>
      <c r="C1193" t="s">
        <v>15</v>
      </c>
      <c r="D1193">
        <v>2010</v>
      </c>
      <c r="E1193">
        <v>2014</v>
      </c>
      <c r="F1193">
        <v>16</v>
      </c>
      <c r="G1193">
        <v>26</v>
      </c>
      <c r="H1193">
        <v>6</v>
      </c>
      <c r="I1193">
        <v>266</v>
      </c>
      <c r="J1193">
        <v>53</v>
      </c>
      <c r="K1193">
        <v>13.3</v>
      </c>
      <c r="L1193">
        <v>0</v>
      </c>
      <c r="M1193">
        <v>1</v>
      </c>
      <c r="N1193">
        <v>7</v>
      </c>
      <c r="O1193" s="2">
        <f t="shared" si="36"/>
        <v>16.625</v>
      </c>
      <c r="P1193" s="2">
        <f t="shared" si="37"/>
        <v>10.23076923076923</v>
      </c>
    </row>
    <row r="1194" spans="1:16" x14ac:dyDescent="0.3">
      <c r="A1194">
        <v>42</v>
      </c>
      <c r="B1194" t="s">
        <v>3956</v>
      </c>
      <c r="C1194" t="s">
        <v>13</v>
      </c>
      <c r="D1194">
        <v>2015</v>
      </c>
      <c r="E1194">
        <v>2015</v>
      </c>
      <c r="F1194">
        <v>7</v>
      </c>
      <c r="G1194">
        <v>13</v>
      </c>
      <c r="H1194">
        <v>0</v>
      </c>
      <c r="I1194">
        <v>265</v>
      </c>
      <c r="J1194">
        <v>107</v>
      </c>
      <c r="K1194">
        <v>20.38</v>
      </c>
      <c r="L1194">
        <v>1</v>
      </c>
      <c r="M1194">
        <v>0</v>
      </c>
      <c r="N1194">
        <v>1</v>
      </c>
      <c r="O1194" s="2">
        <f t="shared" si="36"/>
        <v>37.857142857142854</v>
      </c>
      <c r="P1194" s="2">
        <f t="shared" si="37"/>
        <v>20.384615384615383</v>
      </c>
    </row>
    <row r="1195" spans="1:16" x14ac:dyDescent="0.3">
      <c r="A1195">
        <v>43</v>
      </c>
      <c r="B1195" t="s">
        <v>3957</v>
      </c>
      <c r="C1195" t="s">
        <v>18</v>
      </c>
      <c r="D1195">
        <v>1963</v>
      </c>
      <c r="E1195">
        <v>1974</v>
      </c>
      <c r="F1195">
        <v>10</v>
      </c>
      <c r="G1195">
        <v>19</v>
      </c>
      <c r="H1195">
        <v>0</v>
      </c>
      <c r="I1195">
        <v>265</v>
      </c>
      <c r="J1195">
        <v>46</v>
      </c>
      <c r="K1195">
        <v>13.94</v>
      </c>
      <c r="L1195">
        <v>0</v>
      </c>
      <c r="M1195">
        <v>0</v>
      </c>
      <c r="N1195">
        <v>6</v>
      </c>
      <c r="O1195" s="2">
        <f t="shared" si="36"/>
        <v>26.5</v>
      </c>
      <c r="P1195" s="2">
        <f t="shared" si="37"/>
        <v>13.947368421052632</v>
      </c>
    </row>
    <row r="1196" spans="1:16" x14ac:dyDescent="0.3">
      <c r="A1196">
        <v>44</v>
      </c>
      <c r="B1196" t="s">
        <v>3958</v>
      </c>
      <c r="C1196" t="s">
        <v>18</v>
      </c>
      <c r="D1196">
        <v>1961</v>
      </c>
      <c r="E1196">
        <v>1968</v>
      </c>
      <c r="F1196">
        <v>10</v>
      </c>
      <c r="G1196">
        <v>18</v>
      </c>
      <c r="H1196">
        <v>1</v>
      </c>
      <c r="I1196">
        <v>263</v>
      </c>
      <c r="J1196">
        <v>40</v>
      </c>
      <c r="K1196">
        <v>15.47</v>
      </c>
      <c r="L1196">
        <v>0</v>
      </c>
      <c r="M1196">
        <v>0</v>
      </c>
      <c r="N1196">
        <v>4</v>
      </c>
      <c r="O1196" s="2">
        <f t="shared" si="36"/>
        <v>26.3</v>
      </c>
      <c r="P1196" s="2">
        <f t="shared" si="37"/>
        <v>14.611111111111111</v>
      </c>
    </row>
    <row r="1197" spans="1:16" x14ac:dyDescent="0.3">
      <c r="A1197">
        <v>45</v>
      </c>
      <c r="B1197" t="s">
        <v>2672</v>
      </c>
      <c r="C1197" t="s">
        <v>13</v>
      </c>
      <c r="D1197">
        <v>1986</v>
      </c>
      <c r="E1197">
        <v>1991</v>
      </c>
      <c r="F1197">
        <v>17</v>
      </c>
      <c r="G1197">
        <v>24</v>
      </c>
      <c r="H1197">
        <v>7</v>
      </c>
      <c r="I1197">
        <v>263</v>
      </c>
      <c r="J1197">
        <v>59</v>
      </c>
      <c r="K1197">
        <v>15.47</v>
      </c>
      <c r="L1197">
        <v>0</v>
      </c>
      <c r="M1197">
        <v>1</v>
      </c>
      <c r="N1197">
        <v>4</v>
      </c>
      <c r="O1197" s="2">
        <f t="shared" si="36"/>
        <v>15.470588235294118</v>
      </c>
      <c r="P1197" s="2">
        <f t="shared" si="37"/>
        <v>10.958333333333334</v>
      </c>
    </row>
    <row r="1198" spans="1:16" x14ac:dyDescent="0.3">
      <c r="A1198">
        <v>46</v>
      </c>
      <c r="B1198" t="s">
        <v>3959</v>
      </c>
      <c r="C1198" t="s">
        <v>13</v>
      </c>
      <c r="D1198">
        <v>1922</v>
      </c>
      <c r="E1198">
        <v>1930</v>
      </c>
      <c r="F1198">
        <v>10</v>
      </c>
      <c r="G1198">
        <v>17</v>
      </c>
      <c r="H1198">
        <v>0</v>
      </c>
      <c r="I1198">
        <v>263</v>
      </c>
      <c r="J1198">
        <v>69</v>
      </c>
      <c r="K1198">
        <v>15.47</v>
      </c>
      <c r="L1198">
        <v>0</v>
      </c>
      <c r="M1198">
        <v>1</v>
      </c>
      <c r="N1198">
        <v>2</v>
      </c>
      <c r="O1198" s="2">
        <f t="shared" si="36"/>
        <v>26.3</v>
      </c>
      <c r="P1198" s="2">
        <f t="shared" si="37"/>
        <v>15.470588235294118</v>
      </c>
    </row>
    <row r="1199" spans="1:16" x14ac:dyDescent="0.3">
      <c r="A1199">
        <v>47</v>
      </c>
      <c r="B1199" t="s">
        <v>3960</v>
      </c>
      <c r="C1199" t="s">
        <v>11</v>
      </c>
      <c r="D1199">
        <v>1965</v>
      </c>
      <c r="E1199">
        <v>1968</v>
      </c>
      <c r="F1199">
        <v>9</v>
      </c>
      <c r="G1199">
        <v>15</v>
      </c>
      <c r="H1199">
        <v>1</v>
      </c>
      <c r="I1199">
        <v>263</v>
      </c>
      <c r="J1199">
        <v>75</v>
      </c>
      <c r="K1199">
        <v>18.78</v>
      </c>
      <c r="L1199">
        <v>0</v>
      </c>
      <c r="M1199">
        <v>2</v>
      </c>
      <c r="N1199">
        <v>1</v>
      </c>
      <c r="O1199" s="2">
        <f t="shared" si="36"/>
        <v>29.222222222222221</v>
      </c>
      <c r="P1199" s="2">
        <f t="shared" si="37"/>
        <v>17.533333333333335</v>
      </c>
    </row>
    <row r="1200" spans="1:16" x14ac:dyDescent="0.3">
      <c r="A1200">
        <v>48</v>
      </c>
      <c r="B1200" t="s">
        <v>2276</v>
      </c>
      <c r="C1200" t="s">
        <v>19</v>
      </c>
      <c r="D1200">
        <v>2003</v>
      </c>
      <c r="E1200">
        <v>2004</v>
      </c>
      <c r="F1200">
        <v>5</v>
      </c>
      <c r="G1200">
        <v>8</v>
      </c>
      <c r="H1200">
        <v>0</v>
      </c>
      <c r="I1200">
        <v>261</v>
      </c>
      <c r="J1200">
        <v>86</v>
      </c>
      <c r="K1200">
        <v>32.619999999999997</v>
      </c>
      <c r="L1200">
        <v>0</v>
      </c>
      <c r="M1200">
        <v>3</v>
      </c>
      <c r="N1200">
        <v>1</v>
      </c>
      <c r="O1200" s="2">
        <f t="shared" si="36"/>
        <v>52.2</v>
      </c>
      <c r="P1200" s="2">
        <f t="shared" si="37"/>
        <v>32.625</v>
      </c>
    </row>
    <row r="1201" spans="1:16" x14ac:dyDescent="0.3">
      <c r="A1201">
        <v>49</v>
      </c>
      <c r="B1201" t="s">
        <v>1275</v>
      </c>
      <c r="C1201" t="s">
        <v>19</v>
      </c>
      <c r="D1201">
        <v>1999</v>
      </c>
      <c r="E1201">
        <v>2013</v>
      </c>
      <c r="F1201">
        <v>22</v>
      </c>
      <c r="G1201">
        <v>38</v>
      </c>
      <c r="H1201">
        <v>8</v>
      </c>
      <c r="I1201">
        <v>261</v>
      </c>
      <c r="J1201">
        <v>36</v>
      </c>
      <c r="K1201">
        <v>8.6999999999999993</v>
      </c>
      <c r="L1201">
        <v>0</v>
      </c>
      <c r="M1201">
        <v>0</v>
      </c>
      <c r="N1201">
        <v>6</v>
      </c>
      <c r="O1201" s="2">
        <f t="shared" si="36"/>
        <v>11.863636363636363</v>
      </c>
      <c r="P1201" s="2">
        <f t="shared" si="37"/>
        <v>6.8684210526315788</v>
      </c>
    </row>
    <row r="1202" spans="1:16" x14ac:dyDescent="0.3">
      <c r="A1202">
        <v>0</v>
      </c>
      <c r="B1202" t="s">
        <v>3961</v>
      </c>
      <c r="C1202" t="s">
        <v>12</v>
      </c>
      <c r="D1202">
        <v>1963</v>
      </c>
      <c r="E1202">
        <v>1971</v>
      </c>
      <c r="F1202">
        <v>29</v>
      </c>
      <c r="G1202">
        <v>45</v>
      </c>
      <c r="H1202">
        <v>20</v>
      </c>
      <c r="I1202">
        <v>260</v>
      </c>
      <c r="J1202">
        <v>37</v>
      </c>
      <c r="K1202">
        <v>10.4</v>
      </c>
      <c r="L1202">
        <v>0</v>
      </c>
      <c r="M1202">
        <v>0</v>
      </c>
      <c r="N1202">
        <v>10</v>
      </c>
      <c r="O1202" s="2">
        <f t="shared" si="36"/>
        <v>8.9655172413793096</v>
      </c>
      <c r="P1202" s="2">
        <f t="shared" si="37"/>
        <v>5.7777777777777777</v>
      </c>
    </row>
    <row r="1203" spans="1:16" x14ac:dyDescent="0.3">
      <c r="A1203">
        <v>1</v>
      </c>
      <c r="B1203" t="s">
        <v>3473</v>
      </c>
      <c r="C1203" t="s">
        <v>18</v>
      </c>
      <c r="D1203">
        <v>2002</v>
      </c>
      <c r="E1203">
        <v>2003</v>
      </c>
      <c r="F1203">
        <v>11</v>
      </c>
      <c r="G1203">
        <v>19</v>
      </c>
      <c r="H1203">
        <v>3</v>
      </c>
      <c r="I1203">
        <v>260</v>
      </c>
      <c r="J1203">
        <v>57</v>
      </c>
      <c r="K1203">
        <v>16.25</v>
      </c>
      <c r="L1203">
        <v>0</v>
      </c>
      <c r="M1203">
        <v>1</v>
      </c>
      <c r="N1203">
        <v>4</v>
      </c>
      <c r="O1203" s="2">
        <f t="shared" si="36"/>
        <v>23.636363636363637</v>
      </c>
      <c r="P1203" s="2">
        <f t="shared" si="37"/>
        <v>13.684210526315789</v>
      </c>
    </row>
    <row r="1204" spans="1:16" x14ac:dyDescent="0.3">
      <c r="A1204">
        <v>2</v>
      </c>
      <c r="B1204" t="s">
        <v>2232</v>
      </c>
      <c r="C1204" t="s">
        <v>20</v>
      </c>
      <c r="D1204">
        <v>2000</v>
      </c>
      <c r="E1204">
        <v>2003</v>
      </c>
      <c r="F1204">
        <v>8</v>
      </c>
      <c r="G1204">
        <v>16</v>
      </c>
      <c r="H1204">
        <v>0</v>
      </c>
      <c r="I1204">
        <v>259</v>
      </c>
      <c r="J1204">
        <v>44</v>
      </c>
      <c r="K1204">
        <v>16.18</v>
      </c>
      <c r="L1204">
        <v>0</v>
      </c>
      <c r="M1204">
        <v>0</v>
      </c>
      <c r="N1204">
        <v>0</v>
      </c>
      <c r="O1204" s="2">
        <f t="shared" si="36"/>
        <v>32.375</v>
      </c>
      <c r="P1204" s="2">
        <f t="shared" si="37"/>
        <v>16.1875</v>
      </c>
    </row>
    <row r="1205" spans="1:16" x14ac:dyDescent="0.3">
      <c r="A1205">
        <v>3</v>
      </c>
      <c r="B1205" t="s">
        <v>3962</v>
      </c>
      <c r="C1205" t="s">
        <v>15</v>
      </c>
      <c r="D1205">
        <v>1971</v>
      </c>
      <c r="E1205">
        <v>1971</v>
      </c>
      <c r="F1205">
        <v>3</v>
      </c>
      <c r="G1205">
        <v>5</v>
      </c>
      <c r="H1205">
        <v>2</v>
      </c>
      <c r="I1205">
        <v>259</v>
      </c>
      <c r="J1205">
        <v>88</v>
      </c>
      <c r="K1205">
        <v>86.33</v>
      </c>
      <c r="L1205">
        <v>0</v>
      </c>
      <c r="M1205">
        <v>3</v>
      </c>
      <c r="N1205">
        <v>0</v>
      </c>
      <c r="O1205" s="2">
        <f t="shared" si="36"/>
        <v>86.333333333333329</v>
      </c>
      <c r="P1205" s="2">
        <f t="shared" si="37"/>
        <v>51.8</v>
      </c>
    </row>
    <row r="1206" spans="1:16" x14ac:dyDescent="0.3">
      <c r="A1206">
        <v>4</v>
      </c>
      <c r="B1206" t="s">
        <v>1232</v>
      </c>
      <c r="C1206" t="s">
        <v>20</v>
      </c>
      <c r="D1206">
        <v>2009</v>
      </c>
      <c r="E1206">
        <v>2018</v>
      </c>
      <c r="F1206">
        <v>26</v>
      </c>
      <c r="G1206">
        <v>45</v>
      </c>
      <c r="H1206">
        <v>19</v>
      </c>
      <c r="I1206">
        <v>259</v>
      </c>
      <c r="J1206">
        <v>45</v>
      </c>
      <c r="K1206">
        <v>9.9600000000000009</v>
      </c>
      <c r="L1206">
        <v>0</v>
      </c>
      <c r="M1206">
        <v>0</v>
      </c>
      <c r="N1206">
        <v>7</v>
      </c>
      <c r="O1206" s="2">
        <f t="shared" si="36"/>
        <v>9.9615384615384617</v>
      </c>
      <c r="P1206" s="2">
        <f t="shared" si="37"/>
        <v>5.7555555555555555</v>
      </c>
    </row>
    <row r="1207" spans="1:16" x14ac:dyDescent="0.3">
      <c r="A1207">
        <v>5</v>
      </c>
      <c r="B1207" t="s">
        <v>56</v>
      </c>
      <c r="C1207" t="s">
        <v>22</v>
      </c>
      <c r="D1207">
        <v>2018</v>
      </c>
      <c r="E1207">
        <v>2019</v>
      </c>
      <c r="F1207">
        <v>3</v>
      </c>
      <c r="G1207">
        <v>6</v>
      </c>
      <c r="H1207">
        <v>1</v>
      </c>
      <c r="I1207">
        <v>258</v>
      </c>
      <c r="J1207">
        <v>118</v>
      </c>
      <c r="K1207">
        <v>51.6</v>
      </c>
      <c r="L1207">
        <v>1</v>
      </c>
      <c r="M1207">
        <v>1</v>
      </c>
      <c r="N1207">
        <v>0</v>
      </c>
      <c r="O1207" s="2">
        <f t="shared" si="36"/>
        <v>86</v>
      </c>
      <c r="P1207" s="2">
        <f t="shared" si="37"/>
        <v>43</v>
      </c>
    </row>
    <row r="1208" spans="1:16" x14ac:dyDescent="0.3">
      <c r="A1208">
        <v>6</v>
      </c>
      <c r="B1208" t="s">
        <v>3963</v>
      </c>
      <c r="C1208" t="s">
        <v>18</v>
      </c>
      <c r="D1208">
        <v>1955</v>
      </c>
      <c r="E1208">
        <v>1966</v>
      </c>
      <c r="F1208">
        <v>14</v>
      </c>
      <c r="G1208">
        <v>25</v>
      </c>
      <c r="H1208">
        <v>5</v>
      </c>
      <c r="I1208">
        <v>258</v>
      </c>
      <c r="J1208">
        <v>55</v>
      </c>
      <c r="K1208">
        <v>12.9</v>
      </c>
      <c r="L1208">
        <v>0</v>
      </c>
      <c r="M1208">
        <v>1</v>
      </c>
      <c r="N1208">
        <v>2</v>
      </c>
      <c r="O1208" s="2">
        <f t="shared" si="36"/>
        <v>18.428571428571427</v>
      </c>
      <c r="P1208" s="2">
        <f t="shared" si="37"/>
        <v>10.32</v>
      </c>
    </row>
    <row r="1209" spans="1:16" x14ac:dyDescent="0.3">
      <c r="A1209">
        <v>7</v>
      </c>
      <c r="B1209" t="s">
        <v>2624</v>
      </c>
      <c r="C1209" t="s">
        <v>11</v>
      </c>
      <c r="D1209">
        <v>1987</v>
      </c>
      <c r="E1209">
        <v>1989</v>
      </c>
      <c r="F1209">
        <v>13</v>
      </c>
      <c r="G1209">
        <v>19</v>
      </c>
      <c r="H1209">
        <v>4</v>
      </c>
      <c r="I1209">
        <v>257</v>
      </c>
      <c r="J1209">
        <v>57</v>
      </c>
      <c r="K1209">
        <v>17.13</v>
      </c>
      <c r="L1209">
        <v>0</v>
      </c>
      <c r="M1209">
        <v>1</v>
      </c>
      <c r="N1209">
        <v>1</v>
      </c>
      <c r="O1209" s="2">
        <f t="shared" si="36"/>
        <v>19.76923076923077</v>
      </c>
      <c r="P1209" s="2">
        <f t="shared" si="37"/>
        <v>13.526315789473685</v>
      </c>
    </row>
    <row r="1210" spans="1:16" x14ac:dyDescent="0.3">
      <c r="A1210">
        <v>8</v>
      </c>
      <c r="B1210" t="s">
        <v>2401</v>
      </c>
      <c r="C1210" t="s">
        <v>20</v>
      </c>
      <c r="D1210">
        <v>2004</v>
      </c>
      <c r="E1210">
        <v>2004</v>
      </c>
      <c r="F1210">
        <v>6</v>
      </c>
      <c r="G1210">
        <v>11</v>
      </c>
      <c r="H1210">
        <v>1</v>
      </c>
      <c r="I1210">
        <v>257</v>
      </c>
      <c r="J1210">
        <v>69</v>
      </c>
      <c r="K1210">
        <v>25.7</v>
      </c>
      <c r="L1210">
        <v>0</v>
      </c>
      <c r="M1210">
        <v>1</v>
      </c>
      <c r="N1210">
        <v>2</v>
      </c>
      <c r="O1210" s="2">
        <f t="shared" si="36"/>
        <v>42.833333333333336</v>
      </c>
      <c r="P1210" s="2">
        <f t="shared" si="37"/>
        <v>23.363636363636363</v>
      </c>
    </row>
    <row r="1211" spans="1:16" x14ac:dyDescent="0.3">
      <c r="A1211">
        <v>9</v>
      </c>
      <c r="B1211" t="s">
        <v>2372</v>
      </c>
      <c r="C1211" t="s">
        <v>12</v>
      </c>
      <c r="D1211">
        <v>1981</v>
      </c>
      <c r="E1211">
        <v>1987</v>
      </c>
      <c r="F1211">
        <v>6</v>
      </c>
      <c r="G1211">
        <v>11</v>
      </c>
      <c r="H1211">
        <v>0</v>
      </c>
      <c r="I1211">
        <v>257</v>
      </c>
      <c r="J1211">
        <v>103</v>
      </c>
      <c r="K1211">
        <v>23.36</v>
      </c>
      <c r="L1211">
        <v>1</v>
      </c>
      <c r="M1211">
        <v>0</v>
      </c>
      <c r="N1211">
        <v>0</v>
      </c>
      <c r="O1211" s="2">
        <f t="shared" si="36"/>
        <v>42.833333333333336</v>
      </c>
      <c r="P1211" s="2">
        <f t="shared" si="37"/>
        <v>23.363636363636363</v>
      </c>
    </row>
    <row r="1212" spans="1:16" x14ac:dyDescent="0.3">
      <c r="A1212">
        <v>10</v>
      </c>
      <c r="B1212" t="s">
        <v>3964</v>
      </c>
      <c r="C1212" t="s">
        <v>13</v>
      </c>
      <c r="D1212">
        <v>1877</v>
      </c>
      <c r="E1212">
        <v>1882</v>
      </c>
      <c r="F1212">
        <v>6</v>
      </c>
      <c r="G1212">
        <v>12</v>
      </c>
      <c r="H1212">
        <v>1</v>
      </c>
      <c r="I1212">
        <v>256</v>
      </c>
      <c r="J1212">
        <v>70</v>
      </c>
      <c r="K1212">
        <v>23.27</v>
      </c>
      <c r="L1212">
        <v>0</v>
      </c>
      <c r="M1212">
        <v>2</v>
      </c>
      <c r="N1212">
        <v>0</v>
      </c>
      <c r="O1212" s="2">
        <f t="shared" si="36"/>
        <v>42.666666666666664</v>
      </c>
      <c r="P1212" s="2">
        <f t="shared" si="37"/>
        <v>21.333333333333332</v>
      </c>
    </row>
    <row r="1213" spans="1:16" x14ac:dyDescent="0.3">
      <c r="A1213">
        <v>11</v>
      </c>
      <c r="B1213" t="s">
        <v>1146</v>
      </c>
      <c r="C1213" t="s">
        <v>19</v>
      </c>
      <c r="D1213">
        <v>2014</v>
      </c>
      <c r="E1213">
        <v>2018</v>
      </c>
      <c r="F1213">
        <v>7</v>
      </c>
      <c r="G1213">
        <v>14</v>
      </c>
      <c r="H1213">
        <v>0</v>
      </c>
      <c r="I1213">
        <v>254</v>
      </c>
      <c r="J1213">
        <v>80</v>
      </c>
      <c r="K1213">
        <v>18.14</v>
      </c>
      <c r="L1213">
        <v>0</v>
      </c>
      <c r="M1213">
        <v>2</v>
      </c>
      <c r="N1213">
        <v>2</v>
      </c>
      <c r="O1213" s="2">
        <f t="shared" si="36"/>
        <v>36.285714285714285</v>
      </c>
      <c r="P1213" s="2">
        <f t="shared" si="37"/>
        <v>18.142857142857142</v>
      </c>
    </row>
    <row r="1214" spans="1:16" x14ac:dyDescent="0.3">
      <c r="A1214">
        <v>12</v>
      </c>
      <c r="B1214" t="s">
        <v>3965</v>
      </c>
      <c r="C1214" t="s">
        <v>11</v>
      </c>
      <c r="D1214">
        <v>1934</v>
      </c>
      <c r="E1214">
        <v>1936</v>
      </c>
      <c r="F1214">
        <v>3</v>
      </c>
      <c r="G1214">
        <v>6</v>
      </c>
      <c r="H1214">
        <v>0</v>
      </c>
      <c r="I1214">
        <v>254</v>
      </c>
      <c r="J1214">
        <v>59</v>
      </c>
      <c r="K1214">
        <v>42.33</v>
      </c>
      <c r="L1214">
        <v>0</v>
      </c>
      <c r="M1214">
        <v>3</v>
      </c>
      <c r="N1214">
        <v>0</v>
      </c>
      <c r="O1214" s="2">
        <f t="shared" si="36"/>
        <v>84.666666666666671</v>
      </c>
      <c r="P1214" s="2">
        <f t="shared" si="37"/>
        <v>42.333333333333336</v>
      </c>
    </row>
    <row r="1215" spans="1:16" x14ac:dyDescent="0.3">
      <c r="A1215">
        <v>13</v>
      </c>
      <c r="B1215" t="s">
        <v>3966</v>
      </c>
      <c r="C1215" t="s">
        <v>13</v>
      </c>
      <c r="D1215">
        <v>1884</v>
      </c>
      <c r="E1215">
        <v>1893</v>
      </c>
      <c r="F1215">
        <v>8</v>
      </c>
      <c r="G1215">
        <v>14</v>
      </c>
      <c r="H1215">
        <v>0</v>
      </c>
      <c r="I1215">
        <v>254</v>
      </c>
      <c r="J1215">
        <v>56</v>
      </c>
      <c r="K1215">
        <v>18.14</v>
      </c>
      <c r="L1215">
        <v>0</v>
      </c>
      <c r="M1215">
        <v>1</v>
      </c>
      <c r="N1215">
        <v>0</v>
      </c>
      <c r="O1215" s="2">
        <f t="shared" si="36"/>
        <v>31.75</v>
      </c>
      <c r="P1215" s="2">
        <f t="shared" si="37"/>
        <v>18.142857142857142</v>
      </c>
    </row>
    <row r="1216" spans="1:16" x14ac:dyDescent="0.3">
      <c r="A1216">
        <v>14</v>
      </c>
      <c r="B1216" t="s">
        <v>3967</v>
      </c>
      <c r="C1216" t="s">
        <v>12</v>
      </c>
      <c r="D1216">
        <v>1911</v>
      </c>
      <c r="E1216">
        <v>1912</v>
      </c>
      <c r="F1216">
        <v>7</v>
      </c>
      <c r="G1216">
        <v>13</v>
      </c>
      <c r="H1216">
        <v>2</v>
      </c>
      <c r="I1216">
        <v>254</v>
      </c>
      <c r="J1216">
        <v>50</v>
      </c>
      <c r="K1216">
        <v>23.09</v>
      </c>
      <c r="L1216">
        <v>0</v>
      </c>
      <c r="M1216">
        <v>1</v>
      </c>
      <c r="N1216">
        <v>1</v>
      </c>
      <c r="O1216" s="2">
        <f t="shared" si="36"/>
        <v>36.285714285714285</v>
      </c>
      <c r="P1216" s="2">
        <f t="shared" si="37"/>
        <v>19.53846153846154</v>
      </c>
    </row>
    <row r="1217" spans="1:16" x14ac:dyDescent="0.3">
      <c r="A1217">
        <v>15</v>
      </c>
      <c r="B1217" t="s">
        <v>3117</v>
      </c>
      <c r="C1217" t="s">
        <v>18</v>
      </c>
      <c r="D1217">
        <v>1976</v>
      </c>
      <c r="E1217">
        <v>1976</v>
      </c>
      <c r="F1217">
        <v>7</v>
      </c>
      <c r="G1217">
        <v>12</v>
      </c>
      <c r="H1217">
        <v>1</v>
      </c>
      <c r="I1217">
        <v>254</v>
      </c>
      <c r="J1217">
        <v>84</v>
      </c>
      <c r="K1217">
        <v>23.09</v>
      </c>
      <c r="L1217">
        <v>0</v>
      </c>
      <c r="M1217">
        <v>1</v>
      </c>
      <c r="N1217">
        <v>2</v>
      </c>
      <c r="O1217" s="2">
        <f t="shared" si="36"/>
        <v>36.285714285714285</v>
      </c>
      <c r="P1217" s="2">
        <f t="shared" si="37"/>
        <v>21.166666666666668</v>
      </c>
    </row>
    <row r="1218" spans="1:16" x14ac:dyDescent="0.3">
      <c r="A1218">
        <v>16</v>
      </c>
      <c r="B1218" t="s">
        <v>3968</v>
      </c>
      <c r="C1218" t="s">
        <v>13</v>
      </c>
      <c r="D1218">
        <v>1959</v>
      </c>
      <c r="E1218">
        <v>1960</v>
      </c>
      <c r="F1218">
        <v>11</v>
      </c>
      <c r="G1218">
        <v>17</v>
      </c>
      <c r="H1218">
        <v>2</v>
      </c>
      <c r="I1218">
        <v>254</v>
      </c>
      <c r="J1218">
        <v>65</v>
      </c>
      <c r="K1218">
        <v>16.93</v>
      </c>
      <c r="L1218">
        <v>0</v>
      </c>
      <c r="M1218">
        <v>1</v>
      </c>
      <c r="N1218">
        <v>2</v>
      </c>
      <c r="O1218" s="2">
        <f t="shared" si="36"/>
        <v>23.09090909090909</v>
      </c>
      <c r="P1218" s="2">
        <f t="shared" si="37"/>
        <v>14.941176470588236</v>
      </c>
    </row>
    <row r="1219" spans="1:16" x14ac:dyDescent="0.3">
      <c r="A1219">
        <v>17</v>
      </c>
      <c r="B1219" t="s">
        <v>3969</v>
      </c>
      <c r="C1219" t="s">
        <v>16</v>
      </c>
      <c r="D1219">
        <v>1964</v>
      </c>
      <c r="E1219">
        <v>1967</v>
      </c>
      <c r="F1219">
        <v>4</v>
      </c>
      <c r="G1219">
        <v>8</v>
      </c>
      <c r="H1219">
        <v>0</v>
      </c>
      <c r="I1219">
        <v>253</v>
      </c>
      <c r="J1219">
        <v>166</v>
      </c>
      <c r="K1219">
        <v>31.62</v>
      </c>
      <c r="L1219">
        <v>1</v>
      </c>
      <c r="M1219">
        <v>0</v>
      </c>
      <c r="N1219">
        <v>0</v>
      </c>
      <c r="O1219" s="2">
        <f t="shared" ref="O1219:O1282" si="38">I1219/F1219</f>
        <v>63.25</v>
      </c>
      <c r="P1219" s="2">
        <f t="shared" ref="P1219:P1282" si="39">I1219/G1219</f>
        <v>31.625</v>
      </c>
    </row>
    <row r="1220" spans="1:16" x14ac:dyDescent="0.3">
      <c r="A1220">
        <v>18</v>
      </c>
      <c r="B1220" t="s">
        <v>3970</v>
      </c>
      <c r="C1220" t="s">
        <v>13</v>
      </c>
      <c r="D1220">
        <v>1929</v>
      </c>
      <c r="E1220">
        <v>1930</v>
      </c>
      <c r="F1220">
        <v>5</v>
      </c>
      <c r="G1220">
        <v>7</v>
      </c>
      <c r="H1220">
        <v>0</v>
      </c>
      <c r="I1220">
        <v>252</v>
      </c>
      <c r="J1220">
        <v>109</v>
      </c>
      <c r="K1220">
        <v>36</v>
      </c>
      <c r="L1220">
        <v>1</v>
      </c>
      <c r="M1220">
        <v>0</v>
      </c>
      <c r="N1220">
        <v>0</v>
      </c>
      <c r="O1220" s="2">
        <f t="shared" si="38"/>
        <v>50.4</v>
      </c>
      <c r="P1220" s="2">
        <f t="shared" si="39"/>
        <v>36</v>
      </c>
    </row>
    <row r="1221" spans="1:16" x14ac:dyDescent="0.3">
      <c r="A1221">
        <v>19</v>
      </c>
      <c r="B1221" t="s">
        <v>3971</v>
      </c>
      <c r="C1221" t="s">
        <v>18</v>
      </c>
      <c r="D1221">
        <v>1947</v>
      </c>
      <c r="E1221">
        <v>1953</v>
      </c>
      <c r="F1221">
        <v>10</v>
      </c>
      <c r="G1221">
        <v>15</v>
      </c>
      <c r="H1221">
        <v>3</v>
      </c>
      <c r="I1221">
        <v>252</v>
      </c>
      <c r="J1221">
        <v>42</v>
      </c>
      <c r="K1221">
        <v>21</v>
      </c>
      <c r="L1221">
        <v>0</v>
      </c>
      <c r="M1221">
        <v>0</v>
      </c>
      <c r="N1221">
        <v>1</v>
      </c>
      <c r="O1221" s="2">
        <f t="shared" si="38"/>
        <v>25.2</v>
      </c>
      <c r="P1221" s="2">
        <f t="shared" si="39"/>
        <v>16.8</v>
      </c>
    </row>
    <row r="1222" spans="1:16" x14ac:dyDescent="0.3">
      <c r="A1222">
        <v>20</v>
      </c>
      <c r="B1222" t="s">
        <v>3972</v>
      </c>
      <c r="C1222" t="s">
        <v>13</v>
      </c>
      <c r="D1222">
        <v>1897</v>
      </c>
      <c r="E1222">
        <v>1898</v>
      </c>
      <c r="F1222">
        <v>5</v>
      </c>
      <c r="G1222">
        <v>9</v>
      </c>
      <c r="H1222">
        <v>0</v>
      </c>
      <c r="I1222">
        <v>252</v>
      </c>
      <c r="J1222">
        <v>64</v>
      </c>
      <c r="K1222">
        <v>28</v>
      </c>
      <c r="L1222">
        <v>0</v>
      </c>
      <c r="M1222">
        <v>1</v>
      </c>
      <c r="N1222">
        <v>0</v>
      </c>
      <c r="O1222" s="2">
        <f t="shared" si="38"/>
        <v>50.4</v>
      </c>
      <c r="P1222" s="2">
        <f t="shared" si="39"/>
        <v>28</v>
      </c>
    </row>
    <row r="1223" spans="1:16" x14ac:dyDescent="0.3">
      <c r="A1223">
        <v>21</v>
      </c>
      <c r="B1223" t="s">
        <v>3973</v>
      </c>
      <c r="C1223" t="s">
        <v>17</v>
      </c>
      <c r="D1223">
        <v>1922</v>
      </c>
      <c r="E1223">
        <v>1923</v>
      </c>
      <c r="F1223">
        <v>5</v>
      </c>
      <c r="G1223">
        <v>9</v>
      </c>
      <c r="H1223">
        <v>1</v>
      </c>
      <c r="I1223">
        <v>252</v>
      </c>
      <c r="J1223">
        <v>72</v>
      </c>
      <c r="K1223">
        <v>31.5</v>
      </c>
      <c r="L1223">
        <v>0</v>
      </c>
      <c r="M1223">
        <v>1</v>
      </c>
      <c r="N1223">
        <v>0</v>
      </c>
      <c r="O1223" s="2">
        <f t="shared" si="38"/>
        <v>50.4</v>
      </c>
      <c r="P1223" s="2">
        <f t="shared" si="39"/>
        <v>28</v>
      </c>
    </row>
    <row r="1224" spans="1:16" x14ac:dyDescent="0.3">
      <c r="A1224">
        <v>22</v>
      </c>
      <c r="B1224" t="s">
        <v>3974</v>
      </c>
      <c r="C1224" t="s">
        <v>12</v>
      </c>
      <c r="D1224">
        <v>1904</v>
      </c>
      <c r="E1224">
        <v>1909</v>
      </c>
      <c r="F1224">
        <v>8</v>
      </c>
      <c r="G1224">
        <v>16</v>
      </c>
      <c r="H1224">
        <v>1</v>
      </c>
      <c r="I1224">
        <v>252</v>
      </c>
      <c r="J1224">
        <v>41</v>
      </c>
      <c r="K1224">
        <v>16.8</v>
      </c>
      <c r="L1224">
        <v>0</v>
      </c>
      <c r="M1224">
        <v>0</v>
      </c>
      <c r="N1224">
        <v>0</v>
      </c>
      <c r="O1224" s="2">
        <f t="shared" si="38"/>
        <v>31.5</v>
      </c>
      <c r="P1224" s="2">
        <f t="shared" si="39"/>
        <v>15.75</v>
      </c>
    </row>
    <row r="1225" spans="1:16" x14ac:dyDescent="0.3">
      <c r="A1225">
        <v>23</v>
      </c>
      <c r="B1225" t="s">
        <v>3975</v>
      </c>
      <c r="C1225" t="s">
        <v>17</v>
      </c>
      <c r="D1225">
        <v>1929</v>
      </c>
      <c r="E1225">
        <v>1929</v>
      </c>
      <c r="F1225">
        <v>5</v>
      </c>
      <c r="G1225">
        <v>8</v>
      </c>
      <c r="H1225">
        <v>2</v>
      </c>
      <c r="I1225">
        <v>252</v>
      </c>
      <c r="J1225">
        <v>129</v>
      </c>
      <c r="K1225">
        <v>42</v>
      </c>
      <c r="L1225">
        <v>1</v>
      </c>
      <c r="M1225">
        <v>1</v>
      </c>
      <c r="N1225">
        <v>0</v>
      </c>
      <c r="O1225" s="2">
        <f t="shared" si="38"/>
        <v>50.4</v>
      </c>
      <c r="P1225" s="2">
        <f t="shared" si="39"/>
        <v>31.5</v>
      </c>
    </row>
    <row r="1226" spans="1:16" x14ac:dyDescent="0.3">
      <c r="A1226">
        <v>24</v>
      </c>
      <c r="B1226" t="s">
        <v>1768</v>
      </c>
      <c r="C1226" t="s">
        <v>16</v>
      </c>
      <c r="D1226">
        <v>2009</v>
      </c>
      <c r="E1226">
        <v>2016</v>
      </c>
      <c r="F1226">
        <v>9</v>
      </c>
      <c r="G1226">
        <v>12</v>
      </c>
      <c r="H1226">
        <v>2</v>
      </c>
      <c r="I1226">
        <v>252</v>
      </c>
      <c r="J1226">
        <v>65</v>
      </c>
      <c r="K1226">
        <v>25.2</v>
      </c>
      <c r="L1226">
        <v>0</v>
      </c>
      <c r="M1226">
        <v>1</v>
      </c>
      <c r="N1226">
        <v>0</v>
      </c>
      <c r="O1226" s="2">
        <f t="shared" si="38"/>
        <v>28</v>
      </c>
      <c r="P1226" s="2">
        <f t="shared" si="39"/>
        <v>21</v>
      </c>
    </row>
    <row r="1227" spans="1:16" x14ac:dyDescent="0.3">
      <c r="A1227">
        <v>25</v>
      </c>
      <c r="B1227" t="s">
        <v>3976</v>
      </c>
      <c r="C1227" t="s">
        <v>13</v>
      </c>
      <c r="D1227">
        <v>1896</v>
      </c>
      <c r="E1227">
        <v>1896</v>
      </c>
      <c r="F1227">
        <v>3</v>
      </c>
      <c r="G1227">
        <v>4</v>
      </c>
      <c r="H1227">
        <v>0</v>
      </c>
      <c r="I1227">
        <v>251</v>
      </c>
      <c r="J1227">
        <v>124</v>
      </c>
      <c r="K1227">
        <v>62.75</v>
      </c>
      <c r="L1227">
        <v>1</v>
      </c>
      <c r="M1227">
        <v>1</v>
      </c>
      <c r="N1227">
        <v>0</v>
      </c>
      <c r="O1227" s="2">
        <f t="shared" si="38"/>
        <v>83.666666666666671</v>
      </c>
      <c r="P1227" s="2">
        <f t="shared" si="39"/>
        <v>62.75</v>
      </c>
    </row>
    <row r="1228" spans="1:16" x14ac:dyDescent="0.3">
      <c r="A1228">
        <v>26</v>
      </c>
      <c r="B1228" t="s">
        <v>372</v>
      </c>
      <c r="C1228" t="s">
        <v>16</v>
      </c>
      <c r="D1228">
        <v>2009</v>
      </c>
      <c r="E1228">
        <v>2009</v>
      </c>
      <c r="F1228">
        <v>3</v>
      </c>
      <c r="G1228">
        <v>6</v>
      </c>
      <c r="H1228">
        <v>0</v>
      </c>
      <c r="I1228">
        <v>250</v>
      </c>
      <c r="J1228">
        <v>168</v>
      </c>
      <c r="K1228">
        <v>41.66</v>
      </c>
      <c r="L1228">
        <v>1</v>
      </c>
      <c r="M1228">
        <v>0</v>
      </c>
      <c r="N1228">
        <v>0</v>
      </c>
      <c r="O1228" s="2">
        <f t="shared" si="38"/>
        <v>83.333333333333329</v>
      </c>
      <c r="P1228" s="2">
        <f t="shared" si="39"/>
        <v>41.666666666666664</v>
      </c>
    </row>
    <row r="1229" spans="1:16" x14ac:dyDescent="0.3">
      <c r="A1229">
        <v>27</v>
      </c>
      <c r="B1229" t="s">
        <v>77</v>
      </c>
      <c r="C1229" t="s">
        <v>21</v>
      </c>
      <c r="D1229">
        <v>2018</v>
      </c>
      <c r="E1229">
        <v>2019</v>
      </c>
      <c r="F1229">
        <v>4</v>
      </c>
      <c r="G1229">
        <v>7</v>
      </c>
      <c r="H1229">
        <v>0</v>
      </c>
      <c r="I1229">
        <v>249</v>
      </c>
      <c r="J1229">
        <v>92</v>
      </c>
      <c r="K1229">
        <v>35.57</v>
      </c>
      <c r="L1229">
        <v>0</v>
      </c>
      <c r="M1229">
        <v>3</v>
      </c>
      <c r="N1229">
        <v>1</v>
      </c>
      <c r="O1229" s="2">
        <f t="shared" si="38"/>
        <v>62.25</v>
      </c>
      <c r="P1229" s="2">
        <f t="shared" si="39"/>
        <v>35.571428571428569</v>
      </c>
    </row>
    <row r="1230" spans="1:16" x14ac:dyDescent="0.3">
      <c r="A1230">
        <v>28</v>
      </c>
      <c r="B1230" t="s">
        <v>1081</v>
      </c>
      <c r="C1230" t="s">
        <v>14</v>
      </c>
      <c r="D1230">
        <v>2000</v>
      </c>
      <c r="E1230">
        <v>2012</v>
      </c>
      <c r="F1230">
        <v>40</v>
      </c>
      <c r="G1230">
        <v>47</v>
      </c>
      <c r="H1230">
        <v>17</v>
      </c>
      <c r="I1230">
        <v>249</v>
      </c>
      <c r="J1230">
        <v>39</v>
      </c>
      <c r="K1230">
        <v>8.3000000000000007</v>
      </c>
      <c r="L1230">
        <v>0</v>
      </c>
      <c r="M1230">
        <v>0</v>
      </c>
      <c r="N1230">
        <v>8</v>
      </c>
      <c r="O1230" s="2">
        <f t="shared" si="38"/>
        <v>6.2249999999999996</v>
      </c>
      <c r="P1230" s="2">
        <f t="shared" si="39"/>
        <v>5.2978723404255321</v>
      </c>
    </row>
    <row r="1231" spans="1:16" x14ac:dyDescent="0.3">
      <c r="A1231">
        <v>29</v>
      </c>
      <c r="B1231" t="s">
        <v>3977</v>
      </c>
      <c r="C1231" t="s">
        <v>13</v>
      </c>
      <c r="D1231">
        <v>1924</v>
      </c>
      <c r="E1231">
        <v>1934</v>
      </c>
      <c r="F1231">
        <v>14</v>
      </c>
      <c r="G1231">
        <v>20</v>
      </c>
      <c r="H1231">
        <v>4</v>
      </c>
      <c r="I1231">
        <v>249</v>
      </c>
      <c r="J1231">
        <v>66</v>
      </c>
      <c r="K1231">
        <v>15.56</v>
      </c>
      <c r="L1231">
        <v>0</v>
      </c>
      <c r="M1231">
        <v>2</v>
      </c>
      <c r="N1231">
        <v>3</v>
      </c>
      <c r="O1231" s="2">
        <f t="shared" si="38"/>
        <v>17.785714285714285</v>
      </c>
      <c r="P1231" s="2">
        <f t="shared" si="39"/>
        <v>12.45</v>
      </c>
    </row>
    <row r="1232" spans="1:16" x14ac:dyDescent="0.3">
      <c r="A1232">
        <v>30</v>
      </c>
      <c r="B1232" t="s">
        <v>2432</v>
      </c>
      <c r="C1232" t="s">
        <v>13</v>
      </c>
      <c r="D1232">
        <v>1982</v>
      </c>
      <c r="E1232">
        <v>1984</v>
      </c>
      <c r="F1232">
        <v>6</v>
      </c>
      <c r="G1232">
        <v>10</v>
      </c>
      <c r="H1232">
        <v>1</v>
      </c>
      <c r="I1232">
        <v>249</v>
      </c>
      <c r="J1232">
        <v>83</v>
      </c>
      <c r="K1232">
        <v>27.66</v>
      </c>
      <c r="L1232">
        <v>0</v>
      </c>
      <c r="M1232">
        <v>3</v>
      </c>
      <c r="N1232">
        <v>0</v>
      </c>
      <c r="O1232" s="2">
        <f t="shared" si="38"/>
        <v>41.5</v>
      </c>
      <c r="P1232" s="2">
        <f t="shared" si="39"/>
        <v>24.9</v>
      </c>
    </row>
    <row r="1233" spans="1:16" x14ac:dyDescent="0.3">
      <c r="A1233">
        <v>31</v>
      </c>
      <c r="B1233" t="s">
        <v>3978</v>
      </c>
      <c r="C1233" t="s">
        <v>12</v>
      </c>
      <c r="D1233">
        <v>1881</v>
      </c>
      <c r="E1233">
        <v>1885</v>
      </c>
      <c r="F1233">
        <v>9</v>
      </c>
      <c r="G1233">
        <v>16</v>
      </c>
      <c r="H1233">
        <v>0</v>
      </c>
      <c r="I1233">
        <v>249</v>
      </c>
      <c r="J1233">
        <v>55</v>
      </c>
      <c r="K1233">
        <v>15.56</v>
      </c>
      <c r="L1233">
        <v>0</v>
      </c>
      <c r="M1233">
        <v>1</v>
      </c>
      <c r="N1233">
        <v>2</v>
      </c>
      <c r="O1233" s="2">
        <f t="shared" si="38"/>
        <v>27.666666666666668</v>
      </c>
      <c r="P1233" s="2">
        <f t="shared" si="39"/>
        <v>15.5625</v>
      </c>
    </row>
    <row r="1234" spans="1:16" x14ac:dyDescent="0.3">
      <c r="A1234">
        <v>32</v>
      </c>
      <c r="B1234" t="s">
        <v>905</v>
      </c>
      <c r="C1234" t="s">
        <v>20</v>
      </c>
      <c r="D1234">
        <v>2006</v>
      </c>
      <c r="E1234">
        <v>2018</v>
      </c>
      <c r="F1234">
        <v>13</v>
      </c>
      <c r="G1234">
        <v>22</v>
      </c>
      <c r="H1234">
        <v>6</v>
      </c>
      <c r="I1234">
        <v>248</v>
      </c>
      <c r="J1234">
        <v>43</v>
      </c>
      <c r="K1234">
        <v>15.5</v>
      </c>
      <c r="L1234">
        <v>0</v>
      </c>
      <c r="M1234">
        <v>0</v>
      </c>
      <c r="N1234">
        <v>1</v>
      </c>
      <c r="O1234" s="2">
        <f t="shared" si="38"/>
        <v>19.076923076923077</v>
      </c>
      <c r="P1234" s="2">
        <f t="shared" si="39"/>
        <v>11.272727272727273</v>
      </c>
    </row>
    <row r="1235" spans="1:16" x14ac:dyDescent="0.3">
      <c r="A1235">
        <v>33</v>
      </c>
      <c r="B1235" t="s">
        <v>1900</v>
      </c>
      <c r="C1235" t="s">
        <v>12</v>
      </c>
      <c r="D1235">
        <v>2006</v>
      </c>
      <c r="E1235">
        <v>2009</v>
      </c>
      <c r="F1235">
        <v>24</v>
      </c>
      <c r="G1235">
        <v>26</v>
      </c>
      <c r="H1235">
        <v>7</v>
      </c>
      <c r="I1235">
        <v>248</v>
      </c>
      <c r="J1235">
        <v>39</v>
      </c>
      <c r="K1235">
        <v>13.05</v>
      </c>
      <c r="L1235">
        <v>0</v>
      </c>
      <c r="M1235">
        <v>0</v>
      </c>
      <c r="N1235">
        <v>5</v>
      </c>
      <c r="O1235" s="2">
        <f t="shared" si="38"/>
        <v>10.333333333333334</v>
      </c>
      <c r="P1235" s="2">
        <f t="shared" si="39"/>
        <v>9.5384615384615383</v>
      </c>
    </row>
    <row r="1236" spans="1:16" x14ac:dyDescent="0.3">
      <c r="A1236">
        <v>34</v>
      </c>
      <c r="B1236" t="s">
        <v>2668</v>
      </c>
      <c r="C1236" t="s">
        <v>18</v>
      </c>
      <c r="D1236">
        <v>1983</v>
      </c>
      <c r="E1236">
        <v>1988</v>
      </c>
      <c r="F1236">
        <v>10</v>
      </c>
      <c r="G1236">
        <v>16</v>
      </c>
      <c r="H1236">
        <v>0</v>
      </c>
      <c r="I1236">
        <v>248</v>
      </c>
      <c r="J1236">
        <v>50</v>
      </c>
      <c r="K1236">
        <v>15.5</v>
      </c>
      <c r="L1236">
        <v>0</v>
      </c>
      <c r="M1236">
        <v>1</v>
      </c>
      <c r="N1236">
        <v>0</v>
      </c>
      <c r="O1236" s="2">
        <f t="shared" si="38"/>
        <v>24.8</v>
      </c>
      <c r="P1236" s="2">
        <f t="shared" si="39"/>
        <v>15.5</v>
      </c>
    </row>
    <row r="1237" spans="1:16" x14ac:dyDescent="0.3">
      <c r="A1237">
        <v>35</v>
      </c>
      <c r="B1237" t="s">
        <v>3979</v>
      </c>
      <c r="C1237" t="s">
        <v>18</v>
      </c>
      <c r="D1237">
        <v>1930</v>
      </c>
      <c r="E1237">
        <v>1937</v>
      </c>
      <c r="F1237">
        <v>5</v>
      </c>
      <c r="G1237">
        <v>10</v>
      </c>
      <c r="H1237">
        <v>1</v>
      </c>
      <c r="I1237">
        <v>248</v>
      </c>
      <c r="J1237">
        <v>66</v>
      </c>
      <c r="K1237">
        <v>27.55</v>
      </c>
      <c r="L1237">
        <v>0</v>
      </c>
      <c r="M1237">
        <v>3</v>
      </c>
      <c r="N1237">
        <v>0</v>
      </c>
      <c r="O1237" s="2">
        <f t="shared" si="38"/>
        <v>49.6</v>
      </c>
      <c r="P1237" s="2">
        <f t="shared" si="39"/>
        <v>24.8</v>
      </c>
    </row>
    <row r="1238" spans="1:16" x14ac:dyDescent="0.3">
      <c r="A1238">
        <v>36</v>
      </c>
      <c r="B1238" t="s">
        <v>2496</v>
      </c>
      <c r="C1238" t="s">
        <v>18</v>
      </c>
      <c r="D1238">
        <v>2004</v>
      </c>
      <c r="E1238">
        <v>2007</v>
      </c>
      <c r="F1238">
        <v>8</v>
      </c>
      <c r="G1238">
        <v>16</v>
      </c>
      <c r="H1238">
        <v>1</v>
      </c>
      <c r="I1238">
        <v>246</v>
      </c>
      <c r="J1238">
        <v>86</v>
      </c>
      <c r="K1238">
        <v>16.399999999999999</v>
      </c>
      <c r="L1238">
        <v>0</v>
      </c>
      <c r="M1238">
        <v>2</v>
      </c>
      <c r="N1238">
        <v>4</v>
      </c>
      <c r="O1238" s="2">
        <f t="shared" si="38"/>
        <v>30.75</v>
      </c>
      <c r="P1238" s="2">
        <f t="shared" si="39"/>
        <v>15.375</v>
      </c>
    </row>
    <row r="1239" spans="1:16" x14ac:dyDescent="0.3">
      <c r="A1239">
        <v>37</v>
      </c>
      <c r="B1239" t="s">
        <v>2601</v>
      </c>
      <c r="C1239" t="s">
        <v>12</v>
      </c>
      <c r="D1239">
        <v>1986</v>
      </c>
      <c r="E1239">
        <v>1987</v>
      </c>
      <c r="F1239">
        <v>10</v>
      </c>
      <c r="G1239">
        <v>14</v>
      </c>
      <c r="H1239">
        <v>2</v>
      </c>
      <c r="I1239">
        <v>246</v>
      </c>
      <c r="J1239">
        <v>52</v>
      </c>
      <c r="K1239">
        <v>20.5</v>
      </c>
      <c r="L1239">
        <v>0</v>
      </c>
      <c r="M1239">
        <v>1</v>
      </c>
      <c r="N1239">
        <v>0</v>
      </c>
      <c r="O1239" s="2">
        <f t="shared" si="38"/>
        <v>24.6</v>
      </c>
      <c r="P1239" s="2">
        <f t="shared" si="39"/>
        <v>17.571428571428573</v>
      </c>
    </row>
    <row r="1240" spans="1:16" x14ac:dyDescent="0.3">
      <c r="A1240">
        <v>38</v>
      </c>
      <c r="B1240" t="s">
        <v>3980</v>
      </c>
      <c r="C1240" t="s">
        <v>15</v>
      </c>
      <c r="D1240">
        <v>1965</v>
      </c>
      <c r="E1240">
        <v>1965</v>
      </c>
      <c r="F1240">
        <v>4</v>
      </c>
      <c r="G1240">
        <v>8</v>
      </c>
      <c r="H1240">
        <v>0</v>
      </c>
      <c r="I1240">
        <v>245</v>
      </c>
      <c r="J1240">
        <v>68</v>
      </c>
      <c r="K1240">
        <v>30.62</v>
      </c>
      <c r="L1240">
        <v>0</v>
      </c>
      <c r="M1240">
        <v>3</v>
      </c>
      <c r="N1240">
        <v>0</v>
      </c>
      <c r="O1240" s="2">
        <f t="shared" si="38"/>
        <v>61.25</v>
      </c>
      <c r="P1240" s="2">
        <f t="shared" si="39"/>
        <v>30.625</v>
      </c>
    </row>
    <row r="1241" spans="1:16" x14ac:dyDescent="0.3">
      <c r="A1241">
        <v>39</v>
      </c>
      <c r="B1241" t="s">
        <v>3981</v>
      </c>
      <c r="C1241" t="s">
        <v>11</v>
      </c>
      <c r="D1241">
        <v>1958</v>
      </c>
      <c r="E1241">
        <v>1960</v>
      </c>
      <c r="F1241">
        <v>5</v>
      </c>
      <c r="G1241">
        <v>10</v>
      </c>
      <c r="H1241">
        <v>1</v>
      </c>
      <c r="I1241">
        <v>245</v>
      </c>
      <c r="J1241">
        <v>62</v>
      </c>
      <c r="K1241">
        <v>27.22</v>
      </c>
      <c r="L1241">
        <v>0</v>
      </c>
      <c r="M1241">
        <v>3</v>
      </c>
      <c r="N1241">
        <v>2</v>
      </c>
      <c r="O1241" s="2">
        <f t="shared" si="38"/>
        <v>49</v>
      </c>
      <c r="P1241" s="2">
        <f t="shared" si="39"/>
        <v>24.5</v>
      </c>
    </row>
    <row r="1242" spans="1:16" x14ac:dyDescent="0.3">
      <c r="A1242">
        <v>40</v>
      </c>
      <c r="B1242" t="s">
        <v>3982</v>
      </c>
      <c r="C1242" t="s">
        <v>13</v>
      </c>
      <c r="D1242">
        <v>1951</v>
      </c>
      <c r="E1242">
        <v>1955</v>
      </c>
      <c r="F1242">
        <v>7</v>
      </c>
      <c r="G1242">
        <v>13</v>
      </c>
      <c r="H1242">
        <v>0</v>
      </c>
      <c r="I1242">
        <v>245</v>
      </c>
      <c r="J1242">
        <v>68</v>
      </c>
      <c r="K1242">
        <v>18.84</v>
      </c>
      <c r="L1242">
        <v>0</v>
      </c>
      <c r="M1242">
        <v>2</v>
      </c>
      <c r="N1242">
        <v>2</v>
      </c>
      <c r="O1242" s="2">
        <f t="shared" si="38"/>
        <v>35</v>
      </c>
      <c r="P1242" s="2">
        <f t="shared" si="39"/>
        <v>18.846153846153847</v>
      </c>
    </row>
    <row r="1243" spans="1:16" x14ac:dyDescent="0.3">
      <c r="A1243">
        <v>41</v>
      </c>
      <c r="B1243" t="s">
        <v>3983</v>
      </c>
      <c r="C1243" t="s">
        <v>15</v>
      </c>
      <c r="D1243">
        <v>1928</v>
      </c>
      <c r="E1243">
        <v>1930</v>
      </c>
      <c r="F1243">
        <v>4</v>
      </c>
      <c r="G1243">
        <v>8</v>
      </c>
      <c r="H1243">
        <v>0</v>
      </c>
      <c r="I1243">
        <v>245</v>
      </c>
      <c r="J1243">
        <v>92</v>
      </c>
      <c r="K1243">
        <v>30.62</v>
      </c>
      <c r="L1243">
        <v>0</v>
      </c>
      <c r="M1243">
        <v>2</v>
      </c>
      <c r="N1243">
        <v>1</v>
      </c>
      <c r="O1243" s="2">
        <f t="shared" si="38"/>
        <v>61.25</v>
      </c>
      <c r="P1243" s="2">
        <f t="shared" si="39"/>
        <v>30.625</v>
      </c>
    </row>
    <row r="1244" spans="1:16" x14ac:dyDescent="0.3">
      <c r="A1244">
        <v>42</v>
      </c>
      <c r="B1244" t="s">
        <v>2602</v>
      </c>
      <c r="C1244" t="s">
        <v>13</v>
      </c>
      <c r="D1244">
        <v>1973</v>
      </c>
      <c r="E1244">
        <v>1976</v>
      </c>
      <c r="F1244">
        <v>9</v>
      </c>
      <c r="G1244">
        <v>17</v>
      </c>
      <c r="H1244">
        <v>1</v>
      </c>
      <c r="I1244">
        <v>244</v>
      </c>
      <c r="J1244">
        <v>106</v>
      </c>
      <c r="K1244">
        <v>15.25</v>
      </c>
      <c r="L1244">
        <v>1</v>
      </c>
      <c r="M1244">
        <v>0</v>
      </c>
      <c r="N1244">
        <v>6</v>
      </c>
      <c r="O1244" s="2">
        <f t="shared" si="38"/>
        <v>27.111111111111111</v>
      </c>
      <c r="P1244" s="2">
        <f t="shared" si="39"/>
        <v>14.352941176470589</v>
      </c>
    </row>
    <row r="1245" spans="1:16" x14ac:dyDescent="0.3">
      <c r="A1245">
        <v>43</v>
      </c>
      <c r="B1245" t="s">
        <v>977</v>
      </c>
      <c r="C1245" t="s">
        <v>20</v>
      </c>
      <c r="D1245">
        <v>2014</v>
      </c>
      <c r="E1245">
        <v>2016</v>
      </c>
      <c r="F1245">
        <v>8</v>
      </c>
      <c r="G1245">
        <v>15</v>
      </c>
      <c r="H1245">
        <v>4</v>
      </c>
      <c r="I1245">
        <v>244</v>
      </c>
      <c r="J1245">
        <v>50</v>
      </c>
      <c r="K1245">
        <v>22.18</v>
      </c>
      <c r="L1245">
        <v>0</v>
      </c>
      <c r="M1245">
        <v>1</v>
      </c>
      <c r="N1245">
        <v>3</v>
      </c>
      <c r="O1245" s="2">
        <f t="shared" si="38"/>
        <v>30.5</v>
      </c>
      <c r="P1245" s="2">
        <f t="shared" si="39"/>
        <v>16.266666666666666</v>
      </c>
    </row>
    <row r="1246" spans="1:16" x14ac:dyDescent="0.3">
      <c r="A1246">
        <v>44</v>
      </c>
      <c r="B1246" t="s">
        <v>385</v>
      </c>
      <c r="C1246" t="s">
        <v>15</v>
      </c>
      <c r="D1246">
        <v>2005</v>
      </c>
      <c r="E1246">
        <v>2009</v>
      </c>
      <c r="F1246">
        <v>7</v>
      </c>
      <c r="G1246">
        <v>12</v>
      </c>
      <c r="H1246">
        <v>0</v>
      </c>
      <c r="I1246">
        <v>243</v>
      </c>
      <c r="J1246">
        <v>85</v>
      </c>
      <c r="K1246">
        <v>20.25</v>
      </c>
      <c r="L1246">
        <v>0</v>
      </c>
      <c r="M1246">
        <v>2</v>
      </c>
      <c r="N1246">
        <v>1</v>
      </c>
      <c r="O1246" s="2">
        <f t="shared" si="38"/>
        <v>34.714285714285715</v>
      </c>
      <c r="P1246" s="2">
        <f t="shared" si="39"/>
        <v>20.25</v>
      </c>
    </row>
    <row r="1247" spans="1:16" x14ac:dyDescent="0.3">
      <c r="A1247">
        <v>45</v>
      </c>
      <c r="B1247" t="s">
        <v>1251</v>
      </c>
      <c r="C1247" t="s">
        <v>20</v>
      </c>
      <c r="D1247">
        <v>2007</v>
      </c>
      <c r="E1247">
        <v>2009</v>
      </c>
      <c r="F1247">
        <v>7</v>
      </c>
      <c r="G1247">
        <v>13</v>
      </c>
      <c r="H1247">
        <v>1</v>
      </c>
      <c r="I1247">
        <v>243</v>
      </c>
      <c r="J1247">
        <v>83</v>
      </c>
      <c r="K1247">
        <v>20.25</v>
      </c>
      <c r="L1247">
        <v>0</v>
      </c>
      <c r="M1247">
        <v>1</v>
      </c>
      <c r="N1247">
        <v>1</v>
      </c>
      <c r="O1247" s="2">
        <f t="shared" si="38"/>
        <v>34.714285714285715</v>
      </c>
      <c r="P1247" s="2">
        <f t="shared" si="39"/>
        <v>18.692307692307693</v>
      </c>
    </row>
    <row r="1248" spans="1:16" x14ac:dyDescent="0.3">
      <c r="A1248">
        <v>46</v>
      </c>
      <c r="B1248" t="s">
        <v>3984</v>
      </c>
      <c r="C1248" t="s">
        <v>13</v>
      </c>
      <c r="D1248">
        <v>1959</v>
      </c>
      <c r="E1248">
        <v>1964</v>
      </c>
      <c r="F1248">
        <v>9</v>
      </c>
      <c r="G1248">
        <v>12</v>
      </c>
      <c r="H1248">
        <v>2</v>
      </c>
      <c r="I1248">
        <v>243</v>
      </c>
      <c r="J1248">
        <v>73</v>
      </c>
      <c r="K1248">
        <v>24.3</v>
      </c>
      <c r="L1248">
        <v>0</v>
      </c>
      <c r="M1248">
        <v>1</v>
      </c>
      <c r="N1248">
        <v>1</v>
      </c>
      <c r="O1248" s="2">
        <f t="shared" si="38"/>
        <v>27</v>
      </c>
      <c r="P1248" s="2">
        <f t="shared" si="39"/>
        <v>20.25</v>
      </c>
    </row>
    <row r="1249" spans="1:16" x14ac:dyDescent="0.3">
      <c r="A1249">
        <v>47</v>
      </c>
      <c r="B1249" t="s">
        <v>3985</v>
      </c>
      <c r="C1249" t="s">
        <v>12</v>
      </c>
      <c r="D1249">
        <v>1885</v>
      </c>
      <c r="E1249">
        <v>1886</v>
      </c>
      <c r="F1249">
        <v>7</v>
      </c>
      <c r="G1249">
        <v>13</v>
      </c>
      <c r="H1249">
        <v>1</v>
      </c>
      <c r="I1249">
        <v>243</v>
      </c>
      <c r="J1249">
        <v>59</v>
      </c>
      <c r="K1249">
        <v>20.25</v>
      </c>
      <c r="L1249">
        <v>0</v>
      </c>
      <c r="M1249">
        <v>1</v>
      </c>
      <c r="N1249">
        <v>1</v>
      </c>
      <c r="O1249" s="2">
        <f t="shared" si="38"/>
        <v>34.714285714285715</v>
      </c>
      <c r="P1249" s="2">
        <f t="shared" si="39"/>
        <v>18.692307692307693</v>
      </c>
    </row>
    <row r="1250" spans="1:16" x14ac:dyDescent="0.3">
      <c r="A1250">
        <v>48</v>
      </c>
      <c r="B1250" t="s">
        <v>3986</v>
      </c>
      <c r="C1250" t="s">
        <v>16</v>
      </c>
      <c r="D1250">
        <v>1997</v>
      </c>
      <c r="E1250">
        <v>1998</v>
      </c>
      <c r="F1250">
        <v>5</v>
      </c>
      <c r="G1250">
        <v>9</v>
      </c>
      <c r="H1250">
        <v>1</v>
      </c>
      <c r="I1250">
        <v>242</v>
      </c>
      <c r="J1250">
        <v>115</v>
      </c>
      <c r="K1250">
        <v>30.25</v>
      </c>
      <c r="L1250">
        <v>1</v>
      </c>
      <c r="M1250">
        <v>0</v>
      </c>
      <c r="N1250">
        <v>0</v>
      </c>
      <c r="O1250" s="2">
        <f t="shared" si="38"/>
        <v>48.4</v>
      </c>
      <c r="P1250" s="2">
        <f t="shared" si="39"/>
        <v>26.888888888888889</v>
      </c>
    </row>
    <row r="1251" spans="1:16" x14ac:dyDescent="0.3">
      <c r="A1251">
        <v>49</v>
      </c>
      <c r="B1251" t="s">
        <v>3987</v>
      </c>
      <c r="C1251" t="s">
        <v>13</v>
      </c>
      <c r="D1251">
        <v>1901</v>
      </c>
      <c r="E1251">
        <v>1914</v>
      </c>
      <c r="F1251">
        <v>27</v>
      </c>
      <c r="G1251">
        <v>39</v>
      </c>
      <c r="H1251">
        <v>9</v>
      </c>
      <c r="I1251">
        <v>242</v>
      </c>
      <c r="J1251">
        <v>38</v>
      </c>
      <c r="K1251">
        <v>8.06</v>
      </c>
      <c r="L1251">
        <v>0</v>
      </c>
      <c r="M1251">
        <v>0</v>
      </c>
      <c r="N1251">
        <v>8</v>
      </c>
      <c r="O1251" s="2">
        <f t="shared" si="38"/>
        <v>8.9629629629629637</v>
      </c>
      <c r="P1251" s="2">
        <f t="shared" si="39"/>
        <v>6.2051282051282053</v>
      </c>
    </row>
    <row r="1252" spans="1:16" x14ac:dyDescent="0.3">
      <c r="A1252">
        <v>0</v>
      </c>
      <c r="B1252" t="s">
        <v>3988</v>
      </c>
      <c r="C1252" t="s">
        <v>11</v>
      </c>
      <c r="D1252">
        <v>1951</v>
      </c>
      <c r="E1252">
        <v>1960</v>
      </c>
      <c r="F1252">
        <v>8</v>
      </c>
      <c r="G1252">
        <v>12</v>
      </c>
      <c r="H1252">
        <v>1</v>
      </c>
      <c r="I1252">
        <v>242</v>
      </c>
      <c r="J1252">
        <v>50</v>
      </c>
      <c r="K1252">
        <v>22</v>
      </c>
      <c r="L1252">
        <v>0</v>
      </c>
      <c r="M1252">
        <v>1</v>
      </c>
      <c r="N1252">
        <v>4</v>
      </c>
      <c r="O1252" s="2">
        <f t="shared" si="38"/>
        <v>30.25</v>
      </c>
      <c r="P1252" s="2">
        <f t="shared" si="39"/>
        <v>20.166666666666668</v>
      </c>
    </row>
    <row r="1253" spans="1:16" x14ac:dyDescent="0.3">
      <c r="A1253">
        <v>1</v>
      </c>
      <c r="B1253" t="s">
        <v>3989</v>
      </c>
      <c r="C1253" t="s">
        <v>13</v>
      </c>
      <c r="D1253">
        <v>1933</v>
      </c>
      <c r="E1253">
        <v>1946</v>
      </c>
      <c r="F1253">
        <v>8</v>
      </c>
      <c r="G1253">
        <v>9</v>
      </c>
      <c r="H1253">
        <v>0</v>
      </c>
      <c r="I1253">
        <v>242</v>
      </c>
      <c r="J1253">
        <v>70</v>
      </c>
      <c r="K1253">
        <v>26.88</v>
      </c>
      <c r="L1253">
        <v>0</v>
      </c>
      <c r="M1253">
        <v>1</v>
      </c>
      <c r="N1253">
        <v>0</v>
      </c>
      <c r="O1253" s="2">
        <f t="shared" si="38"/>
        <v>30.25</v>
      </c>
      <c r="P1253" s="2">
        <f t="shared" si="39"/>
        <v>26.888888888888889</v>
      </c>
    </row>
    <row r="1254" spans="1:16" x14ac:dyDescent="0.3">
      <c r="A1254">
        <v>2</v>
      </c>
      <c r="B1254" t="s">
        <v>2566</v>
      </c>
      <c r="C1254" t="s">
        <v>15</v>
      </c>
      <c r="D1254">
        <v>1992</v>
      </c>
      <c r="E1254">
        <v>1998</v>
      </c>
      <c r="F1254">
        <v>11</v>
      </c>
      <c r="G1254">
        <v>19</v>
      </c>
      <c r="H1254">
        <v>1</v>
      </c>
      <c r="I1254">
        <v>242</v>
      </c>
      <c r="J1254">
        <v>65</v>
      </c>
      <c r="K1254">
        <v>13.44</v>
      </c>
      <c r="L1254">
        <v>0</v>
      </c>
      <c r="M1254">
        <v>1</v>
      </c>
      <c r="N1254">
        <v>7</v>
      </c>
      <c r="O1254" s="2">
        <f t="shared" si="38"/>
        <v>22</v>
      </c>
      <c r="P1254" s="2">
        <f t="shared" si="39"/>
        <v>12.736842105263158</v>
      </c>
    </row>
    <row r="1255" spans="1:16" x14ac:dyDescent="0.3">
      <c r="A1255">
        <v>3</v>
      </c>
      <c r="B1255" t="s">
        <v>2343</v>
      </c>
      <c r="C1255" t="s">
        <v>20</v>
      </c>
      <c r="D1255">
        <v>2000</v>
      </c>
      <c r="E1255">
        <v>2003</v>
      </c>
      <c r="F1255">
        <v>9</v>
      </c>
      <c r="G1255">
        <v>18</v>
      </c>
      <c r="H1255">
        <v>0</v>
      </c>
      <c r="I1255">
        <v>241</v>
      </c>
      <c r="J1255">
        <v>71</v>
      </c>
      <c r="K1255">
        <v>13.38</v>
      </c>
      <c r="L1255">
        <v>0</v>
      </c>
      <c r="M1255">
        <v>1</v>
      </c>
      <c r="N1255">
        <v>2</v>
      </c>
      <c r="O1255" s="2">
        <f t="shared" si="38"/>
        <v>26.777777777777779</v>
      </c>
      <c r="P1255" s="2">
        <f t="shared" si="39"/>
        <v>13.388888888888889</v>
      </c>
    </row>
    <row r="1256" spans="1:16" x14ac:dyDescent="0.3">
      <c r="A1256">
        <v>4</v>
      </c>
      <c r="B1256" t="s">
        <v>3990</v>
      </c>
      <c r="C1256" t="s">
        <v>18</v>
      </c>
      <c r="D1256">
        <v>1930</v>
      </c>
      <c r="E1256">
        <v>1933</v>
      </c>
      <c r="F1256">
        <v>7</v>
      </c>
      <c r="G1256">
        <v>10</v>
      </c>
      <c r="H1256">
        <v>1</v>
      </c>
      <c r="I1256">
        <v>241</v>
      </c>
      <c r="J1256">
        <v>117</v>
      </c>
      <c r="K1256">
        <v>26.77</v>
      </c>
      <c r="L1256">
        <v>1</v>
      </c>
      <c r="M1256">
        <v>0</v>
      </c>
      <c r="N1256">
        <v>2</v>
      </c>
      <c r="O1256" s="2">
        <f t="shared" si="38"/>
        <v>34.428571428571431</v>
      </c>
      <c r="P1256" s="2">
        <f t="shared" si="39"/>
        <v>24.1</v>
      </c>
    </row>
    <row r="1257" spans="1:16" x14ac:dyDescent="0.3">
      <c r="A1257">
        <v>5</v>
      </c>
      <c r="B1257" t="s">
        <v>2961</v>
      </c>
      <c r="C1257" t="s">
        <v>11</v>
      </c>
      <c r="D1257">
        <v>1990</v>
      </c>
      <c r="E1257">
        <v>2001</v>
      </c>
      <c r="F1257">
        <v>28</v>
      </c>
      <c r="G1257">
        <v>34</v>
      </c>
      <c r="H1257">
        <v>10</v>
      </c>
      <c r="I1257">
        <v>240</v>
      </c>
      <c r="J1257">
        <v>31</v>
      </c>
      <c r="K1257">
        <v>10</v>
      </c>
      <c r="L1257">
        <v>0</v>
      </c>
      <c r="M1257">
        <v>0</v>
      </c>
      <c r="N1257">
        <v>3</v>
      </c>
      <c r="O1257" s="2">
        <f t="shared" si="38"/>
        <v>8.5714285714285712</v>
      </c>
      <c r="P1257" s="2">
        <f t="shared" si="39"/>
        <v>7.0588235294117645</v>
      </c>
    </row>
    <row r="1258" spans="1:16" x14ac:dyDescent="0.3">
      <c r="A1258">
        <v>6</v>
      </c>
      <c r="B1258" t="s">
        <v>497</v>
      </c>
      <c r="C1258" t="s">
        <v>16</v>
      </c>
      <c r="D1258">
        <v>2017</v>
      </c>
      <c r="E1258">
        <v>2019</v>
      </c>
      <c r="F1258">
        <v>5</v>
      </c>
      <c r="G1258">
        <v>9</v>
      </c>
      <c r="H1258">
        <v>2</v>
      </c>
      <c r="I1258">
        <v>240</v>
      </c>
      <c r="J1258">
        <v>56</v>
      </c>
      <c r="K1258">
        <v>34.28</v>
      </c>
      <c r="L1258">
        <v>0</v>
      </c>
      <c r="M1258">
        <v>3</v>
      </c>
      <c r="N1258">
        <v>0</v>
      </c>
      <c r="O1258" s="2">
        <f t="shared" si="38"/>
        <v>48</v>
      </c>
      <c r="P1258" s="2">
        <f t="shared" si="39"/>
        <v>26.666666666666668</v>
      </c>
    </row>
    <row r="1259" spans="1:16" x14ac:dyDescent="0.3">
      <c r="A1259">
        <v>7</v>
      </c>
      <c r="B1259" t="s">
        <v>3991</v>
      </c>
      <c r="C1259" t="s">
        <v>12</v>
      </c>
      <c r="D1259">
        <v>1877</v>
      </c>
      <c r="E1259">
        <v>1879</v>
      </c>
      <c r="F1259">
        <v>3</v>
      </c>
      <c r="G1259">
        <v>6</v>
      </c>
      <c r="H1259">
        <v>2</v>
      </c>
      <c r="I1259">
        <v>239</v>
      </c>
      <c r="J1259">
        <v>165</v>
      </c>
      <c r="K1259">
        <v>59.75</v>
      </c>
      <c r="L1259">
        <v>1</v>
      </c>
      <c r="M1259">
        <v>0</v>
      </c>
      <c r="N1259">
        <v>0</v>
      </c>
      <c r="O1259" s="2">
        <f t="shared" si="38"/>
        <v>79.666666666666671</v>
      </c>
      <c r="P1259" s="2">
        <f t="shared" si="39"/>
        <v>39.833333333333336</v>
      </c>
    </row>
    <row r="1260" spans="1:16" x14ac:dyDescent="0.3">
      <c r="A1260">
        <v>8</v>
      </c>
      <c r="B1260" t="s">
        <v>1211</v>
      </c>
      <c r="C1260" t="s">
        <v>16</v>
      </c>
      <c r="D1260">
        <v>2004</v>
      </c>
      <c r="E1260">
        <v>2007</v>
      </c>
      <c r="F1260">
        <v>9</v>
      </c>
      <c r="G1260">
        <v>15</v>
      </c>
      <c r="H1260">
        <v>3</v>
      </c>
      <c r="I1260">
        <v>239</v>
      </c>
      <c r="J1260">
        <v>42</v>
      </c>
      <c r="K1260">
        <v>19.91</v>
      </c>
      <c r="L1260">
        <v>0</v>
      </c>
      <c r="M1260">
        <v>0</v>
      </c>
      <c r="N1260">
        <v>2</v>
      </c>
      <c r="O1260" s="2">
        <f t="shared" si="38"/>
        <v>26.555555555555557</v>
      </c>
      <c r="P1260" s="2">
        <f t="shared" si="39"/>
        <v>15.933333333333334</v>
      </c>
    </row>
    <row r="1261" spans="1:16" x14ac:dyDescent="0.3">
      <c r="A1261">
        <v>9</v>
      </c>
      <c r="B1261" t="s">
        <v>3992</v>
      </c>
      <c r="C1261" t="s">
        <v>13</v>
      </c>
      <c r="D1261">
        <v>1921</v>
      </c>
      <c r="E1261">
        <v>1931</v>
      </c>
      <c r="F1261">
        <v>15</v>
      </c>
      <c r="G1261">
        <v>22</v>
      </c>
      <c r="H1261">
        <v>9</v>
      </c>
      <c r="I1261">
        <v>239</v>
      </c>
      <c r="J1261">
        <v>29</v>
      </c>
      <c r="K1261">
        <v>18.38</v>
      </c>
      <c r="L1261">
        <v>0</v>
      </c>
      <c r="M1261">
        <v>0</v>
      </c>
      <c r="N1261">
        <v>1</v>
      </c>
      <c r="O1261" s="2">
        <f t="shared" si="38"/>
        <v>15.933333333333334</v>
      </c>
      <c r="P1261" s="2">
        <f t="shared" si="39"/>
        <v>10.863636363636363</v>
      </c>
    </row>
    <row r="1262" spans="1:16" x14ac:dyDescent="0.3">
      <c r="A1262">
        <v>10</v>
      </c>
      <c r="B1262" t="s">
        <v>898</v>
      </c>
      <c r="C1262" t="s">
        <v>13</v>
      </c>
      <c r="D1262">
        <v>2005</v>
      </c>
      <c r="E1262">
        <v>2014</v>
      </c>
      <c r="F1262">
        <v>13</v>
      </c>
      <c r="G1262">
        <v>20</v>
      </c>
      <c r="H1262">
        <v>5</v>
      </c>
      <c r="I1262">
        <v>238</v>
      </c>
      <c r="J1262">
        <v>55</v>
      </c>
      <c r="K1262">
        <v>15.86</v>
      </c>
      <c r="L1262">
        <v>0</v>
      </c>
      <c r="M1262">
        <v>1</v>
      </c>
      <c r="N1262">
        <v>7</v>
      </c>
      <c r="O1262" s="2">
        <f t="shared" si="38"/>
        <v>18.307692307692307</v>
      </c>
      <c r="P1262" s="2">
        <f t="shared" si="39"/>
        <v>11.9</v>
      </c>
    </row>
    <row r="1263" spans="1:16" x14ac:dyDescent="0.3">
      <c r="A1263">
        <v>11</v>
      </c>
      <c r="B1263" t="s">
        <v>3993</v>
      </c>
      <c r="C1263" t="s">
        <v>13</v>
      </c>
      <c r="D1263">
        <v>1922</v>
      </c>
      <c r="E1263">
        <v>1929</v>
      </c>
      <c r="F1263">
        <v>11</v>
      </c>
      <c r="G1263">
        <v>13</v>
      </c>
      <c r="H1263">
        <v>1</v>
      </c>
      <c r="I1263">
        <v>237</v>
      </c>
      <c r="J1263">
        <v>63</v>
      </c>
      <c r="K1263">
        <v>19.75</v>
      </c>
      <c r="L1263">
        <v>0</v>
      </c>
      <c r="M1263">
        <v>1</v>
      </c>
      <c r="N1263">
        <v>0</v>
      </c>
      <c r="O1263" s="2">
        <f t="shared" si="38"/>
        <v>21.545454545454547</v>
      </c>
      <c r="P1263" s="2">
        <f t="shared" si="39"/>
        <v>18.23076923076923</v>
      </c>
    </row>
    <row r="1264" spans="1:16" x14ac:dyDescent="0.3">
      <c r="A1264">
        <v>12</v>
      </c>
      <c r="B1264" t="s">
        <v>3994</v>
      </c>
      <c r="C1264" t="s">
        <v>11</v>
      </c>
      <c r="D1264">
        <v>2018</v>
      </c>
      <c r="E1264">
        <v>2018</v>
      </c>
      <c r="F1264">
        <v>2</v>
      </c>
      <c r="G1264">
        <v>3</v>
      </c>
      <c r="H1264">
        <v>1</v>
      </c>
      <c r="I1264">
        <v>237</v>
      </c>
      <c r="J1264">
        <v>134</v>
      </c>
      <c r="K1264">
        <v>118.5</v>
      </c>
      <c r="L1264">
        <v>1</v>
      </c>
      <c r="M1264">
        <v>1</v>
      </c>
      <c r="N1264">
        <v>0</v>
      </c>
      <c r="O1264" s="2">
        <f t="shared" si="38"/>
        <v>118.5</v>
      </c>
      <c r="P1264" s="2">
        <f t="shared" si="39"/>
        <v>79</v>
      </c>
    </row>
    <row r="1265" spans="1:16" x14ac:dyDescent="0.3">
      <c r="A1265">
        <v>13</v>
      </c>
      <c r="B1265" t="s">
        <v>3995</v>
      </c>
      <c r="C1265" t="s">
        <v>18</v>
      </c>
      <c r="D1265">
        <v>1947</v>
      </c>
      <c r="E1265">
        <v>1952</v>
      </c>
      <c r="F1265">
        <v>4</v>
      </c>
      <c r="G1265">
        <v>6</v>
      </c>
      <c r="H1265">
        <v>1</v>
      </c>
      <c r="I1265">
        <v>237</v>
      </c>
      <c r="J1265">
        <v>96</v>
      </c>
      <c r="K1265">
        <v>47.4</v>
      </c>
      <c r="L1265">
        <v>0</v>
      </c>
      <c r="M1265">
        <v>2</v>
      </c>
      <c r="N1265">
        <v>0</v>
      </c>
      <c r="O1265" s="2">
        <f t="shared" si="38"/>
        <v>59.25</v>
      </c>
      <c r="P1265" s="2">
        <f t="shared" si="39"/>
        <v>39.5</v>
      </c>
    </row>
    <row r="1266" spans="1:16" x14ac:dyDescent="0.3">
      <c r="A1266">
        <v>14</v>
      </c>
      <c r="B1266" t="s">
        <v>3996</v>
      </c>
      <c r="C1266" t="s">
        <v>11</v>
      </c>
      <c r="D1266">
        <v>1932</v>
      </c>
      <c r="E1266">
        <v>1936</v>
      </c>
      <c r="F1266">
        <v>7</v>
      </c>
      <c r="G1266">
        <v>14</v>
      </c>
      <c r="H1266">
        <v>0</v>
      </c>
      <c r="I1266">
        <v>237</v>
      </c>
      <c r="J1266">
        <v>42</v>
      </c>
      <c r="K1266">
        <v>16.920000000000002</v>
      </c>
      <c r="L1266">
        <v>0</v>
      </c>
      <c r="M1266">
        <v>0</v>
      </c>
      <c r="N1266">
        <v>1</v>
      </c>
      <c r="O1266" s="2">
        <f t="shared" si="38"/>
        <v>33.857142857142854</v>
      </c>
      <c r="P1266" s="2">
        <f t="shared" si="39"/>
        <v>16.928571428571427</v>
      </c>
    </row>
    <row r="1267" spans="1:16" x14ac:dyDescent="0.3">
      <c r="A1267">
        <v>15</v>
      </c>
      <c r="B1267" t="s">
        <v>2933</v>
      </c>
      <c r="C1267" t="s">
        <v>12</v>
      </c>
      <c r="D1267">
        <v>1974</v>
      </c>
      <c r="E1267">
        <v>1980</v>
      </c>
      <c r="F1267">
        <v>21</v>
      </c>
      <c r="G1267">
        <v>32</v>
      </c>
      <c r="H1267">
        <v>7</v>
      </c>
      <c r="I1267">
        <v>236</v>
      </c>
      <c r="J1267">
        <v>31</v>
      </c>
      <c r="K1267">
        <v>9.44</v>
      </c>
      <c r="L1267">
        <v>0</v>
      </c>
      <c r="M1267">
        <v>0</v>
      </c>
      <c r="N1267">
        <v>7</v>
      </c>
      <c r="O1267" s="2">
        <f t="shared" si="38"/>
        <v>11.238095238095237</v>
      </c>
      <c r="P1267" s="2">
        <f t="shared" si="39"/>
        <v>7.375</v>
      </c>
    </row>
    <row r="1268" spans="1:16" x14ac:dyDescent="0.3">
      <c r="A1268">
        <v>16</v>
      </c>
      <c r="B1268" t="s">
        <v>3997</v>
      </c>
      <c r="C1268" t="s">
        <v>17</v>
      </c>
      <c r="D1268">
        <v>1921</v>
      </c>
      <c r="E1268">
        <v>1921</v>
      </c>
      <c r="F1268">
        <v>3</v>
      </c>
      <c r="G1268">
        <v>6</v>
      </c>
      <c r="H1268">
        <v>0</v>
      </c>
      <c r="I1268">
        <v>236</v>
      </c>
      <c r="J1268">
        <v>152</v>
      </c>
      <c r="K1268">
        <v>39.33</v>
      </c>
      <c r="L1268">
        <v>1</v>
      </c>
      <c r="M1268">
        <v>0</v>
      </c>
      <c r="N1268">
        <v>0</v>
      </c>
      <c r="O1268" s="2">
        <f t="shared" si="38"/>
        <v>78.666666666666671</v>
      </c>
      <c r="P1268" s="2">
        <f t="shared" si="39"/>
        <v>39.333333333333336</v>
      </c>
    </row>
    <row r="1269" spans="1:16" x14ac:dyDescent="0.3">
      <c r="A1269">
        <v>17</v>
      </c>
      <c r="B1269" t="s">
        <v>3238</v>
      </c>
      <c r="C1269" t="s">
        <v>13</v>
      </c>
      <c r="D1269">
        <v>1989</v>
      </c>
      <c r="E1269">
        <v>1997</v>
      </c>
      <c r="F1269">
        <v>40</v>
      </c>
      <c r="G1269">
        <v>58</v>
      </c>
      <c r="H1269">
        <v>19</v>
      </c>
      <c r="I1269">
        <v>236</v>
      </c>
      <c r="J1269">
        <v>29</v>
      </c>
      <c r="K1269">
        <v>6.05</v>
      </c>
      <c r="L1269">
        <v>0</v>
      </c>
      <c r="M1269">
        <v>0</v>
      </c>
      <c r="N1269">
        <v>16</v>
      </c>
      <c r="O1269" s="2">
        <f t="shared" si="38"/>
        <v>5.9</v>
      </c>
      <c r="P1269" s="2">
        <f t="shared" si="39"/>
        <v>4.068965517241379</v>
      </c>
    </row>
    <row r="1270" spans="1:16" x14ac:dyDescent="0.3">
      <c r="A1270">
        <v>18</v>
      </c>
      <c r="B1270" t="s">
        <v>2975</v>
      </c>
      <c r="C1270" t="s">
        <v>15</v>
      </c>
      <c r="D1270">
        <v>1999</v>
      </c>
      <c r="E1270">
        <v>2006</v>
      </c>
      <c r="F1270">
        <v>32</v>
      </c>
      <c r="G1270">
        <v>47</v>
      </c>
      <c r="H1270">
        <v>7</v>
      </c>
      <c r="I1270">
        <v>235</v>
      </c>
      <c r="J1270">
        <v>24</v>
      </c>
      <c r="K1270">
        <v>5.87</v>
      </c>
      <c r="L1270">
        <v>0</v>
      </c>
      <c r="M1270">
        <v>0</v>
      </c>
      <c r="N1270">
        <v>14</v>
      </c>
      <c r="O1270" s="2">
        <f t="shared" si="38"/>
        <v>7.34375</v>
      </c>
      <c r="P1270" s="2">
        <f t="shared" si="39"/>
        <v>5</v>
      </c>
    </row>
    <row r="1271" spans="1:16" x14ac:dyDescent="0.3">
      <c r="A1271">
        <v>19</v>
      </c>
      <c r="B1271" t="s">
        <v>2465</v>
      </c>
      <c r="C1271" t="s">
        <v>16</v>
      </c>
      <c r="D1271">
        <v>1996</v>
      </c>
      <c r="E1271">
        <v>2005</v>
      </c>
      <c r="F1271">
        <v>7</v>
      </c>
      <c r="G1271">
        <v>10</v>
      </c>
      <c r="H1271">
        <v>1</v>
      </c>
      <c r="I1271">
        <v>235</v>
      </c>
      <c r="J1271">
        <v>68</v>
      </c>
      <c r="K1271">
        <v>26.11</v>
      </c>
      <c r="L1271">
        <v>0</v>
      </c>
      <c r="M1271">
        <v>2</v>
      </c>
      <c r="N1271">
        <v>1</v>
      </c>
      <c r="O1271" s="2">
        <f t="shared" si="38"/>
        <v>33.571428571428569</v>
      </c>
      <c r="P1271" s="2">
        <f t="shared" si="39"/>
        <v>23.5</v>
      </c>
    </row>
    <row r="1272" spans="1:16" x14ac:dyDescent="0.3">
      <c r="A1272">
        <v>20</v>
      </c>
      <c r="B1272" t="s">
        <v>3998</v>
      </c>
      <c r="C1272" t="s">
        <v>12</v>
      </c>
      <c r="D1272">
        <v>1950</v>
      </c>
      <c r="E1272">
        <v>1951</v>
      </c>
      <c r="F1272">
        <v>5</v>
      </c>
      <c r="G1272">
        <v>9</v>
      </c>
      <c r="H1272">
        <v>0</v>
      </c>
      <c r="I1272">
        <v>234</v>
      </c>
      <c r="J1272">
        <v>48</v>
      </c>
      <c r="K1272">
        <v>26</v>
      </c>
      <c r="L1272">
        <v>0</v>
      </c>
      <c r="M1272">
        <v>0</v>
      </c>
      <c r="N1272">
        <v>1</v>
      </c>
      <c r="O1272" s="2">
        <f t="shared" si="38"/>
        <v>46.8</v>
      </c>
      <c r="P1272" s="2">
        <f t="shared" si="39"/>
        <v>26</v>
      </c>
    </row>
    <row r="1273" spans="1:16" x14ac:dyDescent="0.3">
      <c r="A1273">
        <v>21</v>
      </c>
      <c r="B1273" t="s">
        <v>3999</v>
      </c>
      <c r="C1273" t="s">
        <v>13</v>
      </c>
      <c r="D1273">
        <v>1924</v>
      </c>
      <c r="E1273">
        <v>1936</v>
      </c>
      <c r="F1273">
        <v>24</v>
      </c>
      <c r="G1273">
        <v>28</v>
      </c>
      <c r="H1273">
        <v>12</v>
      </c>
      <c r="I1273">
        <v>234</v>
      </c>
      <c r="J1273">
        <v>39</v>
      </c>
      <c r="K1273">
        <v>14.62</v>
      </c>
      <c r="L1273">
        <v>0</v>
      </c>
      <c r="M1273">
        <v>0</v>
      </c>
      <c r="N1273">
        <v>2</v>
      </c>
      <c r="O1273" s="2">
        <f t="shared" si="38"/>
        <v>9.75</v>
      </c>
      <c r="P1273" s="2">
        <f t="shared" si="39"/>
        <v>8.3571428571428577</v>
      </c>
    </row>
    <row r="1274" spans="1:16" x14ac:dyDescent="0.3">
      <c r="A1274">
        <v>22</v>
      </c>
      <c r="B1274" t="s">
        <v>2512</v>
      </c>
      <c r="C1274" t="s">
        <v>15</v>
      </c>
      <c r="D1274">
        <v>1983</v>
      </c>
      <c r="E1274">
        <v>1990</v>
      </c>
      <c r="F1274">
        <v>10</v>
      </c>
      <c r="G1274">
        <v>11</v>
      </c>
      <c r="H1274">
        <v>1</v>
      </c>
      <c r="I1274">
        <v>233</v>
      </c>
      <c r="J1274">
        <v>87</v>
      </c>
      <c r="K1274">
        <v>23.3</v>
      </c>
      <c r="L1274">
        <v>0</v>
      </c>
      <c r="M1274">
        <v>1</v>
      </c>
      <c r="N1274">
        <v>1</v>
      </c>
      <c r="O1274" s="2">
        <f t="shared" si="38"/>
        <v>23.3</v>
      </c>
      <c r="P1274" s="2">
        <f t="shared" si="39"/>
        <v>21.181818181818183</v>
      </c>
    </row>
    <row r="1275" spans="1:16" x14ac:dyDescent="0.3">
      <c r="A1275">
        <v>23</v>
      </c>
      <c r="B1275" t="s">
        <v>4000</v>
      </c>
      <c r="C1275" t="s">
        <v>13</v>
      </c>
      <c r="D1275">
        <v>1924</v>
      </c>
      <c r="E1275">
        <v>1926</v>
      </c>
      <c r="F1275">
        <v>9</v>
      </c>
      <c r="G1275">
        <v>8</v>
      </c>
      <c r="H1275">
        <v>1</v>
      </c>
      <c r="I1275">
        <v>233</v>
      </c>
      <c r="J1275">
        <v>74</v>
      </c>
      <c r="K1275">
        <v>33.28</v>
      </c>
      <c r="L1275">
        <v>0</v>
      </c>
      <c r="M1275">
        <v>2</v>
      </c>
      <c r="N1275">
        <v>0</v>
      </c>
      <c r="O1275" s="2">
        <f t="shared" si="38"/>
        <v>25.888888888888889</v>
      </c>
      <c r="P1275" s="2">
        <f t="shared" si="39"/>
        <v>29.125</v>
      </c>
    </row>
    <row r="1276" spans="1:16" x14ac:dyDescent="0.3">
      <c r="A1276">
        <v>24</v>
      </c>
      <c r="B1276" t="s">
        <v>4001</v>
      </c>
      <c r="C1276" t="s">
        <v>12</v>
      </c>
      <c r="D1276">
        <v>2002</v>
      </c>
      <c r="E1276">
        <v>2003</v>
      </c>
      <c r="F1276">
        <v>5</v>
      </c>
      <c r="G1276">
        <v>8</v>
      </c>
      <c r="H1276">
        <v>3</v>
      </c>
      <c r="I1276">
        <v>233</v>
      </c>
      <c r="J1276">
        <v>100</v>
      </c>
      <c r="K1276">
        <v>46.6</v>
      </c>
      <c r="L1276">
        <v>1</v>
      </c>
      <c r="M1276">
        <v>1</v>
      </c>
      <c r="N1276">
        <v>2</v>
      </c>
      <c r="O1276" s="2">
        <f t="shared" si="38"/>
        <v>46.6</v>
      </c>
      <c r="P1276" s="2">
        <f t="shared" si="39"/>
        <v>29.125</v>
      </c>
    </row>
    <row r="1277" spans="1:16" x14ac:dyDescent="0.3">
      <c r="A1277">
        <v>25</v>
      </c>
      <c r="B1277" t="s">
        <v>4002</v>
      </c>
      <c r="C1277" t="s">
        <v>15</v>
      </c>
      <c r="D1277">
        <v>1930</v>
      </c>
      <c r="E1277">
        <v>1930</v>
      </c>
      <c r="F1277">
        <v>3</v>
      </c>
      <c r="G1277">
        <v>6</v>
      </c>
      <c r="H1277">
        <v>0</v>
      </c>
      <c r="I1277">
        <v>232</v>
      </c>
      <c r="J1277">
        <v>80</v>
      </c>
      <c r="K1277">
        <v>38.659999999999997</v>
      </c>
      <c r="L1277">
        <v>0</v>
      </c>
      <c r="M1277">
        <v>2</v>
      </c>
      <c r="N1277">
        <v>1</v>
      </c>
      <c r="O1277" s="2">
        <f t="shared" si="38"/>
        <v>77.333333333333329</v>
      </c>
      <c r="P1277" s="2">
        <f t="shared" si="39"/>
        <v>38.666666666666664</v>
      </c>
    </row>
    <row r="1278" spans="1:16" x14ac:dyDescent="0.3">
      <c r="A1278">
        <v>26</v>
      </c>
      <c r="B1278" t="s">
        <v>2386</v>
      </c>
      <c r="C1278" t="s">
        <v>20</v>
      </c>
      <c r="D1278">
        <v>2001</v>
      </c>
      <c r="E1278">
        <v>2004</v>
      </c>
      <c r="F1278">
        <v>10</v>
      </c>
      <c r="G1278">
        <v>19</v>
      </c>
      <c r="H1278">
        <v>2</v>
      </c>
      <c r="I1278">
        <v>232</v>
      </c>
      <c r="J1278">
        <v>46</v>
      </c>
      <c r="K1278">
        <v>13.64</v>
      </c>
      <c r="L1278">
        <v>0</v>
      </c>
      <c r="M1278">
        <v>0</v>
      </c>
      <c r="N1278">
        <v>5</v>
      </c>
      <c r="O1278" s="2">
        <f t="shared" si="38"/>
        <v>23.2</v>
      </c>
      <c r="P1278" s="2">
        <f t="shared" si="39"/>
        <v>12.210526315789474</v>
      </c>
    </row>
    <row r="1279" spans="1:16" x14ac:dyDescent="0.3">
      <c r="A1279">
        <v>27</v>
      </c>
      <c r="B1279" t="s">
        <v>4003</v>
      </c>
      <c r="C1279" t="s">
        <v>13</v>
      </c>
      <c r="D1279">
        <v>1893</v>
      </c>
      <c r="E1279">
        <v>1902</v>
      </c>
      <c r="F1279">
        <v>12</v>
      </c>
      <c r="G1279">
        <v>16</v>
      </c>
      <c r="H1279">
        <v>3</v>
      </c>
      <c r="I1279">
        <v>231</v>
      </c>
      <c r="J1279">
        <v>52</v>
      </c>
      <c r="K1279">
        <v>17.760000000000002</v>
      </c>
      <c r="L1279">
        <v>0</v>
      </c>
      <c r="M1279">
        <v>1</v>
      </c>
      <c r="N1279">
        <v>3</v>
      </c>
      <c r="O1279" s="2">
        <f t="shared" si="38"/>
        <v>19.25</v>
      </c>
      <c r="P1279" s="2">
        <f t="shared" si="39"/>
        <v>14.4375</v>
      </c>
    </row>
    <row r="1280" spans="1:16" x14ac:dyDescent="0.3">
      <c r="A1280">
        <v>28</v>
      </c>
      <c r="B1280" t="s">
        <v>4004</v>
      </c>
      <c r="C1280" t="s">
        <v>13</v>
      </c>
      <c r="D1280">
        <v>1910</v>
      </c>
      <c r="E1280">
        <v>1926</v>
      </c>
      <c r="F1280">
        <v>28</v>
      </c>
      <c r="G1280">
        <v>42</v>
      </c>
      <c r="H1280">
        <v>13</v>
      </c>
      <c r="I1280">
        <v>230</v>
      </c>
      <c r="J1280">
        <v>24</v>
      </c>
      <c r="K1280">
        <v>7.93</v>
      </c>
      <c r="L1280">
        <v>0</v>
      </c>
      <c r="M1280">
        <v>0</v>
      </c>
      <c r="N1280">
        <v>5</v>
      </c>
      <c r="O1280" s="2">
        <f t="shared" si="38"/>
        <v>8.2142857142857135</v>
      </c>
      <c r="P1280" s="2">
        <f t="shared" si="39"/>
        <v>5.4761904761904763</v>
      </c>
    </row>
    <row r="1281" spans="1:16" x14ac:dyDescent="0.3">
      <c r="A1281">
        <v>29</v>
      </c>
      <c r="B1281" t="s">
        <v>4005</v>
      </c>
      <c r="C1281" t="s">
        <v>13</v>
      </c>
      <c r="D1281">
        <v>1954</v>
      </c>
      <c r="E1281">
        <v>1959</v>
      </c>
      <c r="F1281">
        <v>17</v>
      </c>
      <c r="G1281">
        <v>24</v>
      </c>
      <c r="H1281">
        <v>3</v>
      </c>
      <c r="I1281">
        <v>230</v>
      </c>
      <c r="J1281">
        <v>37</v>
      </c>
      <c r="K1281">
        <v>10.95</v>
      </c>
      <c r="L1281">
        <v>0</v>
      </c>
      <c r="M1281">
        <v>0</v>
      </c>
      <c r="N1281">
        <v>3</v>
      </c>
      <c r="O1281" s="2">
        <f t="shared" si="38"/>
        <v>13.529411764705882</v>
      </c>
      <c r="P1281" s="2">
        <f t="shared" si="39"/>
        <v>9.5833333333333339</v>
      </c>
    </row>
    <row r="1282" spans="1:16" x14ac:dyDescent="0.3">
      <c r="A1282">
        <v>30</v>
      </c>
      <c r="B1282" t="s">
        <v>2746</v>
      </c>
      <c r="C1282" t="s">
        <v>16</v>
      </c>
      <c r="D1282">
        <v>1982</v>
      </c>
      <c r="E1282">
        <v>1987</v>
      </c>
      <c r="F1282">
        <v>8</v>
      </c>
      <c r="G1282">
        <v>8</v>
      </c>
      <c r="H1282">
        <v>3</v>
      </c>
      <c r="I1282">
        <v>229</v>
      </c>
      <c r="J1282">
        <v>65</v>
      </c>
      <c r="K1282">
        <v>45.8</v>
      </c>
      <c r="L1282">
        <v>0</v>
      </c>
      <c r="M1282">
        <v>2</v>
      </c>
      <c r="N1282">
        <v>0</v>
      </c>
      <c r="O1282" s="2">
        <f t="shared" si="38"/>
        <v>28.625</v>
      </c>
      <c r="P1282" s="2">
        <f t="shared" si="39"/>
        <v>28.625</v>
      </c>
    </row>
    <row r="1283" spans="1:16" x14ac:dyDescent="0.3">
      <c r="A1283">
        <v>31</v>
      </c>
      <c r="B1283" t="s">
        <v>4006</v>
      </c>
      <c r="C1283" t="s">
        <v>18</v>
      </c>
      <c r="D1283">
        <v>1949</v>
      </c>
      <c r="E1283">
        <v>1958</v>
      </c>
      <c r="F1283">
        <v>19</v>
      </c>
      <c r="G1283">
        <v>31</v>
      </c>
      <c r="H1283">
        <v>5</v>
      </c>
      <c r="I1283">
        <v>229</v>
      </c>
      <c r="J1283">
        <v>22</v>
      </c>
      <c r="K1283">
        <v>8.8000000000000007</v>
      </c>
      <c r="L1283">
        <v>0</v>
      </c>
      <c r="M1283">
        <v>0</v>
      </c>
      <c r="N1283">
        <v>5</v>
      </c>
      <c r="O1283" s="2">
        <f t="shared" ref="O1283:O1346" si="40">I1283/F1283</f>
        <v>12.052631578947368</v>
      </c>
      <c r="P1283" s="2">
        <f t="shared" ref="P1283:P1346" si="41">I1283/G1283</f>
        <v>7.387096774193548</v>
      </c>
    </row>
    <row r="1284" spans="1:16" x14ac:dyDescent="0.3">
      <c r="A1284">
        <v>32</v>
      </c>
      <c r="B1284" t="s">
        <v>4007</v>
      </c>
      <c r="C1284" t="s">
        <v>11</v>
      </c>
      <c r="D1284">
        <v>1953</v>
      </c>
      <c r="E1284">
        <v>1959</v>
      </c>
      <c r="F1284">
        <v>8</v>
      </c>
      <c r="G1284">
        <v>15</v>
      </c>
      <c r="H1284">
        <v>0</v>
      </c>
      <c r="I1284">
        <v>229</v>
      </c>
      <c r="J1284">
        <v>41</v>
      </c>
      <c r="K1284">
        <v>15.26</v>
      </c>
      <c r="L1284">
        <v>0</v>
      </c>
      <c r="M1284">
        <v>0</v>
      </c>
      <c r="N1284">
        <v>3</v>
      </c>
      <c r="O1284" s="2">
        <f t="shared" si="40"/>
        <v>28.625</v>
      </c>
      <c r="P1284" s="2">
        <f t="shared" si="41"/>
        <v>15.266666666666667</v>
      </c>
    </row>
    <row r="1285" spans="1:16" x14ac:dyDescent="0.3">
      <c r="A1285">
        <v>33</v>
      </c>
      <c r="B1285" t="s">
        <v>4008</v>
      </c>
      <c r="C1285" t="s">
        <v>18</v>
      </c>
      <c r="D1285">
        <v>1955</v>
      </c>
      <c r="E1285">
        <v>1958</v>
      </c>
      <c r="F1285">
        <v>8</v>
      </c>
      <c r="G1285">
        <v>15</v>
      </c>
      <c r="H1285">
        <v>0</v>
      </c>
      <c r="I1285">
        <v>229</v>
      </c>
      <c r="J1285">
        <v>93</v>
      </c>
      <c r="K1285">
        <v>15.26</v>
      </c>
      <c r="L1285">
        <v>0</v>
      </c>
      <c r="M1285">
        <v>2</v>
      </c>
      <c r="N1285">
        <v>4</v>
      </c>
      <c r="O1285" s="2">
        <f t="shared" si="40"/>
        <v>28.625</v>
      </c>
      <c r="P1285" s="2">
        <f t="shared" si="41"/>
        <v>15.266666666666667</v>
      </c>
    </row>
    <row r="1286" spans="1:16" x14ac:dyDescent="0.3">
      <c r="A1286">
        <v>34</v>
      </c>
      <c r="B1286" t="s">
        <v>4009</v>
      </c>
      <c r="C1286" t="s">
        <v>18</v>
      </c>
      <c r="D1286">
        <v>1958</v>
      </c>
      <c r="E1286">
        <v>1964</v>
      </c>
      <c r="F1286">
        <v>11</v>
      </c>
      <c r="G1286">
        <v>20</v>
      </c>
      <c r="H1286">
        <v>2</v>
      </c>
      <c r="I1286">
        <v>229</v>
      </c>
      <c r="J1286">
        <v>50</v>
      </c>
      <c r="K1286">
        <v>12.72</v>
      </c>
      <c r="L1286">
        <v>0</v>
      </c>
      <c r="M1286">
        <v>1</v>
      </c>
      <c r="N1286">
        <v>2</v>
      </c>
      <c r="O1286" s="2">
        <f t="shared" si="40"/>
        <v>20.818181818181817</v>
      </c>
      <c r="P1286" s="2">
        <f t="shared" si="41"/>
        <v>11.45</v>
      </c>
    </row>
    <row r="1287" spans="1:16" x14ac:dyDescent="0.3">
      <c r="A1287">
        <v>35</v>
      </c>
      <c r="B1287" t="s">
        <v>3246</v>
      </c>
      <c r="C1287" t="s">
        <v>13</v>
      </c>
      <c r="D1287">
        <v>1998</v>
      </c>
      <c r="E1287">
        <v>2002</v>
      </c>
      <c r="F1287">
        <v>10</v>
      </c>
      <c r="G1287">
        <v>16</v>
      </c>
      <c r="H1287">
        <v>4</v>
      </c>
      <c r="I1287">
        <v>229</v>
      </c>
      <c r="J1287">
        <v>99</v>
      </c>
      <c r="K1287">
        <v>19.079999999999998</v>
      </c>
      <c r="L1287">
        <v>0</v>
      </c>
      <c r="M1287">
        <v>1</v>
      </c>
      <c r="N1287">
        <v>2</v>
      </c>
      <c r="O1287" s="2">
        <f t="shared" si="40"/>
        <v>22.9</v>
      </c>
      <c r="P1287" s="2">
        <f t="shared" si="41"/>
        <v>14.3125</v>
      </c>
    </row>
    <row r="1288" spans="1:16" x14ac:dyDescent="0.3">
      <c r="A1288">
        <v>36</v>
      </c>
      <c r="B1288" t="s">
        <v>507</v>
      </c>
      <c r="C1288" t="s">
        <v>20</v>
      </c>
      <c r="D1288">
        <v>2018</v>
      </c>
      <c r="E1288">
        <v>2019</v>
      </c>
      <c r="F1288">
        <v>7</v>
      </c>
      <c r="G1288">
        <v>13</v>
      </c>
      <c r="H1288">
        <v>0</v>
      </c>
      <c r="I1288">
        <v>228</v>
      </c>
      <c r="J1288">
        <v>67</v>
      </c>
      <c r="K1288">
        <v>17.53</v>
      </c>
      <c r="L1288">
        <v>0</v>
      </c>
      <c r="M1288">
        <v>1</v>
      </c>
      <c r="N1288">
        <v>3</v>
      </c>
      <c r="O1288" s="2">
        <f t="shared" si="40"/>
        <v>32.571428571428569</v>
      </c>
      <c r="P1288" s="2">
        <f t="shared" si="41"/>
        <v>17.53846153846154</v>
      </c>
    </row>
    <row r="1289" spans="1:16" x14ac:dyDescent="0.3">
      <c r="A1289">
        <v>37</v>
      </c>
      <c r="B1289" t="s">
        <v>4010</v>
      </c>
      <c r="C1289" t="s">
        <v>13</v>
      </c>
      <c r="D1289">
        <v>1899</v>
      </c>
      <c r="E1289">
        <v>1902</v>
      </c>
      <c r="F1289">
        <v>7</v>
      </c>
      <c r="G1289">
        <v>13</v>
      </c>
      <c r="H1289">
        <v>1</v>
      </c>
      <c r="I1289">
        <v>228</v>
      </c>
      <c r="J1289">
        <v>68</v>
      </c>
      <c r="K1289">
        <v>19</v>
      </c>
      <c r="L1289">
        <v>0</v>
      </c>
      <c r="M1289">
        <v>1</v>
      </c>
      <c r="N1289">
        <v>1</v>
      </c>
      <c r="O1289" s="2">
        <f t="shared" si="40"/>
        <v>32.571428571428569</v>
      </c>
      <c r="P1289" s="2">
        <f t="shared" si="41"/>
        <v>17.53846153846154</v>
      </c>
    </row>
    <row r="1290" spans="1:16" x14ac:dyDescent="0.3">
      <c r="A1290">
        <v>38</v>
      </c>
      <c r="B1290" t="s">
        <v>4011</v>
      </c>
      <c r="C1290" t="s">
        <v>12</v>
      </c>
      <c r="D1290">
        <v>1895</v>
      </c>
      <c r="E1290">
        <v>1899</v>
      </c>
      <c r="F1290">
        <v>5</v>
      </c>
      <c r="G1290">
        <v>9</v>
      </c>
      <c r="H1290">
        <v>3</v>
      </c>
      <c r="I1290">
        <v>228</v>
      </c>
      <c r="J1290">
        <v>85</v>
      </c>
      <c r="K1290">
        <v>38</v>
      </c>
      <c r="L1290">
        <v>0</v>
      </c>
      <c r="M1290">
        <v>2</v>
      </c>
      <c r="N1290">
        <v>2</v>
      </c>
      <c r="O1290" s="2">
        <f t="shared" si="40"/>
        <v>45.6</v>
      </c>
      <c r="P1290" s="2">
        <f t="shared" si="41"/>
        <v>25.333333333333332</v>
      </c>
    </row>
    <row r="1291" spans="1:16" x14ac:dyDescent="0.3">
      <c r="A1291">
        <v>39</v>
      </c>
      <c r="B1291" t="s">
        <v>3454</v>
      </c>
      <c r="C1291" t="s">
        <v>11</v>
      </c>
      <c r="D1291">
        <v>2016</v>
      </c>
      <c r="E1291">
        <v>2017</v>
      </c>
      <c r="F1291">
        <v>4</v>
      </c>
      <c r="G1291">
        <v>6</v>
      </c>
      <c r="H1291">
        <v>1</v>
      </c>
      <c r="I1291">
        <v>228</v>
      </c>
      <c r="J1291">
        <v>104</v>
      </c>
      <c r="K1291">
        <v>45.6</v>
      </c>
      <c r="L1291">
        <v>1</v>
      </c>
      <c r="M1291">
        <v>1</v>
      </c>
      <c r="N1291">
        <v>0</v>
      </c>
      <c r="O1291" s="2">
        <f t="shared" si="40"/>
        <v>57</v>
      </c>
      <c r="P1291" s="2">
        <f t="shared" si="41"/>
        <v>38</v>
      </c>
    </row>
    <row r="1292" spans="1:16" x14ac:dyDescent="0.3">
      <c r="A1292">
        <v>40</v>
      </c>
      <c r="B1292" t="s">
        <v>1037</v>
      </c>
      <c r="C1292" t="s">
        <v>19</v>
      </c>
      <c r="D1292">
        <v>2014</v>
      </c>
      <c r="E1292">
        <v>2018</v>
      </c>
      <c r="F1292">
        <v>7</v>
      </c>
      <c r="G1292">
        <v>14</v>
      </c>
      <c r="H1292">
        <v>3</v>
      </c>
      <c r="I1292">
        <v>227</v>
      </c>
      <c r="J1292">
        <v>49</v>
      </c>
      <c r="K1292">
        <v>20.63</v>
      </c>
      <c r="L1292">
        <v>0</v>
      </c>
      <c r="M1292">
        <v>0</v>
      </c>
      <c r="N1292">
        <v>2</v>
      </c>
      <c r="O1292" s="2">
        <f t="shared" si="40"/>
        <v>32.428571428571431</v>
      </c>
      <c r="P1292" s="2">
        <f t="shared" si="41"/>
        <v>16.214285714285715</v>
      </c>
    </row>
    <row r="1293" spans="1:16" x14ac:dyDescent="0.3">
      <c r="A1293">
        <v>41</v>
      </c>
      <c r="B1293" t="s">
        <v>949</v>
      </c>
      <c r="C1293" t="s">
        <v>13</v>
      </c>
      <c r="D1293">
        <v>2001</v>
      </c>
      <c r="E1293">
        <v>2002</v>
      </c>
      <c r="F1293">
        <v>7</v>
      </c>
      <c r="G1293">
        <v>12</v>
      </c>
      <c r="H1293">
        <v>3</v>
      </c>
      <c r="I1293">
        <v>226</v>
      </c>
      <c r="J1293">
        <v>48</v>
      </c>
      <c r="K1293">
        <v>25.11</v>
      </c>
      <c r="L1293">
        <v>0</v>
      </c>
      <c r="M1293">
        <v>0</v>
      </c>
      <c r="N1293">
        <v>1</v>
      </c>
      <c r="O1293" s="2">
        <f t="shared" si="40"/>
        <v>32.285714285714285</v>
      </c>
      <c r="P1293" s="2">
        <f t="shared" si="41"/>
        <v>18.833333333333332</v>
      </c>
    </row>
    <row r="1294" spans="1:16" x14ac:dyDescent="0.3">
      <c r="A1294">
        <v>42</v>
      </c>
      <c r="B1294" t="s">
        <v>2340</v>
      </c>
      <c r="C1294" t="s">
        <v>11</v>
      </c>
      <c r="D1294">
        <v>1982</v>
      </c>
      <c r="E1294">
        <v>1985</v>
      </c>
      <c r="F1294">
        <v>7</v>
      </c>
      <c r="G1294">
        <v>10</v>
      </c>
      <c r="H1294">
        <v>1</v>
      </c>
      <c r="I1294">
        <v>226</v>
      </c>
      <c r="J1294">
        <v>72</v>
      </c>
      <c r="K1294">
        <v>25.11</v>
      </c>
      <c r="L1294">
        <v>0</v>
      </c>
      <c r="M1294">
        <v>1</v>
      </c>
      <c r="N1294">
        <v>2</v>
      </c>
      <c r="O1294" s="2">
        <f t="shared" si="40"/>
        <v>32.285714285714285</v>
      </c>
      <c r="P1294" s="2">
        <f t="shared" si="41"/>
        <v>22.6</v>
      </c>
    </row>
    <row r="1295" spans="1:16" x14ac:dyDescent="0.3">
      <c r="A1295">
        <v>43</v>
      </c>
      <c r="B1295" t="s">
        <v>4012</v>
      </c>
      <c r="C1295" t="s">
        <v>17</v>
      </c>
      <c r="D1295">
        <v>1967</v>
      </c>
      <c r="E1295">
        <v>1970</v>
      </c>
      <c r="F1295">
        <v>7</v>
      </c>
      <c r="G1295">
        <v>10</v>
      </c>
      <c r="H1295">
        <v>1</v>
      </c>
      <c r="I1295">
        <v>226</v>
      </c>
      <c r="J1295">
        <v>48</v>
      </c>
      <c r="K1295">
        <v>25.11</v>
      </c>
      <c r="L1295">
        <v>0</v>
      </c>
      <c r="M1295">
        <v>0</v>
      </c>
      <c r="N1295">
        <v>1</v>
      </c>
      <c r="O1295" s="2">
        <f t="shared" si="40"/>
        <v>32.285714285714285</v>
      </c>
      <c r="P1295" s="2">
        <f t="shared" si="41"/>
        <v>22.6</v>
      </c>
    </row>
    <row r="1296" spans="1:16" x14ac:dyDescent="0.3">
      <c r="A1296">
        <v>44</v>
      </c>
      <c r="B1296" t="s">
        <v>2903</v>
      </c>
      <c r="C1296" t="s">
        <v>12</v>
      </c>
      <c r="D1296">
        <v>1987</v>
      </c>
      <c r="E1296">
        <v>1995</v>
      </c>
      <c r="F1296">
        <v>24</v>
      </c>
      <c r="G1296">
        <v>28</v>
      </c>
      <c r="H1296">
        <v>12</v>
      </c>
      <c r="I1296">
        <v>225</v>
      </c>
      <c r="J1296">
        <v>42</v>
      </c>
      <c r="K1296">
        <v>14.06</v>
      </c>
      <c r="L1296">
        <v>0</v>
      </c>
      <c r="M1296">
        <v>0</v>
      </c>
      <c r="N1296">
        <v>3</v>
      </c>
      <c r="O1296" s="2">
        <f t="shared" si="40"/>
        <v>9.375</v>
      </c>
      <c r="P1296" s="2">
        <f t="shared" si="41"/>
        <v>8.0357142857142865</v>
      </c>
    </row>
    <row r="1297" spans="1:16" x14ac:dyDescent="0.3">
      <c r="A1297">
        <v>45</v>
      </c>
      <c r="B1297" t="s">
        <v>3483</v>
      </c>
      <c r="C1297" t="s">
        <v>15</v>
      </c>
      <c r="D1297">
        <v>2004</v>
      </c>
      <c r="E1297">
        <v>2006</v>
      </c>
      <c r="F1297">
        <v>5</v>
      </c>
      <c r="G1297">
        <v>8</v>
      </c>
      <c r="H1297">
        <v>1</v>
      </c>
      <c r="I1297">
        <v>225</v>
      </c>
      <c r="J1297">
        <v>52</v>
      </c>
      <c r="K1297">
        <v>32.14</v>
      </c>
      <c r="L1297">
        <v>0</v>
      </c>
      <c r="M1297">
        <v>1</v>
      </c>
      <c r="N1297">
        <v>0</v>
      </c>
      <c r="O1297" s="2">
        <f t="shared" si="40"/>
        <v>45</v>
      </c>
      <c r="P1297" s="2">
        <f t="shared" si="41"/>
        <v>28.125</v>
      </c>
    </row>
    <row r="1298" spans="1:16" x14ac:dyDescent="0.3">
      <c r="A1298">
        <v>46</v>
      </c>
      <c r="B1298" t="s">
        <v>4013</v>
      </c>
      <c r="C1298" t="s">
        <v>11</v>
      </c>
      <c r="D1298">
        <v>1955</v>
      </c>
      <c r="E1298">
        <v>1961</v>
      </c>
      <c r="F1298">
        <v>21</v>
      </c>
      <c r="G1298">
        <v>27</v>
      </c>
      <c r="H1298">
        <v>5</v>
      </c>
      <c r="I1298">
        <v>225</v>
      </c>
      <c r="J1298">
        <v>54</v>
      </c>
      <c r="K1298">
        <v>10.220000000000001</v>
      </c>
      <c r="L1298">
        <v>0</v>
      </c>
      <c r="M1298">
        <v>1</v>
      </c>
      <c r="N1298">
        <v>8</v>
      </c>
      <c r="O1298" s="2">
        <f t="shared" si="40"/>
        <v>10.714285714285714</v>
      </c>
      <c r="P1298" s="2">
        <f t="shared" si="41"/>
        <v>8.3333333333333339</v>
      </c>
    </row>
    <row r="1299" spans="1:16" x14ac:dyDescent="0.3">
      <c r="A1299">
        <v>47</v>
      </c>
      <c r="B1299" t="s">
        <v>4014</v>
      </c>
      <c r="C1299" t="s">
        <v>13</v>
      </c>
      <c r="D1299">
        <v>1930</v>
      </c>
      <c r="E1299">
        <v>1936</v>
      </c>
      <c r="F1299">
        <v>9</v>
      </c>
      <c r="G1299">
        <v>13</v>
      </c>
      <c r="H1299">
        <v>2</v>
      </c>
      <c r="I1299">
        <v>224</v>
      </c>
      <c r="J1299">
        <v>61</v>
      </c>
      <c r="K1299">
        <v>20.36</v>
      </c>
      <c r="L1299">
        <v>0</v>
      </c>
      <c r="M1299">
        <v>1</v>
      </c>
      <c r="N1299">
        <v>1</v>
      </c>
      <c r="O1299" s="2">
        <f t="shared" si="40"/>
        <v>24.888888888888889</v>
      </c>
      <c r="P1299" s="2">
        <f t="shared" si="41"/>
        <v>17.23076923076923</v>
      </c>
    </row>
    <row r="1300" spans="1:16" x14ac:dyDescent="0.3">
      <c r="A1300">
        <v>48</v>
      </c>
      <c r="B1300" t="s">
        <v>4015</v>
      </c>
      <c r="C1300" t="s">
        <v>12</v>
      </c>
      <c r="D1300">
        <v>1972</v>
      </c>
      <c r="E1300">
        <v>1973</v>
      </c>
      <c r="F1300">
        <v>3</v>
      </c>
      <c r="G1300">
        <v>5</v>
      </c>
      <c r="H1300">
        <v>0</v>
      </c>
      <c r="I1300">
        <v>223</v>
      </c>
      <c r="J1300">
        <v>142</v>
      </c>
      <c r="K1300">
        <v>44.6</v>
      </c>
      <c r="L1300">
        <v>1</v>
      </c>
      <c r="M1300">
        <v>0</v>
      </c>
      <c r="N1300">
        <v>0</v>
      </c>
      <c r="O1300" s="2">
        <f t="shared" si="40"/>
        <v>74.333333333333329</v>
      </c>
      <c r="P1300" s="2">
        <f t="shared" si="41"/>
        <v>44.6</v>
      </c>
    </row>
    <row r="1301" spans="1:16" x14ac:dyDescent="0.3">
      <c r="A1301">
        <v>49</v>
      </c>
      <c r="B1301" t="s">
        <v>4016</v>
      </c>
      <c r="C1301" t="s">
        <v>18</v>
      </c>
      <c r="D1301">
        <v>1930</v>
      </c>
      <c r="E1301">
        <v>1931</v>
      </c>
      <c r="F1301">
        <v>7</v>
      </c>
      <c r="G1301">
        <v>8</v>
      </c>
      <c r="H1301">
        <v>0</v>
      </c>
      <c r="I1301">
        <v>223</v>
      </c>
      <c r="J1301">
        <v>80</v>
      </c>
      <c r="K1301">
        <v>27.87</v>
      </c>
      <c r="L1301">
        <v>0</v>
      </c>
      <c r="M1301">
        <v>2</v>
      </c>
      <c r="N1301">
        <v>2</v>
      </c>
      <c r="O1301" s="2">
        <f t="shared" si="40"/>
        <v>31.857142857142858</v>
      </c>
      <c r="P1301" s="2">
        <f t="shared" si="41"/>
        <v>27.875</v>
      </c>
    </row>
    <row r="1302" spans="1:16" x14ac:dyDescent="0.3">
      <c r="A1302">
        <v>0</v>
      </c>
      <c r="B1302" t="s">
        <v>2758</v>
      </c>
      <c r="C1302" t="s">
        <v>15</v>
      </c>
      <c r="D1302">
        <v>1992</v>
      </c>
      <c r="E1302">
        <v>1998</v>
      </c>
      <c r="F1302">
        <v>26</v>
      </c>
      <c r="G1302">
        <v>36</v>
      </c>
      <c r="H1302">
        <v>8</v>
      </c>
      <c r="I1302">
        <v>222</v>
      </c>
      <c r="J1302">
        <v>43</v>
      </c>
      <c r="K1302">
        <v>7.92</v>
      </c>
      <c r="L1302">
        <v>0</v>
      </c>
      <c r="M1302">
        <v>0</v>
      </c>
      <c r="N1302">
        <v>8</v>
      </c>
      <c r="O1302" s="2">
        <f t="shared" si="40"/>
        <v>8.5384615384615383</v>
      </c>
      <c r="P1302" s="2">
        <f t="shared" si="41"/>
        <v>6.166666666666667</v>
      </c>
    </row>
    <row r="1303" spans="1:16" x14ac:dyDescent="0.3">
      <c r="A1303">
        <v>1</v>
      </c>
      <c r="B1303" t="s">
        <v>3043</v>
      </c>
      <c r="C1303" t="s">
        <v>15</v>
      </c>
      <c r="D1303">
        <v>1978</v>
      </c>
      <c r="E1303">
        <v>1979</v>
      </c>
      <c r="F1303">
        <v>6</v>
      </c>
      <c r="G1303">
        <v>10</v>
      </c>
      <c r="H1303">
        <v>0</v>
      </c>
      <c r="I1303">
        <v>222</v>
      </c>
      <c r="J1303">
        <v>69</v>
      </c>
      <c r="K1303">
        <v>22.2</v>
      </c>
      <c r="L1303">
        <v>0</v>
      </c>
      <c r="M1303">
        <v>2</v>
      </c>
      <c r="N1303">
        <v>2</v>
      </c>
      <c r="O1303" s="2">
        <f t="shared" si="40"/>
        <v>37</v>
      </c>
      <c r="P1303" s="2">
        <f t="shared" si="41"/>
        <v>22.2</v>
      </c>
    </row>
    <row r="1304" spans="1:16" x14ac:dyDescent="0.3">
      <c r="A1304">
        <v>2</v>
      </c>
      <c r="B1304" t="s">
        <v>4017</v>
      </c>
      <c r="C1304" t="s">
        <v>12</v>
      </c>
      <c r="D1304">
        <v>1920</v>
      </c>
      <c r="E1304">
        <v>1926</v>
      </c>
      <c r="F1304">
        <v>21</v>
      </c>
      <c r="G1304">
        <v>29</v>
      </c>
      <c r="H1304">
        <v>9</v>
      </c>
      <c r="I1304">
        <v>222</v>
      </c>
      <c r="J1304">
        <v>46</v>
      </c>
      <c r="K1304">
        <v>11.1</v>
      </c>
      <c r="L1304">
        <v>0</v>
      </c>
      <c r="M1304">
        <v>0</v>
      </c>
      <c r="N1304">
        <v>3</v>
      </c>
      <c r="O1304" s="2">
        <f t="shared" si="40"/>
        <v>10.571428571428571</v>
      </c>
      <c r="P1304" s="2">
        <f t="shared" si="41"/>
        <v>7.6551724137931032</v>
      </c>
    </row>
    <row r="1305" spans="1:16" x14ac:dyDescent="0.3">
      <c r="A1305">
        <v>3</v>
      </c>
      <c r="B1305" t="s">
        <v>4018</v>
      </c>
      <c r="C1305" t="s">
        <v>15</v>
      </c>
      <c r="D1305">
        <v>1960</v>
      </c>
      <c r="E1305">
        <v>1962</v>
      </c>
      <c r="F1305">
        <v>5</v>
      </c>
      <c r="G1305">
        <v>10</v>
      </c>
      <c r="H1305">
        <v>1</v>
      </c>
      <c r="I1305">
        <v>222</v>
      </c>
      <c r="J1305">
        <v>55</v>
      </c>
      <c r="K1305">
        <v>24.66</v>
      </c>
      <c r="L1305">
        <v>0</v>
      </c>
      <c r="M1305">
        <v>1</v>
      </c>
      <c r="N1305">
        <v>0</v>
      </c>
      <c r="O1305" s="2">
        <f t="shared" si="40"/>
        <v>44.4</v>
      </c>
      <c r="P1305" s="2">
        <f t="shared" si="41"/>
        <v>22.2</v>
      </c>
    </row>
    <row r="1306" spans="1:16" x14ac:dyDescent="0.3">
      <c r="A1306">
        <v>4</v>
      </c>
      <c r="B1306" t="s">
        <v>4019</v>
      </c>
      <c r="C1306" t="s">
        <v>17</v>
      </c>
      <c r="D1306">
        <v>1962</v>
      </c>
      <c r="E1306">
        <v>1964</v>
      </c>
      <c r="F1306">
        <v>6</v>
      </c>
      <c r="G1306">
        <v>10</v>
      </c>
      <c r="H1306">
        <v>2</v>
      </c>
      <c r="I1306">
        <v>221</v>
      </c>
      <c r="J1306">
        <v>40</v>
      </c>
      <c r="K1306">
        <v>27.62</v>
      </c>
      <c r="L1306">
        <v>0</v>
      </c>
      <c r="M1306">
        <v>0</v>
      </c>
      <c r="N1306">
        <v>0</v>
      </c>
      <c r="O1306" s="2">
        <f t="shared" si="40"/>
        <v>36.833333333333336</v>
      </c>
      <c r="P1306" s="2">
        <f t="shared" si="41"/>
        <v>22.1</v>
      </c>
    </row>
    <row r="1307" spans="1:16" x14ac:dyDescent="0.3">
      <c r="A1307">
        <v>5</v>
      </c>
      <c r="B1307" t="s">
        <v>4020</v>
      </c>
      <c r="C1307" t="s">
        <v>12</v>
      </c>
      <c r="D1307">
        <v>1904</v>
      </c>
      <c r="E1307">
        <v>1911</v>
      </c>
      <c r="F1307">
        <v>6</v>
      </c>
      <c r="G1307">
        <v>11</v>
      </c>
      <c r="H1307">
        <v>0</v>
      </c>
      <c r="I1307">
        <v>221</v>
      </c>
      <c r="J1307">
        <v>67</v>
      </c>
      <c r="K1307">
        <v>20.09</v>
      </c>
      <c r="L1307">
        <v>0</v>
      </c>
      <c r="M1307">
        <v>2</v>
      </c>
      <c r="N1307">
        <v>1</v>
      </c>
      <c r="O1307" s="2">
        <f t="shared" si="40"/>
        <v>36.833333333333336</v>
      </c>
      <c r="P1307" s="2">
        <f t="shared" si="41"/>
        <v>20.09090909090909</v>
      </c>
    </row>
    <row r="1308" spans="1:16" x14ac:dyDescent="0.3">
      <c r="A1308">
        <v>6</v>
      </c>
      <c r="B1308" t="s">
        <v>1387</v>
      </c>
      <c r="C1308" t="s">
        <v>18</v>
      </c>
      <c r="D1308">
        <v>2015</v>
      </c>
      <c r="E1308">
        <v>2019</v>
      </c>
      <c r="F1308">
        <v>11</v>
      </c>
      <c r="G1308">
        <v>15</v>
      </c>
      <c r="H1308">
        <v>4</v>
      </c>
      <c r="I1308">
        <v>221</v>
      </c>
      <c r="J1308">
        <v>66</v>
      </c>
      <c r="K1308">
        <v>20.09</v>
      </c>
      <c r="L1308">
        <v>0</v>
      </c>
      <c r="M1308">
        <v>1</v>
      </c>
      <c r="N1308">
        <v>2</v>
      </c>
      <c r="O1308" s="2">
        <f t="shared" si="40"/>
        <v>20.09090909090909</v>
      </c>
      <c r="P1308" s="2">
        <f t="shared" si="41"/>
        <v>14.733333333333333</v>
      </c>
    </row>
    <row r="1309" spans="1:16" x14ac:dyDescent="0.3">
      <c r="A1309">
        <v>7</v>
      </c>
      <c r="B1309" t="s">
        <v>4021</v>
      </c>
      <c r="C1309" t="s">
        <v>16</v>
      </c>
      <c r="D1309">
        <v>1964</v>
      </c>
      <c r="E1309">
        <v>1969</v>
      </c>
      <c r="F1309">
        <v>5</v>
      </c>
      <c r="G1309">
        <v>7</v>
      </c>
      <c r="H1309">
        <v>0</v>
      </c>
      <c r="I1309">
        <v>221</v>
      </c>
      <c r="J1309">
        <v>95</v>
      </c>
      <c r="K1309">
        <v>31.57</v>
      </c>
      <c r="L1309">
        <v>0</v>
      </c>
      <c r="M1309">
        <v>2</v>
      </c>
      <c r="N1309">
        <v>1</v>
      </c>
      <c r="O1309" s="2">
        <f t="shared" si="40"/>
        <v>44.2</v>
      </c>
      <c r="P1309" s="2">
        <f t="shared" si="41"/>
        <v>31.571428571428573</v>
      </c>
    </row>
    <row r="1310" spans="1:16" x14ac:dyDescent="0.3">
      <c r="A1310">
        <v>8</v>
      </c>
      <c r="B1310" t="s">
        <v>4022</v>
      </c>
      <c r="C1310" t="s">
        <v>15</v>
      </c>
      <c r="D1310">
        <v>1935</v>
      </c>
      <c r="E1310">
        <v>1939</v>
      </c>
      <c r="F1310">
        <v>7</v>
      </c>
      <c r="G1310">
        <v>11</v>
      </c>
      <c r="H1310">
        <v>1</v>
      </c>
      <c r="I1310">
        <v>220</v>
      </c>
      <c r="J1310">
        <v>77</v>
      </c>
      <c r="K1310">
        <v>22</v>
      </c>
      <c r="L1310">
        <v>0</v>
      </c>
      <c r="M1310">
        <v>1</v>
      </c>
      <c r="N1310">
        <v>3</v>
      </c>
      <c r="O1310" s="2">
        <f t="shared" si="40"/>
        <v>31.428571428571427</v>
      </c>
      <c r="P1310" s="2">
        <f t="shared" si="41"/>
        <v>20</v>
      </c>
    </row>
    <row r="1311" spans="1:16" x14ac:dyDescent="0.3">
      <c r="A1311">
        <v>9</v>
      </c>
      <c r="B1311" t="s">
        <v>4023</v>
      </c>
      <c r="C1311" t="s">
        <v>13</v>
      </c>
      <c r="D1311">
        <v>2018</v>
      </c>
      <c r="E1311">
        <v>2019</v>
      </c>
      <c r="F1311">
        <v>10</v>
      </c>
      <c r="G1311">
        <v>18</v>
      </c>
      <c r="H1311">
        <v>6</v>
      </c>
      <c r="I1311">
        <v>220</v>
      </c>
      <c r="J1311">
        <v>92</v>
      </c>
      <c r="K1311">
        <v>18.329999999999998</v>
      </c>
      <c r="L1311">
        <v>0</v>
      </c>
      <c r="M1311">
        <v>1</v>
      </c>
      <c r="N1311">
        <v>2</v>
      </c>
      <c r="O1311" s="2">
        <f t="shared" si="40"/>
        <v>22</v>
      </c>
      <c r="P1311" s="2">
        <f t="shared" si="41"/>
        <v>12.222222222222221</v>
      </c>
    </row>
    <row r="1312" spans="1:16" x14ac:dyDescent="0.3">
      <c r="A1312">
        <v>10</v>
      </c>
      <c r="B1312" t="s">
        <v>1752</v>
      </c>
      <c r="C1312" t="s">
        <v>13</v>
      </c>
      <c r="D1312">
        <v>2006</v>
      </c>
      <c r="E1312">
        <v>2013</v>
      </c>
      <c r="F1312">
        <v>50</v>
      </c>
      <c r="G1312">
        <v>68</v>
      </c>
      <c r="H1312">
        <v>23</v>
      </c>
      <c r="I1312">
        <v>220</v>
      </c>
      <c r="J1312">
        <v>26</v>
      </c>
      <c r="K1312">
        <v>4.88</v>
      </c>
      <c r="L1312">
        <v>0</v>
      </c>
      <c r="M1312">
        <v>0</v>
      </c>
      <c r="N1312">
        <v>20</v>
      </c>
      <c r="O1312" s="2">
        <f t="shared" si="40"/>
        <v>4.4000000000000004</v>
      </c>
      <c r="P1312" s="2">
        <f t="shared" si="41"/>
        <v>3.2352941176470589</v>
      </c>
    </row>
    <row r="1313" spans="1:16" x14ac:dyDescent="0.3">
      <c r="A1313">
        <v>11</v>
      </c>
      <c r="B1313" t="s">
        <v>2169</v>
      </c>
      <c r="C1313" t="s">
        <v>13</v>
      </c>
      <c r="D1313">
        <v>1987</v>
      </c>
      <c r="E1313">
        <v>1993</v>
      </c>
      <c r="F1313">
        <v>10</v>
      </c>
      <c r="G1313">
        <v>15</v>
      </c>
      <c r="H1313">
        <v>1</v>
      </c>
      <c r="I1313">
        <v>219</v>
      </c>
      <c r="J1313">
        <v>83</v>
      </c>
      <c r="K1313">
        <v>15.64</v>
      </c>
      <c r="L1313">
        <v>0</v>
      </c>
      <c r="M1313">
        <v>1</v>
      </c>
      <c r="N1313">
        <v>1</v>
      </c>
      <c r="O1313" s="2">
        <f t="shared" si="40"/>
        <v>21.9</v>
      </c>
      <c r="P1313" s="2">
        <f t="shared" si="41"/>
        <v>14.6</v>
      </c>
    </row>
    <row r="1314" spans="1:16" x14ac:dyDescent="0.3">
      <c r="A1314">
        <v>12</v>
      </c>
      <c r="B1314" t="s">
        <v>4024</v>
      </c>
      <c r="C1314" t="s">
        <v>13</v>
      </c>
      <c r="D1314">
        <v>2016</v>
      </c>
      <c r="E1314">
        <v>2016</v>
      </c>
      <c r="F1314">
        <v>3</v>
      </c>
      <c r="G1314">
        <v>6</v>
      </c>
      <c r="H1314">
        <v>1</v>
      </c>
      <c r="I1314">
        <v>219</v>
      </c>
      <c r="J1314">
        <v>82</v>
      </c>
      <c r="K1314">
        <v>43.8</v>
      </c>
      <c r="L1314">
        <v>0</v>
      </c>
      <c r="M1314">
        <v>2</v>
      </c>
      <c r="N1314">
        <v>0</v>
      </c>
      <c r="O1314" s="2">
        <f t="shared" si="40"/>
        <v>73</v>
      </c>
      <c r="P1314" s="2">
        <f t="shared" si="41"/>
        <v>36.5</v>
      </c>
    </row>
    <row r="1315" spans="1:16" x14ac:dyDescent="0.3">
      <c r="A1315">
        <v>13</v>
      </c>
      <c r="B1315" t="s">
        <v>4025</v>
      </c>
      <c r="C1315" t="s">
        <v>13</v>
      </c>
      <c r="D1315">
        <v>1971</v>
      </c>
      <c r="E1315">
        <v>1971</v>
      </c>
      <c r="F1315">
        <v>5</v>
      </c>
      <c r="G1315">
        <v>8</v>
      </c>
      <c r="H1315">
        <v>2</v>
      </c>
      <c r="I1315">
        <v>219</v>
      </c>
      <c r="J1315">
        <v>81</v>
      </c>
      <c r="K1315">
        <v>36.5</v>
      </c>
      <c r="L1315">
        <v>0</v>
      </c>
      <c r="M1315">
        <v>2</v>
      </c>
      <c r="N1315">
        <v>1</v>
      </c>
      <c r="O1315" s="2">
        <f t="shared" si="40"/>
        <v>43.8</v>
      </c>
      <c r="P1315" s="2">
        <f t="shared" si="41"/>
        <v>27.375</v>
      </c>
    </row>
    <row r="1316" spans="1:16" x14ac:dyDescent="0.3">
      <c r="A1316">
        <v>14</v>
      </c>
      <c r="B1316" t="s">
        <v>2306</v>
      </c>
      <c r="C1316" t="s">
        <v>18</v>
      </c>
      <c r="D1316">
        <v>1992</v>
      </c>
      <c r="E1316">
        <v>1993</v>
      </c>
      <c r="F1316">
        <v>4</v>
      </c>
      <c r="G1316">
        <v>7</v>
      </c>
      <c r="H1316">
        <v>0</v>
      </c>
      <c r="I1316">
        <v>219</v>
      </c>
      <c r="J1316">
        <v>119</v>
      </c>
      <c r="K1316">
        <v>31.28</v>
      </c>
      <c r="L1316">
        <v>1</v>
      </c>
      <c r="M1316">
        <v>0</v>
      </c>
      <c r="N1316">
        <v>1</v>
      </c>
      <c r="O1316" s="2">
        <f t="shared" si="40"/>
        <v>54.75</v>
      </c>
      <c r="P1316" s="2">
        <f t="shared" si="41"/>
        <v>31.285714285714285</v>
      </c>
    </row>
    <row r="1317" spans="1:16" x14ac:dyDescent="0.3">
      <c r="A1317">
        <v>15</v>
      </c>
      <c r="B1317" t="s">
        <v>1968</v>
      </c>
      <c r="C1317" t="s">
        <v>18</v>
      </c>
      <c r="D1317">
        <v>2005</v>
      </c>
      <c r="E1317">
        <v>2009</v>
      </c>
      <c r="F1317">
        <v>22</v>
      </c>
      <c r="G1317">
        <v>34</v>
      </c>
      <c r="H1317">
        <v>5</v>
      </c>
      <c r="I1317">
        <v>219</v>
      </c>
      <c r="J1317">
        <v>31</v>
      </c>
      <c r="K1317">
        <v>7.55</v>
      </c>
      <c r="L1317">
        <v>0</v>
      </c>
      <c r="M1317">
        <v>0</v>
      </c>
      <c r="N1317">
        <v>8</v>
      </c>
      <c r="O1317" s="2">
        <f t="shared" si="40"/>
        <v>9.954545454545455</v>
      </c>
      <c r="P1317" s="2">
        <f t="shared" si="41"/>
        <v>6.4411764705882355</v>
      </c>
    </row>
    <row r="1318" spans="1:16" x14ac:dyDescent="0.3">
      <c r="A1318">
        <v>16</v>
      </c>
      <c r="B1318" t="s">
        <v>2985</v>
      </c>
      <c r="C1318" t="s">
        <v>12</v>
      </c>
      <c r="D1318">
        <v>1979</v>
      </c>
      <c r="E1318">
        <v>1979</v>
      </c>
      <c r="F1318">
        <v>10</v>
      </c>
      <c r="G1318">
        <v>18</v>
      </c>
      <c r="H1318">
        <v>5</v>
      </c>
      <c r="I1318">
        <v>219</v>
      </c>
      <c r="J1318">
        <v>55</v>
      </c>
      <c r="K1318">
        <v>16.84</v>
      </c>
      <c r="L1318">
        <v>0</v>
      </c>
      <c r="M1318">
        <v>1</v>
      </c>
      <c r="N1318">
        <v>2</v>
      </c>
      <c r="O1318" s="2">
        <f t="shared" si="40"/>
        <v>21.9</v>
      </c>
      <c r="P1318" s="2">
        <f t="shared" si="41"/>
        <v>12.166666666666666</v>
      </c>
    </row>
    <row r="1319" spans="1:16" x14ac:dyDescent="0.3">
      <c r="A1319">
        <v>17</v>
      </c>
      <c r="B1319" t="s">
        <v>4026</v>
      </c>
      <c r="C1319" t="s">
        <v>17</v>
      </c>
      <c r="D1319">
        <v>1948</v>
      </c>
      <c r="E1319">
        <v>1950</v>
      </c>
      <c r="F1319">
        <v>6</v>
      </c>
      <c r="G1319">
        <v>12</v>
      </c>
      <c r="H1319">
        <v>0</v>
      </c>
      <c r="I1319">
        <v>219</v>
      </c>
      <c r="J1319">
        <v>50</v>
      </c>
      <c r="K1319">
        <v>18.25</v>
      </c>
      <c r="L1319">
        <v>0</v>
      </c>
      <c r="M1319">
        <v>1</v>
      </c>
      <c r="N1319">
        <v>0</v>
      </c>
      <c r="O1319" s="2">
        <f t="shared" si="40"/>
        <v>36.5</v>
      </c>
      <c r="P1319" s="2">
        <f t="shared" si="41"/>
        <v>18.25</v>
      </c>
    </row>
    <row r="1320" spans="1:16" x14ac:dyDescent="0.3">
      <c r="A1320">
        <v>18</v>
      </c>
      <c r="B1320" t="s">
        <v>1294</v>
      </c>
      <c r="C1320" t="s">
        <v>18</v>
      </c>
      <c r="D1320">
        <v>2005</v>
      </c>
      <c r="E1320">
        <v>2008</v>
      </c>
      <c r="F1320">
        <v>7</v>
      </c>
      <c r="G1320">
        <v>11</v>
      </c>
      <c r="H1320">
        <v>0</v>
      </c>
      <c r="I1320">
        <v>218</v>
      </c>
      <c r="J1320">
        <v>52</v>
      </c>
      <c r="K1320">
        <v>19.809999999999999</v>
      </c>
      <c r="L1320">
        <v>0</v>
      </c>
      <c r="M1320">
        <v>1</v>
      </c>
      <c r="N1320">
        <v>2</v>
      </c>
      <c r="O1320" s="2">
        <f t="shared" si="40"/>
        <v>31.142857142857142</v>
      </c>
      <c r="P1320" s="2">
        <f t="shared" si="41"/>
        <v>19.818181818181817</v>
      </c>
    </row>
    <row r="1321" spans="1:16" x14ac:dyDescent="0.3">
      <c r="A1321">
        <v>19</v>
      </c>
      <c r="B1321" t="s">
        <v>2978</v>
      </c>
      <c r="C1321" t="s">
        <v>15</v>
      </c>
      <c r="D1321">
        <v>1977</v>
      </c>
      <c r="E1321">
        <v>1978</v>
      </c>
      <c r="F1321">
        <v>4</v>
      </c>
      <c r="G1321">
        <v>7</v>
      </c>
      <c r="H1321">
        <v>0</v>
      </c>
      <c r="I1321">
        <v>218</v>
      </c>
      <c r="J1321">
        <v>120</v>
      </c>
      <c r="K1321">
        <v>31.14</v>
      </c>
      <c r="L1321">
        <v>1</v>
      </c>
      <c r="M1321">
        <v>0</v>
      </c>
      <c r="N1321">
        <v>0</v>
      </c>
      <c r="O1321" s="2">
        <f t="shared" si="40"/>
        <v>54.5</v>
      </c>
      <c r="P1321" s="2">
        <f t="shared" si="41"/>
        <v>31.142857142857142</v>
      </c>
    </row>
    <row r="1322" spans="1:16" x14ac:dyDescent="0.3">
      <c r="A1322">
        <v>20</v>
      </c>
      <c r="B1322" t="s">
        <v>1700</v>
      </c>
      <c r="C1322" t="s">
        <v>14</v>
      </c>
      <c r="D1322">
        <v>2007</v>
      </c>
      <c r="E1322">
        <v>2014</v>
      </c>
      <c r="F1322">
        <v>21</v>
      </c>
      <c r="G1322">
        <v>30</v>
      </c>
      <c r="H1322">
        <v>6</v>
      </c>
      <c r="I1322">
        <v>218</v>
      </c>
      <c r="J1322">
        <v>48</v>
      </c>
      <c r="K1322">
        <v>9.08</v>
      </c>
      <c r="L1322">
        <v>0</v>
      </c>
      <c r="M1322">
        <v>0</v>
      </c>
      <c r="N1322">
        <v>4</v>
      </c>
      <c r="O1322" s="2">
        <f t="shared" si="40"/>
        <v>10.380952380952381</v>
      </c>
      <c r="P1322" s="2">
        <f t="shared" si="41"/>
        <v>7.2666666666666666</v>
      </c>
    </row>
    <row r="1323" spans="1:16" x14ac:dyDescent="0.3">
      <c r="A1323">
        <v>21</v>
      </c>
      <c r="B1323" t="s">
        <v>261</v>
      </c>
      <c r="C1323" t="s">
        <v>19</v>
      </c>
      <c r="D1323">
        <v>2013</v>
      </c>
      <c r="E1323">
        <v>2014</v>
      </c>
      <c r="F1323">
        <v>6</v>
      </c>
      <c r="G1323">
        <v>12</v>
      </c>
      <c r="H1323">
        <v>1</v>
      </c>
      <c r="I1323">
        <v>217</v>
      </c>
      <c r="J1323">
        <v>43</v>
      </c>
      <c r="K1323">
        <v>19.72</v>
      </c>
      <c r="L1323">
        <v>0</v>
      </c>
      <c r="M1323">
        <v>0</v>
      </c>
      <c r="N1323">
        <v>1</v>
      </c>
      <c r="O1323" s="2">
        <f t="shared" si="40"/>
        <v>36.166666666666664</v>
      </c>
      <c r="P1323" s="2">
        <f t="shared" si="41"/>
        <v>18.083333333333332</v>
      </c>
    </row>
    <row r="1324" spans="1:16" x14ac:dyDescent="0.3">
      <c r="A1324">
        <v>22</v>
      </c>
      <c r="B1324" t="s">
        <v>4027</v>
      </c>
      <c r="C1324" t="s">
        <v>12</v>
      </c>
      <c r="D1324">
        <v>1877</v>
      </c>
      <c r="E1324">
        <v>1887</v>
      </c>
      <c r="F1324">
        <v>18</v>
      </c>
      <c r="G1324">
        <v>29</v>
      </c>
      <c r="H1324">
        <v>6</v>
      </c>
      <c r="I1324">
        <v>217</v>
      </c>
      <c r="J1324">
        <v>50</v>
      </c>
      <c r="K1324">
        <v>9.43</v>
      </c>
      <c r="L1324">
        <v>0</v>
      </c>
      <c r="M1324">
        <v>1</v>
      </c>
      <c r="N1324">
        <v>6</v>
      </c>
      <c r="O1324" s="2">
        <f t="shared" si="40"/>
        <v>12.055555555555555</v>
      </c>
      <c r="P1324" s="2">
        <f t="shared" si="41"/>
        <v>7.4827586206896548</v>
      </c>
    </row>
    <row r="1325" spans="1:16" x14ac:dyDescent="0.3">
      <c r="A1325">
        <v>23</v>
      </c>
      <c r="B1325" t="s">
        <v>387</v>
      </c>
      <c r="C1325" t="s">
        <v>16</v>
      </c>
      <c r="D1325">
        <v>2016</v>
      </c>
      <c r="E1325">
        <v>2019</v>
      </c>
      <c r="F1325">
        <v>5</v>
      </c>
      <c r="G1325">
        <v>8</v>
      </c>
      <c r="H1325">
        <v>2</v>
      </c>
      <c r="I1325">
        <v>215</v>
      </c>
      <c r="J1325">
        <v>95</v>
      </c>
      <c r="K1325">
        <v>35.83</v>
      </c>
      <c r="L1325">
        <v>0</v>
      </c>
      <c r="M1325">
        <v>1</v>
      </c>
      <c r="N1325">
        <v>2</v>
      </c>
      <c r="O1325" s="2">
        <f t="shared" si="40"/>
        <v>43</v>
      </c>
      <c r="P1325" s="2">
        <f t="shared" si="41"/>
        <v>26.875</v>
      </c>
    </row>
    <row r="1326" spans="1:16" x14ac:dyDescent="0.3">
      <c r="A1326">
        <v>24</v>
      </c>
      <c r="B1326" t="s">
        <v>4028</v>
      </c>
      <c r="C1326" t="s">
        <v>13</v>
      </c>
      <c r="D1326">
        <v>1897</v>
      </c>
      <c r="E1326">
        <v>1899</v>
      </c>
      <c r="F1326">
        <v>6</v>
      </c>
      <c r="G1326">
        <v>11</v>
      </c>
      <c r="H1326">
        <v>0</v>
      </c>
      <c r="I1326">
        <v>215</v>
      </c>
      <c r="J1326">
        <v>51</v>
      </c>
      <c r="K1326">
        <v>19.54</v>
      </c>
      <c r="L1326">
        <v>0</v>
      </c>
      <c r="M1326">
        <v>1</v>
      </c>
      <c r="N1326">
        <v>0</v>
      </c>
      <c r="O1326" s="2">
        <f t="shared" si="40"/>
        <v>35.833333333333336</v>
      </c>
      <c r="P1326" s="2">
        <f t="shared" si="41"/>
        <v>19.545454545454547</v>
      </c>
    </row>
    <row r="1327" spans="1:16" x14ac:dyDescent="0.3">
      <c r="A1327">
        <v>25</v>
      </c>
      <c r="B1327" t="s">
        <v>2783</v>
      </c>
      <c r="C1327" t="s">
        <v>13</v>
      </c>
      <c r="D1327">
        <v>1971</v>
      </c>
      <c r="E1327">
        <v>1974</v>
      </c>
      <c r="F1327">
        <v>4</v>
      </c>
      <c r="G1327">
        <v>8</v>
      </c>
      <c r="H1327">
        <v>0</v>
      </c>
      <c r="I1327">
        <v>214</v>
      </c>
      <c r="J1327">
        <v>82</v>
      </c>
      <c r="K1327">
        <v>26.75</v>
      </c>
      <c r="L1327">
        <v>0</v>
      </c>
      <c r="M1327">
        <v>1</v>
      </c>
      <c r="N1327">
        <v>0</v>
      </c>
      <c r="O1327" s="2">
        <f t="shared" si="40"/>
        <v>53.5</v>
      </c>
      <c r="P1327" s="2">
        <f t="shared" si="41"/>
        <v>26.75</v>
      </c>
    </row>
    <row r="1328" spans="1:16" x14ac:dyDescent="0.3">
      <c r="A1328">
        <v>26</v>
      </c>
      <c r="B1328" t="s">
        <v>4029</v>
      </c>
      <c r="C1328" t="s">
        <v>12</v>
      </c>
      <c r="D1328">
        <v>1960</v>
      </c>
      <c r="E1328">
        <v>1967</v>
      </c>
      <c r="F1328">
        <v>8</v>
      </c>
      <c r="G1328">
        <v>13</v>
      </c>
      <c r="H1328">
        <v>1</v>
      </c>
      <c r="I1328">
        <v>214</v>
      </c>
      <c r="J1328">
        <v>55</v>
      </c>
      <c r="K1328">
        <v>17.829999999999998</v>
      </c>
      <c r="L1328">
        <v>0</v>
      </c>
      <c r="M1328">
        <v>1</v>
      </c>
      <c r="N1328">
        <v>3</v>
      </c>
      <c r="O1328" s="2">
        <f t="shared" si="40"/>
        <v>26.75</v>
      </c>
      <c r="P1328" s="2">
        <f t="shared" si="41"/>
        <v>16.46153846153846</v>
      </c>
    </row>
    <row r="1329" spans="1:16" x14ac:dyDescent="0.3">
      <c r="A1329">
        <v>27</v>
      </c>
      <c r="B1329" t="s">
        <v>2825</v>
      </c>
      <c r="C1329" t="s">
        <v>11</v>
      </c>
      <c r="D1329">
        <v>1983</v>
      </c>
      <c r="E1329">
        <v>1983</v>
      </c>
      <c r="F1329">
        <v>8</v>
      </c>
      <c r="G1329">
        <v>11</v>
      </c>
      <c r="H1329">
        <v>4</v>
      </c>
      <c r="I1329">
        <v>214</v>
      </c>
      <c r="J1329">
        <v>71</v>
      </c>
      <c r="K1329">
        <v>30.57</v>
      </c>
      <c r="L1329">
        <v>0</v>
      </c>
      <c r="M1329">
        <v>2</v>
      </c>
      <c r="N1329">
        <v>1</v>
      </c>
      <c r="O1329" s="2">
        <f t="shared" si="40"/>
        <v>26.75</v>
      </c>
      <c r="P1329" s="2">
        <f t="shared" si="41"/>
        <v>19.454545454545453</v>
      </c>
    </row>
    <row r="1330" spans="1:16" x14ac:dyDescent="0.3">
      <c r="A1330">
        <v>28</v>
      </c>
      <c r="B1330" t="s">
        <v>3120</v>
      </c>
      <c r="C1330" t="s">
        <v>13</v>
      </c>
      <c r="D1330">
        <v>1981</v>
      </c>
      <c r="E1330">
        <v>1985</v>
      </c>
      <c r="F1330">
        <v>13</v>
      </c>
      <c r="G1330">
        <v>18</v>
      </c>
      <c r="H1330">
        <v>3</v>
      </c>
      <c r="I1330">
        <v>213</v>
      </c>
      <c r="J1330">
        <v>52</v>
      </c>
      <c r="K1330">
        <v>14.2</v>
      </c>
      <c r="L1330">
        <v>0</v>
      </c>
      <c r="M1330">
        <v>1</v>
      </c>
      <c r="N1330">
        <v>2</v>
      </c>
      <c r="O1330" s="2">
        <f t="shared" si="40"/>
        <v>16.384615384615383</v>
      </c>
      <c r="P1330" s="2">
        <f t="shared" si="41"/>
        <v>11.833333333333334</v>
      </c>
    </row>
    <row r="1331" spans="1:16" x14ac:dyDescent="0.3">
      <c r="A1331">
        <v>29</v>
      </c>
      <c r="B1331" t="s">
        <v>4030</v>
      </c>
      <c r="C1331" t="s">
        <v>13</v>
      </c>
      <c r="D1331">
        <v>1886</v>
      </c>
      <c r="E1331">
        <v>1896</v>
      </c>
      <c r="F1331">
        <v>18</v>
      </c>
      <c r="G1331">
        <v>26</v>
      </c>
      <c r="H1331">
        <v>2</v>
      </c>
      <c r="I1331">
        <v>213</v>
      </c>
      <c r="J1331">
        <v>62</v>
      </c>
      <c r="K1331">
        <v>8.8699999999999992</v>
      </c>
      <c r="L1331">
        <v>0</v>
      </c>
      <c r="M1331">
        <v>1</v>
      </c>
      <c r="N1331">
        <v>7</v>
      </c>
      <c r="O1331" s="2">
        <f t="shared" si="40"/>
        <v>11.833333333333334</v>
      </c>
      <c r="P1331" s="2">
        <f t="shared" si="41"/>
        <v>8.1923076923076916</v>
      </c>
    </row>
    <row r="1332" spans="1:16" x14ac:dyDescent="0.3">
      <c r="A1332">
        <v>30</v>
      </c>
      <c r="B1332" t="s">
        <v>1460</v>
      </c>
      <c r="C1332" t="s">
        <v>14</v>
      </c>
      <c r="D1332">
        <v>2008</v>
      </c>
      <c r="E1332">
        <v>2014</v>
      </c>
      <c r="F1332">
        <v>19</v>
      </c>
      <c r="G1332">
        <v>19</v>
      </c>
      <c r="H1332">
        <v>6</v>
      </c>
      <c r="I1332">
        <v>213</v>
      </c>
      <c r="J1332">
        <v>78</v>
      </c>
      <c r="K1332">
        <v>16.38</v>
      </c>
      <c r="L1332">
        <v>0</v>
      </c>
      <c r="M1332">
        <v>1</v>
      </c>
      <c r="N1332">
        <v>2</v>
      </c>
      <c r="O1332" s="2">
        <f t="shared" si="40"/>
        <v>11.210526315789474</v>
      </c>
      <c r="P1332" s="2">
        <f t="shared" si="41"/>
        <v>11.210526315789474</v>
      </c>
    </row>
    <row r="1333" spans="1:16" x14ac:dyDescent="0.3">
      <c r="A1333">
        <v>31</v>
      </c>
      <c r="B1333" t="s">
        <v>4031</v>
      </c>
      <c r="C1333" t="s">
        <v>15</v>
      </c>
      <c r="D1333">
        <v>1969</v>
      </c>
      <c r="E1333">
        <v>1973</v>
      </c>
      <c r="F1333">
        <v>10</v>
      </c>
      <c r="G1333">
        <v>16</v>
      </c>
      <c r="H1333">
        <v>3</v>
      </c>
      <c r="I1333">
        <v>212</v>
      </c>
      <c r="J1333">
        <v>44</v>
      </c>
      <c r="K1333">
        <v>16.3</v>
      </c>
      <c r="L1333">
        <v>0</v>
      </c>
      <c r="M1333">
        <v>0</v>
      </c>
      <c r="N1333">
        <v>1</v>
      </c>
      <c r="O1333" s="2">
        <f t="shared" si="40"/>
        <v>21.2</v>
      </c>
      <c r="P1333" s="2">
        <f t="shared" si="41"/>
        <v>13.25</v>
      </c>
    </row>
    <row r="1334" spans="1:16" x14ac:dyDescent="0.3">
      <c r="A1334">
        <v>32</v>
      </c>
      <c r="B1334" t="s">
        <v>4032</v>
      </c>
      <c r="C1334" t="s">
        <v>18</v>
      </c>
      <c r="D1334">
        <v>1931</v>
      </c>
      <c r="E1334">
        <v>1937</v>
      </c>
      <c r="F1334">
        <v>7</v>
      </c>
      <c r="G1334">
        <v>12</v>
      </c>
      <c r="H1334">
        <v>1</v>
      </c>
      <c r="I1334">
        <v>212</v>
      </c>
      <c r="J1334">
        <v>59</v>
      </c>
      <c r="K1334">
        <v>19.27</v>
      </c>
      <c r="L1334">
        <v>0</v>
      </c>
      <c r="M1334">
        <v>1</v>
      </c>
      <c r="N1334">
        <v>2</v>
      </c>
      <c r="O1334" s="2">
        <f t="shared" si="40"/>
        <v>30.285714285714285</v>
      </c>
      <c r="P1334" s="2">
        <f t="shared" si="41"/>
        <v>17.666666666666668</v>
      </c>
    </row>
    <row r="1335" spans="1:16" x14ac:dyDescent="0.3">
      <c r="A1335">
        <v>33</v>
      </c>
      <c r="B1335" t="s">
        <v>4033</v>
      </c>
      <c r="C1335" t="s">
        <v>12</v>
      </c>
      <c r="D1335">
        <v>1932</v>
      </c>
      <c r="E1335">
        <v>1936</v>
      </c>
      <c r="F1335">
        <v>5</v>
      </c>
      <c r="G1335">
        <v>8</v>
      </c>
      <c r="H1335">
        <v>0</v>
      </c>
      <c r="I1335">
        <v>211</v>
      </c>
      <c r="J1335">
        <v>61</v>
      </c>
      <c r="K1335">
        <v>26.37</v>
      </c>
      <c r="L1335">
        <v>0</v>
      </c>
      <c r="M1335">
        <v>2</v>
      </c>
      <c r="N1335">
        <v>1</v>
      </c>
      <c r="O1335" s="2">
        <f t="shared" si="40"/>
        <v>42.2</v>
      </c>
      <c r="P1335" s="2">
        <f t="shared" si="41"/>
        <v>26.375</v>
      </c>
    </row>
    <row r="1336" spans="1:16" x14ac:dyDescent="0.3">
      <c r="A1336">
        <v>34</v>
      </c>
      <c r="B1336" t="s">
        <v>2690</v>
      </c>
      <c r="C1336" t="s">
        <v>14</v>
      </c>
      <c r="D1336">
        <v>1993</v>
      </c>
      <c r="E1336">
        <v>1995</v>
      </c>
      <c r="F1336">
        <v>7</v>
      </c>
      <c r="G1336">
        <v>14</v>
      </c>
      <c r="H1336">
        <v>0</v>
      </c>
      <c r="I1336">
        <v>211</v>
      </c>
      <c r="J1336">
        <v>42</v>
      </c>
      <c r="K1336">
        <v>15.07</v>
      </c>
      <c r="L1336">
        <v>0</v>
      </c>
      <c r="M1336">
        <v>0</v>
      </c>
      <c r="N1336">
        <v>1</v>
      </c>
      <c r="O1336" s="2">
        <f t="shared" si="40"/>
        <v>30.142857142857142</v>
      </c>
      <c r="P1336" s="2">
        <f t="shared" si="41"/>
        <v>15.071428571428571</v>
      </c>
    </row>
    <row r="1337" spans="1:16" x14ac:dyDescent="0.3">
      <c r="A1337">
        <v>35</v>
      </c>
      <c r="B1337" t="s">
        <v>1126</v>
      </c>
      <c r="C1337" t="s">
        <v>20</v>
      </c>
      <c r="D1337">
        <v>2010</v>
      </c>
      <c r="E1337">
        <v>2017</v>
      </c>
      <c r="F1337">
        <v>11</v>
      </c>
      <c r="G1337">
        <v>21</v>
      </c>
      <c r="H1337">
        <v>1</v>
      </c>
      <c r="I1337">
        <v>211</v>
      </c>
      <c r="J1337">
        <v>53</v>
      </c>
      <c r="K1337">
        <v>10.55</v>
      </c>
      <c r="L1337">
        <v>0</v>
      </c>
      <c r="M1337">
        <v>1</v>
      </c>
      <c r="N1337">
        <v>2</v>
      </c>
      <c r="O1337" s="2">
        <f t="shared" si="40"/>
        <v>19.181818181818183</v>
      </c>
      <c r="P1337" s="2">
        <f t="shared" si="41"/>
        <v>10.047619047619047</v>
      </c>
    </row>
    <row r="1338" spans="1:16" x14ac:dyDescent="0.3">
      <c r="A1338">
        <v>36</v>
      </c>
      <c r="B1338" t="s">
        <v>2272</v>
      </c>
      <c r="C1338" t="s">
        <v>13</v>
      </c>
      <c r="D1338">
        <v>1996</v>
      </c>
      <c r="E1338">
        <v>1998</v>
      </c>
      <c r="F1338">
        <v>8</v>
      </c>
      <c r="G1338">
        <v>13</v>
      </c>
      <c r="H1338">
        <v>3</v>
      </c>
      <c r="I1338">
        <v>210</v>
      </c>
      <c r="J1338">
        <v>53</v>
      </c>
      <c r="K1338">
        <v>21</v>
      </c>
      <c r="L1338">
        <v>0</v>
      </c>
      <c r="M1338">
        <v>2</v>
      </c>
      <c r="N1338">
        <v>0</v>
      </c>
      <c r="O1338" s="2">
        <f t="shared" si="40"/>
        <v>26.25</v>
      </c>
      <c r="P1338" s="2">
        <f t="shared" si="41"/>
        <v>16.153846153846153</v>
      </c>
    </row>
    <row r="1339" spans="1:16" x14ac:dyDescent="0.3">
      <c r="A1339">
        <v>37</v>
      </c>
      <c r="B1339" t="s">
        <v>2331</v>
      </c>
      <c r="C1339" t="s">
        <v>20</v>
      </c>
      <c r="D1339">
        <v>2000</v>
      </c>
      <c r="E1339">
        <v>2002</v>
      </c>
      <c r="F1339">
        <v>8</v>
      </c>
      <c r="G1339">
        <v>15</v>
      </c>
      <c r="H1339">
        <v>1</v>
      </c>
      <c r="I1339">
        <v>210</v>
      </c>
      <c r="J1339">
        <v>48</v>
      </c>
      <c r="K1339">
        <v>15</v>
      </c>
      <c r="L1339">
        <v>0</v>
      </c>
      <c r="M1339">
        <v>0</v>
      </c>
      <c r="N1339">
        <v>1</v>
      </c>
      <c r="O1339" s="2">
        <f t="shared" si="40"/>
        <v>26.25</v>
      </c>
      <c r="P1339" s="2">
        <f t="shared" si="41"/>
        <v>14</v>
      </c>
    </row>
    <row r="1340" spans="1:16" x14ac:dyDescent="0.3">
      <c r="A1340">
        <v>38</v>
      </c>
      <c r="B1340" t="s">
        <v>4034</v>
      </c>
      <c r="C1340" t="s">
        <v>13</v>
      </c>
      <c r="D1340">
        <v>1947</v>
      </c>
      <c r="E1340">
        <v>1948</v>
      </c>
      <c r="F1340">
        <v>8</v>
      </c>
      <c r="G1340">
        <v>14</v>
      </c>
      <c r="H1340">
        <v>0</v>
      </c>
      <c r="I1340">
        <v>209</v>
      </c>
      <c r="J1340">
        <v>45</v>
      </c>
      <c r="K1340">
        <v>14.92</v>
      </c>
      <c r="L1340">
        <v>0</v>
      </c>
      <c r="M1340">
        <v>0</v>
      </c>
      <c r="N1340">
        <v>2</v>
      </c>
      <c r="O1340" s="2">
        <f t="shared" si="40"/>
        <v>26.125</v>
      </c>
      <c r="P1340" s="2">
        <f t="shared" si="41"/>
        <v>14.928571428571429</v>
      </c>
    </row>
    <row r="1341" spans="1:16" x14ac:dyDescent="0.3">
      <c r="A1341">
        <v>39</v>
      </c>
      <c r="B1341" t="s">
        <v>4035</v>
      </c>
      <c r="C1341" t="s">
        <v>13</v>
      </c>
      <c r="D1341">
        <v>1922</v>
      </c>
      <c r="E1341">
        <v>1925</v>
      </c>
      <c r="F1341">
        <v>11</v>
      </c>
      <c r="G1341">
        <v>16</v>
      </c>
      <c r="H1341">
        <v>3</v>
      </c>
      <c r="I1341">
        <v>209</v>
      </c>
      <c r="J1341">
        <v>39</v>
      </c>
      <c r="K1341">
        <v>16.07</v>
      </c>
      <c r="L1341">
        <v>0</v>
      </c>
      <c r="M1341">
        <v>0</v>
      </c>
      <c r="N1341">
        <v>2</v>
      </c>
      <c r="O1341" s="2">
        <f t="shared" si="40"/>
        <v>19</v>
      </c>
      <c r="P1341" s="2">
        <f t="shared" si="41"/>
        <v>13.0625</v>
      </c>
    </row>
    <row r="1342" spans="1:16" x14ac:dyDescent="0.3">
      <c r="A1342">
        <v>40</v>
      </c>
      <c r="B1342" t="s">
        <v>4036</v>
      </c>
      <c r="C1342" t="s">
        <v>15</v>
      </c>
      <c r="D1342">
        <v>1972</v>
      </c>
      <c r="E1342">
        <v>1973</v>
      </c>
      <c r="F1342">
        <v>5</v>
      </c>
      <c r="G1342">
        <v>9</v>
      </c>
      <c r="H1342">
        <v>2</v>
      </c>
      <c r="I1342">
        <v>209</v>
      </c>
      <c r="J1342">
        <v>50</v>
      </c>
      <c r="K1342">
        <v>29.85</v>
      </c>
      <c r="L1342">
        <v>0</v>
      </c>
      <c r="M1342">
        <v>1</v>
      </c>
      <c r="N1342">
        <v>1</v>
      </c>
      <c r="O1342" s="2">
        <f t="shared" si="40"/>
        <v>41.8</v>
      </c>
      <c r="P1342" s="2">
        <f t="shared" si="41"/>
        <v>23.222222222222221</v>
      </c>
    </row>
    <row r="1343" spans="1:16" x14ac:dyDescent="0.3">
      <c r="A1343">
        <v>41</v>
      </c>
      <c r="B1343" t="s">
        <v>4037</v>
      </c>
      <c r="C1343" t="s">
        <v>17</v>
      </c>
      <c r="D1343">
        <v>1955</v>
      </c>
      <c r="E1343">
        <v>1962</v>
      </c>
      <c r="F1343">
        <v>14</v>
      </c>
      <c r="G1343">
        <v>24</v>
      </c>
      <c r="H1343">
        <v>3</v>
      </c>
      <c r="I1343">
        <v>209</v>
      </c>
      <c r="J1343">
        <v>31</v>
      </c>
      <c r="K1343">
        <v>9.9499999999999993</v>
      </c>
      <c r="L1343">
        <v>0</v>
      </c>
      <c r="M1343">
        <v>0</v>
      </c>
      <c r="N1343">
        <v>3</v>
      </c>
      <c r="O1343" s="2">
        <f t="shared" si="40"/>
        <v>14.928571428571429</v>
      </c>
      <c r="P1343" s="2">
        <f t="shared" si="41"/>
        <v>8.7083333333333339</v>
      </c>
    </row>
    <row r="1344" spans="1:16" x14ac:dyDescent="0.3">
      <c r="A1344">
        <v>42</v>
      </c>
      <c r="B1344" t="s">
        <v>4038</v>
      </c>
      <c r="C1344" t="s">
        <v>13</v>
      </c>
      <c r="D1344">
        <v>1925</v>
      </c>
      <c r="E1344">
        <v>1930</v>
      </c>
      <c r="F1344">
        <v>4</v>
      </c>
      <c r="G1344">
        <v>7</v>
      </c>
      <c r="H1344">
        <v>0</v>
      </c>
      <c r="I1344">
        <v>209</v>
      </c>
      <c r="J1344">
        <v>76</v>
      </c>
      <c r="K1344">
        <v>29.85</v>
      </c>
      <c r="L1344">
        <v>0</v>
      </c>
      <c r="M1344">
        <v>2</v>
      </c>
      <c r="N1344">
        <v>0</v>
      </c>
      <c r="O1344" s="2">
        <f t="shared" si="40"/>
        <v>52.25</v>
      </c>
      <c r="P1344" s="2">
        <f t="shared" si="41"/>
        <v>29.857142857142858</v>
      </c>
    </row>
    <row r="1345" spans="1:16" x14ac:dyDescent="0.3">
      <c r="A1345">
        <v>43</v>
      </c>
      <c r="B1345" t="s">
        <v>3177</v>
      </c>
      <c r="C1345" t="s">
        <v>12</v>
      </c>
      <c r="D1345">
        <v>1970</v>
      </c>
      <c r="E1345">
        <v>1975</v>
      </c>
      <c r="F1345">
        <v>9</v>
      </c>
      <c r="G1345">
        <v>14</v>
      </c>
      <c r="H1345">
        <v>5</v>
      </c>
      <c r="I1345">
        <v>208</v>
      </c>
      <c r="J1345">
        <v>74</v>
      </c>
      <c r="K1345">
        <v>23.11</v>
      </c>
      <c r="L1345">
        <v>0</v>
      </c>
      <c r="M1345">
        <v>1</v>
      </c>
      <c r="N1345">
        <v>1</v>
      </c>
      <c r="O1345" s="2">
        <f t="shared" si="40"/>
        <v>23.111111111111111</v>
      </c>
      <c r="P1345" s="2">
        <f t="shared" si="41"/>
        <v>14.857142857142858</v>
      </c>
    </row>
    <row r="1346" spans="1:16" x14ac:dyDescent="0.3">
      <c r="A1346">
        <v>44</v>
      </c>
      <c r="B1346" t="s">
        <v>4039</v>
      </c>
      <c r="C1346" t="s">
        <v>13</v>
      </c>
      <c r="D1346">
        <v>1921</v>
      </c>
      <c r="E1346">
        <v>1928</v>
      </c>
      <c r="F1346">
        <v>8</v>
      </c>
      <c r="G1346">
        <v>13</v>
      </c>
      <c r="H1346">
        <v>1</v>
      </c>
      <c r="I1346">
        <v>208</v>
      </c>
      <c r="J1346">
        <v>38</v>
      </c>
      <c r="K1346">
        <v>17.329999999999998</v>
      </c>
      <c r="L1346">
        <v>0</v>
      </c>
      <c r="M1346">
        <v>0</v>
      </c>
      <c r="N1346">
        <v>0</v>
      </c>
      <c r="O1346" s="2">
        <f t="shared" si="40"/>
        <v>26</v>
      </c>
      <c r="P1346" s="2">
        <f t="shared" si="41"/>
        <v>16</v>
      </c>
    </row>
    <row r="1347" spans="1:16" x14ac:dyDescent="0.3">
      <c r="A1347">
        <v>45</v>
      </c>
      <c r="B1347" t="s">
        <v>4040</v>
      </c>
      <c r="C1347" t="s">
        <v>11</v>
      </c>
      <c r="D1347">
        <v>1946</v>
      </c>
      <c r="E1347">
        <v>1951</v>
      </c>
      <c r="F1347">
        <v>9</v>
      </c>
      <c r="G1347">
        <v>17</v>
      </c>
      <c r="H1347">
        <v>1</v>
      </c>
      <c r="I1347">
        <v>208</v>
      </c>
      <c r="J1347">
        <v>37</v>
      </c>
      <c r="K1347">
        <v>13</v>
      </c>
      <c r="L1347">
        <v>0</v>
      </c>
      <c r="M1347">
        <v>0</v>
      </c>
      <c r="N1347">
        <v>4</v>
      </c>
      <c r="O1347" s="2">
        <f t="shared" ref="O1347:O1410" si="42">I1347/F1347</f>
        <v>23.111111111111111</v>
      </c>
      <c r="P1347" s="2">
        <f t="shared" ref="P1347:P1410" si="43">I1347/G1347</f>
        <v>12.235294117647058</v>
      </c>
    </row>
    <row r="1348" spans="1:16" x14ac:dyDescent="0.3">
      <c r="A1348">
        <v>46</v>
      </c>
      <c r="B1348" t="s">
        <v>2705</v>
      </c>
      <c r="C1348" t="s">
        <v>13</v>
      </c>
      <c r="D1348">
        <v>1988</v>
      </c>
      <c r="E1348">
        <v>1989</v>
      </c>
      <c r="F1348">
        <v>4</v>
      </c>
      <c r="G1348">
        <v>7</v>
      </c>
      <c r="H1348">
        <v>0</v>
      </c>
      <c r="I1348">
        <v>207</v>
      </c>
      <c r="J1348">
        <v>80</v>
      </c>
      <c r="K1348">
        <v>29.57</v>
      </c>
      <c r="L1348">
        <v>0</v>
      </c>
      <c r="M1348">
        <v>2</v>
      </c>
      <c r="N1348">
        <v>1</v>
      </c>
      <c r="O1348" s="2">
        <f t="shared" si="42"/>
        <v>51.75</v>
      </c>
      <c r="P1348" s="2">
        <f t="shared" si="43"/>
        <v>29.571428571428573</v>
      </c>
    </row>
    <row r="1349" spans="1:16" x14ac:dyDescent="0.3">
      <c r="A1349">
        <v>47</v>
      </c>
      <c r="B1349" t="s">
        <v>2973</v>
      </c>
      <c r="C1349" t="s">
        <v>18</v>
      </c>
      <c r="D1349">
        <v>1978</v>
      </c>
      <c r="E1349">
        <v>1989</v>
      </c>
      <c r="F1349">
        <v>30</v>
      </c>
      <c r="G1349">
        <v>41</v>
      </c>
      <c r="H1349">
        <v>8</v>
      </c>
      <c r="I1349">
        <v>207</v>
      </c>
      <c r="J1349">
        <v>37</v>
      </c>
      <c r="K1349">
        <v>6.27</v>
      </c>
      <c r="L1349">
        <v>0</v>
      </c>
      <c r="M1349">
        <v>0</v>
      </c>
      <c r="N1349">
        <v>10</v>
      </c>
      <c r="O1349" s="2">
        <f t="shared" si="42"/>
        <v>6.9</v>
      </c>
      <c r="P1349" s="2">
        <f t="shared" si="43"/>
        <v>5.0487804878048781</v>
      </c>
    </row>
    <row r="1350" spans="1:16" x14ac:dyDescent="0.3">
      <c r="A1350">
        <v>48</v>
      </c>
      <c r="B1350" t="s">
        <v>4041</v>
      </c>
      <c r="C1350" t="s">
        <v>11</v>
      </c>
      <c r="D1350">
        <v>1951</v>
      </c>
      <c r="E1350">
        <v>1960</v>
      </c>
      <c r="F1350">
        <v>12</v>
      </c>
      <c r="G1350">
        <v>20</v>
      </c>
      <c r="H1350">
        <v>1</v>
      </c>
      <c r="I1350">
        <v>207</v>
      </c>
      <c r="J1350">
        <v>52</v>
      </c>
      <c r="K1350">
        <v>10.89</v>
      </c>
      <c r="L1350">
        <v>0</v>
      </c>
      <c r="M1350">
        <v>1</v>
      </c>
      <c r="N1350">
        <v>3</v>
      </c>
      <c r="O1350" s="2">
        <f t="shared" si="42"/>
        <v>17.25</v>
      </c>
      <c r="P1350" s="2">
        <f t="shared" si="43"/>
        <v>10.35</v>
      </c>
    </row>
    <row r="1351" spans="1:16" x14ac:dyDescent="0.3">
      <c r="A1351">
        <v>49</v>
      </c>
      <c r="B1351" t="s">
        <v>2459</v>
      </c>
      <c r="C1351" t="s">
        <v>18</v>
      </c>
      <c r="D1351">
        <v>1988</v>
      </c>
      <c r="E1351">
        <v>1989</v>
      </c>
      <c r="F1351">
        <v>4</v>
      </c>
      <c r="G1351">
        <v>7</v>
      </c>
      <c r="H1351">
        <v>0</v>
      </c>
      <c r="I1351">
        <v>207</v>
      </c>
      <c r="J1351">
        <v>68</v>
      </c>
      <c r="K1351">
        <v>29.57</v>
      </c>
      <c r="L1351">
        <v>0</v>
      </c>
      <c r="M1351">
        <v>1</v>
      </c>
      <c r="N1351">
        <v>0</v>
      </c>
      <c r="O1351" s="2">
        <f t="shared" si="42"/>
        <v>51.75</v>
      </c>
      <c r="P1351" s="2">
        <f t="shared" si="43"/>
        <v>29.571428571428573</v>
      </c>
    </row>
    <row r="1352" spans="1:16" x14ac:dyDescent="0.3">
      <c r="A1352">
        <v>0</v>
      </c>
      <c r="B1352" t="s">
        <v>2333</v>
      </c>
      <c r="C1352" t="s">
        <v>12</v>
      </c>
      <c r="D1352">
        <v>1987</v>
      </c>
      <c r="E1352">
        <v>1990</v>
      </c>
      <c r="F1352">
        <v>8</v>
      </c>
      <c r="G1352">
        <v>11</v>
      </c>
      <c r="H1352">
        <v>0</v>
      </c>
      <c r="I1352">
        <v>207</v>
      </c>
      <c r="J1352">
        <v>39</v>
      </c>
      <c r="K1352">
        <v>18.809999999999999</v>
      </c>
      <c r="L1352">
        <v>0</v>
      </c>
      <c r="M1352">
        <v>0</v>
      </c>
      <c r="N1352">
        <v>0</v>
      </c>
      <c r="O1352" s="2">
        <f t="shared" si="42"/>
        <v>25.875</v>
      </c>
      <c r="P1352" s="2">
        <f t="shared" si="43"/>
        <v>18.818181818181817</v>
      </c>
    </row>
    <row r="1353" spans="1:16" x14ac:dyDescent="0.3">
      <c r="A1353">
        <v>1</v>
      </c>
      <c r="B1353" t="s">
        <v>2213</v>
      </c>
      <c r="C1353" t="s">
        <v>12</v>
      </c>
      <c r="D1353">
        <v>1985</v>
      </c>
      <c r="E1353">
        <v>1985</v>
      </c>
      <c r="F1353">
        <v>6</v>
      </c>
      <c r="G1353">
        <v>10</v>
      </c>
      <c r="H1353">
        <v>3</v>
      </c>
      <c r="I1353">
        <v>206</v>
      </c>
      <c r="J1353">
        <v>48</v>
      </c>
      <c r="K1353">
        <v>29.42</v>
      </c>
      <c r="L1353">
        <v>0</v>
      </c>
      <c r="M1353">
        <v>0</v>
      </c>
      <c r="N1353">
        <v>1</v>
      </c>
      <c r="O1353" s="2">
        <f t="shared" si="42"/>
        <v>34.333333333333336</v>
      </c>
      <c r="P1353" s="2">
        <f t="shared" si="43"/>
        <v>20.6</v>
      </c>
    </row>
    <row r="1354" spans="1:16" x14ac:dyDescent="0.3">
      <c r="A1354">
        <v>2</v>
      </c>
      <c r="B1354" t="s">
        <v>3344</v>
      </c>
      <c r="C1354" t="s">
        <v>13</v>
      </c>
      <c r="D1354">
        <v>1968</v>
      </c>
      <c r="E1354">
        <v>1985</v>
      </c>
      <c r="F1354">
        <v>25</v>
      </c>
      <c r="G1354">
        <v>37</v>
      </c>
      <c r="H1354">
        <v>4</v>
      </c>
      <c r="I1354">
        <v>206</v>
      </c>
      <c r="J1354">
        <v>33</v>
      </c>
      <c r="K1354">
        <v>6.24</v>
      </c>
      <c r="L1354">
        <v>0</v>
      </c>
      <c r="M1354">
        <v>0</v>
      </c>
      <c r="N1354">
        <v>10</v>
      </c>
      <c r="O1354" s="2">
        <f t="shared" si="42"/>
        <v>8.24</v>
      </c>
      <c r="P1354" s="2">
        <f t="shared" si="43"/>
        <v>5.5675675675675675</v>
      </c>
    </row>
    <row r="1355" spans="1:16" x14ac:dyDescent="0.3">
      <c r="A1355">
        <v>3</v>
      </c>
      <c r="B1355" t="s">
        <v>4042</v>
      </c>
      <c r="C1355" t="s">
        <v>11</v>
      </c>
      <c r="D1355">
        <v>1946</v>
      </c>
      <c r="E1355">
        <v>1956</v>
      </c>
      <c r="F1355">
        <v>9</v>
      </c>
      <c r="G1355">
        <v>17</v>
      </c>
      <c r="H1355">
        <v>1</v>
      </c>
      <c r="I1355">
        <v>205</v>
      </c>
      <c r="J1355">
        <v>34</v>
      </c>
      <c r="K1355">
        <v>12.81</v>
      </c>
      <c r="L1355">
        <v>0</v>
      </c>
      <c r="M1355">
        <v>0</v>
      </c>
      <c r="N1355">
        <v>2</v>
      </c>
      <c r="O1355" s="2">
        <f t="shared" si="42"/>
        <v>22.777777777777779</v>
      </c>
      <c r="P1355" s="2">
        <f t="shared" si="43"/>
        <v>12.058823529411764</v>
      </c>
    </row>
    <row r="1356" spans="1:16" x14ac:dyDescent="0.3">
      <c r="A1356">
        <v>4</v>
      </c>
      <c r="B1356" t="s">
        <v>2738</v>
      </c>
      <c r="C1356" t="s">
        <v>12</v>
      </c>
      <c r="D1356">
        <v>1983</v>
      </c>
      <c r="E1356">
        <v>1984</v>
      </c>
      <c r="F1356">
        <v>7</v>
      </c>
      <c r="G1356">
        <v>12</v>
      </c>
      <c r="H1356">
        <v>1</v>
      </c>
      <c r="I1356">
        <v>205</v>
      </c>
      <c r="J1356">
        <v>42</v>
      </c>
      <c r="K1356">
        <v>18.63</v>
      </c>
      <c r="L1356">
        <v>0</v>
      </c>
      <c r="M1356">
        <v>0</v>
      </c>
      <c r="N1356">
        <v>1</v>
      </c>
      <c r="O1356" s="2">
        <f t="shared" si="42"/>
        <v>29.285714285714285</v>
      </c>
      <c r="P1356" s="2">
        <f t="shared" si="43"/>
        <v>17.083333333333332</v>
      </c>
    </row>
    <row r="1357" spans="1:16" x14ac:dyDescent="0.3">
      <c r="A1357">
        <v>5</v>
      </c>
      <c r="B1357" t="s">
        <v>3431</v>
      </c>
      <c r="C1357" t="s">
        <v>13</v>
      </c>
      <c r="D1357">
        <v>2002</v>
      </c>
      <c r="E1357">
        <v>2005</v>
      </c>
      <c r="F1357">
        <v>18</v>
      </c>
      <c r="G1357">
        <v>18</v>
      </c>
      <c r="H1357">
        <v>5</v>
      </c>
      <c r="I1357">
        <v>205</v>
      </c>
      <c r="J1357">
        <v>44</v>
      </c>
      <c r="K1357">
        <v>15.76</v>
      </c>
      <c r="L1357">
        <v>0</v>
      </c>
      <c r="M1357">
        <v>0</v>
      </c>
      <c r="N1357">
        <v>3</v>
      </c>
      <c r="O1357" s="2">
        <f t="shared" si="42"/>
        <v>11.388888888888889</v>
      </c>
      <c r="P1357" s="2">
        <f t="shared" si="43"/>
        <v>11.388888888888889</v>
      </c>
    </row>
    <row r="1358" spans="1:16" x14ac:dyDescent="0.3">
      <c r="A1358">
        <v>6</v>
      </c>
      <c r="B1358" t="s">
        <v>2834</v>
      </c>
      <c r="C1358" t="s">
        <v>11</v>
      </c>
      <c r="D1358">
        <v>1999</v>
      </c>
      <c r="E1358">
        <v>1999</v>
      </c>
      <c r="F1358">
        <v>4</v>
      </c>
      <c r="G1358">
        <v>7</v>
      </c>
      <c r="H1358">
        <v>1</v>
      </c>
      <c r="I1358">
        <v>204</v>
      </c>
      <c r="J1358">
        <v>88</v>
      </c>
      <c r="K1358">
        <v>34</v>
      </c>
      <c r="L1358">
        <v>0</v>
      </c>
      <c r="M1358">
        <v>2</v>
      </c>
      <c r="N1358">
        <v>2</v>
      </c>
      <c r="O1358" s="2">
        <f t="shared" si="42"/>
        <v>51</v>
      </c>
      <c r="P1358" s="2">
        <f t="shared" si="43"/>
        <v>29.142857142857142</v>
      </c>
    </row>
    <row r="1359" spans="1:16" x14ac:dyDescent="0.3">
      <c r="A1359">
        <v>7</v>
      </c>
      <c r="B1359" t="s">
        <v>4043</v>
      </c>
      <c r="C1359" t="s">
        <v>13</v>
      </c>
      <c r="D1359">
        <v>1958</v>
      </c>
      <c r="E1359">
        <v>1959</v>
      </c>
      <c r="F1359">
        <v>6</v>
      </c>
      <c r="G1359">
        <v>9</v>
      </c>
      <c r="H1359">
        <v>1</v>
      </c>
      <c r="I1359">
        <v>204</v>
      </c>
      <c r="J1359">
        <v>104</v>
      </c>
      <c r="K1359">
        <v>25.5</v>
      </c>
      <c r="L1359">
        <v>1</v>
      </c>
      <c r="M1359">
        <v>0</v>
      </c>
      <c r="N1359">
        <v>0</v>
      </c>
      <c r="O1359" s="2">
        <f t="shared" si="42"/>
        <v>34</v>
      </c>
      <c r="P1359" s="2">
        <f t="shared" si="43"/>
        <v>22.666666666666668</v>
      </c>
    </row>
    <row r="1360" spans="1:16" x14ac:dyDescent="0.3">
      <c r="A1360">
        <v>8</v>
      </c>
      <c r="B1360" t="s">
        <v>4044</v>
      </c>
      <c r="C1360" t="s">
        <v>13</v>
      </c>
      <c r="D1360">
        <v>1888</v>
      </c>
      <c r="E1360">
        <v>1892</v>
      </c>
      <c r="F1360">
        <v>4</v>
      </c>
      <c r="G1360">
        <v>4</v>
      </c>
      <c r="H1360">
        <v>1</v>
      </c>
      <c r="I1360">
        <v>204</v>
      </c>
      <c r="J1360">
        <v>134</v>
      </c>
      <c r="K1360">
        <v>68</v>
      </c>
      <c r="L1360">
        <v>1</v>
      </c>
      <c r="M1360">
        <v>1</v>
      </c>
      <c r="N1360">
        <v>0</v>
      </c>
      <c r="O1360" s="2">
        <f t="shared" si="42"/>
        <v>51</v>
      </c>
      <c r="P1360" s="2">
        <f t="shared" si="43"/>
        <v>51</v>
      </c>
    </row>
    <row r="1361" spans="1:16" x14ac:dyDescent="0.3">
      <c r="A1361">
        <v>9</v>
      </c>
      <c r="B1361" t="s">
        <v>2958</v>
      </c>
      <c r="C1361" t="s">
        <v>12</v>
      </c>
      <c r="D1361">
        <v>1981</v>
      </c>
      <c r="E1361">
        <v>1991</v>
      </c>
      <c r="F1361">
        <v>41</v>
      </c>
      <c r="G1361">
        <v>53</v>
      </c>
      <c r="H1361">
        <v>22</v>
      </c>
      <c r="I1361">
        <v>203</v>
      </c>
      <c r="J1361">
        <v>26</v>
      </c>
      <c r="K1361">
        <v>6.54</v>
      </c>
      <c r="L1361">
        <v>0</v>
      </c>
      <c r="M1361">
        <v>0</v>
      </c>
      <c r="N1361">
        <v>13</v>
      </c>
      <c r="O1361" s="2">
        <f t="shared" si="42"/>
        <v>4.9512195121951219</v>
      </c>
      <c r="P1361" s="2">
        <f t="shared" si="43"/>
        <v>3.8301886792452828</v>
      </c>
    </row>
    <row r="1362" spans="1:16" x14ac:dyDescent="0.3">
      <c r="A1362">
        <v>10</v>
      </c>
      <c r="B1362" t="s">
        <v>2641</v>
      </c>
      <c r="C1362" t="s">
        <v>13</v>
      </c>
      <c r="D1362">
        <v>1982</v>
      </c>
      <c r="E1362">
        <v>1983</v>
      </c>
      <c r="F1362">
        <v>7</v>
      </c>
      <c r="G1362">
        <v>13</v>
      </c>
      <c r="H1362">
        <v>0</v>
      </c>
      <c r="I1362">
        <v>203</v>
      </c>
      <c r="J1362">
        <v>66</v>
      </c>
      <c r="K1362">
        <v>15.61</v>
      </c>
      <c r="L1362">
        <v>0</v>
      </c>
      <c r="M1362">
        <v>2</v>
      </c>
      <c r="N1362">
        <v>1</v>
      </c>
      <c r="O1362" s="2">
        <f t="shared" si="42"/>
        <v>29</v>
      </c>
      <c r="P1362" s="2">
        <f t="shared" si="43"/>
        <v>15.615384615384615</v>
      </c>
    </row>
    <row r="1363" spans="1:16" x14ac:dyDescent="0.3">
      <c r="A1363">
        <v>11</v>
      </c>
      <c r="B1363" t="s">
        <v>76</v>
      </c>
      <c r="C1363" t="s">
        <v>14</v>
      </c>
      <c r="D1363">
        <v>2011</v>
      </c>
      <c r="E1363">
        <v>2012</v>
      </c>
      <c r="F1363">
        <v>6</v>
      </c>
      <c r="G1363">
        <v>10</v>
      </c>
      <c r="H1363">
        <v>0</v>
      </c>
      <c r="I1363">
        <v>203</v>
      </c>
      <c r="J1363">
        <v>75</v>
      </c>
      <c r="K1363">
        <v>20.3</v>
      </c>
      <c r="L1363">
        <v>0</v>
      </c>
      <c r="M1363">
        <v>1</v>
      </c>
      <c r="N1363">
        <v>0</v>
      </c>
      <c r="O1363" s="2">
        <f t="shared" si="42"/>
        <v>33.833333333333336</v>
      </c>
      <c r="P1363" s="2">
        <f t="shared" si="43"/>
        <v>20.3</v>
      </c>
    </row>
    <row r="1364" spans="1:16" x14ac:dyDescent="0.3">
      <c r="A1364">
        <v>12</v>
      </c>
      <c r="B1364" t="s">
        <v>2483</v>
      </c>
      <c r="C1364" t="s">
        <v>11</v>
      </c>
      <c r="D1364">
        <v>1996</v>
      </c>
      <c r="E1364">
        <v>2001</v>
      </c>
      <c r="F1364">
        <v>33</v>
      </c>
      <c r="G1364">
        <v>47</v>
      </c>
      <c r="H1364">
        <v>20</v>
      </c>
      <c r="I1364">
        <v>203</v>
      </c>
      <c r="J1364">
        <v>30</v>
      </c>
      <c r="K1364">
        <v>7.51</v>
      </c>
      <c r="L1364">
        <v>0</v>
      </c>
      <c r="M1364">
        <v>0</v>
      </c>
      <c r="N1364">
        <v>10</v>
      </c>
      <c r="O1364" s="2">
        <f t="shared" si="42"/>
        <v>6.1515151515151514</v>
      </c>
      <c r="P1364" s="2">
        <f t="shared" si="43"/>
        <v>4.3191489361702127</v>
      </c>
    </row>
    <row r="1365" spans="1:16" x14ac:dyDescent="0.3">
      <c r="A1365">
        <v>13</v>
      </c>
      <c r="B1365" t="s">
        <v>1713</v>
      </c>
      <c r="C1365" t="s">
        <v>15</v>
      </c>
      <c r="D1365">
        <v>2003</v>
      </c>
      <c r="E1365">
        <v>2009</v>
      </c>
      <c r="F1365">
        <v>3</v>
      </c>
      <c r="G1365">
        <v>6</v>
      </c>
      <c r="H1365">
        <v>1</v>
      </c>
      <c r="I1365">
        <v>202</v>
      </c>
      <c r="J1365">
        <v>69</v>
      </c>
      <c r="K1365">
        <v>40.4</v>
      </c>
      <c r="L1365">
        <v>0</v>
      </c>
      <c r="M1365">
        <v>3</v>
      </c>
      <c r="N1365">
        <v>0</v>
      </c>
      <c r="O1365" s="2">
        <f t="shared" si="42"/>
        <v>67.333333333333329</v>
      </c>
      <c r="P1365" s="2">
        <f t="shared" si="43"/>
        <v>33.666666666666664</v>
      </c>
    </row>
    <row r="1366" spans="1:16" x14ac:dyDescent="0.3">
      <c r="A1366">
        <v>14</v>
      </c>
      <c r="B1366" t="s">
        <v>4045</v>
      </c>
      <c r="C1366" t="s">
        <v>13</v>
      </c>
      <c r="D1366">
        <v>1893</v>
      </c>
      <c r="E1366">
        <v>1899</v>
      </c>
      <c r="F1366">
        <v>7</v>
      </c>
      <c r="G1366">
        <v>12</v>
      </c>
      <c r="H1366">
        <v>0</v>
      </c>
      <c r="I1366">
        <v>202</v>
      </c>
      <c r="J1366">
        <v>49</v>
      </c>
      <c r="K1366">
        <v>16.829999999999998</v>
      </c>
      <c r="L1366">
        <v>0</v>
      </c>
      <c r="M1366">
        <v>0</v>
      </c>
      <c r="N1366">
        <v>1</v>
      </c>
      <c r="O1366" s="2">
        <f t="shared" si="42"/>
        <v>28.857142857142858</v>
      </c>
      <c r="P1366" s="2">
        <f t="shared" si="43"/>
        <v>16.833333333333332</v>
      </c>
    </row>
    <row r="1367" spans="1:16" x14ac:dyDescent="0.3">
      <c r="A1367">
        <v>15</v>
      </c>
      <c r="B1367" t="s">
        <v>2987</v>
      </c>
      <c r="C1367" t="s">
        <v>15</v>
      </c>
      <c r="D1367">
        <v>1983</v>
      </c>
      <c r="E1367">
        <v>1988</v>
      </c>
      <c r="F1367">
        <v>15</v>
      </c>
      <c r="G1367">
        <v>17</v>
      </c>
      <c r="H1367">
        <v>4</v>
      </c>
      <c r="I1367">
        <v>202</v>
      </c>
      <c r="J1367">
        <v>77</v>
      </c>
      <c r="K1367">
        <v>15.53</v>
      </c>
      <c r="L1367">
        <v>0</v>
      </c>
      <c r="M1367">
        <v>1</v>
      </c>
      <c r="N1367">
        <v>2</v>
      </c>
      <c r="O1367" s="2">
        <f t="shared" si="42"/>
        <v>13.466666666666667</v>
      </c>
      <c r="P1367" s="2">
        <f t="shared" si="43"/>
        <v>11.882352941176471</v>
      </c>
    </row>
    <row r="1368" spans="1:16" x14ac:dyDescent="0.3">
      <c r="A1368">
        <v>16</v>
      </c>
      <c r="B1368" t="s">
        <v>2609</v>
      </c>
      <c r="C1368" t="s">
        <v>12</v>
      </c>
      <c r="D1368">
        <v>1987</v>
      </c>
      <c r="E1368">
        <v>1992</v>
      </c>
      <c r="F1368">
        <v>10</v>
      </c>
      <c r="G1368">
        <v>15</v>
      </c>
      <c r="H1368">
        <v>6</v>
      </c>
      <c r="I1368">
        <v>202</v>
      </c>
      <c r="J1368">
        <v>50</v>
      </c>
      <c r="K1368">
        <v>22.44</v>
      </c>
      <c r="L1368">
        <v>0</v>
      </c>
      <c r="M1368">
        <v>1</v>
      </c>
      <c r="N1368">
        <v>0</v>
      </c>
      <c r="O1368" s="2">
        <f t="shared" si="42"/>
        <v>20.2</v>
      </c>
      <c r="P1368" s="2">
        <f t="shared" si="43"/>
        <v>13.466666666666667</v>
      </c>
    </row>
    <row r="1369" spans="1:16" x14ac:dyDescent="0.3">
      <c r="A1369">
        <v>17</v>
      </c>
      <c r="B1369" t="s">
        <v>2697</v>
      </c>
      <c r="C1369" t="s">
        <v>13</v>
      </c>
      <c r="D1369">
        <v>1984</v>
      </c>
      <c r="E1369">
        <v>1986</v>
      </c>
      <c r="F1369">
        <v>11</v>
      </c>
      <c r="G1369">
        <v>16</v>
      </c>
      <c r="H1369">
        <v>1</v>
      </c>
      <c r="I1369">
        <v>202</v>
      </c>
      <c r="J1369">
        <v>41</v>
      </c>
      <c r="K1369">
        <v>13.46</v>
      </c>
      <c r="L1369">
        <v>0</v>
      </c>
      <c r="M1369">
        <v>0</v>
      </c>
      <c r="N1369">
        <v>1</v>
      </c>
      <c r="O1369" s="2">
        <f t="shared" si="42"/>
        <v>18.363636363636363</v>
      </c>
      <c r="P1369" s="2">
        <f t="shared" si="43"/>
        <v>12.625</v>
      </c>
    </row>
    <row r="1370" spans="1:16" x14ac:dyDescent="0.3">
      <c r="A1370">
        <v>18</v>
      </c>
      <c r="B1370" t="s">
        <v>4046</v>
      </c>
      <c r="C1370" t="s">
        <v>18</v>
      </c>
      <c r="D1370">
        <v>1951</v>
      </c>
      <c r="E1370">
        <v>1956</v>
      </c>
      <c r="F1370">
        <v>8</v>
      </c>
      <c r="G1370">
        <v>12</v>
      </c>
      <c r="H1370">
        <v>2</v>
      </c>
      <c r="I1370">
        <v>202</v>
      </c>
      <c r="J1370">
        <v>54</v>
      </c>
      <c r="K1370">
        <v>20.2</v>
      </c>
      <c r="L1370">
        <v>0</v>
      </c>
      <c r="M1370">
        <v>1</v>
      </c>
      <c r="N1370">
        <v>3</v>
      </c>
      <c r="O1370" s="2">
        <f t="shared" si="42"/>
        <v>25.25</v>
      </c>
      <c r="P1370" s="2">
        <f t="shared" si="43"/>
        <v>16.833333333333332</v>
      </c>
    </row>
    <row r="1371" spans="1:16" x14ac:dyDescent="0.3">
      <c r="A1371">
        <v>19</v>
      </c>
      <c r="B1371" t="s">
        <v>4047</v>
      </c>
      <c r="C1371" t="s">
        <v>15</v>
      </c>
      <c r="D1371">
        <v>1954</v>
      </c>
      <c r="E1371">
        <v>1955</v>
      </c>
      <c r="F1371">
        <v>6</v>
      </c>
      <c r="G1371">
        <v>9</v>
      </c>
      <c r="H1371">
        <v>2</v>
      </c>
      <c r="I1371">
        <v>202</v>
      </c>
      <c r="J1371">
        <v>54</v>
      </c>
      <c r="K1371">
        <v>28.85</v>
      </c>
      <c r="L1371">
        <v>0</v>
      </c>
      <c r="M1371">
        <v>2</v>
      </c>
      <c r="N1371">
        <v>0</v>
      </c>
      <c r="O1371" s="2">
        <f t="shared" si="42"/>
        <v>33.666666666666664</v>
      </c>
      <c r="P1371" s="2">
        <f t="shared" si="43"/>
        <v>22.444444444444443</v>
      </c>
    </row>
    <row r="1372" spans="1:16" x14ac:dyDescent="0.3">
      <c r="A1372">
        <v>20</v>
      </c>
      <c r="B1372" t="s">
        <v>2535</v>
      </c>
      <c r="C1372" t="s">
        <v>13</v>
      </c>
      <c r="D1372">
        <v>2003</v>
      </c>
      <c r="E1372">
        <v>2003</v>
      </c>
      <c r="F1372">
        <v>4</v>
      </c>
      <c r="G1372">
        <v>5</v>
      </c>
      <c r="H1372">
        <v>0</v>
      </c>
      <c r="I1372">
        <v>201</v>
      </c>
      <c r="J1372">
        <v>81</v>
      </c>
      <c r="K1372">
        <v>40.200000000000003</v>
      </c>
      <c r="L1372">
        <v>0</v>
      </c>
      <c r="M1372">
        <v>2</v>
      </c>
      <c r="N1372">
        <v>0</v>
      </c>
      <c r="O1372" s="2">
        <f t="shared" si="42"/>
        <v>50.25</v>
      </c>
      <c r="P1372" s="2">
        <f t="shared" si="43"/>
        <v>40.200000000000003</v>
      </c>
    </row>
    <row r="1373" spans="1:16" x14ac:dyDescent="0.3">
      <c r="A1373">
        <v>21</v>
      </c>
      <c r="B1373" t="s">
        <v>1124</v>
      </c>
      <c r="C1373" t="s">
        <v>19</v>
      </c>
      <c r="D1373">
        <v>2004</v>
      </c>
      <c r="E1373">
        <v>2014</v>
      </c>
      <c r="F1373">
        <v>9</v>
      </c>
      <c r="G1373">
        <v>18</v>
      </c>
      <c r="H1373">
        <v>6</v>
      </c>
      <c r="I1373">
        <v>201</v>
      </c>
      <c r="J1373">
        <v>40</v>
      </c>
      <c r="K1373">
        <v>16.75</v>
      </c>
      <c r="L1373">
        <v>0</v>
      </c>
      <c r="M1373">
        <v>0</v>
      </c>
      <c r="N1373">
        <v>2</v>
      </c>
      <c r="O1373" s="2">
        <f t="shared" si="42"/>
        <v>22.333333333333332</v>
      </c>
      <c r="P1373" s="2">
        <f t="shared" si="43"/>
        <v>11.166666666666666</v>
      </c>
    </row>
    <row r="1374" spans="1:16" x14ac:dyDescent="0.3">
      <c r="A1374">
        <v>22</v>
      </c>
      <c r="B1374" t="s">
        <v>2543</v>
      </c>
      <c r="C1374" t="s">
        <v>18</v>
      </c>
      <c r="D1374">
        <v>1992</v>
      </c>
      <c r="E1374">
        <v>1997</v>
      </c>
      <c r="F1374">
        <v>6</v>
      </c>
      <c r="G1374">
        <v>12</v>
      </c>
      <c r="H1374">
        <v>1</v>
      </c>
      <c r="I1374">
        <v>201</v>
      </c>
      <c r="J1374">
        <v>44</v>
      </c>
      <c r="K1374">
        <v>18.27</v>
      </c>
      <c r="L1374">
        <v>0</v>
      </c>
      <c r="M1374">
        <v>0</v>
      </c>
      <c r="N1374">
        <v>0</v>
      </c>
      <c r="O1374" s="2">
        <f t="shared" si="42"/>
        <v>33.5</v>
      </c>
      <c r="P1374" s="2">
        <f t="shared" si="43"/>
        <v>16.75</v>
      </c>
    </row>
    <row r="1375" spans="1:16" x14ac:dyDescent="0.3">
      <c r="A1375">
        <v>23</v>
      </c>
      <c r="B1375" t="s">
        <v>4048</v>
      </c>
      <c r="C1375" t="s">
        <v>15</v>
      </c>
      <c r="D1375">
        <v>1948</v>
      </c>
      <c r="E1375">
        <v>1954</v>
      </c>
      <c r="F1375">
        <v>8</v>
      </c>
      <c r="G1375">
        <v>10</v>
      </c>
      <c r="H1375">
        <v>3</v>
      </c>
      <c r="I1375">
        <v>200</v>
      </c>
      <c r="J1375">
        <v>75</v>
      </c>
      <c r="K1375">
        <v>28.57</v>
      </c>
      <c r="L1375">
        <v>0</v>
      </c>
      <c r="M1375">
        <v>2</v>
      </c>
      <c r="N1375">
        <v>1</v>
      </c>
      <c r="O1375" s="2">
        <f t="shared" si="42"/>
        <v>25</v>
      </c>
      <c r="P1375" s="2">
        <f t="shared" si="43"/>
        <v>20</v>
      </c>
    </row>
    <row r="1376" spans="1:16" x14ac:dyDescent="0.3">
      <c r="A1376">
        <v>24</v>
      </c>
      <c r="B1376" t="s">
        <v>1913</v>
      </c>
      <c r="C1376" t="s">
        <v>15</v>
      </c>
      <c r="D1376">
        <v>2012</v>
      </c>
      <c r="E1376">
        <v>2019</v>
      </c>
      <c r="F1376">
        <v>45</v>
      </c>
      <c r="G1376">
        <v>66</v>
      </c>
      <c r="H1376">
        <v>24</v>
      </c>
      <c r="I1376">
        <v>200</v>
      </c>
      <c r="J1376">
        <v>20</v>
      </c>
      <c r="K1376">
        <v>4.76</v>
      </c>
      <c r="L1376">
        <v>0</v>
      </c>
      <c r="M1376">
        <v>0</v>
      </c>
      <c r="N1376">
        <v>17</v>
      </c>
      <c r="O1376" s="2">
        <f t="shared" si="42"/>
        <v>4.4444444444444446</v>
      </c>
      <c r="P1376" s="2">
        <f t="shared" si="43"/>
        <v>3.0303030303030303</v>
      </c>
    </row>
    <row r="1377" spans="1:16" x14ac:dyDescent="0.3">
      <c r="A1377">
        <v>25</v>
      </c>
      <c r="B1377" t="s">
        <v>4049</v>
      </c>
      <c r="C1377" t="s">
        <v>16</v>
      </c>
      <c r="D1377">
        <v>1952</v>
      </c>
      <c r="E1377">
        <v>1956</v>
      </c>
      <c r="F1377">
        <v>9</v>
      </c>
      <c r="G1377">
        <v>10</v>
      </c>
      <c r="H1377">
        <v>4</v>
      </c>
      <c r="I1377">
        <v>200</v>
      </c>
      <c r="J1377">
        <v>63</v>
      </c>
      <c r="K1377">
        <v>33.33</v>
      </c>
      <c r="L1377">
        <v>0</v>
      </c>
      <c r="M1377">
        <v>1</v>
      </c>
      <c r="N1377">
        <v>1</v>
      </c>
      <c r="O1377" s="2">
        <f t="shared" si="42"/>
        <v>22.222222222222221</v>
      </c>
      <c r="P1377" s="2">
        <f t="shared" si="43"/>
        <v>20</v>
      </c>
    </row>
    <row r="1378" spans="1:16" x14ac:dyDescent="0.3">
      <c r="A1378">
        <v>26</v>
      </c>
      <c r="B1378" t="s">
        <v>4050</v>
      </c>
      <c r="C1378" t="s">
        <v>13</v>
      </c>
      <c r="D1378">
        <v>1932</v>
      </c>
      <c r="E1378">
        <v>1946</v>
      </c>
      <c r="F1378">
        <v>6</v>
      </c>
      <c r="G1378">
        <v>10</v>
      </c>
      <c r="H1378">
        <v>0</v>
      </c>
      <c r="I1378">
        <v>199</v>
      </c>
      <c r="J1378">
        <v>102</v>
      </c>
      <c r="K1378">
        <v>19.899999999999999</v>
      </c>
      <c r="L1378">
        <v>1</v>
      </c>
      <c r="M1378">
        <v>0</v>
      </c>
      <c r="N1378">
        <v>0</v>
      </c>
      <c r="O1378" s="2">
        <f t="shared" si="42"/>
        <v>33.166666666666664</v>
      </c>
      <c r="P1378" s="2">
        <f t="shared" si="43"/>
        <v>19.899999999999999</v>
      </c>
    </row>
    <row r="1379" spans="1:16" x14ac:dyDescent="0.3">
      <c r="A1379">
        <v>27</v>
      </c>
      <c r="B1379" t="s">
        <v>4051</v>
      </c>
      <c r="C1379" t="s">
        <v>13</v>
      </c>
      <c r="D1379">
        <v>1948</v>
      </c>
      <c r="E1379">
        <v>1952</v>
      </c>
      <c r="F1379">
        <v>9</v>
      </c>
      <c r="G1379">
        <v>12</v>
      </c>
      <c r="H1379">
        <v>1</v>
      </c>
      <c r="I1379">
        <v>198</v>
      </c>
      <c r="J1379">
        <v>39</v>
      </c>
      <c r="K1379">
        <v>18</v>
      </c>
      <c r="L1379">
        <v>0</v>
      </c>
      <c r="M1379">
        <v>0</v>
      </c>
      <c r="N1379">
        <v>0</v>
      </c>
      <c r="O1379" s="2">
        <f t="shared" si="42"/>
        <v>22</v>
      </c>
      <c r="P1379" s="2">
        <f t="shared" si="43"/>
        <v>16.5</v>
      </c>
    </row>
    <row r="1380" spans="1:16" x14ac:dyDescent="0.3">
      <c r="A1380">
        <v>28</v>
      </c>
      <c r="B1380" t="s">
        <v>4052</v>
      </c>
      <c r="C1380" t="s">
        <v>12</v>
      </c>
      <c r="D1380">
        <v>1887</v>
      </c>
      <c r="E1380">
        <v>1895</v>
      </c>
      <c r="F1380">
        <v>6</v>
      </c>
      <c r="G1380">
        <v>10</v>
      </c>
      <c r="H1380">
        <v>0</v>
      </c>
      <c r="I1380">
        <v>198</v>
      </c>
      <c r="J1380">
        <v>33</v>
      </c>
      <c r="K1380">
        <v>19.8</v>
      </c>
      <c r="L1380">
        <v>0</v>
      </c>
      <c r="M1380">
        <v>0</v>
      </c>
      <c r="N1380">
        <v>0</v>
      </c>
      <c r="O1380" s="2">
        <f t="shared" si="42"/>
        <v>33</v>
      </c>
      <c r="P1380" s="2">
        <f t="shared" si="43"/>
        <v>19.8</v>
      </c>
    </row>
    <row r="1381" spans="1:16" x14ac:dyDescent="0.3">
      <c r="A1381">
        <v>29</v>
      </c>
      <c r="B1381" t="s">
        <v>2646</v>
      </c>
      <c r="C1381" t="s">
        <v>15</v>
      </c>
      <c r="D1381">
        <v>1999</v>
      </c>
      <c r="E1381">
        <v>2007</v>
      </c>
      <c r="F1381">
        <v>30</v>
      </c>
      <c r="G1381">
        <v>52</v>
      </c>
      <c r="H1381">
        <v>27</v>
      </c>
      <c r="I1381">
        <v>197</v>
      </c>
      <c r="J1381">
        <v>16</v>
      </c>
      <c r="K1381">
        <v>7.88</v>
      </c>
      <c r="L1381">
        <v>0</v>
      </c>
      <c r="M1381">
        <v>0</v>
      </c>
      <c r="N1381">
        <v>11</v>
      </c>
      <c r="O1381" s="2">
        <f t="shared" si="42"/>
        <v>6.5666666666666664</v>
      </c>
      <c r="P1381" s="2">
        <f t="shared" si="43"/>
        <v>3.7884615384615383</v>
      </c>
    </row>
    <row r="1382" spans="1:16" x14ac:dyDescent="0.3">
      <c r="A1382">
        <v>30</v>
      </c>
      <c r="B1382" t="s">
        <v>2702</v>
      </c>
      <c r="C1382" t="s">
        <v>14</v>
      </c>
      <c r="D1382">
        <v>1993</v>
      </c>
      <c r="E1382">
        <v>1994</v>
      </c>
      <c r="F1382">
        <v>11</v>
      </c>
      <c r="G1382">
        <v>17</v>
      </c>
      <c r="H1382">
        <v>2</v>
      </c>
      <c r="I1382">
        <v>196</v>
      </c>
      <c r="J1382">
        <v>36</v>
      </c>
      <c r="K1382">
        <v>13.06</v>
      </c>
      <c r="L1382">
        <v>0</v>
      </c>
      <c r="M1382">
        <v>0</v>
      </c>
      <c r="N1382">
        <v>3</v>
      </c>
      <c r="O1382" s="2">
        <f t="shared" si="42"/>
        <v>17.818181818181817</v>
      </c>
      <c r="P1382" s="2">
        <f t="shared" si="43"/>
        <v>11.529411764705882</v>
      </c>
    </row>
    <row r="1383" spans="1:16" x14ac:dyDescent="0.3">
      <c r="A1383">
        <v>31</v>
      </c>
      <c r="B1383" t="s">
        <v>4053</v>
      </c>
      <c r="C1383" t="s">
        <v>12</v>
      </c>
      <c r="D1383">
        <v>1899</v>
      </c>
      <c r="E1383">
        <v>1909</v>
      </c>
      <c r="F1383">
        <v>15</v>
      </c>
      <c r="G1383">
        <v>23</v>
      </c>
      <c r="H1383">
        <v>6</v>
      </c>
      <c r="I1383">
        <v>196</v>
      </c>
      <c r="J1383">
        <v>45</v>
      </c>
      <c r="K1383">
        <v>11.52</v>
      </c>
      <c r="L1383">
        <v>0</v>
      </c>
      <c r="M1383">
        <v>0</v>
      </c>
      <c r="N1383">
        <v>4</v>
      </c>
      <c r="O1383" s="2">
        <f t="shared" si="42"/>
        <v>13.066666666666666</v>
      </c>
      <c r="P1383" s="2">
        <f t="shared" si="43"/>
        <v>8.5217391304347831</v>
      </c>
    </row>
    <row r="1384" spans="1:16" x14ac:dyDescent="0.3">
      <c r="A1384">
        <v>32</v>
      </c>
      <c r="B1384" t="s">
        <v>641</v>
      </c>
      <c r="C1384" t="s">
        <v>12</v>
      </c>
      <c r="D1384">
        <v>2013</v>
      </c>
      <c r="E1384">
        <v>2017</v>
      </c>
      <c r="F1384">
        <v>4</v>
      </c>
      <c r="G1384">
        <v>7</v>
      </c>
      <c r="H1384">
        <v>1</v>
      </c>
      <c r="I1384">
        <v>195</v>
      </c>
      <c r="J1384">
        <v>98</v>
      </c>
      <c r="K1384">
        <v>32.5</v>
      </c>
      <c r="L1384">
        <v>0</v>
      </c>
      <c r="M1384">
        <v>1</v>
      </c>
      <c r="N1384">
        <v>0</v>
      </c>
      <c r="O1384" s="2">
        <f t="shared" si="42"/>
        <v>48.75</v>
      </c>
      <c r="P1384" s="2">
        <f t="shared" si="43"/>
        <v>27.857142857142858</v>
      </c>
    </row>
    <row r="1385" spans="1:16" x14ac:dyDescent="0.3">
      <c r="A1385">
        <v>33</v>
      </c>
      <c r="B1385" t="s">
        <v>4054</v>
      </c>
      <c r="C1385" t="s">
        <v>12</v>
      </c>
      <c r="D1385">
        <v>1938</v>
      </c>
      <c r="E1385">
        <v>1938</v>
      </c>
      <c r="F1385">
        <v>4</v>
      </c>
      <c r="G1385">
        <v>8</v>
      </c>
      <c r="H1385">
        <v>1</v>
      </c>
      <c r="I1385">
        <v>195</v>
      </c>
      <c r="J1385">
        <v>57</v>
      </c>
      <c r="K1385">
        <v>27.85</v>
      </c>
      <c r="L1385">
        <v>0</v>
      </c>
      <c r="M1385">
        <v>1</v>
      </c>
      <c r="N1385">
        <v>0</v>
      </c>
      <c r="O1385" s="2">
        <f t="shared" si="42"/>
        <v>48.75</v>
      </c>
      <c r="P1385" s="2">
        <f t="shared" si="43"/>
        <v>24.375</v>
      </c>
    </row>
    <row r="1386" spans="1:16" x14ac:dyDescent="0.3">
      <c r="A1386">
        <v>34</v>
      </c>
      <c r="B1386" t="s">
        <v>968</v>
      </c>
      <c r="C1386" t="s">
        <v>11</v>
      </c>
      <c r="D1386">
        <v>2014</v>
      </c>
      <c r="E1386">
        <v>2015</v>
      </c>
      <c r="F1386">
        <v>6</v>
      </c>
      <c r="G1386">
        <v>10</v>
      </c>
      <c r="H1386">
        <v>1</v>
      </c>
      <c r="I1386">
        <v>194</v>
      </c>
      <c r="J1386">
        <v>78</v>
      </c>
      <c r="K1386">
        <v>21.55</v>
      </c>
      <c r="L1386">
        <v>0</v>
      </c>
      <c r="M1386">
        <v>1</v>
      </c>
      <c r="N1386">
        <v>2</v>
      </c>
      <c r="O1386" s="2">
        <f t="shared" si="42"/>
        <v>32.333333333333336</v>
      </c>
      <c r="P1386" s="2">
        <f t="shared" si="43"/>
        <v>19.399999999999999</v>
      </c>
    </row>
    <row r="1387" spans="1:16" x14ac:dyDescent="0.3">
      <c r="A1387">
        <v>35</v>
      </c>
      <c r="B1387" t="s">
        <v>3025</v>
      </c>
      <c r="C1387" t="s">
        <v>16</v>
      </c>
      <c r="D1387">
        <v>1996</v>
      </c>
      <c r="E1387">
        <v>2007</v>
      </c>
      <c r="F1387">
        <v>15</v>
      </c>
      <c r="G1387">
        <v>19</v>
      </c>
      <c r="H1387">
        <v>3</v>
      </c>
      <c r="I1387">
        <v>194</v>
      </c>
      <c r="J1387">
        <v>40</v>
      </c>
      <c r="K1387">
        <v>12.12</v>
      </c>
      <c r="L1387">
        <v>0</v>
      </c>
      <c r="M1387">
        <v>0</v>
      </c>
      <c r="N1387">
        <v>3</v>
      </c>
      <c r="O1387" s="2">
        <f t="shared" si="42"/>
        <v>12.933333333333334</v>
      </c>
      <c r="P1387" s="2">
        <f t="shared" si="43"/>
        <v>10.210526315789474</v>
      </c>
    </row>
    <row r="1388" spans="1:16" x14ac:dyDescent="0.3">
      <c r="A1388">
        <v>36</v>
      </c>
      <c r="B1388" t="s">
        <v>1506</v>
      </c>
      <c r="C1388" t="s">
        <v>14</v>
      </c>
      <c r="D1388">
        <v>2011</v>
      </c>
      <c r="E1388">
        <v>2016</v>
      </c>
      <c r="F1388">
        <v>19</v>
      </c>
      <c r="G1388">
        <v>26</v>
      </c>
      <c r="H1388">
        <v>11</v>
      </c>
      <c r="I1388">
        <v>193</v>
      </c>
      <c r="J1388">
        <v>45</v>
      </c>
      <c r="K1388">
        <v>12.86</v>
      </c>
      <c r="L1388">
        <v>0</v>
      </c>
      <c r="M1388">
        <v>0</v>
      </c>
      <c r="N1388">
        <v>4</v>
      </c>
      <c r="O1388" s="2">
        <f t="shared" si="42"/>
        <v>10.157894736842104</v>
      </c>
      <c r="P1388" s="2">
        <f t="shared" si="43"/>
        <v>7.4230769230769234</v>
      </c>
    </row>
    <row r="1389" spans="1:16" x14ac:dyDescent="0.3">
      <c r="A1389">
        <v>37</v>
      </c>
      <c r="B1389" t="s">
        <v>4055</v>
      </c>
      <c r="C1389" t="s">
        <v>18</v>
      </c>
      <c r="D1389">
        <v>1964</v>
      </c>
      <c r="E1389">
        <v>1965</v>
      </c>
      <c r="F1389">
        <v>4</v>
      </c>
      <c r="G1389">
        <v>8</v>
      </c>
      <c r="H1389">
        <v>0</v>
      </c>
      <c r="I1389">
        <v>193</v>
      </c>
      <c r="J1389">
        <v>55</v>
      </c>
      <c r="K1389">
        <v>24.12</v>
      </c>
      <c r="L1389">
        <v>0</v>
      </c>
      <c r="M1389">
        <v>2</v>
      </c>
      <c r="N1389">
        <v>0</v>
      </c>
      <c r="O1389" s="2">
        <f t="shared" si="42"/>
        <v>48.25</v>
      </c>
      <c r="P1389" s="2">
        <f t="shared" si="43"/>
        <v>24.125</v>
      </c>
    </row>
    <row r="1390" spans="1:16" x14ac:dyDescent="0.3">
      <c r="A1390">
        <v>38</v>
      </c>
      <c r="B1390" t="s">
        <v>4056</v>
      </c>
      <c r="C1390" t="s">
        <v>13</v>
      </c>
      <c r="D1390">
        <v>2017</v>
      </c>
      <c r="E1390">
        <v>2017</v>
      </c>
      <c r="F1390">
        <v>5</v>
      </c>
      <c r="G1390">
        <v>9</v>
      </c>
      <c r="H1390">
        <v>1</v>
      </c>
      <c r="I1390">
        <v>193</v>
      </c>
      <c r="J1390">
        <v>59</v>
      </c>
      <c r="K1390">
        <v>24.12</v>
      </c>
      <c r="L1390">
        <v>0</v>
      </c>
      <c r="M1390">
        <v>1</v>
      </c>
      <c r="N1390">
        <v>0</v>
      </c>
      <c r="O1390" s="2">
        <f t="shared" si="42"/>
        <v>38.6</v>
      </c>
      <c r="P1390" s="2">
        <f t="shared" si="43"/>
        <v>21.444444444444443</v>
      </c>
    </row>
    <row r="1391" spans="1:16" x14ac:dyDescent="0.3">
      <c r="A1391">
        <v>39</v>
      </c>
      <c r="B1391" t="s">
        <v>111</v>
      </c>
      <c r="C1391" t="s">
        <v>16</v>
      </c>
      <c r="D1391">
        <v>2018</v>
      </c>
      <c r="E1391">
        <v>2019</v>
      </c>
      <c r="F1391">
        <v>3</v>
      </c>
      <c r="G1391">
        <v>6</v>
      </c>
      <c r="H1391">
        <v>0</v>
      </c>
      <c r="I1391">
        <v>192</v>
      </c>
      <c r="J1391">
        <v>94</v>
      </c>
      <c r="K1391">
        <v>32</v>
      </c>
      <c r="L1391">
        <v>0</v>
      </c>
      <c r="M1391">
        <v>2</v>
      </c>
      <c r="N1391">
        <v>0</v>
      </c>
      <c r="O1391" s="2">
        <f t="shared" si="42"/>
        <v>64</v>
      </c>
      <c r="P1391" s="2">
        <f t="shared" si="43"/>
        <v>32</v>
      </c>
    </row>
    <row r="1392" spans="1:16" x14ac:dyDescent="0.3">
      <c r="A1392">
        <v>40</v>
      </c>
      <c r="B1392" t="s">
        <v>4057</v>
      </c>
      <c r="C1392" t="s">
        <v>11</v>
      </c>
      <c r="D1392">
        <v>1948</v>
      </c>
      <c r="E1392">
        <v>1959</v>
      </c>
      <c r="F1392">
        <v>22</v>
      </c>
      <c r="G1392">
        <v>31</v>
      </c>
      <c r="H1392">
        <v>9</v>
      </c>
      <c r="I1392">
        <v>192</v>
      </c>
      <c r="J1392">
        <v>50</v>
      </c>
      <c r="K1392">
        <v>8.7200000000000006</v>
      </c>
      <c r="L1392">
        <v>0</v>
      </c>
      <c r="M1392">
        <v>1</v>
      </c>
      <c r="N1392">
        <v>9</v>
      </c>
      <c r="O1392" s="2">
        <f t="shared" si="42"/>
        <v>8.7272727272727266</v>
      </c>
      <c r="P1392" s="2">
        <f t="shared" si="43"/>
        <v>6.193548387096774</v>
      </c>
    </row>
    <row r="1393" spans="1:16" x14ac:dyDescent="0.3">
      <c r="A1393">
        <v>41</v>
      </c>
      <c r="B1393" t="s">
        <v>4058</v>
      </c>
      <c r="C1393" t="s">
        <v>13</v>
      </c>
      <c r="D1393">
        <v>1951</v>
      </c>
      <c r="E1393">
        <v>1955</v>
      </c>
      <c r="F1393">
        <v>8</v>
      </c>
      <c r="G1393">
        <v>15</v>
      </c>
      <c r="H1393">
        <v>0</v>
      </c>
      <c r="I1393">
        <v>192</v>
      </c>
      <c r="J1393">
        <v>87</v>
      </c>
      <c r="K1393">
        <v>12.8</v>
      </c>
      <c r="L1393">
        <v>0</v>
      </c>
      <c r="M1393">
        <v>1</v>
      </c>
      <c r="N1393">
        <v>1</v>
      </c>
      <c r="O1393" s="2">
        <f t="shared" si="42"/>
        <v>24</v>
      </c>
      <c r="P1393" s="2">
        <f t="shared" si="43"/>
        <v>12.8</v>
      </c>
    </row>
    <row r="1394" spans="1:16" x14ac:dyDescent="0.3">
      <c r="A1394">
        <v>42</v>
      </c>
      <c r="B1394" t="s">
        <v>4059</v>
      </c>
      <c r="C1394" t="s">
        <v>12</v>
      </c>
      <c r="D1394">
        <v>2014</v>
      </c>
      <c r="E1394">
        <v>2014</v>
      </c>
      <c r="F1394">
        <v>4</v>
      </c>
      <c r="G1394">
        <v>8</v>
      </c>
      <c r="H1394">
        <v>0</v>
      </c>
      <c r="I1394">
        <v>191</v>
      </c>
      <c r="J1394">
        <v>89</v>
      </c>
      <c r="K1394">
        <v>23.87</v>
      </c>
      <c r="L1394">
        <v>0</v>
      </c>
      <c r="M1394">
        <v>1</v>
      </c>
      <c r="N1394">
        <v>1</v>
      </c>
      <c r="O1394" s="2">
        <f t="shared" si="42"/>
        <v>47.75</v>
      </c>
      <c r="P1394" s="2">
        <f t="shared" si="43"/>
        <v>23.875</v>
      </c>
    </row>
    <row r="1395" spans="1:16" x14ac:dyDescent="0.3">
      <c r="A1395">
        <v>43</v>
      </c>
      <c r="B1395" t="s">
        <v>4060</v>
      </c>
      <c r="C1395" t="s">
        <v>13</v>
      </c>
      <c r="D1395">
        <v>1927</v>
      </c>
      <c r="E1395">
        <v>1930</v>
      </c>
      <c r="F1395">
        <v>9</v>
      </c>
      <c r="G1395">
        <v>15</v>
      </c>
      <c r="H1395">
        <v>0</v>
      </c>
      <c r="I1395">
        <v>190</v>
      </c>
      <c r="J1395">
        <v>40</v>
      </c>
      <c r="K1395">
        <v>12.66</v>
      </c>
      <c r="L1395">
        <v>0</v>
      </c>
      <c r="M1395">
        <v>0</v>
      </c>
      <c r="N1395">
        <v>2</v>
      </c>
      <c r="O1395" s="2">
        <f t="shared" si="42"/>
        <v>21.111111111111111</v>
      </c>
      <c r="P1395" s="2">
        <f t="shared" si="43"/>
        <v>12.666666666666666</v>
      </c>
    </row>
    <row r="1396" spans="1:16" x14ac:dyDescent="0.3">
      <c r="A1396">
        <v>44</v>
      </c>
      <c r="B1396" t="s">
        <v>4061</v>
      </c>
      <c r="C1396" t="s">
        <v>17</v>
      </c>
      <c r="D1396">
        <v>1958</v>
      </c>
      <c r="E1396">
        <v>1964</v>
      </c>
      <c r="F1396">
        <v>8</v>
      </c>
      <c r="G1396">
        <v>14</v>
      </c>
      <c r="H1396">
        <v>1</v>
      </c>
      <c r="I1396">
        <v>190</v>
      </c>
      <c r="J1396">
        <v>42</v>
      </c>
      <c r="K1396">
        <v>14.61</v>
      </c>
      <c r="L1396">
        <v>0</v>
      </c>
      <c r="M1396">
        <v>0</v>
      </c>
      <c r="N1396">
        <v>1</v>
      </c>
      <c r="O1396" s="2">
        <f t="shared" si="42"/>
        <v>23.75</v>
      </c>
      <c r="P1396" s="2">
        <f t="shared" si="43"/>
        <v>13.571428571428571</v>
      </c>
    </row>
    <row r="1397" spans="1:16" x14ac:dyDescent="0.3">
      <c r="A1397">
        <v>45</v>
      </c>
      <c r="B1397" t="s">
        <v>4062</v>
      </c>
      <c r="C1397" t="s">
        <v>18</v>
      </c>
      <c r="D1397">
        <v>1953</v>
      </c>
      <c r="E1397">
        <v>1964</v>
      </c>
      <c r="F1397">
        <v>19</v>
      </c>
      <c r="G1397">
        <v>34</v>
      </c>
      <c r="H1397">
        <v>6</v>
      </c>
      <c r="I1397">
        <v>189</v>
      </c>
      <c r="J1397">
        <v>64</v>
      </c>
      <c r="K1397">
        <v>6.75</v>
      </c>
      <c r="L1397">
        <v>0</v>
      </c>
      <c r="M1397">
        <v>1</v>
      </c>
      <c r="N1397">
        <v>12</v>
      </c>
      <c r="O1397" s="2">
        <f t="shared" si="42"/>
        <v>9.9473684210526319</v>
      </c>
      <c r="P1397" s="2">
        <f t="shared" si="43"/>
        <v>5.5588235294117645</v>
      </c>
    </row>
    <row r="1398" spans="1:16" x14ac:dyDescent="0.3">
      <c r="A1398">
        <v>46</v>
      </c>
      <c r="B1398" t="s">
        <v>4063</v>
      </c>
      <c r="C1398" t="s">
        <v>12</v>
      </c>
      <c r="D1398">
        <v>1977</v>
      </c>
      <c r="E1398">
        <v>1978</v>
      </c>
      <c r="F1398">
        <v>4</v>
      </c>
      <c r="G1398">
        <v>8</v>
      </c>
      <c r="H1398">
        <v>0</v>
      </c>
      <c r="I1398">
        <v>189</v>
      </c>
      <c r="J1398">
        <v>105</v>
      </c>
      <c r="K1398">
        <v>23.62</v>
      </c>
      <c r="L1398">
        <v>1</v>
      </c>
      <c r="M1398">
        <v>0</v>
      </c>
      <c r="N1398">
        <v>2</v>
      </c>
      <c r="O1398" s="2">
        <f t="shared" si="42"/>
        <v>47.25</v>
      </c>
      <c r="P1398" s="2">
        <f t="shared" si="43"/>
        <v>23.625</v>
      </c>
    </row>
    <row r="1399" spans="1:16" x14ac:dyDescent="0.3">
      <c r="A1399">
        <v>47</v>
      </c>
      <c r="B1399" t="s">
        <v>4064</v>
      </c>
      <c r="C1399" t="s">
        <v>17</v>
      </c>
      <c r="D1399">
        <v>1892</v>
      </c>
      <c r="E1399">
        <v>1902</v>
      </c>
      <c r="F1399">
        <v>8</v>
      </c>
      <c r="G1399">
        <v>15</v>
      </c>
      <c r="H1399">
        <v>0</v>
      </c>
      <c r="I1399">
        <v>188</v>
      </c>
      <c r="J1399">
        <v>57</v>
      </c>
      <c r="K1399">
        <v>12.53</v>
      </c>
      <c r="L1399">
        <v>0</v>
      </c>
      <c r="M1399">
        <v>1</v>
      </c>
      <c r="N1399">
        <v>3</v>
      </c>
      <c r="O1399" s="2">
        <f t="shared" si="42"/>
        <v>23.5</v>
      </c>
      <c r="P1399" s="2">
        <f t="shared" si="43"/>
        <v>12.533333333333333</v>
      </c>
    </row>
    <row r="1400" spans="1:16" x14ac:dyDescent="0.3">
      <c r="A1400">
        <v>48</v>
      </c>
      <c r="B1400" t="s">
        <v>4065</v>
      </c>
      <c r="C1400" t="s">
        <v>13</v>
      </c>
      <c r="D1400">
        <v>1909</v>
      </c>
      <c r="E1400">
        <v>1909</v>
      </c>
      <c r="F1400">
        <v>3</v>
      </c>
      <c r="G1400">
        <v>6</v>
      </c>
      <c r="H1400">
        <v>2</v>
      </c>
      <c r="I1400">
        <v>188</v>
      </c>
      <c r="J1400">
        <v>105</v>
      </c>
      <c r="K1400">
        <v>47</v>
      </c>
      <c r="L1400">
        <v>1</v>
      </c>
      <c r="M1400">
        <v>1</v>
      </c>
      <c r="N1400">
        <v>0</v>
      </c>
      <c r="O1400" s="2">
        <f t="shared" si="42"/>
        <v>62.666666666666664</v>
      </c>
      <c r="P1400" s="2">
        <f t="shared" si="43"/>
        <v>31.333333333333332</v>
      </c>
    </row>
    <row r="1401" spans="1:16" x14ac:dyDescent="0.3">
      <c r="A1401">
        <v>49</v>
      </c>
      <c r="B1401" t="s">
        <v>4066</v>
      </c>
      <c r="C1401" t="s">
        <v>15</v>
      </c>
      <c r="D1401">
        <v>1955</v>
      </c>
      <c r="E1401">
        <v>1956</v>
      </c>
      <c r="F1401">
        <v>5</v>
      </c>
      <c r="G1401">
        <v>8</v>
      </c>
      <c r="H1401">
        <v>2</v>
      </c>
      <c r="I1401">
        <v>187</v>
      </c>
      <c r="J1401">
        <v>122</v>
      </c>
      <c r="K1401">
        <v>31.16</v>
      </c>
      <c r="L1401">
        <v>1</v>
      </c>
      <c r="M1401">
        <v>0</v>
      </c>
      <c r="N1401">
        <v>1</v>
      </c>
      <c r="O1401" s="2">
        <f t="shared" si="42"/>
        <v>37.4</v>
      </c>
      <c r="P1401" s="2">
        <f t="shared" si="43"/>
        <v>23.375</v>
      </c>
    </row>
    <row r="1402" spans="1:16" x14ac:dyDescent="0.3">
      <c r="A1402">
        <v>0</v>
      </c>
      <c r="B1402" t="s">
        <v>1751</v>
      </c>
      <c r="C1402" t="s">
        <v>19</v>
      </c>
      <c r="D1402">
        <v>2000</v>
      </c>
      <c r="E1402">
        <v>2005</v>
      </c>
      <c r="F1402">
        <v>10</v>
      </c>
      <c r="G1402">
        <v>15</v>
      </c>
      <c r="H1402">
        <v>2</v>
      </c>
      <c r="I1402">
        <v>187</v>
      </c>
      <c r="J1402">
        <v>47</v>
      </c>
      <c r="K1402">
        <v>14.38</v>
      </c>
      <c r="L1402">
        <v>0</v>
      </c>
      <c r="M1402">
        <v>0</v>
      </c>
      <c r="N1402">
        <v>4</v>
      </c>
      <c r="O1402" s="2">
        <f t="shared" si="42"/>
        <v>18.7</v>
      </c>
      <c r="P1402" s="2">
        <f t="shared" si="43"/>
        <v>12.466666666666667</v>
      </c>
    </row>
    <row r="1403" spans="1:16" x14ac:dyDescent="0.3">
      <c r="A1403">
        <v>1</v>
      </c>
      <c r="B1403" t="s">
        <v>114</v>
      </c>
      <c r="C1403" t="s">
        <v>13</v>
      </c>
      <c r="D1403">
        <v>2019</v>
      </c>
      <c r="E1403">
        <v>2019</v>
      </c>
      <c r="F1403">
        <v>5</v>
      </c>
      <c r="G1403">
        <v>10</v>
      </c>
      <c r="H1403">
        <v>0</v>
      </c>
      <c r="I1403">
        <v>187</v>
      </c>
      <c r="J1403">
        <v>72</v>
      </c>
      <c r="K1403">
        <v>18.7</v>
      </c>
      <c r="L1403">
        <v>0</v>
      </c>
      <c r="M1403">
        <v>1</v>
      </c>
      <c r="N1403">
        <v>1</v>
      </c>
      <c r="O1403" s="2">
        <f t="shared" si="42"/>
        <v>37.4</v>
      </c>
      <c r="P1403" s="2">
        <f t="shared" si="43"/>
        <v>18.7</v>
      </c>
    </row>
    <row r="1404" spans="1:16" x14ac:dyDescent="0.3">
      <c r="A1404">
        <v>2</v>
      </c>
      <c r="B1404" t="s">
        <v>3072</v>
      </c>
      <c r="C1404" t="s">
        <v>11</v>
      </c>
      <c r="D1404">
        <v>1974</v>
      </c>
      <c r="E1404">
        <v>1977</v>
      </c>
      <c r="F1404">
        <v>5</v>
      </c>
      <c r="G1404">
        <v>10</v>
      </c>
      <c r="H1404">
        <v>0</v>
      </c>
      <c r="I1404">
        <v>187</v>
      </c>
      <c r="J1404">
        <v>54</v>
      </c>
      <c r="K1404">
        <v>18.7</v>
      </c>
      <c r="L1404">
        <v>0</v>
      </c>
      <c r="M1404">
        <v>1</v>
      </c>
      <c r="N1404">
        <v>0</v>
      </c>
      <c r="O1404" s="2">
        <f t="shared" si="42"/>
        <v>37.4</v>
      </c>
      <c r="P1404" s="2">
        <f t="shared" si="43"/>
        <v>18.7</v>
      </c>
    </row>
    <row r="1405" spans="1:16" x14ac:dyDescent="0.3">
      <c r="A1405">
        <v>3</v>
      </c>
      <c r="B1405" t="s">
        <v>3051</v>
      </c>
      <c r="C1405" t="s">
        <v>13</v>
      </c>
      <c r="D1405">
        <v>1997</v>
      </c>
      <c r="E1405">
        <v>1999</v>
      </c>
      <c r="F1405">
        <v>15</v>
      </c>
      <c r="G1405">
        <v>26</v>
      </c>
      <c r="H1405">
        <v>4</v>
      </c>
      <c r="I1405">
        <v>186</v>
      </c>
      <c r="J1405">
        <v>31</v>
      </c>
      <c r="K1405">
        <v>8.4499999999999993</v>
      </c>
      <c r="L1405">
        <v>0</v>
      </c>
      <c r="M1405">
        <v>0</v>
      </c>
      <c r="N1405">
        <v>3</v>
      </c>
      <c r="O1405" s="2">
        <f t="shared" si="42"/>
        <v>12.4</v>
      </c>
      <c r="P1405" s="2">
        <f t="shared" si="43"/>
        <v>7.1538461538461542</v>
      </c>
    </row>
    <row r="1406" spans="1:16" x14ac:dyDescent="0.3">
      <c r="A1406">
        <v>4</v>
      </c>
      <c r="B1406" t="s">
        <v>800</v>
      </c>
      <c r="C1406" t="s">
        <v>12</v>
      </c>
      <c r="D1406">
        <v>1996</v>
      </c>
      <c r="E1406">
        <v>2008</v>
      </c>
      <c r="F1406">
        <v>7</v>
      </c>
      <c r="G1406">
        <v>10</v>
      </c>
      <c r="H1406">
        <v>3</v>
      </c>
      <c r="I1406">
        <v>186</v>
      </c>
      <c r="J1406">
        <v>79</v>
      </c>
      <c r="K1406">
        <v>26.57</v>
      </c>
      <c r="L1406">
        <v>0</v>
      </c>
      <c r="M1406">
        <v>1</v>
      </c>
      <c r="N1406">
        <v>0</v>
      </c>
      <c r="O1406" s="2">
        <f t="shared" si="42"/>
        <v>26.571428571428573</v>
      </c>
      <c r="P1406" s="2">
        <f t="shared" si="43"/>
        <v>18.600000000000001</v>
      </c>
    </row>
    <row r="1407" spans="1:16" x14ac:dyDescent="0.3">
      <c r="A1407">
        <v>5</v>
      </c>
      <c r="B1407" t="s">
        <v>2281</v>
      </c>
      <c r="C1407" t="s">
        <v>19</v>
      </c>
      <c r="D1407">
        <v>2000</v>
      </c>
      <c r="E1407">
        <v>2002</v>
      </c>
      <c r="F1407">
        <v>5</v>
      </c>
      <c r="G1407">
        <v>7</v>
      </c>
      <c r="H1407">
        <v>1</v>
      </c>
      <c r="I1407">
        <v>186</v>
      </c>
      <c r="J1407">
        <v>73</v>
      </c>
      <c r="K1407">
        <v>31</v>
      </c>
      <c r="L1407">
        <v>0</v>
      </c>
      <c r="M1407">
        <v>2</v>
      </c>
      <c r="N1407">
        <v>0</v>
      </c>
      <c r="O1407" s="2">
        <f t="shared" si="42"/>
        <v>37.200000000000003</v>
      </c>
      <c r="P1407" s="2">
        <f t="shared" si="43"/>
        <v>26.571428571428573</v>
      </c>
    </row>
    <row r="1408" spans="1:16" x14ac:dyDescent="0.3">
      <c r="A1408">
        <v>6</v>
      </c>
      <c r="B1408" t="s">
        <v>4067</v>
      </c>
      <c r="C1408" t="s">
        <v>17</v>
      </c>
      <c r="D1408">
        <v>1950</v>
      </c>
      <c r="E1408">
        <v>1955</v>
      </c>
      <c r="F1408">
        <v>5</v>
      </c>
      <c r="G1408">
        <v>9</v>
      </c>
      <c r="H1408">
        <v>0</v>
      </c>
      <c r="I1408">
        <v>186</v>
      </c>
      <c r="J1408">
        <v>108</v>
      </c>
      <c r="K1408">
        <v>20.66</v>
      </c>
      <c r="L1408">
        <v>1</v>
      </c>
      <c r="M1408">
        <v>0</v>
      </c>
      <c r="N1408">
        <v>1</v>
      </c>
      <c r="O1408" s="2">
        <f t="shared" si="42"/>
        <v>37.200000000000003</v>
      </c>
      <c r="P1408" s="2">
        <f t="shared" si="43"/>
        <v>20.666666666666668</v>
      </c>
    </row>
    <row r="1409" spans="1:16" x14ac:dyDescent="0.3">
      <c r="A1409">
        <v>7</v>
      </c>
      <c r="B1409" t="s">
        <v>2581</v>
      </c>
      <c r="C1409" t="s">
        <v>14</v>
      </c>
      <c r="D1409">
        <v>1985</v>
      </c>
      <c r="E1409">
        <v>1991</v>
      </c>
      <c r="F1409">
        <v>10</v>
      </c>
      <c r="G1409">
        <v>16</v>
      </c>
      <c r="H1409">
        <v>4</v>
      </c>
      <c r="I1409">
        <v>185</v>
      </c>
      <c r="J1409">
        <v>50</v>
      </c>
      <c r="K1409">
        <v>15.41</v>
      </c>
      <c r="L1409">
        <v>0</v>
      </c>
      <c r="M1409">
        <v>1</v>
      </c>
      <c r="N1409">
        <v>3</v>
      </c>
      <c r="O1409" s="2">
        <f t="shared" si="42"/>
        <v>18.5</v>
      </c>
      <c r="P1409" s="2">
        <f t="shared" si="43"/>
        <v>11.5625</v>
      </c>
    </row>
    <row r="1410" spans="1:16" x14ac:dyDescent="0.3">
      <c r="A1410">
        <v>8</v>
      </c>
      <c r="B1410" t="s">
        <v>4068</v>
      </c>
      <c r="C1410" t="s">
        <v>13</v>
      </c>
      <c r="D1410">
        <v>1965</v>
      </c>
      <c r="E1410">
        <v>1968</v>
      </c>
      <c r="F1410">
        <v>15</v>
      </c>
      <c r="G1410">
        <v>19</v>
      </c>
      <c r="H1410">
        <v>3</v>
      </c>
      <c r="I1410">
        <v>185</v>
      </c>
      <c r="J1410">
        <v>63</v>
      </c>
      <c r="K1410">
        <v>11.56</v>
      </c>
      <c r="L1410">
        <v>0</v>
      </c>
      <c r="M1410">
        <v>1</v>
      </c>
      <c r="N1410">
        <v>2</v>
      </c>
      <c r="O1410" s="2">
        <f t="shared" si="42"/>
        <v>12.333333333333334</v>
      </c>
      <c r="P1410" s="2">
        <f t="shared" si="43"/>
        <v>9.7368421052631575</v>
      </c>
    </row>
    <row r="1411" spans="1:16" x14ac:dyDescent="0.3">
      <c r="A1411">
        <v>9</v>
      </c>
      <c r="B1411" t="s">
        <v>2542</v>
      </c>
      <c r="C1411" t="s">
        <v>15</v>
      </c>
      <c r="D1411">
        <v>2000</v>
      </c>
      <c r="E1411">
        <v>2002</v>
      </c>
      <c r="F1411">
        <v>5</v>
      </c>
      <c r="G1411">
        <v>8</v>
      </c>
      <c r="H1411">
        <v>1</v>
      </c>
      <c r="I1411">
        <v>185</v>
      </c>
      <c r="J1411">
        <v>68</v>
      </c>
      <c r="K1411">
        <v>26.42</v>
      </c>
      <c r="L1411">
        <v>0</v>
      </c>
      <c r="M1411">
        <v>1</v>
      </c>
      <c r="N1411">
        <v>0</v>
      </c>
      <c r="O1411" s="2">
        <f t="shared" ref="O1411:O1474" si="44">I1411/F1411</f>
        <v>37</v>
      </c>
      <c r="P1411" s="2">
        <f t="shared" ref="P1411:P1474" si="45">I1411/G1411</f>
        <v>23.125</v>
      </c>
    </row>
    <row r="1412" spans="1:16" x14ac:dyDescent="0.3">
      <c r="A1412">
        <v>10</v>
      </c>
      <c r="B1412" t="s">
        <v>4069</v>
      </c>
      <c r="C1412" t="s">
        <v>15</v>
      </c>
      <c r="D1412">
        <v>1975</v>
      </c>
      <c r="E1412">
        <v>1976</v>
      </c>
      <c r="F1412">
        <v>3</v>
      </c>
      <c r="G1412">
        <v>6</v>
      </c>
      <c r="H1412">
        <v>2</v>
      </c>
      <c r="I1412">
        <v>184</v>
      </c>
      <c r="J1412">
        <v>105</v>
      </c>
      <c r="K1412">
        <v>46</v>
      </c>
      <c r="L1412">
        <v>1</v>
      </c>
      <c r="M1412">
        <v>0</v>
      </c>
      <c r="N1412">
        <v>0</v>
      </c>
      <c r="O1412" s="2">
        <f t="shared" si="44"/>
        <v>61.333333333333336</v>
      </c>
      <c r="P1412" s="2">
        <f t="shared" si="45"/>
        <v>30.666666666666668</v>
      </c>
    </row>
    <row r="1413" spans="1:16" x14ac:dyDescent="0.3">
      <c r="A1413">
        <v>11</v>
      </c>
      <c r="B1413" t="s">
        <v>2680</v>
      </c>
      <c r="C1413" t="s">
        <v>19</v>
      </c>
      <c r="D1413">
        <v>1995</v>
      </c>
      <c r="E1413">
        <v>2002</v>
      </c>
      <c r="F1413">
        <v>30</v>
      </c>
      <c r="G1413">
        <v>45</v>
      </c>
      <c r="H1413">
        <v>11</v>
      </c>
      <c r="I1413">
        <v>184</v>
      </c>
      <c r="J1413">
        <v>24</v>
      </c>
      <c r="K1413">
        <v>5.41</v>
      </c>
      <c r="L1413">
        <v>0</v>
      </c>
      <c r="M1413">
        <v>0</v>
      </c>
      <c r="N1413">
        <v>14</v>
      </c>
      <c r="O1413" s="2">
        <f t="shared" si="44"/>
        <v>6.1333333333333337</v>
      </c>
      <c r="P1413" s="2">
        <f t="shared" si="45"/>
        <v>4.0888888888888886</v>
      </c>
    </row>
    <row r="1414" spans="1:16" x14ac:dyDescent="0.3">
      <c r="A1414">
        <v>12</v>
      </c>
      <c r="B1414" t="s">
        <v>166</v>
      </c>
      <c r="C1414" t="s">
        <v>12</v>
      </c>
      <c r="D1414">
        <v>2013</v>
      </c>
      <c r="E1414">
        <v>2014</v>
      </c>
      <c r="F1414">
        <v>5</v>
      </c>
      <c r="G1414">
        <v>8</v>
      </c>
      <c r="H1414">
        <v>1</v>
      </c>
      <c r="I1414">
        <v>183</v>
      </c>
      <c r="J1414">
        <v>53</v>
      </c>
      <c r="K1414">
        <v>26.14</v>
      </c>
      <c r="L1414">
        <v>0</v>
      </c>
      <c r="M1414">
        <v>1</v>
      </c>
      <c r="N1414">
        <v>1</v>
      </c>
      <c r="O1414" s="2">
        <f t="shared" si="44"/>
        <v>36.6</v>
      </c>
      <c r="P1414" s="2">
        <f t="shared" si="45"/>
        <v>22.875</v>
      </c>
    </row>
    <row r="1415" spans="1:16" x14ac:dyDescent="0.3">
      <c r="A1415">
        <v>13</v>
      </c>
      <c r="B1415" t="s">
        <v>4070</v>
      </c>
      <c r="C1415" t="s">
        <v>13</v>
      </c>
      <c r="D1415">
        <v>1901</v>
      </c>
      <c r="E1415">
        <v>1910</v>
      </c>
      <c r="F1415">
        <v>19</v>
      </c>
      <c r="G1415">
        <v>31</v>
      </c>
      <c r="H1415">
        <v>12</v>
      </c>
      <c r="I1415">
        <v>183</v>
      </c>
      <c r="J1415">
        <v>27</v>
      </c>
      <c r="K1415">
        <v>9.6300000000000008</v>
      </c>
      <c r="L1415">
        <v>0</v>
      </c>
      <c r="M1415">
        <v>0</v>
      </c>
      <c r="N1415">
        <v>4</v>
      </c>
      <c r="O1415" s="2">
        <f t="shared" si="44"/>
        <v>9.6315789473684212</v>
      </c>
      <c r="P1415" s="2">
        <f t="shared" si="45"/>
        <v>5.903225806451613</v>
      </c>
    </row>
    <row r="1416" spans="1:16" x14ac:dyDescent="0.3">
      <c r="A1416">
        <v>14</v>
      </c>
      <c r="B1416" t="s">
        <v>4071</v>
      </c>
      <c r="C1416" t="s">
        <v>11</v>
      </c>
      <c r="D1416">
        <v>1951</v>
      </c>
      <c r="E1416">
        <v>1961</v>
      </c>
      <c r="F1416">
        <v>36</v>
      </c>
      <c r="G1416">
        <v>42</v>
      </c>
      <c r="H1416">
        <v>13</v>
      </c>
      <c r="I1416">
        <v>183</v>
      </c>
      <c r="J1416">
        <v>21</v>
      </c>
      <c r="K1416">
        <v>6.31</v>
      </c>
      <c r="L1416">
        <v>0</v>
      </c>
      <c r="M1416">
        <v>0</v>
      </c>
      <c r="N1416">
        <v>6</v>
      </c>
      <c r="O1416" s="2">
        <f t="shared" si="44"/>
        <v>5.083333333333333</v>
      </c>
      <c r="P1416" s="2">
        <f t="shared" si="45"/>
        <v>4.3571428571428568</v>
      </c>
    </row>
    <row r="1417" spans="1:16" x14ac:dyDescent="0.3">
      <c r="A1417">
        <v>15</v>
      </c>
      <c r="B1417" t="s">
        <v>2503</v>
      </c>
      <c r="C1417" t="s">
        <v>16</v>
      </c>
      <c r="D1417">
        <v>1980</v>
      </c>
      <c r="E1417">
        <v>1988</v>
      </c>
      <c r="F1417">
        <v>5</v>
      </c>
      <c r="G1417">
        <v>8</v>
      </c>
      <c r="H1417">
        <v>1</v>
      </c>
      <c r="I1417">
        <v>183</v>
      </c>
      <c r="J1417">
        <v>105</v>
      </c>
      <c r="K1417">
        <v>26.14</v>
      </c>
      <c r="L1417">
        <v>1</v>
      </c>
      <c r="M1417">
        <v>0</v>
      </c>
      <c r="N1417">
        <v>2</v>
      </c>
      <c r="O1417" s="2">
        <f t="shared" si="44"/>
        <v>36.6</v>
      </c>
      <c r="P1417" s="2">
        <f t="shared" si="45"/>
        <v>22.875</v>
      </c>
    </row>
    <row r="1418" spans="1:16" x14ac:dyDescent="0.3">
      <c r="A1418">
        <v>16</v>
      </c>
      <c r="B1418" t="s">
        <v>4072</v>
      </c>
      <c r="C1418" t="s">
        <v>16</v>
      </c>
      <c r="D1418">
        <v>1969</v>
      </c>
      <c r="E1418">
        <v>1971</v>
      </c>
      <c r="F1418">
        <v>6</v>
      </c>
      <c r="G1418">
        <v>8</v>
      </c>
      <c r="H1418">
        <v>0</v>
      </c>
      <c r="I1418">
        <v>182</v>
      </c>
      <c r="J1418">
        <v>33</v>
      </c>
      <c r="K1418">
        <v>22.75</v>
      </c>
      <c r="L1418">
        <v>0</v>
      </c>
      <c r="M1418">
        <v>0</v>
      </c>
      <c r="N1418">
        <v>0</v>
      </c>
      <c r="O1418" s="2">
        <f t="shared" si="44"/>
        <v>30.333333333333332</v>
      </c>
      <c r="P1418" s="2">
        <f t="shared" si="45"/>
        <v>22.75</v>
      </c>
    </row>
    <row r="1419" spans="1:16" x14ac:dyDescent="0.3">
      <c r="A1419">
        <v>17</v>
      </c>
      <c r="B1419" t="s">
        <v>4073</v>
      </c>
      <c r="C1419" t="s">
        <v>13</v>
      </c>
      <c r="D1419">
        <v>1906</v>
      </c>
      <c r="E1419">
        <v>1906</v>
      </c>
      <c r="F1419">
        <v>4</v>
      </c>
      <c r="G1419">
        <v>8</v>
      </c>
      <c r="H1419">
        <v>0</v>
      </c>
      <c r="I1419">
        <v>182</v>
      </c>
      <c r="J1419">
        <v>36</v>
      </c>
      <c r="K1419">
        <v>22.75</v>
      </c>
      <c r="L1419">
        <v>0</v>
      </c>
      <c r="M1419">
        <v>0</v>
      </c>
      <c r="N1419">
        <v>1</v>
      </c>
      <c r="O1419" s="2">
        <f t="shared" si="44"/>
        <v>45.5</v>
      </c>
      <c r="P1419" s="2">
        <f t="shared" si="45"/>
        <v>22.75</v>
      </c>
    </row>
    <row r="1420" spans="1:16" x14ac:dyDescent="0.3">
      <c r="A1420">
        <v>18</v>
      </c>
      <c r="B1420" t="s">
        <v>251</v>
      </c>
      <c r="C1420" t="s">
        <v>15</v>
      </c>
      <c r="D1420">
        <v>2015</v>
      </c>
      <c r="E1420">
        <v>2016</v>
      </c>
      <c r="F1420">
        <v>3</v>
      </c>
      <c r="G1420">
        <v>5</v>
      </c>
      <c r="H1420">
        <v>1</v>
      </c>
      <c r="I1420">
        <v>181</v>
      </c>
      <c r="J1420">
        <v>69</v>
      </c>
      <c r="K1420">
        <v>45.25</v>
      </c>
      <c r="L1420">
        <v>0</v>
      </c>
      <c r="M1420">
        <v>3</v>
      </c>
      <c r="N1420">
        <v>1</v>
      </c>
      <c r="O1420" s="2">
        <f t="shared" si="44"/>
        <v>60.333333333333336</v>
      </c>
      <c r="P1420" s="2">
        <f t="shared" si="45"/>
        <v>36.200000000000003</v>
      </c>
    </row>
    <row r="1421" spans="1:16" x14ac:dyDescent="0.3">
      <c r="A1421">
        <v>19</v>
      </c>
      <c r="B1421" t="s">
        <v>4074</v>
      </c>
      <c r="C1421" t="s">
        <v>17</v>
      </c>
      <c r="D1421">
        <v>1912</v>
      </c>
      <c r="E1421">
        <v>1924</v>
      </c>
      <c r="F1421">
        <v>10</v>
      </c>
      <c r="G1421">
        <v>15</v>
      </c>
      <c r="H1421">
        <v>5</v>
      </c>
      <c r="I1421">
        <v>181</v>
      </c>
      <c r="J1421">
        <v>45</v>
      </c>
      <c r="K1421">
        <v>18.100000000000001</v>
      </c>
      <c r="L1421">
        <v>0</v>
      </c>
      <c r="M1421">
        <v>0</v>
      </c>
      <c r="N1421">
        <v>3</v>
      </c>
      <c r="O1421" s="2">
        <f t="shared" si="44"/>
        <v>18.100000000000001</v>
      </c>
      <c r="P1421" s="2">
        <f t="shared" si="45"/>
        <v>12.066666666666666</v>
      </c>
    </row>
    <row r="1422" spans="1:16" x14ac:dyDescent="0.3">
      <c r="A1422">
        <v>20</v>
      </c>
      <c r="B1422" t="s">
        <v>2191</v>
      </c>
      <c r="C1422" t="s">
        <v>14</v>
      </c>
      <c r="D1422">
        <v>1999</v>
      </c>
      <c r="E1422">
        <v>2005</v>
      </c>
      <c r="F1422">
        <v>6</v>
      </c>
      <c r="G1422">
        <v>11</v>
      </c>
      <c r="H1422">
        <v>0</v>
      </c>
      <c r="I1422">
        <v>181</v>
      </c>
      <c r="J1422">
        <v>43</v>
      </c>
      <c r="K1422">
        <v>16.45</v>
      </c>
      <c r="L1422">
        <v>0</v>
      </c>
      <c r="M1422">
        <v>0</v>
      </c>
      <c r="N1422">
        <v>1</v>
      </c>
      <c r="O1422" s="2">
        <f t="shared" si="44"/>
        <v>30.166666666666668</v>
      </c>
      <c r="P1422" s="2">
        <f t="shared" si="45"/>
        <v>16.454545454545453</v>
      </c>
    </row>
    <row r="1423" spans="1:16" x14ac:dyDescent="0.3">
      <c r="A1423">
        <v>21</v>
      </c>
      <c r="B1423" t="s">
        <v>4075</v>
      </c>
      <c r="C1423" t="s">
        <v>11</v>
      </c>
      <c r="D1423">
        <v>1952</v>
      </c>
      <c r="E1423">
        <v>1953</v>
      </c>
      <c r="F1423">
        <v>3</v>
      </c>
      <c r="G1423">
        <v>4</v>
      </c>
      <c r="H1423">
        <v>1</v>
      </c>
      <c r="I1423">
        <v>181</v>
      </c>
      <c r="J1423">
        <v>110</v>
      </c>
      <c r="K1423">
        <v>60.33</v>
      </c>
      <c r="L1423">
        <v>1</v>
      </c>
      <c r="M1423">
        <v>0</v>
      </c>
      <c r="N1423">
        <v>0</v>
      </c>
      <c r="O1423" s="2">
        <f t="shared" si="44"/>
        <v>60.333333333333336</v>
      </c>
      <c r="P1423" s="2">
        <f t="shared" si="45"/>
        <v>45.25</v>
      </c>
    </row>
    <row r="1424" spans="1:16" x14ac:dyDescent="0.3">
      <c r="A1424">
        <v>22</v>
      </c>
      <c r="B1424" t="s">
        <v>2620</v>
      </c>
      <c r="C1424" t="s">
        <v>18</v>
      </c>
      <c r="D1424">
        <v>1975</v>
      </c>
      <c r="E1424">
        <v>1989</v>
      </c>
      <c r="F1424">
        <v>43</v>
      </c>
      <c r="G1424">
        <v>54</v>
      </c>
      <c r="H1424">
        <v>33</v>
      </c>
      <c r="I1424">
        <v>180</v>
      </c>
      <c r="J1424">
        <v>21</v>
      </c>
      <c r="K1424">
        <v>8.57</v>
      </c>
      <c r="L1424">
        <v>0</v>
      </c>
      <c r="M1424">
        <v>0</v>
      </c>
      <c r="N1424">
        <v>11</v>
      </c>
      <c r="O1424" s="2">
        <f t="shared" si="44"/>
        <v>4.1860465116279073</v>
      </c>
      <c r="P1424" s="2">
        <f t="shared" si="45"/>
        <v>3.3333333333333335</v>
      </c>
    </row>
    <row r="1425" spans="1:16" x14ac:dyDescent="0.3">
      <c r="A1425">
        <v>23</v>
      </c>
      <c r="B1425" t="s">
        <v>2470</v>
      </c>
      <c r="C1425" t="s">
        <v>20</v>
      </c>
      <c r="D1425">
        <v>2001</v>
      </c>
      <c r="E1425">
        <v>2003</v>
      </c>
      <c r="F1425">
        <v>10</v>
      </c>
      <c r="G1425">
        <v>19</v>
      </c>
      <c r="H1425">
        <v>4</v>
      </c>
      <c r="I1425">
        <v>180</v>
      </c>
      <c r="J1425">
        <v>24</v>
      </c>
      <c r="K1425">
        <v>12</v>
      </c>
      <c r="L1425">
        <v>0</v>
      </c>
      <c r="M1425">
        <v>0</v>
      </c>
      <c r="N1425">
        <v>3</v>
      </c>
      <c r="O1425" s="2">
        <f t="shared" si="44"/>
        <v>18</v>
      </c>
      <c r="P1425" s="2">
        <f t="shared" si="45"/>
        <v>9.473684210526315</v>
      </c>
    </row>
    <row r="1426" spans="1:16" x14ac:dyDescent="0.3">
      <c r="A1426">
        <v>24</v>
      </c>
      <c r="B1426" t="s">
        <v>339</v>
      </c>
      <c r="C1426" t="s">
        <v>13</v>
      </c>
      <c r="D1426">
        <v>2014</v>
      </c>
      <c r="E1426">
        <v>2015</v>
      </c>
      <c r="F1426">
        <v>8</v>
      </c>
      <c r="G1426">
        <v>11</v>
      </c>
      <c r="H1426">
        <v>1</v>
      </c>
      <c r="I1426">
        <v>180</v>
      </c>
      <c r="J1426">
        <v>35</v>
      </c>
      <c r="K1426">
        <v>18</v>
      </c>
      <c r="L1426">
        <v>0</v>
      </c>
      <c r="M1426">
        <v>0</v>
      </c>
      <c r="N1426">
        <v>0</v>
      </c>
      <c r="O1426" s="2">
        <f t="shared" si="44"/>
        <v>22.5</v>
      </c>
      <c r="P1426" s="2">
        <f t="shared" si="45"/>
        <v>16.363636363636363</v>
      </c>
    </row>
    <row r="1427" spans="1:16" x14ac:dyDescent="0.3">
      <c r="A1427">
        <v>25</v>
      </c>
      <c r="B1427" t="s">
        <v>4076</v>
      </c>
      <c r="C1427" t="s">
        <v>13</v>
      </c>
      <c r="D1427">
        <v>1983</v>
      </c>
      <c r="E1427">
        <v>1989</v>
      </c>
      <c r="F1427">
        <v>15</v>
      </c>
      <c r="G1427">
        <v>25</v>
      </c>
      <c r="H1427">
        <v>4</v>
      </c>
      <c r="I1427">
        <v>179</v>
      </c>
      <c r="J1427">
        <v>31</v>
      </c>
      <c r="K1427">
        <v>8.52</v>
      </c>
      <c r="L1427">
        <v>0</v>
      </c>
      <c r="M1427">
        <v>0</v>
      </c>
      <c r="N1427">
        <v>2</v>
      </c>
      <c r="O1427" s="2">
        <f t="shared" si="44"/>
        <v>11.933333333333334</v>
      </c>
      <c r="P1427" s="2">
        <f t="shared" si="45"/>
        <v>7.16</v>
      </c>
    </row>
    <row r="1428" spans="1:16" x14ac:dyDescent="0.3">
      <c r="A1428">
        <v>26</v>
      </c>
      <c r="B1428" t="s">
        <v>3471</v>
      </c>
      <c r="C1428" t="s">
        <v>13</v>
      </c>
      <c r="D1428">
        <v>1964</v>
      </c>
      <c r="E1428">
        <v>1973</v>
      </c>
      <c r="F1428">
        <v>15</v>
      </c>
      <c r="G1428">
        <v>20</v>
      </c>
      <c r="H1428">
        <v>9</v>
      </c>
      <c r="I1428">
        <v>179</v>
      </c>
      <c r="J1428">
        <v>25</v>
      </c>
      <c r="K1428">
        <v>16.27</v>
      </c>
      <c r="L1428">
        <v>0</v>
      </c>
      <c r="M1428">
        <v>0</v>
      </c>
      <c r="N1428">
        <v>1</v>
      </c>
      <c r="O1428" s="2">
        <f t="shared" si="44"/>
        <v>11.933333333333334</v>
      </c>
      <c r="P1428" s="2">
        <f t="shared" si="45"/>
        <v>8.9499999999999993</v>
      </c>
    </row>
    <row r="1429" spans="1:16" x14ac:dyDescent="0.3">
      <c r="A1429">
        <v>27</v>
      </c>
      <c r="B1429" t="s">
        <v>4077</v>
      </c>
      <c r="C1429" t="s">
        <v>17</v>
      </c>
      <c r="D1429">
        <v>1928</v>
      </c>
      <c r="E1429">
        <v>1928</v>
      </c>
      <c r="F1429">
        <v>3</v>
      </c>
      <c r="G1429">
        <v>5</v>
      </c>
      <c r="H1429">
        <v>0</v>
      </c>
      <c r="I1429">
        <v>179</v>
      </c>
      <c r="J1429">
        <v>78</v>
      </c>
      <c r="K1429">
        <v>35.799999999999997</v>
      </c>
      <c r="L1429">
        <v>0</v>
      </c>
      <c r="M1429">
        <v>1</v>
      </c>
      <c r="N1429">
        <v>0</v>
      </c>
      <c r="O1429" s="2">
        <f t="shared" si="44"/>
        <v>59.666666666666664</v>
      </c>
      <c r="P1429" s="2">
        <f t="shared" si="45"/>
        <v>35.799999999999997</v>
      </c>
    </row>
    <row r="1430" spans="1:16" x14ac:dyDescent="0.3">
      <c r="A1430">
        <v>28</v>
      </c>
      <c r="B1430" t="s">
        <v>4078</v>
      </c>
      <c r="C1430" t="s">
        <v>12</v>
      </c>
      <c r="D1430">
        <v>1977</v>
      </c>
      <c r="E1430">
        <v>1978</v>
      </c>
      <c r="F1430">
        <v>5</v>
      </c>
      <c r="G1430">
        <v>10</v>
      </c>
      <c r="H1430">
        <v>0</v>
      </c>
      <c r="I1430">
        <v>178</v>
      </c>
      <c r="J1430">
        <v>47</v>
      </c>
      <c r="K1430">
        <v>17.8</v>
      </c>
      <c r="L1430">
        <v>0</v>
      </c>
      <c r="M1430">
        <v>0</v>
      </c>
      <c r="N1430">
        <v>3</v>
      </c>
      <c r="O1430" s="2">
        <f t="shared" si="44"/>
        <v>35.6</v>
      </c>
      <c r="P1430" s="2">
        <f t="shared" si="45"/>
        <v>17.8</v>
      </c>
    </row>
    <row r="1431" spans="1:16" x14ac:dyDescent="0.3">
      <c r="A1431">
        <v>29</v>
      </c>
      <c r="B1431" t="s">
        <v>2964</v>
      </c>
      <c r="C1431" t="s">
        <v>14</v>
      </c>
      <c r="D1431">
        <v>1982</v>
      </c>
      <c r="E1431">
        <v>1982</v>
      </c>
      <c r="F1431">
        <v>5</v>
      </c>
      <c r="G1431">
        <v>10</v>
      </c>
      <c r="H1431">
        <v>2</v>
      </c>
      <c r="I1431">
        <v>177</v>
      </c>
      <c r="J1431">
        <v>56</v>
      </c>
      <c r="K1431">
        <v>22.12</v>
      </c>
      <c r="L1431">
        <v>0</v>
      </c>
      <c r="M1431">
        <v>1</v>
      </c>
      <c r="N1431">
        <v>1</v>
      </c>
      <c r="O1431" s="2">
        <f t="shared" si="44"/>
        <v>35.4</v>
      </c>
      <c r="P1431" s="2">
        <f t="shared" si="45"/>
        <v>17.7</v>
      </c>
    </row>
    <row r="1432" spans="1:16" x14ac:dyDescent="0.3">
      <c r="A1432">
        <v>30</v>
      </c>
      <c r="B1432" t="s">
        <v>4079</v>
      </c>
      <c r="C1432" t="s">
        <v>12</v>
      </c>
      <c r="D1432">
        <v>1954</v>
      </c>
      <c r="E1432">
        <v>1956</v>
      </c>
      <c r="F1432">
        <v>7</v>
      </c>
      <c r="G1432">
        <v>12</v>
      </c>
      <c r="H1432">
        <v>2</v>
      </c>
      <c r="I1432">
        <v>177</v>
      </c>
      <c r="J1432">
        <v>69</v>
      </c>
      <c r="K1432">
        <v>17.7</v>
      </c>
      <c r="L1432">
        <v>0</v>
      </c>
      <c r="M1432">
        <v>1</v>
      </c>
      <c r="N1432">
        <v>3</v>
      </c>
      <c r="O1432" s="2">
        <f t="shared" si="44"/>
        <v>25.285714285714285</v>
      </c>
      <c r="P1432" s="2">
        <f t="shared" si="45"/>
        <v>14.75</v>
      </c>
    </row>
    <row r="1433" spans="1:16" x14ac:dyDescent="0.3">
      <c r="A1433">
        <v>31</v>
      </c>
      <c r="B1433" t="s">
        <v>4080</v>
      </c>
      <c r="C1433" t="s">
        <v>13</v>
      </c>
      <c r="D1433">
        <v>1893</v>
      </c>
      <c r="E1433">
        <v>1898</v>
      </c>
      <c r="F1433">
        <v>14</v>
      </c>
      <c r="G1433">
        <v>24</v>
      </c>
      <c r="H1433">
        <v>8</v>
      </c>
      <c r="I1433">
        <v>177</v>
      </c>
      <c r="J1433">
        <v>25</v>
      </c>
      <c r="K1433">
        <v>11.06</v>
      </c>
      <c r="L1433">
        <v>0</v>
      </c>
      <c r="M1433">
        <v>0</v>
      </c>
      <c r="N1433">
        <v>3</v>
      </c>
      <c r="O1433" s="2">
        <f t="shared" si="44"/>
        <v>12.642857142857142</v>
      </c>
      <c r="P1433" s="2">
        <f t="shared" si="45"/>
        <v>7.375</v>
      </c>
    </row>
    <row r="1434" spans="1:16" x14ac:dyDescent="0.3">
      <c r="A1434">
        <v>32</v>
      </c>
      <c r="B1434" t="s">
        <v>2709</v>
      </c>
      <c r="C1434" t="s">
        <v>16</v>
      </c>
      <c r="D1434">
        <v>1969</v>
      </c>
      <c r="E1434">
        <v>1987</v>
      </c>
      <c r="F1434">
        <v>4</v>
      </c>
      <c r="G1434">
        <v>7</v>
      </c>
      <c r="H1434">
        <v>1</v>
      </c>
      <c r="I1434">
        <v>177</v>
      </c>
      <c r="J1434">
        <v>62</v>
      </c>
      <c r="K1434">
        <v>29.5</v>
      </c>
      <c r="L1434">
        <v>0</v>
      </c>
      <c r="M1434">
        <v>1</v>
      </c>
      <c r="N1434">
        <v>1</v>
      </c>
      <c r="O1434" s="2">
        <f t="shared" si="44"/>
        <v>44.25</v>
      </c>
      <c r="P1434" s="2">
        <f t="shared" si="45"/>
        <v>25.285714285714285</v>
      </c>
    </row>
    <row r="1435" spans="1:16" x14ac:dyDescent="0.3">
      <c r="A1435">
        <v>33</v>
      </c>
      <c r="B1435" t="s">
        <v>4081</v>
      </c>
      <c r="C1435" t="s">
        <v>15</v>
      </c>
      <c r="D1435">
        <v>1928</v>
      </c>
      <c r="E1435">
        <v>1930</v>
      </c>
      <c r="F1435">
        <v>4</v>
      </c>
      <c r="G1435">
        <v>8</v>
      </c>
      <c r="H1435">
        <v>1</v>
      </c>
      <c r="I1435">
        <v>176</v>
      </c>
      <c r="J1435">
        <v>70</v>
      </c>
      <c r="K1435">
        <v>25.14</v>
      </c>
      <c r="L1435">
        <v>0</v>
      </c>
      <c r="M1435">
        <v>1</v>
      </c>
      <c r="N1435">
        <v>2</v>
      </c>
      <c r="O1435" s="2">
        <f t="shared" si="44"/>
        <v>44</v>
      </c>
      <c r="P1435" s="2">
        <f t="shared" si="45"/>
        <v>22</v>
      </c>
    </row>
    <row r="1436" spans="1:16" x14ac:dyDescent="0.3">
      <c r="A1436">
        <v>34</v>
      </c>
      <c r="B1436" t="s">
        <v>3156</v>
      </c>
      <c r="C1436" t="s">
        <v>13</v>
      </c>
      <c r="D1436">
        <v>1982</v>
      </c>
      <c r="E1436">
        <v>1985</v>
      </c>
      <c r="F1436">
        <v>19</v>
      </c>
      <c r="G1436">
        <v>29</v>
      </c>
      <c r="H1436">
        <v>7</v>
      </c>
      <c r="I1436">
        <v>175</v>
      </c>
      <c r="J1436">
        <v>36</v>
      </c>
      <c r="K1436">
        <v>7.95</v>
      </c>
      <c r="L1436">
        <v>0</v>
      </c>
      <c r="M1436">
        <v>0</v>
      </c>
      <c r="N1436">
        <v>5</v>
      </c>
      <c r="O1436" s="2">
        <f t="shared" si="44"/>
        <v>9.2105263157894743</v>
      </c>
      <c r="P1436" s="2">
        <f t="shared" si="45"/>
        <v>6.0344827586206895</v>
      </c>
    </row>
    <row r="1437" spans="1:16" x14ac:dyDescent="0.3">
      <c r="A1437">
        <v>35</v>
      </c>
      <c r="B1437" t="s">
        <v>4082</v>
      </c>
      <c r="C1437" t="s">
        <v>13</v>
      </c>
      <c r="D1437">
        <v>1928</v>
      </c>
      <c r="E1437">
        <v>1930</v>
      </c>
      <c r="F1437">
        <v>5</v>
      </c>
      <c r="G1437">
        <v>9</v>
      </c>
      <c r="H1437">
        <v>0</v>
      </c>
      <c r="I1437">
        <v>175</v>
      </c>
      <c r="J1437">
        <v>55</v>
      </c>
      <c r="K1437">
        <v>19.440000000000001</v>
      </c>
      <c r="L1437">
        <v>0</v>
      </c>
      <c r="M1437">
        <v>1</v>
      </c>
      <c r="N1437">
        <v>0</v>
      </c>
      <c r="O1437" s="2">
        <f t="shared" si="44"/>
        <v>35</v>
      </c>
      <c r="P1437" s="2">
        <f t="shared" si="45"/>
        <v>19.444444444444443</v>
      </c>
    </row>
    <row r="1438" spans="1:16" x14ac:dyDescent="0.3">
      <c r="A1438">
        <v>36</v>
      </c>
      <c r="B1438" t="s">
        <v>2506</v>
      </c>
      <c r="C1438" t="s">
        <v>18</v>
      </c>
      <c r="D1438">
        <v>1990</v>
      </c>
      <c r="E1438">
        <v>1995</v>
      </c>
      <c r="F1438">
        <v>14</v>
      </c>
      <c r="G1438">
        <v>21</v>
      </c>
      <c r="H1438">
        <v>4</v>
      </c>
      <c r="I1438">
        <v>175</v>
      </c>
      <c r="J1438">
        <v>30</v>
      </c>
      <c r="K1438">
        <v>10.29</v>
      </c>
      <c r="L1438">
        <v>0</v>
      </c>
      <c r="M1438">
        <v>0</v>
      </c>
      <c r="N1438">
        <v>7</v>
      </c>
      <c r="O1438" s="2">
        <f t="shared" si="44"/>
        <v>12.5</v>
      </c>
      <c r="P1438" s="2">
        <f t="shared" si="45"/>
        <v>8.3333333333333339</v>
      </c>
    </row>
    <row r="1439" spans="1:16" x14ac:dyDescent="0.3">
      <c r="A1439">
        <v>37</v>
      </c>
      <c r="B1439" t="s">
        <v>4083</v>
      </c>
      <c r="C1439" t="s">
        <v>17</v>
      </c>
      <c r="D1439">
        <v>1930</v>
      </c>
      <c r="E1439">
        <v>1939</v>
      </c>
      <c r="F1439">
        <v>9</v>
      </c>
      <c r="G1439">
        <v>13</v>
      </c>
      <c r="H1439">
        <v>1</v>
      </c>
      <c r="I1439">
        <v>174</v>
      </c>
      <c r="J1439">
        <v>122</v>
      </c>
      <c r="K1439">
        <v>14.5</v>
      </c>
      <c r="L1439">
        <v>1</v>
      </c>
      <c r="M1439">
        <v>0</v>
      </c>
      <c r="N1439">
        <v>5</v>
      </c>
      <c r="O1439" s="2">
        <f t="shared" si="44"/>
        <v>19.333333333333332</v>
      </c>
      <c r="P1439" s="2">
        <f t="shared" si="45"/>
        <v>13.384615384615385</v>
      </c>
    </row>
    <row r="1440" spans="1:16" x14ac:dyDescent="0.3">
      <c r="A1440">
        <v>38</v>
      </c>
      <c r="B1440" t="s">
        <v>4084</v>
      </c>
      <c r="C1440" t="s">
        <v>15</v>
      </c>
      <c r="D1440">
        <v>2019</v>
      </c>
      <c r="E1440">
        <v>2019</v>
      </c>
      <c r="F1440">
        <v>3</v>
      </c>
      <c r="G1440">
        <v>5</v>
      </c>
      <c r="H1440">
        <v>0</v>
      </c>
      <c r="I1440">
        <v>174</v>
      </c>
      <c r="J1440">
        <v>111</v>
      </c>
      <c r="K1440">
        <v>34.799999999999997</v>
      </c>
      <c r="L1440">
        <v>1</v>
      </c>
      <c r="M1440">
        <v>1</v>
      </c>
      <c r="N1440">
        <v>1</v>
      </c>
      <c r="O1440" s="2">
        <f t="shared" si="44"/>
        <v>58</v>
      </c>
      <c r="P1440" s="2">
        <f t="shared" si="45"/>
        <v>34.799999999999997</v>
      </c>
    </row>
    <row r="1441" spans="1:16" x14ac:dyDescent="0.3">
      <c r="A1441">
        <v>39</v>
      </c>
      <c r="B1441" t="s">
        <v>4085</v>
      </c>
      <c r="C1441" t="s">
        <v>12</v>
      </c>
      <c r="D1441">
        <v>1968</v>
      </c>
      <c r="E1441">
        <v>1972</v>
      </c>
      <c r="F1441">
        <v>6</v>
      </c>
      <c r="G1441">
        <v>11</v>
      </c>
      <c r="H1441">
        <v>1</v>
      </c>
      <c r="I1441">
        <v>174</v>
      </c>
      <c r="J1441">
        <v>56</v>
      </c>
      <c r="K1441">
        <v>17.399999999999999</v>
      </c>
      <c r="L1441">
        <v>0</v>
      </c>
      <c r="M1441">
        <v>1</v>
      </c>
      <c r="N1441">
        <v>1</v>
      </c>
      <c r="O1441" s="2">
        <f t="shared" si="44"/>
        <v>29</v>
      </c>
      <c r="P1441" s="2">
        <f t="shared" si="45"/>
        <v>15.818181818181818</v>
      </c>
    </row>
    <row r="1442" spans="1:16" x14ac:dyDescent="0.3">
      <c r="A1442">
        <v>40</v>
      </c>
      <c r="B1442" t="s">
        <v>4086</v>
      </c>
      <c r="C1442" t="s">
        <v>12</v>
      </c>
      <c r="D1442">
        <v>1998</v>
      </c>
      <c r="E1442">
        <v>2001</v>
      </c>
      <c r="F1442">
        <v>18</v>
      </c>
      <c r="G1442">
        <v>24</v>
      </c>
      <c r="H1442">
        <v>3</v>
      </c>
      <c r="I1442">
        <v>174</v>
      </c>
      <c r="J1442">
        <v>43</v>
      </c>
      <c r="K1442">
        <v>8.2799999999999994</v>
      </c>
      <c r="L1442">
        <v>0</v>
      </c>
      <c r="M1442">
        <v>0</v>
      </c>
      <c r="N1442">
        <v>7</v>
      </c>
      <c r="O1442" s="2">
        <f t="shared" si="44"/>
        <v>9.6666666666666661</v>
      </c>
      <c r="P1442" s="2">
        <f t="shared" si="45"/>
        <v>7.25</v>
      </c>
    </row>
    <row r="1443" spans="1:16" x14ac:dyDescent="0.3">
      <c r="A1443">
        <v>41</v>
      </c>
      <c r="B1443" t="s">
        <v>464</v>
      </c>
      <c r="C1443" t="s">
        <v>17</v>
      </c>
      <c r="D1443">
        <v>2016</v>
      </c>
      <c r="E1443">
        <v>2017</v>
      </c>
      <c r="F1443">
        <v>4</v>
      </c>
      <c r="G1443">
        <v>7</v>
      </c>
      <c r="H1443">
        <v>0</v>
      </c>
      <c r="I1443">
        <v>173</v>
      </c>
      <c r="J1443">
        <v>69</v>
      </c>
      <c r="K1443">
        <v>24.71</v>
      </c>
      <c r="L1443">
        <v>0</v>
      </c>
      <c r="M1443">
        <v>1</v>
      </c>
      <c r="N1443">
        <v>0</v>
      </c>
      <c r="O1443" s="2">
        <f t="shared" si="44"/>
        <v>43.25</v>
      </c>
      <c r="P1443" s="2">
        <f t="shared" si="45"/>
        <v>24.714285714285715</v>
      </c>
    </row>
    <row r="1444" spans="1:16" x14ac:dyDescent="0.3">
      <c r="A1444">
        <v>42</v>
      </c>
      <c r="B1444" t="s">
        <v>4087</v>
      </c>
      <c r="C1444" t="s">
        <v>15</v>
      </c>
      <c r="D1444">
        <v>1939</v>
      </c>
      <c r="E1444">
        <v>1939</v>
      </c>
      <c r="F1444">
        <v>2</v>
      </c>
      <c r="G1444">
        <v>3</v>
      </c>
      <c r="H1444">
        <v>0</v>
      </c>
      <c r="I1444">
        <v>173</v>
      </c>
      <c r="J1444">
        <v>137</v>
      </c>
      <c r="K1444">
        <v>57.66</v>
      </c>
      <c r="L1444">
        <v>1</v>
      </c>
      <c r="M1444">
        <v>0</v>
      </c>
      <c r="N1444">
        <v>0</v>
      </c>
      <c r="O1444" s="2">
        <f t="shared" si="44"/>
        <v>86.5</v>
      </c>
      <c r="P1444" s="2">
        <f t="shared" si="45"/>
        <v>57.666666666666664</v>
      </c>
    </row>
    <row r="1445" spans="1:16" x14ac:dyDescent="0.3">
      <c r="A1445">
        <v>43</v>
      </c>
      <c r="B1445" t="s">
        <v>4088</v>
      </c>
      <c r="C1445" t="s">
        <v>15</v>
      </c>
      <c r="D1445">
        <v>1971</v>
      </c>
      <c r="E1445">
        <v>1977</v>
      </c>
      <c r="F1445">
        <v>12</v>
      </c>
      <c r="G1445">
        <v>18</v>
      </c>
      <c r="H1445">
        <v>2</v>
      </c>
      <c r="I1445">
        <v>172</v>
      </c>
      <c r="J1445">
        <v>25</v>
      </c>
      <c r="K1445">
        <v>10.75</v>
      </c>
      <c r="L1445">
        <v>0</v>
      </c>
      <c r="M1445">
        <v>0</v>
      </c>
      <c r="N1445">
        <v>3</v>
      </c>
      <c r="O1445" s="2">
        <f t="shared" si="44"/>
        <v>14.333333333333334</v>
      </c>
      <c r="P1445" s="2">
        <f t="shared" si="45"/>
        <v>9.5555555555555554</v>
      </c>
    </row>
    <row r="1446" spans="1:16" x14ac:dyDescent="0.3">
      <c r="A1446">
        <v>44</v>
      </c>
      <c r="B1446" t="s">
        <v>2781</v>
      </c>
      <c r="C1446" t="s">
        <v>15</v>
      </c>
      <c r="D1446">
        <v>1978</v>
      </c>
      <c r="E1446">
        <v>1982</v>
      </c>
      <c r="F1446">
        <v>11</v>
      </c>
      <c r="G1446">
        <v>16</v>
      </c>
      <c r="H1446">
        <v>5</v>
      </c>
      <c r="I1446">
        <v>172</v>
      </c>
      <c r="J1446">
        <v>35</v>
      </c>
      <c r="K1446">
        <v>15.63</v>
      </c>
      <c r="L1446">
        <v>0</v>
      </c>
      <c r="M1446">
        <v>0</v>
      </c>
      <c r="N1446">
        <v>2</v>
      </c>
      <c r="O1446" s="2">
        <f t="shared" si="44"/>
        <v>15.636363636363637</v>
      </c>
      <c r="P1446" s="2">
        <f t="shared" si="45"/>
        <v>10.75</v>
      </c>
    </row>
    <row r="1447" spans="1:16" x14ac:dyDescent="0.3">
      <c r="A1447">
        <v>45</v>
      </c>
      <c r="B1447" t="s">
        <v>2725</v>
      </c>
      <c r="C1447" t="s">
        <v>12</v>
      </c>
      <c r="D1447">
        <v>1981</v>
      </c>
      <c r="E1447">
        <v>1981</v>
      </c>
      <c r="F1447">
        <v>3</v>
      </c>
      <c r="G1447">
        <v>6</v>
      </c>
      <c r="H1447">
        <v>0</v>
      </c>
      <c r="I1447">
        <v>171</v>
      </c>
      <c r="J1447">
        <v>54</v>
      </c>
      <c r="K1447">
        <v>28.5</v>
      </c>
      <c r="L1447">
        <v>0</v>
      </c>
      <c r="M1447">
        <v>2</v>
      </c>
      <c r="N1447">
        <v>0</v>
      </c>
      <c r="O1447" s="2">
        <f t="shared" si="44"/>
        <v>57</v>
      </c>
      <c r="P1447" s="2">
        <f t="shared" si="45"/>
        <v>28.5</v>
      </c>
    </row>
    <row r="1448" spans="1:16" x14ac:dyDescent="0.3">
      <c r="A1448">
        <v>46</v>
      </c>
      <c r="B1448" t="s">
        <v>2427</v>
      </c>
      <c r="C1448" t="s">
        <v>11</v>
      </c>
      <c r="D1448">
        <v>1986</v>
      </c>
      <c r="E1448">
        <v>1992</v>
      </c>
      <c r="F1448">
        <v>5</v>
      </c>
      <c r="G1448">
        <v>8</v>
      </c>
      <c r="H1448">
        <v>1</v>
      </c>
      <c r="I1448">
        <v>171</v>
      </c>
      <c r="J1448">
        <v>39</v>
      </c>
      <c r="K1448">
        <v>24.42</v>
      </c>
      <c r="L1448">
        <v>0</v>
      </c>
      <c r="M1448">
        <v>0</v>
      </c>
      <c r="N1448">
        <v>0</v>
      </c>
      <c r="O1448" s="2">
        <f t="shared" si="44"/>
        <v>34.200000000000003</v>
      </c>
      <c r="P1448" s="2">
        <f t="shared" si="45"/>
        <v>21.375</v>
      </c>
    </row>
    <row r="1449" spans="1:16" x14ac:dyDescent="0.3">
      <c r="A1449">
        <v>47</v>
      </c>
      <c r="B1449" t="s">
        <v>4089</v>
      </c>
      <c r="C1449" t="s">
        <v>15</v>
      </c>
      <c r="D1449">
        <v>1928</v>
      </c>
      <c r="E1449">
        <v>1931</v>
      </c>
      <c r="F1449">
        <v>8</v>
      </c>
      <c r="G1449">
        <v>13</v>
      </c>
      <c r="H1449">
        <v>3</v>
      </c>
      <c r="I1449">
        <v>171</v>
      </c>
      <c r="J1449">
        <v>35</v>
      </c>
      <c r="K1449">
        <v>17.100000000000001</v>
      </c>
      <c r="L1449">
        <v>0</v>
      </c>
      <c r="M1449">
        <v>0</v>
      </c>
      <c r="N1449">
        <v>1</v>
      </c>
      <c r="O1449" s="2">
        <f t="shared" si="44"/>
        <v>21.375</v>
      </c>
      <c r="P1449" s="2">
        <f t="shared" si="45"/>
        <v>13.153846153846153</v>
      </c>
    </row>
    <row r="1450" spans="1:16" x14ac:dyDescent="0.3">
      <c r="A1450">
        <v>48</v>
      </c>
      <c r="B1450" t="s">
        <v>4090</v>
      </c>
      <c r="C1450" t="s">
        <v>15</v>
      </c>
      <c r="D1450">
        <v>1935</v>
      </c>
      <c r="E1450">
        <v>1949</v>
      </c>
      <c r="F1450">
        <v>4</v>
      </c>
      <c r="G1450">
        <v>7</v>
      </c>
      <c r="H1450">
        <v>1</v>
      </c>
      <c r="I1450">
        <v>170</v>
      </c>
      <c r="J1450">
        <v>107</v>
      </c>
      <c r="K1450">
        <v>28.33</v>
      </c>
      <c r="L1450">
        <v>1</v>
      </c>
      <c r="M1450">
        <v>0</v>
      </c>
      <c r="N1450">
        <v>1</v>
      </c>
      <c r="O1450" s="2">
        <f t="shared" si="44"/>
        <v>42.5</v>
      </c>
      <c r="P1450" s="2">
        <f t="shared" si="45"/>
        <v>24.285714285714285</v>
      </c>
    </row>
    <row r="1451" spans="1:16" x14ac:dyDescent="0.3">
      <c r="A1451">
        <v>49</v>
      </c>
      <c r="B1451" t="s">
        <v>4091</v>
      </c>
      <c r="C1451" t="s">
        <v>13</v>
      </c>
      <c r="D1451">
        <v>1947</v>
      </c>
      <c r="E1451">
        <v>1949</v>
      </c>
      <c r="F1451">
        <v>8</v>
      </c>
      <c r="G1451">
        <v>11</v>
      </c>
      <c r="H1451">
        <v>5</v>
      </c>
      <c r="I1451">
        <v>170</v>
      </c>
      <c r="J1451">
        <v>51</v>
      </c>
      <c r="K1451">
        <v>28.33</v>
      </c>
      <c r="L1451">
        <v>0</v>
      </c>
      <c r="M1451">
        <v>1</v>
      </c>
      <c r="N1451">
        <v>0</v>
      </c>
      <c r="O1451" s="2">
        <f t="shared" si="44"/>
        <v>21.25</v>
      </c>
      <c r="P1451" s="2">
        <f t="shared" si="45"/>
        <v>15.454545454545455</v>
      </c>
    </row>
    <row r="1452" spans="1:16" x14ac:dyDescent="0.3">
      <c r="A1452">
        <v>0</v>
      </c>
      <c r="B1452" t="s">
        <v>4092</v>
      </c>
      <c r="C1452" t="s">
        <v>12</v>
      </c>
      <c r="D1452">
        <v>1908</v>
      </c>
      <c r="E1452">
        <v>1908</v>
      </c>
      <c r="F1452">
        <v>2</v>
      </c>
      <c r="G1452">
        <v>4</v>
      </c>
      <c r="H1452">
        <v>0</v>
      </c>
      <c r="I1452">
        <v>170</v>
      </c>
      <c r="J1452">
        <v>116</v>
      </c>
      <c r="K1452">
        <v>42.5</v>
      </c>
      <c r="L1452">
        <v>1</v>
      </c>
      <c r="M1452">
        <v>0</v>
      </c>
      <c r="N1452">
        <v>0</v>
      </c>
      <c r="O1452" s="2">
        <f t="shared" si="44"/>
        <v>85</v>
      </c>
      <c r="P1452" s="2">
        <f t="shared" si="45"/>
        <v>42.5</v>
      </c>
    </row>
    <row r="1453" spans="1:16" x14ac:dyDescent="0.3">
      <c r="A1453">
        <v>1</v>
      </c>
      <c r="B1453" t="s">
        <v>4093</v>
      </c>
      <c r="C1453" t="s">
        <v>13</v>
      </c>
      <c r="D1453">
        <v>1935</v>
      </c>
      <c r="E1453">
        <v>1935</v>
      </c>
      <c r="F1453">
        <v>5</v>
      </c>
      <c r="G1453">
        <v>7</v>
      </c>
      <c r="H1453">
        <v>1</v>
      </c>
      <c r="I1453">
        <v>170</v>
      </c>
      <c r="J1453">
        <v>73</v>
      </c>
      <c r="K1453">
        <v>28.33</v>
      </c>
      <c r="L1453">
        <v>0</v>
      </c>
      <c r="M1453">
        <v>2</v>
      </c>
      <c r="N1453">
        <v>3</v>
      </c>
      <c r="O1453" s="2">
        <f t="shared" si="44"/>
        <v>34</v>
      </c>
      <c r="P1453" s="2">
        <f t="shared" si="45"/>
        <v>24.285714285714285</v>
      </c>
    </row>
    <row r="1454" spans="1:16" x14ac:dyDescent="0.3">
      <c r="A1454">
        <v>2</v>
      </c>
      <c r="B1454" t="s">
        <v>4094</v>
      </c>
      <c r="C1454" t="s">
        <v>11</v>
      </c>
      <c r="D1454">
        <v>1936</v>
      </c>
      <c r="E1454">
        <v>1936</v>
      </c>
      <c r="F1454">
        <v>2</v>
      </c>
      <c r="G1454">
        <v>4</v>
      </c>
      <c r="H1454">
        <v>1</v>
      </c>
      <c r="I1454">
        <v>170</v>
      </c>
      <c r="J1454">
        <v>60</v>
      </c>
      <c r="K1454">
        <v>56.66</v>
      </c>
      <c r="L1454">
        <v>0</v>
      </c>
      <c r="M1454">
        <v>1</v>
      </c>
      <c r="N1454">
        <v>0</v>
      </c>
      <c r="O1454" s="2">
        <f t="shared" si="44"/>
        <v>85</v>
      </c>
      <c r="P1454" s="2">
        <f t="shared" si="45"/>
        <v>42.5</v>
      </c>
    </row>
    <row r="1455" spans="1:16" x14ac:dyDescent="0.3">
      <c r="A1455">
        <v>3</v>
      </c>
      <c r="B1455" t="s">
        <v>2000</v>
      </c>
      <c r="C1455" t="s">
        <v>16</v>
      </c>
      <c r="D1455">
        <v>2010</v>
      </c>
      <c r="E1455">
        <v>2013</v>
      </c>
      <c r="F1455">
        <v>5</v>
      </c>
      <c r="G1455">
        <v>7</v>
      </c>
      <c r="H1455">
        <v>2</v>
      </c>
      <c r="I1455">
        <v>170</v>
      </c>
      <c r="J1455">
        <v>57</v>
      </c>
      <c r="K1455">
        <v>34</v>
      </c>
      <c r="L1455">
        <v>0</v>
      </c>
      <c r="M1455">
        <v>1</v>
      </c>
      <c r="N1455">
        <v>0</v>
      </c>
      <c r="O1455" s="2">
        <f t="shared" si="44"/>
        <v>34</v>
      </c>
      <c r="P1455" s="2">
        <f t="shared" si="45"/>
        <v>24.285714285714285</v>
      </c>
    </row>
    <row r="1456" spans="1:16" x14ac:dyDescent="0.3">
      <c r="A1456">
        <v>4</v>
      </c>
      <c r="B1456" t="s">
        <v>4095</v>
      </c>
      <c r="C1456" t="s">
        <v>11</v>
      </c>
      <c r="D1456">
        <v>1948</v>
      </c>
      <c r="E1456">
        <v>1949</v>
      </c>
      <c r="F1456">
        <v>4</v>
      </c>
      <c r="G1456">
        <v>8</v>
      </c>
      <c r="H1456">
        <v>0</v>
      </c>
      <c r="I1456">
        <v>169</v>
      </c>
      <c r="J1456">
        <v>85</v>
      </c>
      <c r="K1456">
        <v>21.12</v>
      </c>
      <c r="L1456">
        <v>0</v>
      </c>
      <c r="M1456">
        <v>1</v>
      </c>
      <c r="N1456">
        <v>1</v>
      </c>
      <c r="O1456" s="2">
        <f t="shared" si="44"/>
        <v>42.25</v>
      </c>
      <c r="P1456" s="2">
        <f t="shared" si="45"/>
        <v>21.125</v>
      </c>
    </row>
    <row r="1457" spans="1:16" x14ac:dyDescent="0.3">
      <c r="A1457">
        <v>5</v>
      </c>
      <c r="B1457" t="s">
        <v>4096</v>
      </c>
      <c r="C1457" t="s">
        <v>18</v>
      </c>
      <c r="D1457">
        <v>2011</v>
      </c>
      <c r="E1457">
        <v>2011</v>
      </c>
      <c r="F1457">
        <v>5</v>
      </c>
      <c r="G1457">
        <v>10</v>
      </c>
      <c r="H1457">
        <v>3</v>
      </c>
      <c r="I1457">
        <v>169</v>
      </c>
      <c r="J1457">
        <v>57</v>
      </c>
      <c r="K1457">
        <v>24.14</v>
      </c>
      <c r="L1457">
        <v>0</v>
      </c>
      <c r="M1457">
        <v>1</v>
      </c>
      <c r="N1457">
        <v>1</v>
      </c>
      <c r="O1457" s="2">
        <f t="shared" si="44"/>
        <v>33.799999999999997</v>
      </c>
      <c r="P1457" s="2">
        <f t="shared" si="45"/>
        <v>16.899999999999999</v>
      </c>
    </row>
    <row r="1458" spans="1:16" x14ac:dyDescent="0.3">
      <c r="A1458">
        <v>6</v>
      </c>
      <c r="B1458" t="s">
        <v>1145</v>
      </c>
      <c r="C1458" t="s">
        <v>18</v>
      </c>
      <c r="D1458">
        <v>2001</v>
      </c>
      <c r="E1458">
        <v>2009</v>
      </c>
      <c r="F1458">
        <v>18</v>
      </c>
      <c r="G1458">
        <v>20</v>
      </c>
      <c r="H1458">
        <v>7</v>
      </c>
      <c r="I1458">
        <v>168</v>
      </c>
      <c r="J1458">
        <v>41</v>
      </c>
      <c r="K1458">
        <v>12.92</v>
      </c>
      <c r="L1458">
        <v>0</v>
      </c>
      <c r="M1458">
        <v>0</v>
      </c>
      <c r="N1458">
        <v>1</v>
      </c>
      <c r="O1458" s="2">
        <f t="shared" si="44"/>
        <v>9.3333333333333339</v>
      </c>
      <c r="P1458" s="2">
        <f t="shared" si="45"/>
        <v>8.4</v>
      </c>
    </row>
    <row r="1459" spans="1:16" x14ac:dyDescent="0.3">
      <c r="A1459">
        <v>7</v>
      </c>
      <c r="B1459" t="s">
        <v>4097</v>
      </c>
      <c r="C1459" t="s">
        <v>17</v>
      </c>
      <c r="D1459">
        <v>1930</v>
      </c>
      <c r="E1459">
        <v>1932</v>
      </c>
      <c r="F1459">
        <v>7</v>
      </c>
      <c r="G1459">
        <v>14</v>
      </c>
      <c r="H1459">
        <v>0</v>
      </c>
      <c r="I1459">
        <v>168</v>
      </c>
      <c r="J1459">
        <v>47</v>
      </c>
      <c r="K1459">
        <v>12</v>
      </c>
      <c r="L1459">
        <v>0</v>
      </c>
      <c r="M1459">
        <v>0</v>
      </c>
      <c r="N1459">
        <v>0</v>
      </c>
      <c r="O1459" s="2">
        <f t="shared" si="44"/>
        <v>24</v>
      </c>
      <c r="P1459" s="2">
        <f t="shared" si="45"/>
        <v>12</v>
      </c>
    </row>
    <row r="1460" spans="1:16" x14ac:dyDescent="0.3">
      <c r="A1460">
        <v>8</v>
      </c>
      <c r="B1460" t="s">
        <v>4098</v>
      </c>
      <c r="C1460" t="s">
        <v>13</v>
      </c>
      <c r="D1460">
        <v>1894</v>
      </c>
      <c r="E1460">
        <v>1895</v>
      </c>
      <c r="F1460">
        <v>5</v>
      </c>
      <c r="G1460">
        <v>9</v>
      </c>
      <c r="H1460">
        <v>0</v>
      </c>
      <c r="I1460">
        <v>168</v>
      </c>
      <c r="J1460">
        <v>48</v>
      </c>
      <c r="K1460">
        <v>18.66</v>
      </c>
      <c r="L1460">
        <v>0</v>
      </c>
      <c r="M1460">
        <v>0</v>
      </c>
      <c r="N1460">
        <v>1</v>
      </c>
      <c r="O1460" s="2">
        <f t="shared" si="44"/>
        <v>33.6</v>
      </c>
      <c r="P1460" s="2">
        <f t="shared" si="45"/>
        <v>18.666666666666668</v>
      </c>
    </row>
    <row r="1461" spans="1:16" x14ac:dyDescent="0.3">
      <c r="A1461">
        <v>9</v>
      </c>
      <c r="B1461" t="s">
        <v>4099</v>
      </c>
      <c r="C1461" t="s">
        <v>13</v>
      </c>
      <c r="D1461">
        <v>1889</v>
      </c>
      <c r="E1461">
        <v>1896</v>
      </c>
      <c r="F1461">
        <v>6</v>
      </c>
      <c r="G1461">
        <v>10</v>
      </c>
      <c r="H1461">
        <v>0</v>
      </c>
      <c r="I1461">
        <v>168</v>
      </c>
      <c r="J1461">
        <v>30</v>
      </c>
      <c r="K1461">
        <v>16.8</v>
      </c>
      <c r="L1461">
        <v>0</v>
      </c>
      <c r="M1461">
        <v>0</v>
      </c>
      <c r="N1461">
        <v>2</v>
      </c>
      <c r="O1461" s="2">
        <f t="shared" si="44"/>
        <v>28</v>
      </c>
      <c r="P1461" s="2">
        <f t="shared" si="45"/>
        <v>16.8</v>
      </c>
    </row>
    <row r="1462" spans="1:16" x14ac:dyDescent="0.3">
      <c r="A1462">
        <v>10</v>
      </c>
      <c r="B1462" t="s">
        <v>4100</v>
      </c>
      <c r="C1462" t="s">
        <v>17</v>
      </c>
      <c r="D1462">
        <v>1921</v>
      </c>
      <c r="E1462">
        <v>1923</v>
      </c>
      <c r="F1462">
        <v>6</v>
      </c>
      <c r="G1462">
        <v>10</v>
      </c>
      <c r="H1462">
        <v>0</v>
      </c>
      <c r="I1462">
        <v>168</v>
      </c>
      <c r="J1462">
        <v>38</v>
      </c>
      <c r="K1462">
        <v>16.8</v>
      </c>
      <c r="L1462">
        <v>0</v>
      </c>
      <c r="M1462">
        <v>0</v>
      </c>
      <c r="N1462">
        <v>3</v>
      </c>
      <c r="O1462" s="2">
        <f t="shared" si="44"/>
        <v>28</v>
      </c>
      <c r="P1462" s="2">
        <f t="shared" si="45"/>
        <v>16.8</v>
      </c>
    </row>
    <row r="1463" spans="1:16" x14ac:dyDescent="0.3">
      <c r="A1463">
        <v>11</v>
      </c>
      <c r="B1463" t="s">
        <v>2696</v>
      </c>
      <c r="C1463" t="s">
        <v>16</v>
      </c>
      <c r="D1463">
        <v>1984</v>
      </c>
      <c r="E1463">
        <v>1985</v>
      </c>
      <c r="F1463">
        <v>9</v>
      </c>
      <c r="G1463">
        <v>12</v>
      </c>
      <c r="H1463">
        <v>1</v>
      </c>
      <c r="I1463">
        <v>167</v>
      </c>
      <c r="J1463">
        <v>52</v>
      </c>
      <c r="K1463">
        <v>15.18</v>
      </c>
      <c r="L1463">
        <v>0</v>
      </c>
      <c r="M1463">
        <v>1</v>
      </c>
      <c r="N1463">
        <v>0</v>
      </c>
      <c r="O1463" s="2">
        <f t="shared" si="44"/>
        <v>18.555555555555557</v>
      </c>
      <c r="P1463" s="2">
        <f t="shared" si="45"/>
        <v>13.916666666666666</v>
      </c>
    </row>
    <row r="1464" spans="1:16" x14ac:dyDescent="0.3">
      <c r="A1464">
        <v>12</v>
      </c>
      <c r="B1464" t="s">
        <v>3190</v>
      </c>
      <c r="C1464" t="s">
        <v>11</v>
      </c>
      <c r="D1464">
        <v>1964</v>
      </c>
      <c r="E1464">
        <v>1979</v>
      </c>
      <c r="F1464">
        <v>58</v>
      </c>
      <c r="G1464">
        <v>80</v>
      </c>
      <c r="H1464">
        <v>39</v>
      </c>
      <c r="I1464">
        <v>167</v>
      </c>
      <c r="J1464">
        <v>22</v>
      </c>
      <c r="K1464">
        <v>4.07</v>
      </c>
      <c r="L1464">
        <v>0</v>
      </c>
      <c r="M1464">
        <v>0</v>
      </c>
      <c r="N1464">
        <v>23</v>
      </c>
      <c r="O1464" s="2">
        <f t="shared" si="44"/>
        <v>2.8793103448275863</v>
      </c>
      <c r="P1464" s="2">
        <f t="shared" si="45"/>
        <v>2.0874999999999999</v>
      </c>
    </row>
    <row r="1465" spans="1:16" x14ac:dyDescent="0.3">
      <c r="A1465">
        <v>13</v>
      </c>
      <c r="B1465" t="s">
        <v>4101</v>
      </c>
      <c r="C1465" t="s">
        <v>13</v>
      </c>
      <c r="D1465">
        <v>1995</v>
      </c>
      <c r="E1465">
        <v>1996</v>
      </c>
      <c r="F1465">
        <v>4</v>
      </c>
      <c r="G1465">
        <v>6</v>
      </c>
      <c r="H1465">
        <v>1</v>
      </c>
      <c r="I1465">
        <v>167</v>
      </c>
      <c r="J1465">
        <v>82</v>
      </c>
      <c r="K1465">
        <v>33.4</v>
      </c>
      <c r="L1465">
        <v>0</v>
      </c>
      <c r="M1465">
        <v>1</v>
      </c>
      <c r="N1465">
        <v>1</v>
      </c>
      <c r="O1465" s="2">
        <f t="shared" si="44"/>
        <v>41.75</v>
      </c>
      <c r="P1465" s="2">
        <f t="shared" si="45"/>
        <v>27.833333333333332</v>
      </c>
    </row>
    <row r="1466" spans="1:16" x14ac:dyDescent="0.3">
      <c r="A1466">
        <v>14</v>
      </c>
      <c r="B1466" t="s">
        <v>2384</v>
      </c>
      <c r="C1466" t="s">
        <v>15</v>
      </c>
      <c r="D1466">
        <v>2017</v>
      </c>
      <c r="E1466">
        <v>2018</v>
      </c>
      <c r="F1466">
        <v>6</v>
      </c>
      <c r="G1466">
        <v>12</v>
      </c>
      <c r="H1466">
        <v>1</v>
      </c>
      <c r="I1466">
        <v>166</v>
      </c>
      <c r="J1466">
        <v>43</v>
      </c>
      <c r="K1466">
        <v>15.09</v>
      </c>
      <c r="L1466">
        <v>0</v>
      </c>
      <c r="M1466">
        <v>0</v>
      </c>
      <c r="N1466">
        <v>2</v>
      </c>
      <c r="O1466" s="2">
        <f t="shared" si="44"/>
        <v>27.666666666666668</v>
      </c>
      <c r="P1466" s="2">
        <f t="shared" si="45"/>
        <v>13.833333333333334</v>
      </c>
    </row>
    <row r="1467" spans="1:16" x14ac:dyDescent="0.3">
      <c r="A1467">
        <v>15</v>
      </c>
      <c r="B1467" t="s">
        <v>4102</v>
      </c>
      <c r="C1467" t="s">
        <v>17</v>
      </c>
      <c r="D1467">
        <v>1960</v>
      </c>
      <c r="E1467">
        <v>1960</v>
      </c>
      <c r="F1467">
        <v>4</v>
      </c>
      <c r="G1467">
        <v>8</v>
      </c>
      <c r="H1467">
        <v>2</v>
      </c>
      <c r="I1467">
        <v>166</v>
      </c>
      <c r="J1467">
        <v>35</v>
      </c>
      <c r="K1467">
        <v>27.66</v>
      </c>
      <c r="L1467">
        <v>0</v>
      </c>
      <c r="M1467">
        <v>0</v>
      </c>
      <c r="N1467">
        <v>0</v>
      </c>
      <c r="O1467" s="2">
        <f t="shared" si="44"/>
        <v>41.5</v>
      </c>
      <c r="P1467" s="2">
        <f t="shared" si="45"/>
        <v>20.75</v>
      </c>
    </row>
    <row r="1468" spans="1:16" x14ac:dyDescent="0.3">
      <c r="A1468">
        <v>16</v>
      </c>
      <c r="B1468" t="s">
        <v>4103</v>
      </c>
      <c r="C1468" t="s">
        <v>15</v>
      </c>
      <c r="D1468">
        <v>1930</v>
      </c>
      <c r="E1468">
        <v>1930</v>
      </c>
      <c r="F1468">
        <v>3</v>
      </c>
      <c r="G1468">
        <v>6</v>
      </c>
      <c r="H1468">
        <v>1</v>
      </c>
      <c r="I1468">
        <v>166</v>
      </c>
      <c r="J1468">
        <v>58</v>
      </c>
      <c r="K1468">
        <v>33.200000000000003</v>
      </c>
      <c r="L1468">
        <v>0</v>
      </c>
      <c r="M1468">
        <v>2</v>
      </c>
      <c r="N1468">
        <v>0</v>
      </c>
      <c r="O1468" s="2">
        <f t="shared" si="44"/>
        <v>55.333333333333336</v>
      </c>
      <c r="P1468" s="2">
        <f t="shared" si="45"/>
        <v>27.666666666666668</v>
      </c>
    </row>
    <row r="1469" spans="1:16" x14ac:dyDescent="0.3">
      <c r="A1469">
        <v>17</v>
      </c>
      <c r="B1469" t="s">
        <v>2927</v>
      </c>
      <c r="C1469" t="s">
        <v>14</v>
      </c>
      <c r="D1469">
        <v>1994</v>
      </c>
      <c r="E1469">
        <v>2001</v>
      </c>
      <c r="F1469">
        <v>23</v>
      </c>
      <c r="G1469">
        <v>31</v>
      </c>
      <c r="H1469">
        <v>12</v>
      </c>
      <c r="I1469">
        <v>166</v>
      </c>
      <c r="J1469">
        <v>44</v>
      </c>
      <c r="K1469">
        <v>8.73</v>
      </c>
      <c r="L1469">
        <v>0</v>
      </c>
      <c r="M1469">
        <v>0</v>
      </c>
      <c r="N1469">
        <v>5</v>
      </c>
      <c r="O1469" s="2">
        <f t="shared" si="44"/>
        <v>7.2173913043478262</v>
      </c>
      <c r="P1469" s="2">
        <f t="shared" si="45"/>
        <v>5.354838709677419</v>
      </c>
    </row>
    <row r="1470" spans="1:16" x14ac:dyDescent="0.3">
      <c r="A1470">
        <v>18</v>
      </c>
      <c r="B1470" t="s">
        <v>4104</v>
      </c>
      <c r="C1470" t="s">
        <v>17</v>
      </c>
      <c r="D1470">
        <v>1954</v>
      </c>
      <c r="E1470">
        <v>1958</v>
      </c>
      <c r="F1470">
        <v>5</v>
      </c>
      <c r="G1470">
        <v>9</v>
      </c>
      <c r="H1470">
        <v>0</v>
      </c>
      <c r="I1470">
        <v>166</v>
      </c>
      <c r="J1470">
        <v>62</v>
      </c>
      <c r="K1470">
        <v>18.440000000000001</v>
      </c>
      <c r="L1470">
        <v>0</v>
      </c>
      <c r="M1470">
        <v>1</v>
      </c>
      <c r="N1470">
        <v>2</v>
      </c>
      <c r="O1470" s="2">
        <f t="shared" si="44"/>
        <v>33.200000000000003</v>
      </c>
      <c r="P1470" s="2">
        <f t="shared" si="45"/>
        <v>18.444444444444443</v>
      </c>
    </row>
    <row r="1471" spans="1:16" x14ac:dyDescent="0.3">
      <c r="A1471">
        <v>19</v>
      </c>
      <c r="B1471" t="s">
        <v>1284</v>
      </c>
      <c r="C1471" t="s">
        <v>20</v>
      </c>
      <c r="D1471">
        <v>2012</v>
      </c>
      <c r="E1471">
        <v>2013</v>
      </c>
      <c r="F1471">
        <v>3</v>
      </c>
      <c r="G1471">
        <v>5</v>
      </c>
      <c r="H1471">
        <v>3</v>
      </c>
      <c r="I1471">
        <v>165</v>
      </c>
      <c r="J1471">
        <v>113</v>
      </c>
      <c r="K1471">
        <v>82.5</v>
      </c>
      <c r="L1471">
        <v>1</v>
      </c>
      <c r="M1471">
        <v>0</v>
      </c>
      <c r="N1471">
        <v>0</v>
      </c>
      <c r="O1471" s="2">
        <f t="shared" si="44"/>
        <v>55</v>
      </c>
      <c r="P1471" s="2">
        <f t="shared" si="45"/>
        <v>33</v>
      </c>
    </row>
    <row r="1472" spans="1:16" x14ac:dyDescent="0.3">
      <c r="A1472">
        <v>20</v>
      </c>
      <c r="B1472" t="s">
        <v>4105</v>
      </c>
      <c r="C1472" t="s">
        <v>11</v>
      </c>
      <c r="D1472">
        <v>1948</v>
      </c>
      <c r="E1472">
        <v>1952</v>
      </c>
      <c r="F1472">
        <v>14</v>
      </c>
      <c r="G1472">
        <v>18</v>
      </c>
      <c r="H1472">
        <v>4</v>
      </c>
      <c r="I1472">
        <v>165</v>
      </c>
      <c r="J1472">
        <v>25</v>
      </c>
      <c r="K1472">
        <v>11.78</v>
      </c>
      <c r="L1472">
        <v>0</v>
      </c>
      <c r="M1472">
        <v>0</v>
      </c>
      <c r="N1472">
        <v>1</v>
      </c>
      <c r="O1472" s="2">
        <f t="shared" si="44"/>
        <v>11.785714285714286</v>
      </c>
      <c r="P1472" s="2">
        <f t="shared" si="45"/>
        <v>9.1666666666666661</v>
      </c>
    </row>
    <row r="1473" spans="1:16" x14ac:dyDescent="0.3">
      <c r="A1473">
        <v>21</v>
      </c>
      <c r="B1473" t="s">
        <v>3037</v>
      </c>
      <c r="C1473" t="s">
        <v>18</v>
      </c>
      <c r="D1473">
        <v>1992</v>
      </c>
      <c r="E1473">
        <v>1995</v>
      </c>
      <c r="F1473">
        <v>13</v>
      </c>
      <c r="G1473">
        <v>18</v>
      </c>
      <c r="H1473">
        <v>5</v>
      </c>
      <c r="I1473">
        <v>165</v>
      </c>
      <c r="J1473">
        <v>44</v>
      </c>
      <c r="K1473">
        <v>12.69</v>
      </c>
      <c r="L1473">
        <v>0</v>
      </c>
      <c r="M1473">
        <v>0</v>
      </c>
      <c r="N1473">
        <v>5</v>
      </c>
      <c r="O1473" s="2">
        <f t="shared" si="44"/>
        <v>12.692307692307692</v>
      </c>
      <c r="P1473" s="2">
        <f t="shared" si="45"/>
        <v>9.1666666666666661</v>
      </c>
    </row>
    <row r="1474" spans="1:16" x14ac:dyDescent="0.3">
      <c r="A1474">
        <v>22</v>
      </c>
      <c r="B1474" t="s">
        <v>416</v>
      </c>
      <c r="C1474" t="s">
        <v>12</v>
      </c>
      <c r="D1474">
        <v>2013</v>
      </c>
      <c r="E1474">
        <v>2016</v>
      </c>
      <c r="F1474">
        <v>4</v>
      </c>
      <c r="G1474">
        <v>8</v>
      </c>
      <c r="H1474">
        <v>1</v>
      </c>
      <c r="I1474">
        <v>164</v>
      </c>
      <c r="J1474">
        <v>81</v>
      </c>
      <c r="K1474">
        <v>23.42</v>
      </c>
      <c r="L1474">
        <v>0</v>
      </c>
      <c r="M1474">
        <v>2</v>
      </c>
      <c r="N1474">
        <v>2</v>
      </c>
      <c r="O1474" s="2">
        <f t="shared" si="44"/>
        <v>41</v>
      </c>
      <c r="P1474" s="2">
        <f t="shared" si="45"/>
        <v>20.5</v>
      </c>
    </row>
    <row r="1475" spans="1:16" x14ac:dyDescent="0.3">
      <c r="A1475">
        <v>23</v>
      </c>
      <c r="B1475" t="s">
        <v>386</v>
      </c>
      <c r="C1475" t="s">
        <v>20</v>
      </c>
      <c r="D1475">
        <v>2017</v>
      </c>
      <c r="E1475">
        <v>2019</v>
      </c>
      <c r="F1475">
        <v>3</v>
      </c>
      <c r="G1475">
        <v>6</v>
      </c>
      <c r="H1475">
        <v>2</v>
      </c>
      <c r="I1475">
        <v>164</v>
      </c>
      <c r="J1475">
        <v>75</v>
      </c>
      <c r="K1475">
        <v>41</v>
      </c>
      <c r="L1475">
        <v>0</v>
      </c>
      <c r="M1475">
        <v>1</v>
      </c>
      <c r="N1475">
        <v>0</v>
      </c>
      <c r="O1475" s="2">
        <f t="shared" ref="O1475:O1538" si="46">I1475/F1475</f>
        <v>54.666666666666664</v>
      </c>
      <c r="P1475" s="2">
        <f t="shared" ref="P1475:P1538" si="47">I1475/G1475</f>
        <v>27.333333333333332</v>
      </c>
    </row>
    <row r="1476" spans="1:16" x14ac:dyDescent="0.3">
      <c r="A1476">
        <v>24</v>
      </c>
      <c r="B1476" t="s">
        <v>4106</v>
      </c>
      <c r="C1476" t="s">
        <v>13</v>
      </c>
      <c r="D1476">
        <v>2018</v>
      </c>
      <c r="E1476">
        <v>2019</v>
      </c>
      <c r="F1476">
        <v>4</v>
      </c>
      <c r="G1476">
        <v>6</v>
      </c>
      <c r="H1476">
        <v>0</v>
      </c>
      <c r="I1476">
        <v>164</v>
      </c>
      <c r="J1476">
        <v>75</v>
      </c>
      <c r="K1476">
        <v>27.33</v>
      </c>
      <c r="L1476">
        <v>0</v>
      </c>
      <c r="M1476">
        <v>1</v>
      </c>
      <c r="N1476">
        <v>0</v>
      </c>
      <c r="O1476" s="2">
        <f t="shared" si="46"/>
        <v>41</v>
      </c>
      <c r="P1476" s="2">
        <f t="shared" si="47"/>
        <v>27.333333333333332</v>
      </c>
    </row>
    <row r="1477" spans="1:16" x14ac:dyDescent="0.3">
      <c r="A1477">
        <v>25</v>
      </c>
      <c r="B1477" t="s">
        <v>4107</v>
      </c>
      <c r="C1477" t="s">
        <v>11</v>
      </c>
      <c r="D1477">
        <v>1955</v>
      </c>
      <c r="E1477">
        <v>1955</v>
      </c>
      <c r="F1477">
        <v>5</v>
      </c>
      <c r="G1477">
        <v>10</v>
      </c>
      <c r="H1477">
        <v>0</v>
      </c>
      <c r="I1477">
        <v>164</v>
      </c>
      <c r="J1477">
        <v>33</v>
      </c>
      <c r="K1477">
        <v>16.399999999999999</v>
      </c>
      <c r="L1477">
        <v>0</v>
      </c>
      <c r="M1477">
        <v>0</v>
      </c>
      <c r="N1477">
        <v>0</v>
      </c>
      <c r="O1477" s="2">
        <f t="shared" si="46"/>
        <v>32.799999999999997</v>
      </c>
      <c r="P1477" s="2">
        <f t="shared" si="47"/>
        <v>16.399999999999999</v>
      </c>
    </row>
    <row r="1478" spans="1:16" x14ac:dyDescent="0.3">
      <c r="A1478">
        <v>26</v>
      </c>
      <c r="B1478" t="s">
        <v>2692</v>
      </c>
      <c r="C1478" t="s">
        <v>11</v>
      </c>
      <c r="D1478">
        <v>2002</v>
      </c>
      <c r="E1478">
        <v>2002</v>
      </c>
      <c r="F1478">
        <v>6</v>
      </c>
      <c r="G1478">
        <v>10</v>
      </c>
      <c r="H1478">
        <v>1</v>
      </c>
      <c r="I1478">
        <v>163</v>
      </c>
      <c r="J1478">
        <v>115</v>
      </c>
      <c r="K1478">
        <v>18.11</v>
      </c>
      <c r="L1478">
        <v>1</v>
      </c>
      <c r="M1478">
        <v>0</v>
      </c>
      <c r="N1478">
        <v>1</v>
      </c>
      <c r="O1478" s="2">
        <f t="shared" si="46"/>
        <v>27.166666666666668</v>
      </c>
      <c r="P1478" s="2">
        <f t="shared" si="47"/>
        <v>16.3</v>
      </c>
    </row>
    <row r="1479" spans="1:16" x14ac:dyDescent="0.3">
      <c r="A1479">
        <v>27</v>
      </c>
      <c r="B1479" t="s">
        <v>3381</v>
      </c>
      <c r="C1479" t="s">
        <v>18</v>
      </c>
      <c r="D1479">
        <v>1973</v>
      </c>
      <c r="E1479">
        <v>1973</v>
      </c>
      <c r="F1479">
        <v>1</v>
      </c>
      <c r="G1479">
        <v>2</v>
      </c>
      <c r="H1479">
        <v>0</v>
      </c>
      <c r="I1479">
        <v>163</v>
      </c>
      <c r="J1479">
        <v>107</v>
      </c>
      <c r="K1479">
        <v>81.5</v>
      </c>
      <c r="L1479">
        <v>1</v>
      </c>
      <c r="M1479">
        <v>1</v>
      </c>
      <c r="N1479">
        <v>0</v>
      </c>
      <c r="O1479" s="2">
        <f t="shared" si="46"/>
        <v>163</v>
      </c>
      <c r="P1479" s="2">
        <f t="shared" si="47"/>
        <v>81.5</v>
      </c>
    </row>
    <row r="1480" spans="1:16" x14ac:dyDescent="0.3">
      <c r="A1480">
        <v>28</v>
      </c>
      <c r="B1480" t="s">
        <v>4108</v>
      </c>
      <c r="C1480" t="s">
        <v>17</v>
      </c>
      <c r="D1480">
        <v>1998</v>
      </c>
      <c r="E1480">
        <v>1998</v>
      </c>
      <c r="F1480">
        <v>4</v>
      </c>
      <c r="G1480">
        <v>8</v>
      </c>
      <c r="H1480">
        <v>0</v>
      </c>
      <c r="I1480">
        <v>161</v>
      </c>
      <c r="J1480">
        <v>57</v>
      </c>
      <c r="K1480">
        <v>20.12</v>
      </c>
      <c r="L1480">
        <v>0</v>
      </c>
      <c r="M1480">
        <v>1</v>
      </c>
      <c r="N1480">
        <v>0</v>
      </c>
      <c r="O1480" s="2">
        <f t="shared" si="46"/>
        <v>40.25</v>
      </c>
      <c r="P1480" s="2">
        <f t="shared" si="47"/>
        <v>20.125</v>
      </c>
    </row>
    <row r="1481" spans="1:16" x14ac:dyDescent="0.3">
      <c r="A1481">
        <v>29</v>
      </c>
      <c r="B1481" t="s">
        <v>4109</v>
      </c>
      <c r="C1481" t="s">
        <v>13</v>
      </c>
      <c r="D1481">
        <v>1951</v>
      </c>
      <c r="E1481">
        <v>1952</v>
      </c>
      <c r="F1481">
        <v>3</v>
      </c>
      <c r="G1481">
        <v>5</v>
      </c>
      <c r="H1481">
        <v>1</v>
      </c>
      <c r="I1481">
        <v>161</v>
      </c>
      <c r="J1481">
        <v>69</v>
      </c>
      <c r="K1481">
        <v>40.25</v>
      </c>
      <c r="L1481">
        <v>0</v>
      </c>
      <c r="M1481">
        <v>2</v>
      </c>
      <c r="N1481">
        <v>0</v>
      </c>
      <c r="O1481" s="2">
        <f t="shared" si="46"/>
        <v>53.666666666666664</v>
      </c>
      <c r="P1481" s="2">
        <f t="shared" si="47"/>
        <v>32.200000000000003</v>
      </c>
    </row>
    <row r="1482" spans="1:16" x14ac:dyDescent="0.3">
      <c r="A1482">
        <v>30</v>
      </c>
      <c r="B1482" t="s">
        <v>4110</v>
      </c>
      <c r="C1482" t="s">
        <v>12</v>
      </c>
      <c r="D1482">
        <v>1909</v>
      </c>
      <c r="E1482">
        <v>1912</v>
      </c>
      <c r="F1482">
        <v>14</v>
      </c>
      <c r="G1482">
        <v>19</v>
      </c>
      <c r="H1482">
        <v>7</v>
      </c>
      <c r="I1482">
        <v>161</v>
      </c>
      <c r="J1482">
        <v>39</v>
      </c>
      <c r="K1482">
        <v>13.41</v>
      </c>
      <c r="L1482">
        <v>0</v>
      </c>
      <c r="M1482">
        <v>0</v>
      </c>
      <c r="N1482">
        <v>3</v>
      </c>
      <c r="O1482" s="2">
        <f t="shared" si="46"/>
        <v>11.5</v>
      </c>
      <c r="P1482" s="2">
        <f t="shared" si="47"/>
        <v>8.473684210526315</v>
      </c>
    </row>
    <row r="1483" spans="1:16" x14ac:dyDescent="0.3">
      <c r="A1483">
        <v>31</v>
      </c>
      <c r="B1483" t="s">
        <v>4111</v>
      </c>
      <c r="C1483" t="s">
        <v>13</v>
      </c>
      <c r="D1483">
        <v>1903</v>
      </c>
      <c r="E1483">
        <v>1907</v>
      </c>
      <c r="F1483">
        <v>10</v>
      </c>
      <c r="G1483">
        <v>15</v>
      </c>
      <c r="H1483">
        <v>3</v>
      </c>
      <c r="I1483">
        <v>160</v>
      </c>
      <c r="J1483">
        <v>40</v>
      </c>
      <c r="K1483">
        <v>13.33</v>
      </c>
      <c r="L1483">
        <v>0</v>
      </c>
      <c r="M1483">
        <v>0</v>
      </c>
      <c r="N1483">
        <v>5</v>
      </c>
      <c r="O1483" s="2">
        <f t="shared" si="46"/>
        <v>16</v>
      </c>
      <c r="P1483" s="2">
        <f t="shared" si="47"/>
        <v>10.666666666666666</v>
      </c>
    </row>
    <row r="1484" spans="1:16" x14ac:dyDescent="0.3">
      <c r="A1484">
        <v>32</v>
      </c>
      <c r="B1484" t="s">
        <v>4112</v>
      </c>
      <c r="C1484" t="s">
        <v>12</v>
      </c>
      <c r="D1484">
        <v>1936</v>
      </c>
      <c r="E1484">
        <v>1938</v>
      </c>
      <c r="F1484">
        <v>7</v>
      </c>
      <c r="G1484">
        <v>12</v>
      </c>
      <c r="H1484">
        <v>1</v>
      </c>
      <c r="I1484">
        <v>160</v>
      </c>
      <c r="J1484">
        <v>118</v>
      </c>
      <c r="K1484">
        <v>14.54</v>
      </c>
      <c r="L1484">
        <v>1</v>
      </c>
      <c r="M1484">
        <v>0</v>
      </c>
      <c r="N1484">
        <v>4</v>
      </c>
      <c r="O1484" s="2">
        <f t="shared" si="46"/>
        <v>22.857142857142858</v>
      </c>
      <c r="P1484" s="2">
        <f t="shared" si="47"/>
        <v>13.333333333333334</v>
      </c>
    </row>
    <row r="1485" spans="1:16" x14ac:dyDescent="0.3">
      <c r="A1485">
        <v>33</v>
      </c>
      <c r="B1485" t="s">
        <v>3425</v>
      </c>
      <c r="C1485" t="s">
        <v>14</v>
      </c>
      <c r="D1485">
        <v>1995</v>
      </c>
      <c r="E1485">
        <v>1995</v>
      </c>
      <c r="F1485">
        <v>5</v>
      </c>
      <c r="G1485">
        <v>10</v>
      </c>
      <c r="H1485">
        <v>0</v>
      </c>
      <c r="I1485">
        <v>160</v>
      </c>
      <c r="J1485">
        <v>91</v>
      </c>
      <c r="K1485">
        <v>16</v>
      </c>
      <c r="L1485">
        <v>0</v>
      </c>
      <c r="M1485">
        <v>1</v>
      </c>
      <c r="N1485">
        <v>3</v>
      </c>
      <c r="O1485" s="2">
        <f t="shared" si="46"/>
        <v>32</v>
      </c>
      <c r="P1485" s="2">
        <f t="shared" si="47"/>
        <v>16</v>
      </c>
    </row>
    <row r="1486" spans="1:16" x14ac:dyDescent="0.3">
      <c r="A1486">
        <v>34</v>
      </c>
      <c r="B1486" t="s">
        <v>4113</v>
      </c>
      <c r="C1486" t="s">
        <v>13</v>
      </c>
      <c r="D1486">
        <v>1877</v>
      </c>
      <c r="E1486">
        <v>1882</v>
      </c>
      <c r="F1486">
        <v>7</v>
      </c>
      <c r="G1486">
        <v>13</v>
      </c>
      <c r="H1486">
        <v>1</v>
      </c>
      <c r="I1486">
        <v>160</v>
      </c>
      <c r="J1486">
        <v>48</v>
      </c>
      <c r="K1486">
        <v>13.33</v>
      </c>
      <c r="L1486">
        <v>0</v>
      </c>
      <c r="M1486">
        <v>0</v>
      </c>
      <c r="N1486">
        <v>1</v>
      </c>
      <c r="O1486" s="2">
        <f t="shared" si="46"/>
        <v>22.857142857142858</v>
      </c>
      <c r="P1486" s="2">
        <f t="shared" si="47"/>
        <v>12.307692307692308</v>
      </c>
    </row>
    <row r="1487" spans="1:16" x14ac:dyDescent="0.3">
      <c r="A1487">
        <v>35</v>
      </c>
      <c r="B1487" t="s">
        <v>4114</v>
      </c>
      <c r="C1487" t="s">
        <v>13</v>
      </c>
      <c r="D1487">
        <v>1920</v>
      </c>
      <c r="E1487">
        <v>1924</v>
      </c>
      <c r="F1487">
        <v>10</v>
      </c>
      <c r="G1487">
        <v>16</v>
      </c>
      <c r="H1487">
        <v>3</v>
      </c>
      <c r="I1487">
        <v>160</v>
      </c>
      <c r="J1487">
        <v>36</v>
      </c>
      <c r="K1487">
        <v>12.3</v>
      </c>
      <c r="L1487">
        <v>0</v>
      </c>
      <c r="M1487">
        <v>0</v>
      </c>
      <c r="N1487">
        <v>1</v>
      </c>
      <c r="O1487" s="2">
        <f t="shared" si="46"/>
        <v>16</v>
      </c>
      <c r="P1487" s="2">
        <f t="shared" si="47"/>
        <v>10</v>
      </c>
    </row>
    <row r="1488" spans="1:16" x14ac:dyDescent="0.3">
      <c r="A1488">
        <v>36</v>
      </c>
      <c r="B1488" t="s">
        <v>4115</v>
      </c>
      <c r="C1488" t="s">
        <v>15</v>
      </c>
      <c r="D1488">
        <v>2009</v>
      </c>
      <c r="E1488">
        <v>2009</v>
      </c>
      <c r="F1488">
        <v>2</v>
      </c>
      <c r="G1488">
        <v>4</v>
      </c>
      <c r="H1488">
        <v>0</v>
      </c>
      <c r="I1488">
        <v>160</v>
      </c>
      <c r="J1488">
        <v>94</v>
      </c>
      <c r="K1488">
        <v>40</v>
      </c>
      <c r="L1488">
        <v>0</v>
      </c>
      <c r="M1488">
        <v>1</v>
      </c>
      <c r="N1488">
        <v>0</v>
      </c>
      <c r="O1488" s="2">
        <f t="shared" si="46"/>
        <v>80</v>
      </c>
      <c r="P1488" s="2">
        <f t="shared" si="47"/>
        <v>40</v>
      </c>
    </row>
    <row r="1489" spans="1:16" x14ac:dyDescent="0.3">
      <c r="A1489">
        <v>37</v>
      </c>
      <c r="B1489" t="s">
        <v>4116</v>
      </c>
      <c r="C1489" t="s">
        <v>13</v>
      </c>
      <c r="D1489">
        <v>1882</v>
      </c>
      <c r="E1489">
        <v>1883</v>
      </c>
      <c r="F1489">
        <v>5</v>
      </c>
      <c r="G1489">
        <v>9</v>
      </c>
      <c r="H1489">
        <v>1</v>
      </c>
      <c r="I1489">
        <v>160</v>
      </c>
      <c r="J1489">
        <v>48</v>
      </c>
      <c r="K1489">
        <v>20</v>
      </c>
      <c r="L1489">
        <v>0</v>
      </c>
      <c r="M1489">
        <v>0</v>
      </c>
      <c r="N1489">
        <v>2</v>
      </c>
      <c r="O1489" s="2">
        <f t="shared" si="46"/>
        <v>32</v>
      </c>
      <c r="P1489" s="2">
        <f t="shared" si="47"/>
        <v>17.777777777777779</v>
      </c>
    </row>
    <row r="1490" spans="1:16" x14ac:dyDescent="0.3">
      <c r="A1490">
        <v>38</v>
      </c>
      <c r="B1490" t="s">
        <v>4117</v>
      </c>
      <c r="C1490" t="s">
        <v>15</v>
      </c>
      <c r="D1490">
        <v>1960</v>
      </c>
      <c r="E1490">
        <v>1966</v>
      </c>
      <c r="F1490">
        <v>4</v>
      </c>
      <c r="G1490">
        <v>7</v>
      </c>
      <c r="H1490">
        <v>0</v>
      </c>
      <c r="I1490">
        <v>159</v>
      </c>
      <c r="J1490">
        <v>49</v>
      </c>
      <c r="K1490">
        <v>22.71</v>
      </c>
      <c r="L1490">
        <v>0</v>
      </c>
      <c r="M1490">
        <v>0</v>
      </c>
      <c r="N1490">
        <v>1</v>
      </c>
      <c r="O1490" s="2">
        <f t="shared" si="46"/>
        <v>39.75</v>
      </c>
      <c r="P1490" s="2">
        <f t="shared" si="47"/>
        <v>22.714285714285715</v>
      </c>
    </row>
    <row r="1491" spans="1:16" x14ac:dyDescent="0.3">
      <c r="A1491">
        <v>39</v>
      </c>
      <c r="B1491" t="s">
        <v>4118</v>
      </c>
      <c r="C1491" t="s">
        <v>18</v>
      </c>
      <c r="D1491">
        <v>1947</v>
      </c>
      <c r="E1491">
        <v>1956</v>
      </c>
      <c r="F1491">
        <v>3</v>
      </c>
      <c r="G1491">
        <v>5</v>
      </c>
      <c r="H1491">
        <v>0</v>
      </c>
      <c r="I1491">
        <v>159</v>
      </c>
      <c r="J1491">
        <v>77</v>
      </c>
      <c r="K1491">
        <v>31.8</v>
      </c>
      <c r="L1491">
        <v>0</v>
      </c>
      <c r="M1491">
        <v>1</v>
      </c>
      <c r="N1491">
        <v>0</v>
      </c>
      <c r="O1491" s="2">
        <f t="shared" si="46"/>
        <v>53</v>
      </c>
      <c r="P1491" s="2">
        <f t="shared" si="47"/>
        <v>31.8</v>
      </c>
    </row>
    <row r="1492" spans="1:16" x14ac:dyDescent="0.3">
      <c r="A1492">
        <v>40</v>
      </c>
      <c r="B1492" t="s">
        <v>3083</v>
      </c>
      <c r="C1492" t="s">
        <v>15</v>
      </c>
      <c r="D1492">
        <v>1977</v>
      </c>
      <c r="E1492">
        <v>1982</v>
      </c>
      <c r="F1492">
        <v>27</v>
      </c>
      <c r="G1492">
        <v>37</v>
      </c>
      <c r="H1492">
        <v>22</v>
      </c>
      <c r="I1492">
        <v>158</v>
      </c>
      <c r="J1492">
        <v>33</v>
      </c>
      <c r="K1492">
        <v>10.53</v>
      </c>
      <c r="L1492">
        <v>0</v>
      </c>
      <c r="M1492">
        <v>0</v>
      </c>
      <c r="N1492">
        <v>6</v>
      </c>
      <c r="O1492" s="2">
        <f t="shared" si="46"/>
        <v>5.8518518518518521</v>
      </c>
      <c r="P1492" s="2">
        <f t="shared" si="47"/>
        <v>4.2702702702702702</v>
      </c>
    </row>
    <row r="1493" spans="1:16" x14ac:dyDescent="0.3">
      <c r="A1493">
        <v>41</v>
      </c>
      <c r="B1493" t="s">
        <v>4119</v>
      </c>
      <c r="C1493" t="s">
        <v>12</v>
      </c>
      <c r="D1493">
        <v>1898</v>
      </c>
      <c r="E1493">
        <v>1904</v>
      </c>
      <c r="F1493">
        <v>18</v>
      </c>
      <c r="G1493">
        <v>27</v>
      </c>
      <c r="H1493">
        <v>6</v>
      </c>
      <c r="I1493">
        <v>158</v>
      </c>
      <c r="J1493">
        <v>35</v>
      </c>
      <c r="K1493">
        <v>7.52</v>
      </c>
      <c r="L1493">
        <v>0</v>
      </c>
      <c r="M1493">
        <v>0</v>
      </c>
      <c r="N1493">
        <v>8</v>
      </c>
      <c r="O1493" s="2">
        <f t="shared" si="46"/>
        <v>8.7777777777777786</v>
      </c>
      <c r="P1493" s="2">
        <f t="shared" si="47"/>
        <v>5.8518518518518521</v>
      </c>
    </row>
    <row r="1494" spans="1:16" x14ac:dyDescent="0.3">
      <c r="A1494">
        <v>42</v>
      </c>
      <c r="B1494" t="s">
        <v>2456</v>
      </c>
      <c r="C1494" t="s">
        <v>14</v>
      </c>
      <c r="D1494">
        <v>1986</v>
      </c>
      <c r="E1494">
        <v>1991</v>
      </c>
      <c r="F1494">
        <v>9</v>
      </c>
      <c r="G1494">
        <v>14</v>
      </c>
      <c r="H1494">
        <v>3</v>
      </c>
      <c r="I1494">
        <v>158</v>
      </c>
      <c r="J1494">
        <v>70</v>
      </c>
      <c r="K1494">
        <v>14.36</v>
      </c>
      <c r="L1494">
        <v>0</v>
      </c>
      <c r="M1494">
        <v>1</v>
      </c>
      <c r="N1494">
        <v>3</v>
      </c>
      <c r="O1494" s="2">
        <f t="shared" si="46"/>
        <v>17.555555555555557</v>
      </c>
      <c r="P1494" s="2">
        <f t="shared" si="47"/>
        <v>11.285714285714286</v>
      </c>
    </row>
    <row r="1495" spans="1:16" x14ac:dyDescent="0.3">
      <c r="A1495">
        <v>43</v>
      </c>
      <c r="B1495" t="s">
        <v>3409</v>
      </c>
      <c r="C1495" t="s">
        <v>18</v>
      </c>
      <c r="D1495">
        <v>1973</v>
      </c>
      <c r="E1495">
        <v>1976</v>
      </c>
      <c r="F1495">
        <v>11</v>
      </c>
      <c r="G1495">
        <v>21</v>
      </c>
      <c r="H1495">
        <v>4</v>
      </c>
      <c r="I1495">
        <v>158</v>
      </c>
      <c r="J1495">
        <v>23</v>
      </c>
      <c r="K1495">
        <v>9.2899999999999991</v>
      </c>
      <c r="L1495">
        <v>0</v>
      </c>
      <c r="M1495">
        <v>0</v>
      </c>
      <c r="N1495">
        <v>2</v>
      </c>
      <c r="O1495" s="2">
        <f t="shared" si="46"/>
        <v>14.363636363636363</v>
      </c>
      <c r="P1495" s="2">
        <f t="shared" si="47"/>
        <v>7.5238095238095237</v>
      </c>
    </row>
    <row r="1496" spans="1:16" x14ac:dyDescent="0.3">
      <c r="A1496">
        <v>44</v>
      </c>
      <c r="B1496" t="s">
        <v>4120</v>
      </c>
      <c r="C1496" t="s">
        <v>13</v>
      </c>
      <c r="D1496">
        <v>1948</v>
      </c>
      <c r="E1496">
        <v>1949</v>
      </c>
      <c r="F1496">
        <v>3</v>
      </c>
      <c r="G1496">
        <v>5</v>
      </c>
      <c r="H1496">
        <v>0</v>
      </c>
      <c r="I1496">
        <v>157</v>
      </c>
      <c r="J1496">
        <v>140</v>
      </c>
      <c r="K1496">
        <v>31.4</v>
      </c>
      <c r="L1496">
        <v>1</v>
      </c>
      <c r="M1496">
        <v>0</v>
      </c>
      <c r="N1496">
        <v>1</v>
      </c>
      <c r="O1496" s="2">
        <f t="shared" si="46"/>
        <v>52.333333333333336</v>
      </c>
      <c r="P1496" s="2">
        <f t="shared" si="47"/>
        <v>31.4</v>
      </c>
    </row>
    <row r="1497" spans="1:16" x14ac:dyDescent="0.3">
      <c r="A1497">
        <v>45</v>
      </c>
      <c r="B1497" t="s">
        <v>4121</v>
      </c>
      <c r="C1497" t="s">
        <v>13</v>
      </c>
      <c r="D1497">
        <v>1879</v>
      </c>
      <c r="E1497">
        <v>1884</v>
      </c>
      <c r="F1497">
        <v>5</v>
      </c>
      <c r="G1497">
        <v>9</v>
      </c>
      <c r="H1497">
        <v>1</v>
      </c>
      <c r="I1497">
        <v>157</v>
      </c>
      <c r="J1497">
        <v>55</v>
      </c>
      <c r="K1497">
        <v>19.62</v>
      </c>
      <c r="L1497">
        <v>0</v>
      </c>
      <c r="M1497">
        <v>1</v>
      </c>
      <c r="N1497">
        <v>0</v>
      </c>
      <c r="O1497" s="2">
        <f t="shared" si="46"/>
        <v>31.4</v>
      </c>
      <c r="P1497" s="2">
        <f t="shared" si="47"/>
        <v>17.444444444444443</v>
      </c>
    </row>
    <row r="1498" spans="1:16" x14ac:dyDescent="0.3">
      <c r="A1498">
        <v>46</v>
      </c>
      <c r="B1498" t="s">
        <v>4122</v>
      </c>
      <c r="C1498" t="s">
        <v>18</v>
      </c>
      <c r="D1498">
        <v>1937</v>
      </c>
      <c r="E1498">
        <v>1937</v>
      </c>
      <c r="F1498">
        <v>3</v>
      </c>
      <c r="G1498">
        <v>6</v>
      </c>
      <c r="H1498">
        <v>0</v>
      </c>
      <c r="I1498">
        <v>156</v>
      </c>
      <c r="J1498">
        <v>64</v>
      </c>
      <c r="K1498">
        <v>26</v>
      </c>
      <c r="L1498">
        <v>0</v>
      </c>
      <c r="M1498">
        <v>1</v>
      </c>
      <c r="N1498">
        <v>1</v>
      </c>
      <c r="O1498" s="2">
        <f t="shared" si="46"/>
        <v>52</v>
      </c>
      <c r="P1498" s="2">
        <f t="shared" si="47"/>
        <v>26</v>
      </c>
    </row>
    <row r="1499" spans="1:16" x14ac:dyDescent="0.3">
      <c r="A1499">
        <v>47</v>
      </c>
      <c r="B1499" t="s">
        <v>4123</v>
      </c>
      <c r="C1499" t="s">
        <v>16</v>
      </c>
      <c r="D1499">
        <v>1965</v>
      </c>
      <c r="E1499">
        <v>1965</v>
      </c>
      <c r="F1499">
        <v>6</v>
      </c>
      <c r="G1499">
        <v>11</v>
      </c>
      <c r="H1499">
        <v>0</v>
      </c>
      <c r="I1499">
        <v>156</v>
      </c>
      <c r="J1499">
        <v>39</v>
      </c>
      <c r="K1499">
        <v>14.18</v>
      </c>
      <c r="L1499">
        <v>0</v>
      </c>
      <c r="M1499">
        <v>0</v>
      </c>
      <c r="N1499">
        <v>0</v>
      </c>
      <c r="O1499" s="2">
        <f t="shared" si="46"/>
        <v>26</v>
      </c>
      <c r="P1499" s="2">
        <f t="shared" si="47"/>
        <v>14.181818181818182</v>
      </c>
    </row>
    <row r="1500" spans="1:16" x14ac:dyDescent="0.3">
      <c r="A1500">
        <v>48</v>
      </c>
      <c r="B1500" t="s">
        <v>4124</v>
      </c>
      <c r="C1500" t="s">
        <v>17</v>
      </c>
      <c r="D1500">
        <v>2004</v>
      </c>
      <c r="E1500">
        <v>2004</v>
      </c>
      <c r="F1500">
        <v>3</v>
      </c>
      <c r="G1500">
        <v>5</v>
      </c>
      <c r="H1500">
        <v>1</v>
      </c>
      <c r="I1500">
        <v>155</v>
      </c>
      <c r="J1500">
        <v>83</v>
      </c>
      <c r="K1500">
        <v>38.75</v>
      </c>
      <c r="L1500">
        <v>0</v>
      </c>
      <c r="M1500">
        <v>1</v>
      </c>
      <c r="N1500">
        <v>0</v>
      </c>
      <c r="O1500" s="2">
        <f t="shared" si="46"/>
        <v>51.666666666666664</v>
      </c>
      <c r="P1500" s="2">
        <f t="shared" si="47"/>
        <v>31</v>
      </c>
    </row>
    <row r="1501" spans="1:16" x14ac:dyDescent="0.3">
      <c r="A1501">
        <v>49</v>
      </c>
      <c r="B1501" t="s">
        <v>747</v>
      </c>
      <c r="C1501" t="s">
        <v>16</v>
      </c>
      <c r="D1501">
        <v>2017</v>
      </c>
      <c r="E1501">
        <v>2019</v>
      </c>
      <c r="F1501">
        <v>9</v>
      </c>
      <c r="G1501">
        <v>15</v>
      </c>
      <c r="H1501">
        <v>5</v>
      </c>
      <c r="I1501">
        <v>155</v>
      </c>
      <c r="J1501">
        <v>29</v>
      </c>
      <c r="K1501">
        <v>15.5</v>
      </c>
      <c r="L1501">
        <v>0</v>
      </c>
      <c r="M1501">
        <v>0</v>
      </c>
      <c r="N1501">
        <v>3</v>
      </c>
      <c r="O1501" s="2">
        <f t="shared" si="46"/>
        <v>17.222222222222221</v>
      </c>
      <c r="P1501" s="2">
        <f t="shared" si="47"/>
        <v>10.333333333333334</v>
      </c>
    </row>
    <row r="1502" spans="1:16" x14ac:dyDescent="0.3">
      <c r="A1502">
        <v>0</v>
      </c>
      <c r="B1502" t="s">
        <v>432</v>
      </c>
      <c r="C1502" t="s">
        <v>16</v>
      </c>
      <c r="D1502">
        <v>1982</v>
      </c>
      <c r="E1502">
        <v>1985</v>
      </c>
      <c r="F1502">
        <v>4</v>
      </c>
      <c r="G1502">
        <v>6</v>
      </c>
      <c r="H1502">
        <v>3</v>
      </c>
      <c r="I1502">
        <v>155</v>
      </c>
      <c r="J1502">
        <v>59</v>
      </c>
      <c r="K1502">
        <v>51.66</v>
      </c>
      <c r="L1502">
        <v>0</v>
      </c>
      <c r="M1502">
        <v>1</v>
      </c>
      <c r="N1502">
        <v>1</v>
      </c>
      <c r="O1502" s="2">
        <f t="shared" si="46"/>
        <v>38.75</v>
      </c>
      <c r="P1502" s="2">
        <f t="shared" si="47"/>
        <v>25.833333333333332</v>
      </c>
    </row>
    <row r="1503" spans="1:16" x14ac:dyDescent="0.3">
      <c r="A1503">
        <v>1</v>
      </c>
      <c r="B1503" t="s">
        <v>4125</v>
      </c>
      <c r="C1503" t="s">
        <v>13</v>
      </c>
      <c r="D1503">
        <v>1924</v>
      </c>
      <c r="E1503">
        <v>1929</v>
      </c>
      <c r="F1503">
        <v>12</v>
      </c>
      <c r="G1503">
        <v>16</v>
      </c>
      <c r="H1503">
        <v>5</v>
      </c>
      <c r="I1503">
        <v>154</v>
      </c>
      <c r="J1503">
        <v>50</v>
      </c>
      <c r="K1503">
        <v>14</v>
      </c>
      <c r="L1503">
        <v>0</v>
      </c>
      <c r="M1503">
        <v>1</v>
      </c>
      <c r="N1503">
        <v>2</v>
      </c>
      <c r="O1503" s="2">
        <f t="shared" si="46"/>
        <v>12.833333333333334</v>
      </c>
      <c r="P1503" s="2">
        <f t="shared" si="47"/>
        <v>9.625</v>
      </c>
    </row>
    <row r="1504" spans="1:16" x14ac:dyDescent="0.3">
      <c r="A1504">
        <v>2</v>
      </c>
      <c r="B1504" t="s">
        <v>4126</v>
      </c>
      <c r="C1504" t="s">
        <v>12</v>
      </c>
      <c r="D1504">
        <v>1957</v>
      </c>
      <c r="E1504">
        <v>1963</v>
      </c>
      <c r="F1504">
        <v>18</v>
      </c>
      <c r="G1504">
        <v>20</v>
      </c>
      <c r="H1504">
        <v>7</v>
      </c>
      <c r="I1504">
        <v>154</v>
      </c>
      <c r="J1504">
        <v>45</v>
      </c>
      <c r="K1504">
        <v>11.84</v>
      </c>
      <c r="L1504">
        <v>0</v>
      </c>
      <c r="M1504">
        <v>0</v>
      </c>
      <c r="N1504">
        <v>2</v>
      </c>
      <c r="O1504" s="2">
        <f t="shared" si="46"/>
        <v>8.5555555555555554</v>
      </c>
      <c r="P1504" s="2">
        <f t="shared" si="47"/>
        <v>7.7</v>
      </c>
    </row>
    <row r="1505" spans="1:16" x14ac:dyDescent="0.3">
      <c r="A1505">
        <v>3</v>
      </c>
      <c r="B1505" t="s">
        <v>4127</v>
      </c>
      <c r="C1505" t="s">
        <v>12</v>
      </c>
      <c r="D1505">
        <v>1888</v>
      </c>
      <c r="E1505">
        <v>1896</v>
      </c>
      <c r="F1505">
        <v>6</v>
      </c>
      <c r="G1505">
        <v>10</v>
      </c>
      <c r="H1505">
        <v>0</v>
      </c>
      <c r="I1505">
        <v>154</v>
      </c>
      <c r="J1505">
        <v>53</v>
      </c>
      <c r="K1505">
        <v>15.4</v>
      </c>
      <c r="L1505">
        <v>0</v>
      </c>
      <c r="M1505">
        <v>1</v>
      </c>
      <c r="N1505">
        <v>2</v>
      </c>
      <c r="O1505" s="2">
        <f t="shared" si="46"/>
        <v>25.666666666666668</v>
      </c>
      <c r="P1505" s="2">
        <f t="shared" si="47"/>
        <v>15.4</v>
      </c>
    </row>
    <row r="1506" spans="1:16" x14ac:dyDescent="0.3">
      <c r="A1506">
        <v>4</v>
      </c>
      <c r="B1506" t="s">
        <v>2505</v>
      </c>
      <c r="C1506" t="s">
        <v>16</v>
      </c>
      <c r="D1506">
        <v>1989</v>
      </c>
      <c r="E1506">
        <v>1995</v>
      </c>
      <c r="F1506">
        <v>9</v>
      </c>
      <c r="G1506">
        <v>12</v>
      </c>
      <c r="H1506">
        <v>2</v>
      </c>
      <c r="I1506">
        <v>153</v>
      </c>
      <c r="J1506">
        <v>32</v>
      </c>
      <c r="K1506">
        <v>15.3</v>
      </c>
      <c r="L1506">
        <v>0</v>
      </c>
      <c r="M1506">
        <v>0</v>
      </c>
      <c r="N1506">
        <v>3</v>
      </c>
      <c r="O1506" s="2">
        <f t="shared" si="46"/>
        <v>17</v>
      </c>
      <c r="P1506" s="2">
        <f t="shared" si="47"/>
        <v>12.75</v>
      </c>
    </row>
    <row r="1507" spans="1:16" x14ac:dyDescent="0.3">
      <c r="A1507">
        <v>5</v>
      </c>
      <c r="B1507" t="s">
        <v>4128</v>
      </c>
      <c r="C1507" t="s">
        <v>12</v>
      </c>
      <c r="D1507">
        <v>1879</v>
      </c>
      <c r="E1507">
        <v>1884</v>
      </c>
      <c r="F1507">
        <v>12</v>
      </c>
      <c r="G1507">
        <v>16</v>
      </c>
      <c r="H1507">
        <v>4</v>
      </c>
      <c r="I1507">
        <v>153</v>
      </c>
      <c r="J1507">
        <v>36</v>
      </c>
      <c r="K1507">
        <v>12.75</v>
      </c>
      <c r="L1507">
        <v>0</v>
      </c>
      <c r="M1507">
        <v>0</v>
      </c>
      <c r="N1507">
        <v>2</v>
      </c>
      <c r="O1507" s="2">
        <f t="shared" si="46"/>
        <v>12.75</v>
      </c>
      <c r="P1507" s="2">
        <f t="shared" si="47"/>
        <v>9.5625</v>
      </c>
    </row>
    <row r="1508" spans="1:16" x14ac:dyDescent="0.3">
      <c r="A1508">
        <v>6</v>
      </c>
      <c r="B1508" t="s">
        <v>4129</v>
      </c>
      <c r="C1508" t="s">
        <v>15</v>
      </c>
      <c r="D1508">
        <v>1930</v>
      </c>
      <c r="E1508">
        <v>1935</v>
      </c>
      <c r="F1508">
        <v>5</v>
      </c>
      <c r="G1508">
        <v>9</v>
      </c>
      <c r="H1508">
        <v>1</v>
      </c>
      <c r="I1508">
        <v>153</v>
      </c>
      <c r="J1508">
        <v>39</v>
      </c>
      <c r="K1508">
        <v>19.12</v>
      </c>
      <c r="L1508">
        <v>0</v>
      </c>
      <c r="M1508">
        <v>0</v>
      </c>
      <c r="N1508">
        <v>1</v>
      </c>
      <c r="O1508" s="2">
        <f t="shared" si="46"/>
        <v>30.6</v>
      </c>
      <c r="P1508" s="2">
        <f t="shared" si="47"/>
        <v>17</v>
      </c>
    </row>
    <row r="1509" spans="1:16" x14ac:dyDescent="0.3">
      <c r="A1509">
        <v>7</v>
      </c>
      <c r="B1509" t="s">
        <v>4130</v>
      </c>
      <c r="C1509" t="s">
        <v>17</v>
      </c>
      <c r="D1509">
        <v>1965</v>
      </c>
      <c r="E1509">
        <v>1967</v>
      </c>
      <c r="F1509">
        <v>5</v>
      </c>
      <c r="G1509">
        <v>10</v>
      </c>
      <c r="H1509">
        <v>0</v>
      </c>
      <c r="I1509">
        <v>153</v>
      </c>
      <c r="J1509">
        <v>36</v>
      </c>
      <c r="K1509">
        <v>15.3</v>
      </c>
      <c r="L1509">
        <v>0</v>
      </c>
      <c r="M1509">
        <v>0</v>
      </c>
      <c r="N1509">
        <v>0</v>
      </c>
      <c r="O1509" s="2">
        <f t="shared" si="46"/>
        <v>30.6</v>
      </c>
      <c r="P1509" s="2">
        <f t="shared" si="47"/>
        <v>15.3</v>
      </c>
    </row>
    <row r="1510" spans="1:16" x14ac:dyDescent="0.3">
      <c r="A1510">
        <v>8</v>
      </c>
      <c r="B1510" t="s">
        <v>4131</v>
      </c>
      <c r="C1510" t="s">
        <v>12</v>
      </c>
      <c r="D1510">
        <v>1937</v>
      </c>
      <c r="E1510">
        <v>1937</v>
      </c>
      <c r="F1510">
        <v>2</v>
      </c>
      <c r="G1510">
        <v>3</v>
      </c>
      <c r="H1510">
        <v>0</v>
      </c>
      <c r="I1510">
        <v>153</v>
      </c>
      <c r="J1510">
        <v>80</v>
      </c>
      <c r="K1510">
        <v>51</v>
      </c>
      <c r="L1510">
        <v>0</v>
      </c>
      <c r="M1510">
        <v>2</v>
      </c>
      <c r="N1510">
        <v>0</v>
      </c>
      <c r="O1510" s="2">
        <f t="shared" si="46"/>
        <v>76.5</v>
      </c>
      <c r="P1510" s="2">
        <f t="shared" si="47"/>
        <v>51</v>
      </c>
    </row>
    <row r="1511" spans="1:16" x14ac:dyDescent="0.3">
      <c r="A1511">
        <v>9</v>
      </c>
      <c r="B1511" t="s">
        <v>4132</v>
      </c>
      <c r="C1511" t="s">
        <v>12</v>
      </c>
      <c r="D1511">
        <v>1912</v>
      </c>
      <c r="E1511">
        <v>1912</v>
      </c>
      <c r="F1511">
        <v>8</v>
      </c>
      <c r="G1511">
        <v>10</v>
      </c>
      <c r="H1511">
        <v>1</v>
      </c>
      <c r="I1511">
        <v>153</v>
      </c>
      <c r="J1511">
        <v>53</v>
      </c>
      <c r="K1511">
        <v>17</v>
      </c>
      <c r="L1511">
        <v>0</v>
      </c>
      <c r="M1511">
        <v>1</v>
      </c>
      <c r="N1511">
        <v>1</v>
      </c>
      <c r="O1511" s="2">
        <f t="shared" si="46"/>
        <v>19.125</v>
      </c>
      <c r="P1511" s="2">
        <f t="shared" si="47"/>
        <v>15.3</v>
      </c>
    </row>
    <row r="1512" spans="1:16" x14ac:dyDescent="0.3">
      <c r="A1512">
        <v>10</v>
      </c>
      <c r="B1512" t="s">
        <v>4133</v>
      </c>
      <c r="C1512" t="s">
        <v>13</v>
      </c>
      <c r="D1512">
        <v>1929</v>
      </c>
      <c r="E1512">
        <v>1930</v>
      </c>
      <c r="F1512">
        <v>4</v>
      </c>
      <c r="G1512">
        <v>7</v>
      </c>
      <c r="H1512">
        <v>0</v>
      </c>
      <c r="I1512">
        <v>153</v>
      </c>
      <c r="J1512">
        <v>51</v>
      </c>
      <c r="K1512">
        <v>21.85</v>
      </c>
      <c r="L1512">
        <v>0</v>
      </c>
      <c r="M1512">
        <v>1</v>
      </c>
      <c r="N1512">
        <v>1</v>
      </c>
      <c r="O1512" s="2">
        <f t="shared" si="46"/>
        <v>38.25</v>
      </c>
      <c r="P1512" s="2">
        <f t="shared" si="47"/>
        <v>21.857142857142858</v>
      </c>
    </row>
    <row r="1513" spans="1:16" x14ac:dyDescent="0.3">
      <c r="A1513">
        <v>11</v>
      </c>
      <c r="B1513" t="s">
        <v>3135</v>
      </c>
      <c r="C1513" t="s">
        <v>13</v>
      </c>
      <c r="D1513">
        <v>1990</v>
      </c>
      <c r="E1513">
        <v>2001</v>
      </c>
      <c r="F1513">
        <v>42</v>
      </c>
      <c r="G1513">
        <v>59</v>
      </c>
      <c r="H1513">
        <v>29</v>
      </c>
      <c r="I1513">
        <v>153</v>
      </c>
      <c r="J1513">
        <v>22</v>
      </c>
      <c r="K1513">
        <v>5.0999999999999996</v>
      </c>
      <c r="L1513">
        <v>0</v>
      </c>
      <c r="M1513">
        <v>0</v>
      </c>
      <c r="N1513">
        <v>15</v>
      </c>
      <c r="O1513" s="2">
        <f t="shared" si="46"/>
        <v>3.6428571428571428</v>
      </c>
      <c r="P1513" s="2">
        <f t="shared" si="47"/>
        <v>2.593220338983051</v>
      </c>
    </row>
    <row r="1514" spans="1:16" x14ac:dyDescent="0.3">
      <c r="A1514">
        <v>12</v>
      </c>
      <c r="B1514" t="s">
        <v>2362</v>
      </c>
      <c r="C1514" t="s">
        <v>14</v>
      </c>
      <c r="D1514">
        <v>1983</v>
      </c>
      <c r="E1514">
        <v>1988</v>
      </c>
      <c r="F1514">
        <v>11</v>
      </c>
      <c r="G1514">
        <v>19</v>
      </c>
      <c r="H1514">
        <v>0</v>
      </c>
      <c r="I1514">
        <v>152</v>
      </c>
      <c r="J1514">
        <v>28</v>
      </c>
      <c r="K1514">
        <v>8</v>
      </c>
      <c r="L1514">
        <v>0</v>
      </c>
      <c r="M1514">
        <v>0</v>
      </c>
      <c r="N1514">
        <v>5</v>
      </c>
      <c r="O1514" s="2">
        <f t="shared" si="46"/>
        <v>13.818181818181818</v>
      </c>
      <c r="P1514" s="2">
        <f t="shared" si="47"/>
        <v>8</v>
      </c>
    </row>
    <row r="1515" spans="1:16" x14ac:dyDescent="0.3">
      <c r="A1515">
        <v>13</v>
      </c>
      <c r="B1515" t="s">
        <v>2424</v>
      </c>
      <c r="C1515" t="s">
        <v>19</v>
      </c>
      <c r="D1515">
        <v>1992</v>
      </c>
      <c r="E1515">
        <v>1992</v>
      </c>
      <c r="F1515">
        <v>3</v>
      </c>
      <c r="G1515">
        <v>5</v>
      </c>
      <c r="H1515">
        <v>0</v>
      </c>
      <c r="I1515">
        <v>152</v>
      </c>
      <c r="J1515">
        <v>60</v>
      </c>
      <c r="K1515">
        <v>30.4</v>
      </c>
      <c r="L1515">
        <v>0</v>
      </c>
      <c r="M1515">
        <v>1</v>
      </c>
      <c r="N1515">
        <v>0</v>
      </c>
      <c r="O1515" s="2">
        <f t="shared" si="46"/>
        <v>50.666666666666664</v>
      </c>
      <c r="P1515" s="2">
        <f t="shared" si="47"/>
        <v>30.4</v>
      </c>
    </row>
    <row r="1516" spans="1:16" x14ac:dyDescent="0.3">
      <c r="A1516">
        <v>14</v>
      </c>
      <c r="B1516" t="s">
        <v>4134</v>
      </c>
      <c r="C1516" t="s">
        <v>13</v>
      </c>
      <c r="D1516">
        <v>1882</v>
      </c>
      <c r="E1516">
        <v>1886</v>
      </c>
      <c r="F1516">
        <v>6</v>
      </c>
      <c r="G1516">
        <v>9</v>
      </c>
      <c r="H1516">
        <v>1</v>
      </c>
      <c r="I1516">
        <v>152</v>
      </c>
      <c r="J1516">
        <v>66</v>
      </c>
      <c r="K1516">
        <v>19</v>
      </c>
      <c r="L1516">
        <v>0</v>
      </c>
      <c r="M1516">
        <v>1</v>
      </c>
      <c r="N1516">
        <v>4</v>
      </c>
      <c r="O1516" s="2">
        <f t="shared" si="46"/>
        <v>25.333333333333332</v>
      </c>
      <c r="P1516" s="2">
        <f t="shared" si="47"/>
        <v>16.888888888888889</v>
      </c>
    </row>
    <row r="1517" spans="1:16" x14ac:dyDescent="0.3">
      <c r="A1517">
        <v>15</v>
      </c>
      <c r="B1517" t="s">
        <v>4135</v>
      </c>
      <c r="C1517" t="s">
        <v>15</v>
      </c>
      <c r="D1517">
        <v>1948</v>
      </c>
      <c r="E1517">
        <v>1949</v>
      </c>
      <c r="F1517">
        <v>5</v>
      </c>
      <c r="G1517">
        <v>7</v>
      </c>
      <c r="H1517">
        <v>1</v>
      </c>
      <c r="I1517">
        <v>151</v>
      </c>
      <c r="J1517">
        <v>75</v>
      </c>
      <c r="K1517">
        <v>25.16</v>
      </c>
      <c r="L1517">
        <v>0</v>
      </c>
      <c r="M1517">
        <v>1</v>
      </c>
      <c r="N1517">
        <v>1</v>
      </c>
      <c r="O1517" s="2">
        <f t="shared" si="46"/>
        <v>30.2</v>
      </c>
      <c r="P1517" s="2">
        <f t="shared" si="47"/>
        <v>21.571428571428573</v>
      </c>
    </row>
    <row r="1518" spans="1:16" x14ac:dyDescent="0.3">
      <c r="A1518">
        <v>16</v>
      </c>
      <c r="B1518" t="s">
        <v>4136</v>
      </c>
      <c r="C1518" t="s">
        <v>12</v>
      </c>
      <c r="D1518">
        <v>1928</v>
      </c>
      <c r="E1518">
        <v>1931</v>
      </c>
      <c r="F1518">
        <v>7</v>
      </c>
      <c r="G1518">
        <v>10</v>
      </c>
      <c r="H1518">
        <v>0</v>
      </c>
      <c r="I1518">
        <v>151</v>
      </c>
      <c r="J1518">
        <v>48</v>
      </c>
      <c r="K1518">
        <v>15.1</v>
      </c>
      <c r="L1518">
        <v>0</v>
      </c>
      <c r="M1518">
        <v>0</v>
      </c>
      <c r="N1518">
        <v>2</v>
      </c>
      <c r="O1518" s="2">
        <f t="shared" si="46"/>
        <v>21.571428571428573</v>
      </c>
      <c r="P1518" s="2">
        <f t="shared" si="47"/>
        <v>15.1</v>
      </c>
    </row>
    <row r="1519" spans="1:16" x14ac:dyDescent="0.3">
      <c r="A1519">
        <v>17</v>
      </c>
      <c r="B1519" t="s">
        <v>378</v>
      </c>
      <c r="C1519" t="s">
        <v>13</v>
      </c>
      <c r="D1519">
        <v>2012</v>
      </c>
      <c r="E1519">
        <v>2015</v>
      </c>
      <c r="F1519">
        <v>6</v>
      </c>
      <c r="G1519">
        <v>9</v>
      </c>
      <c r="H1519">
        <v>0</v>
      </c>
      <c r="I1519">
        <v>151</v>
      </c>
      <c r="J1519">
        <v>42</v>
      </c>
      <c r="K1519">
        <v>16.77</v>
      </c>
      <c r="L1519">
        <v>0</v>
      </c>
      <c r="M1519">
        <v>0</v>
      </c>
      <c r="N1519">
        <v>2</v>
      </c>
      <c r="O1519" s="2">
        <f t="shared" si="46"/>
        <v>25.166666666666668</v>
      </c>
      <c r="P1519" s="2">
        <f t="shared" si="47"/>
        <v>16.777777777777779</v>
      </c>
    </row>
    <row r="1520" spans="1:16" x14ac:dyDescent="0.3">
      <c r="A1520">
        <v>18</v>
      </c>
      <c r="B1520" t="s">
        <v>4137</v>
      </c>
      <c r="C1520" t="s">
        <v>18</v>
      </c>
      <c r="D1520">
        <v>1958</v>
      </c>
      <c r="E1520">
        <v>1963</v>
      </c>
      <c r="F1520">
        <v>8</v>
      </c>
      <c r="G1520">
        <v>15</v>
      </c>
      <c r="H1520">
        <v>0</v>
      </c>
      <c r="I1520">
        <v>151</v>
      </c>
      <c r="J1520">
        <v>65</v>
      </c>
      <c r="K1520">
        <v>10.06</v>
      </c>
      <c r="L1520">
        <v>0</v>
      </c>
      <c r="M1520">
        <v>1</v>
      </c>
      <c r="N1520">
        <v>3</v>
      </c>
      <c r="O1520" s="2">
        <f t="shared" si="46"/>
        <v>18.875</v>
      </c>
      <c r="P1520" s="2">
        <f t="shared" si="47"/>
        <v>10.066666666666666</v>
      </c>
    </row>
    <row r="1521" spans="1:16" x14ac:dyDescent="0.3">
      <c r="A1521">
        <v>19</v>
      </c>
      <c r="B1521" t="s">
        <v>4138</v>
      </c>
      <c r="C1521" t="s">
        <v>13</v>
      </c>
      <c r="D1521">
        <v>1884</v>
      </c>
      <c r="E1521">
        <v>1892</v>
      </c>
      <c r="F1521">
        <v>10</v>
      </c>
      <c r="G1521">
        <v>15</v>
      </c>
      <c r="H1521">
        <v>6</v>
      </c>
      <c r="I1521">
        <v>150</v>
      </c>
      <c r="J1521">
        <v>43</v>
      </c>
      <c r="K1521">
        <v>16.66</v>
      </c>
      <c r="L1521">
        <v>0</v>
      </c>
      <c r="M1521">
        <v>0</v>
      </c>
      <c r="N1521">
        <v>4</v>
      </c>
      <c r="O1521" s="2">
        <f t="shared" si="46"/>
        <v>15</v>
      </c>
      <c r="P1521" s="2">
        <f t="shared" si="47"/>
        <v>10</v>
      </c>
    </row>
    <row r="1522" spans="1:16" x14ac:dyDescent="0.3">
      <c r="A1522">
        <v>20</v>
      </c>
      <c r="B1522" t="s">
        <v>4139</v>
      </c>
      <c r="C1522" t="s">
        <v>13</v>
      </c>
      <c r="D1522">
        <v>1936</v>
      </c>
      <c r="E1522">
        <v>1939</v>
      </c>
      <c r="F1522">
        <v>5</v>
      </c>
      <c r="G1522">
        <v>8</v>
      </c>
      <c r="H1522">
        <v>0</v>
      </c>
      <c r="I1522">
        <v>150</v>
      </c>
      <c r="J1522">
        <v>39</v>
      </c>
      <c r="K1522">
        <v>18.75</v>
      </c>
      <c r="L1522">
        <v>0</v>
      </c>
      <c r="M1522">
        <v>0</v>
      </c>
      <c r="N1522">
        <v>0</v>
      </c>
      <c r="O1522" s="2">
        <f t="shared" si="46"/>
        <v>30</v>
      </c>
      <c r="P1522" s="2">
        <f t="shared" si="47"/>
        <v>18.75</v>
      </c>
    </row>
    <row r="1523" spans="1:16" x14ac:dyDescent="0.3">
      <c r="A1523">
        <v>21</v>
      </c>
      <c r="B1523" t="s">
        <v>982</v>
      </c>
      <c r="C1523" t="s">
        <v>17</v>
      </c>
      <c r="D1523">
        <v>1949</v>
      </c>
      <c r="E1523">
        <v>1957</v>
      </c>
      <c r="F1523">
        <v>6</v>
      </c>
      <c r="G1523">
        <v>11</v>
      </c>
      <c r="H1523">
        <v>0</v>
      </c>
      <c r="I1523">
        <v>150</v>
      </c>
      <c r="J1523">
        <v>38</v>
      </c>
      <c r="K1523">
        <v>13.63</v>
      </c>
      <c r="L1523">
        <v>0</v>
      </c>
      <c r="M1523">
        <v>0</v>
      </c>
      <c r="N1523">
        <v>1</v>
      </c>
      <c r="O1523" s="2">
        <f t="shared" si="46"/>
        <v>25</v>
      </c>
      <c r="P1523" s="2">
        <f t="shared" si="47"/>
        <v>13.636363636363637</v>
      </c>
    </row>
    <row r="1524" spans="1:16" x14ac:dyDescent="0.3">
      <c r="A1524">
        <v>22</v>
      </c>
      <c r="B1524" t="s">
        <v>1572</v>
      </c>
      <c r="C1524" t="s">
        <v>13</v>
      </c>
      <c r="D1524">
        <v>2003</v>
      </c>
      <c r="E1524">
        <v>2016</v>
      </c>
      <c r="F1524">
        <v>9</v>
      </c>
      <c r="G1524">
        <v>12</v>
      </c>
      <c r="H1524">
        <v>2</v>
      </c>
      <c r="I1524">
        <v>149</v>
      </c>
      <c r="J1524">
        <v>38</v>
      </c>
      <c r="K1524">
        <v>14.9</v>
      </c>
      <c r="L1524">
        <v>0</v>
      </c>
      <c r="M1524">
        <v>0</v>
      </c>
      <c r="N1524">
        <v>2</v>
      </c>
      <c r="O1524" s="2">
        <f t="shared" si="46"/>
        <v>16.555555555555557</v>
      </c>
      <c r="P1524" s="2">
        <f t="shared" si="47"/>
        <v>12.416666666666666</v>
      </c>
    </row>
    <row r="1525" spans="1:16" x14ac:dyDescent="0.3">
      <c r="A1525">
        <v>23</v>
      </c>
      <c r="B1525" t="s">
        <v>1482</v>
      </c>
      <c r="C1525" t="s">
        <v>11</v>
      </c>
      <c r="D1525">
        <v>2011</v>
      </c>
      <c r="E1525">
        <v>2011</v>
      </c>
      <c r="F1525">
        <v>6</v>
      </c>
      <c r="G1525">
        <v>10</v>
      </c>
      <c r="H1525">
        <v>0</v>
      </c>
      <c r="I1525">
        <v>149</v>
      </c>
      <c r="J1525">
        <v>40</v>
      </c>
      <c r="K1525">
        <v>14.9</v>
      </c>
      <c r="L1525">
        <v>0</v>
      </c>
      <c r="M1525">
        <v>0</v>
      </c>
      <c r="N1525">
        <v>2</v>
      </c>
      <c r="O1525" s="2">
        <f t="shared" si="46"/>
        <v>24.833333333333332</v>
      </c>
      <c r="P1525" s="2">
        <f t="shared" si="47"/>
        <v>14.9</v>
      </c>
    </row>
    <row r="1526" spans="1:16" x14ac:dyDescent="0.3">
      <c r="A1526">
        <v>24</v>
      </c>
      <c r="B1526" t="s">
        <v>4140</v>
      </c>
      <c r="C1526" t="s">
        <v>13</v>
      </c>
      <c r="D1526">
        <v>1973</v>
      </c>
      <c r="E1526">
        <v>1974</v>
      </c>
      <c r="F1526">
        <v>5</v>
      </c>
      <c r="G1526">
        <v>7</v>
      </c>
      <c r="H1526">
        <v>0</v>
      </c>
      <c r="I1526">
        <v>148</v>
      </c>
      <c r="J1526">
        <v>64</v>
      </c>
      <c r="K1526">
        <v>21.14</v>
      </c>
      <c r="L1526">
        <v>0</v>
      </c>
      <c r="M1526">
        <v>1</v>
      </c>
      <c r="N1526">
        <v>1</v>
      </c>
      <c r="O1526" s="2">
        <f t="shared" si="46"/>
        <v>29.6</v>
      </c>
      <c r="P1526" s="2">
        <f t="shared" si="47"/>
        <v>21.142857142857142</v>
      </c>
    </row>
    <row r="1527" spans="1:16" x14ac:dyDescent="0.3">
      <c r="A1527">
        <v>25</v>
      </c>
      <c r="B1527" t="s">
        <v>1291</v>
      </c>
      <c r="C1527" t="s">
        <v>21</v>
      </c>
      <c r="D1527">
        <v>2019</v>
      </c>
      <c r="E1527">
        <v>2019</v>
      </c>
      <c r="F1527">
        <v>2</v>
      </c>
      <c r="G1527">
        <v>4</v>
      </c>
      <c r="H1527">
        <v>0</v>
      </c>
      <c r="I1527">
        <v>148</v>
      </c>
      <c r="J1527">
        <v>87</v>
      </c>
      <c r="K1527">
        <v>37</v>
      </c>
      <c r="L1527">
        <v>0</v>
      </c>
      <c r="M1527">
        <v>1</v>
      </c>
      <c r="N1527">
        <v>0</v>
      </c>
      <c r="O1527" s="2">
        <f t="shared" si="46"/>
        <v>74</v>
      </c>
      <c r="P1527" s="2">
        <f t="shared" si="47"/>
        <v>37</v>
      </c>
    </row>
    <row r="1528" spans="1:16" x14ac:dyDescent="0.3">
      <c r="A1528">
        <v>26</v>
      </c>
      <c r="B1528" t="s">
        <v>3500</v>
      </c>
      <c r="C1528" t="s">
        <v>16</v>
      </c>
      <c r="D1528">
        <v>1996</v>
      </c>
      <c r="E1528">
        <v>2002</v>
      </c>
      <c r="F1528">
        <v>5</v>
      </c>
      <c r="G1528">
        <v>7</v>
      </c>
      <c r="H1528">
        <v>0</v>
      </c>
      <c r="I1528">
        <v>148</v>
      </c>
      <c r="J1528">
        <v>55</v>
      </c>
      <c r="K1528">
        <v>21.14</v>
      </c>
      <c r="L1528">
        <v>0</v>
      </c>
      <c r="M1528">
        <v>1</v>
      </c>
      <c r="N1528">
        <v>0</v>
      </c>
      <c r="O1528" s="2">
        <f t="shared" si="46"/>
        <v>29.6</v>
      </c>
      <c r="P1528" s="2">
        <f t="shared" si="47"/>
        <v>21.142857142857142</v>
      </c>
    </row>
    <row r="1529" spans="1:16" x14ac:dyDescent="0.3">
      <c r="A1529">
        <v>27</v>
      </c>
      <c r="B1529" t="s">
        <v>4141</v>
      </c>
      <c r="C1529" t="s">
        <v>13</v>
      </c>
      <c r="D1529">
        <v>1903</v>
      </c>
      <c r="E1529">
        <v>1905</v>
      </c>
      <c r="F1529">
        <v>7</v>
      </c>
      <c r="G1529">
        <v>14</v>
      </c>
      <c r="H1529">
        <v>3</v>
      </c>
      <c r="I1529">
        <v>147</v>
      </c>
      <c r="J1529">
        <v>27</v>
      </c>
      <c r="K1529">
        <v>13.36</v>
      </c>
      <c r="L1529">
        <v>0</v>
      </c>
      <c r="M1529">
        <v>0</v>
      </c>
      <c r="N1529">
        <v>0</v>
      </c>
      <c r="O1529" s="2">
        <f t="shared" si="46"/>
        <v>21</v>
      </c>
      <c r="P1529" s="2">
        <f t="shared" si="47"/>
        <v>10.5</v>
      </c>
    </row>
    <row r="1530" spans="1:16" x14ac:dyDescent="0.3">
      <c r="A1530">
        <v>28</v>
      </c>
      <c r="B1530" t="s">
        <v>2546</v>
      </c>
      <c r="C1530" t="s">
        <v>15</v>
      </c>
      <c r="D1530">
        <v>2004</v>
      </c>
      <c r="E1530">
        <v>2007</v>
      </c>
      <c r="F1530">
        <v>5</v>
      </c>
      <c r="G1530">
        <v>10</v>
      </c>
      <c r="H1530">
        <v>0</v>
      </c>
      <c r="I1530">
        <v>147</v>
      </c>
      <c r="J1530">
        <v>45</v>
      </c>
      <c r="K1530">
        <v>14.7</v>
      </c>
      <c r="L1530">
        <v>0</v>
      </c>
      <c r="M1530">
        <v>0</v>
      </c>
      <c r="N1530">
        <v>1</v>
      </c>
      <c r="O1530" s="2">
        <f t="shared" si="46"/>
        <v>29.4</v>
      </c>
      <c r="P1530" s="2">
        <f t="shared" si="47"/>
        <v>14.7</v>
      </c>
    </row>
    <row r="1531" spans="1:16" x14ac:dyDescent="0.3">
      <c r="A1531">
        <v>29</v>
      </c>
      <c r="B1531" t="s">
        <v>1455</v>
      </c>
      <c r="C1531" t="s">
        <v>14</v>
      </c>
      <c r="D1531">
        <v>2010</v>
      </c>
      <c r="E1531">
        <v>2012</v>
      </c>
      <c r="F1531">
        <v>12</v>
      </c>
      <c r="G1531">
        <v>17</v>
      </c>
      <c r="H1531">
        <v>1</v>
      </c>
      <c r="I1531">
        <v>147</v>
      </c>
      <c r="J1531">
        <v>39</v>
      </c>
      <c r="K1531">
        <v>9.18</v>
      </c>
      <c r="L1531">
        <v>0</v>
      </c>
      <c r="M1531">
        <v>0</v>
      </c>
      <c r="N1531">
        <v>3</v>
      </c>
      <c r="O1531" s="2">
        <f t="shared" si="46"/>
        <v>12.25</v>
      </c>
      <c r="P1531" s="2">
        <f t="shared" si="47"/>
        <v>8.6470588235294112</v>
      </c>
    </row>
    <row r="1532" spans="1:16" x14ac:dyDescent="0.3">
      <c r="A1532">
        <v>30</v>
      </c>
      <c r="B1532" t="s">
        <v>2623</v>
      </c>
      <c r="C1532" t="s">
        <v>19</v>
      </c>
      <c r="D1532">
        <v>2002</v>
      </c>
      <c r="E1532">
        <v>2005</v>
      </c>
      <c r="F1532">
        <v>10</v>
      </c>
      <c r="G1532">
        <v>17</v>
      </c>
      <c r="H1532">
        <v>6</v>
      </c>
      <c r="I1532">
        <v>147</v>
      </c>
      <c r="J1532">
        <v>50</v>
      </c>
      <c r="K1532">
        <v>13.36</v>
      </c>
      <c r="L1532">
        <v>0</v>
      </c>
      <c r="M1532">
        <v>1</v>
      </c>
      <c r="N1532">
        <v>2</v>
      </c>
      <c r="O1532" s="2">
        <f t="shared" si="46"/>
        <v>14.7</v>
      </c>
      <c r="P1532" s="2">
        <f t="shared" si="47"/>
        <v>8.6470588235294112</v>
      </c>
    </row>
    <row r="1533" spans="1:16" x14ac:dyDescent="0.3">
      <c r="A1533">
        <v>31</v>
      </c>
      <c r="B1533" t="s">
        <v>4142</v>
      </c>
      <c r="C1533" t="s">
        <v>11</v>
      </c>
      <c r="D1533">
        <v>1934</v>
      </c>
      <c r="E1533">
        <v>1952</v>
      </c>
      <c r="F1533">
        <v>11</v>
      </c>
      <c r="G1533">
        <v>19</v>
      </c>
      <c r="H1533">
        <v>3</v>
      </c>
      <c r="I1533">
        <v>147</v>
      </c>
      <c r="J1533">
        <v>36</v>
      </c>
      <c r="K1533">
        <v>9.18</v>
      </c>
      <c r="L1533">
        <v>0</v>
      </c>
      <c r="M1533">
        <v>0</v>
      </c>
      <c r="N1533">
        <v>3</v>
      </c>
      <c r="O1533" s="2">
        <f t="shared" si="46"/>
        <v>13.363636363636363</v>
      </c>
      <c r="P1533" s="2">
        <f t="shared" si="47"/>
        <v>7.7368421052631575</v>
      </c>
    </row>
    <row r="1534" spans="1:16" x14ac:dyDescent="0.3">
      <c r="A1534">
        <v>32</v>
      </c>
      <c r="B1534" t="s">
        <v>4143</v>
      </c>
      <c r="C1534" t="s">
        <v>17</v>
      </c>
      <c r="D1534">
        <v>1953</v>
      </c>
      <c r="E1534">
        <v>1962</v>
      </c>
      <c r="F1534">
        <v>26</v>
      </c>
      <c r="G1534">
        <v>39</v>
      </c>
      <c r="H1534">
        <v>12</v>
      </c>
      <c r="I1534">
        <v>146</v>
      </c>
      <c r="J1534">
        <v>24</v>
      </c>
      <c r="K1534">
        <v>5.4</v>
      </c>
      <c r="L1534">
        <v>0</v>
      </c>
      <c r="M1534">
        <v>0</v>
      </c>
      <c r="N1534">
        <v>9</v>
      </c>
      <c r="O1534" s="2">
        <f t="shared" si="46"/>
        <v>5.615384615384615</v>
      </c>
      <c r="P1534" s="2">
        <f t="shared" si="47"/>
        <v>3.7435897435897436</v>
      </c>
    </row>
    <row r="1535" spans="1:16" x14ac:dyDescent="0.3">
      <c r="A1535">
        <v>33</v>
      </c>
      <c r="B1535" t="s">
        <v>106</v>
      </c>
      <c r="C1535" t="s">
        <v>22</v>
      </c>
      <c r="D1535">
        <v>2018</v>
      </c>
      <c r="E1535">
        <v>2019</v>
      </c>
      <c r="F1535">
        <v>3</v>
      </c>
      <c r="G1535">
        <v>6</v>
      </c>
      <c r="H1535">
        <v>0</v>
      </c>
      <c r="I1535">
        <v>146</v>
      </c>
      <c r="J1535">
        <v>82</v>
      </c>
      <c r="K1535">
        <v>24.33</v>
      </c>
      <c r="L1535">
        <v>0</v>
      </c>
      <c r="M1535">
        <v>2</v>
      </c>
      <c r="N1535">
        <v>2</v>
      </c>
      <c r="O1535" s="2">
        <f t="shared" si="46"/>
        <v>48.666666666666664</v>
      </c>
      <c r="P1535" s="2">
        <f t="shared" si="47"/>
        <v>24.333333333333332</v>
      </c>
    </row>
    <row r="1536" spans="1:16" x14ac:dyDescent="0.3">
      <c r="A1536">
        <v>34</v>
      </c>
      <c r="B1536" t="s">
        <v>4144</v>
      </c>
      <c r="C1536" t="s">
        <v>12</v>
      </c>
      <c r="D1536">
        <v>1892</v>
      </c>
      <c r="E1536">
        <v>1893</v>
      </c>
      <c r="F1536">
        <v>6</v>
      </c>
      <c r="G1536">
        <v>11</v>
      </c>
      <c r="H1536">
        <v>0</v>
      </c>
      <c r="I1536">
        <v>146</v>
      </c>
      <c r="J1536">
        <v>31</v>
      </c>
      <c r="K1536">
        <v>13.27</v>
      </c>
      <c r="L1536">
        <v>0</v>
      </c>
      <c r="M1536">
        <v>0</v>
      </c>
      <c r="N1536">
        <v>0</v>
      </c>
      <c r="O1536" s="2">
        <f t="shared" si="46"/>
        <v>24.333333333333332</v>
      </c>
      <c r="P1536" s="2">
        <f t="shared" si="47"/>
        <v>13.272727272727273</v>
      </c>
    </row>
    <row r="1537" spans="1:16" x14ac:dyDescent="0.3">
      <c r="A1537">
        <v>35</v>
      </c>
      <c r="B1537" t="s">
        <v>2968</v>
      </c>
      <c r="C1537" t="s">
        <v>16</v>
      </c>
      <c r="D1537">
        <v>1976</v>
      </c>
      <c r="E1537">
        <v>1983</v>
      </c>
      <c r="F1537">
        <v>26</v>
      </c>
      <c r="G1537">
        <v>35</v>
      </c>
      <c r="H1537">
        <v>12</v>
      </c>
      <c r="I1537">
        <v>146</v>
      </c>
      <c r="J1537">
        <v>22</v>
      </c>
      <c r="K1537">
        <v>6.34</v>
      </c>
      <c r="L1537">
        <v>0</v>
      </c>
      <c r="M1537">
        <v>0</v>
      </c>
      <c r="N1537">
        <v>4</v>
      </c>
      <c r="O1537" s="2">
        <f t="shared" si="46"/>
        <v>5.615384615384615</v>
      </c>
      <c r="P1537" s="2">
        <f t="shared" si="47"/>
        <v>4.1714285714285717</v>
      </c>
    </row>
    <row r="1538" spans="1:16" x14ac:dyDescent="0.3">
      <c r="A1538">
        <v>36</v>
      </c>
      <c r="B1538" t="s">
        <v>90</v>
      </c>
      <c r="C1538" t="s">
        <v>12</v>
      </c>
      <c r="D1538">
        <v>2008</v>
      </c>
      <c r="E1538">
        <v>2008</v>
      </c>
      <c r="F1538">
        <v>4</v>
      </c>
      <c r="G1538">
        <v>7</v>
      </c>
      <c r="H1538">
        <v>2</v>
      </c>
      <c r="I1538">
        <v>146</v>
      </c>
      <c r="J1538">
        <v>46</v>
      </c>
      <c r="K1538">
        <v>29.2</v>
      </c>
      <c r="L1538">
        <v>0</v>
      </c>
      <c r="M1538">
        <v>0</v>
      </c>
      <c r="N1538">
        <v>0</v>
      </c>
      <c r="O1538" s="2">
        <f t="shared" si="46"/>
        <v>36.5</v>
      </c>
      <c r="P1538" s="2">
        <f t="shared" si="47"/>
        <v>20.857142857142858</v>
      </c>
    </row>
    <row r="1539" spans="1:16" x14ac:dyDescent="0.3">
      <c r="A1539">
        <v>37</v>
      </c>
      <c r="B1539" t="s">
        <v>4145</v>
      </c>
      <c r="C1539" t="s">
        <v>17</v>
      </c>
      <c r="D1539">
        <v>2019</v>
      </c>
      <c r="E1539">
        <v>2019</v>
      </c>
      <c r="F1539">
        <v>3</v>
      </c>
      <c r="G1539">
        <v>6</v>
      </c>
      <c r="H1539">
        <v>0</v>
      </c>
      <c r="I1539">
        <v>146</v>
      </c>
      <c r="J1539">
        <v>62</v>
      </c>
      <c r="K1539">
        <v>24.33</v>
      </c>
      <c r="L1539">
        <v>0</v>
      </c>
      <c r="M1539">
        <v>1</v>
      </c>
      <c r="N1539">
        <v>2</v>
      </c>
      <c r="O1539" s="2">
        <f t="shared" ref="O1539:O1602" si="48">I1539/F1539</f>
        <v>48.666666666666664</v>
      </c>
      <c r="P1539" s="2">
        <f t="shared" ref="P1539:P1602" si="49">I1539/G1539</f>
        <v>24.333333333333332</v>
      </c>
    </row>
    <row r="1540" spans="1:16" x14ac:dyDescent="0.3">
      <c r="A1540">
        <v>38</v>
      </c>
      <c r="B1540" t="s">
        <v>4146</v>
      </c>
      <c r="C1540" t="s">
        <v>13</v>
      </c>
      <c r="D1540">
        <v>1879</v>
      </c>
      <c r="E1540">
        <v>1884</v>
      </c>
      <c r="F1540">
        <v>4</v>
      </c>
      <c r="G1540">
        <v>6</v>
      </c>
      <c r="H1540">
        <v>1</v>
      </c>
      <c r="I1540">
        <v>145</v>
      </c>
      <c r="J1540">
        <v>52</v>
      </c>
      <c r="K1540">
        <v>29</v>
      </c>
      <c r="L1540">
        <v>0</v>
      </c>
      <c r="M1540">
        <v>1</v>
      </c>
      <c r="N1540">
        <v>0</v>
      </c>
      <c r="O1540" s="2">
        <f t="shared" si="48"/>
        <v>36.25</v>
      </c>
      <c r="P1540" s="2">
        <f t="shared" si="49"/>
        <v>24.166666666666668</v>
      </c>
    </row>
    <row r="1541" spans="1:16" x14ac:dyDescent="0.3">
      <c r="A1541">
        <v>39</v>
      </c>
      <c r="B1541" t="s">
        <v>4147</v>
      </c>
      <c r="C1541" t="s">
        <v>13</v>
      </c>
      <c r="D1541">
        <v>1947</v>
      </c>
      <c r="E1541">
        <v>1948</v>
      </c>
      <c r="F1541">
        <v>5</v>
      </c>
      <c r="G1541">
        <v>10</v>
      </c>
      <c r="H1541">
        <v>2</v>
      </c>
      <c r="I1541">
        <v>145</v>
      </c>
      <c r="J1541">
        <v>45</v>
      </c>
      <c r="K1541">
        <v>18.12</v>
      </c>
      <c r="L1541">
        <v>0</v>
      </c>
      <c r="M1541">
        <v>0</v>
      </c>
      <c r="N1541">
        <v>0</v>
      </c>
      <c r="O1541" s="2">
        <f t="shared" si="48"/>
        <v>29</v>
      </c>
      <c r="P1541" s="2">
        <f t="shared" si="49"/>
        <v>14.5</v>
      </c>
    </row>
    <row r="1542" spans="1:16" x14ac:dyDescent="0.3">
      <c r="A1542">
        <v>40</v>
      </c>
      <c r="B1542" t="s">
        <v>2699</v>
      </c>
      <c r="C1542" t="s">
        <v>15</v>
      </c>
      <c r="D1542">
        <v>1981</v>
      </c>
      <c r="E1542">
        <v>1981</v>
      </c>
      <c r="F1542">
        <v>4</v>
      </c>
      <c r="G1542">
        <v>5</v>
      </c>
      <c r="H1542">
        <v>0</v>
      </c>
      <c r="I1542">
        <v>145</v>
      </c>
      <c r="J1542">
        <v>71</v>
      </c>
      <c r="K1542">
        <v>29</v>
      </c>
      <c r="L1542">
        <v>0</v>
      </c>
      <c r="M1542">
        <v>1</v>
      </c>
      <c r="N1542">
        <v>1</v>
      </c>
      <c r="O1542" s="2">
        <f t="shared" si="48"/>
        <v>36.25</v>
      </c>
      <c r="P1542" s="2">
        <f t="shared" si="49"/>
        <v>29</v>
      </c>
    </row>
    <row r="1543" spans="1:16" x14ac:dyDescent="0.3">
      <c r="A1543">
        <v>41</v>
      </c>
      <c r="B1543" t="s">
        <v>2868</v>
      </c>
      <c r="C1543" t="s">
        <v>15</v>
      </c>
      <c r="D1543">
        <v>1986</v>
      </c>
      <c r="E1543">
        <v>1992</v>
      </c>
      <c r="F1543">
        <v>28</v>
      </c>
      <c r="G1543">
        <v>38</v>
      </c>
      <c r="H1543">
        <v>16</v>
      </c>
      <c r="I1543">
        <v>145</v>
      </c>
      <c r="J1543">
        <v>21</v>
      </c>
      <c r="K1543">
        <v>6.59</v>
      </c>
      <c r="L1543">
        <v>0</v>
      </c>
      <c r="M1543">
        <v>0</v>
      </c>
      <c r="N1543">
        <v>8</v>
      </c>
      <c r="O1543" s="2">
        <f t="shared" si="48"/>
        <v>5.1785714285714288</v>
      </c>
      <c r="P1543" s="2">
        <f t="shared" si="49"/>
        <v>3.8157894736842106</v>
      </c>
    </row>
    <row r="1544" spans="1:16" x14ac:dyDescent="0.3">
      <c r="A1544">
        <v>42</v>
      </c>
      <c r="B1544" t="s">
        <v>3342</v>
      </c>
      <c r="C1544" t="s">
        <v>16</v>
      </c>
      <c r="D1544">
        <v>1969</v>
      </c>
      <c r="E1544">
        <v>1983</v>
      </c>
      <c r="F1544">
        <v>14</v>
      </c>
      <c r="G1544">
        <v>18</v>
      </c>
      <c r="H1544">
        <v>10</v>
      </c>
      <c r="I1544">
        <v>144</v>
      </c>
      <c r="J1544">
        <v>29</v>
      </c>
      <c r="K1544">
        <v>18</v>
      </c>
      <c r="L1544">
        <v>0</v>
      </c>
      <c r="M1544">
        <v>0</v>
      </c>
      <c r="N1544">
        <v>3</v>
      </c>
      <c r="O1544" s="2">
        <f t="shared" si="48"/>
        <v>10.285714285714286</v>
      </c>
      <c r="P1544" s="2">
        <f t="shared" si="49"/>
        <v>8</v>
      </c>
    </row>
    <row r="1545" spans="1:16" x14ac:dyDescent="0.3">
      <c r="A1545">
        <v>43</v>
      </c>
      <c r="B1545" t="s">
        <v>4148</v>
      </c>
      <c r="C1545" t="s">
        <v>12</v>
      </c>
      <c r="D1545">
        <v>2019</v>
      </c>
      <c r="E1545">
        <v>2019</v>
      </c>
      <c r="F1545">
        <v>2</v>
      </c>
      <c r="G1545">
        <v>2</v>
      </c>
      <c r="H1545">
        <v>1</v>
      </c>
      <c r="I1545">
        <v>144</v>
      </c>
      <c r="J1545">
        <v>114</v>
      </c>
      <c r="K1545">
        <v>144</v>
      </c>
      <c r="L1545">
        <v>1</v>
      </c>
      <c r="M1545">
        <v>0</v>
      </c>
      <c r="N1545">
        <v>0</v>
      </c>
      <c r="O1545" s="2">
        <f t="shared" si="48"/>
        <v>72</v>
      </c>
      <c r="P1545" s="2">
        <f t="shared" si="49"/>
        <v>72</v>
      </c>
    </row>
    <row r="1546" spans="1:16" x14ac:dyDescent="0.3">
      <c r="A1546">
        <v>44</v>
      </c>
      <c r="B1546" t="s">
        <v>4149</v>
      </c>
      <c r="C1546" t="s">
        <v>13</v>
      </c>
      <c r="D1546">
        <v>1948</v>
      </c>
      <c r="E1546">
        <v>1948</v>
      </c>
      <c r="F1546">
        <v>3</v>
      </c>
      <c r="G1546">
        <v>6</v>
      </c>
      <c r="H1546">
        <v>1</v>
      </c>
      <c r="I1546">
        <v>144</v>
      </c>
      <c r="J1546">
        <v>107</v>
      </c>
      <c r="K1546">
        <v>28.8</v>
      </c>
      <c r="L1546">
        <v>1</v>
      </c>
      <c r="M1546">
        <v>0</v>
      </c>
      <c r="N1546">
        <v>0</v>
      </c>
      <c r="O1546" s="2">
        <f t="shared" si="48"/>
        <v>48</v>
      </c>
      <c r="P1546" s="2">
        <f t="shared" si="49"/>
        <v>24</v>
      </c>
    </row>
    <row r="1547" spans="1:16" x14ac:dyDescent="0.3">
      <c r="A1547">
        <v>45</v>
      </c>
      <c r="B1547" t="s">
        <v>1064</v>
      </c>
      <c r="C1547" t="s">
        <v>16</v>
      </c>
      <c r="D1547">
        <v>2013</v>
      </c>
      <c r="E1547">
        <v>2016</v>
      </c>
      <c r="F1547">
        <v>15</v>
      </c>
      <c r="G1547">
        <v>18</v>
      </c>
      <c r="H1547">
        <v>9</v>
      </c>
      <c r="I1547">
        <v>144</v>
      </c>
      <c r="J1547">
        <v>56</v>
      </c>
      <c r="K1547">
        <v>16</v>
      </c>
      <c r="L1547">
        <v>0</v>
      </c>
      <c r="M1547">
        <v>1</v>
      </c>
      <c r="N1547">
        <v>2</v>
      </c>
      <c r="O1547" s="2">
        <f t="shared" si="48"/>
        <v>9.6</v>
      </c>
      <c r="P1547" s="2">
        <f t="shared" si="49"/>
        <v>8</v>
      </c>
    </row>
    <row r="1548" spans="1:16" x14ac:dyDescent="0.3">
      <c r="A1548">
        <v>46</v>
      </c>
      <c r="B1548" t="s">
        <v>4150</v>
      </c>
      <c r="C1548" t="s">
        <v>12</v>
      </c>
      <c r="D1548">
        <v>1928</v>
      </c>
      <c r="E1548">
        <v>1932</v>
      </c>
      <c r="F1548">
        <v>4</v>
      </c>
      <c r="G1548">
        <v>7</v>
      </c>
      <c r="H1548">
        <v>0</v>
      </c>
      <c r="I1548">
        <v>143</v>
      </c>
      <c r="J1548">
        <v>41</v>
      </c>
      <c r="K1548">
        <v>20.420000000000002</v>
      </c>
      <c r="L1548">
        <v>0</v>
      </c>
      <c r="M1548">
        <v>0</v>
      </c>
      <c r="N1548">
        <v>0</v>
      </c>
      <c r="O1548" s="2">
        <f t="shared" si="48"/>
        <v>35.75</v>
      </c>
      <c r="P1548" s="2">
        <f t="shared" si="49"/>
        <v>20.428571428571427</v>
      </c>
    </row>
    <row r="1549" spans="1:16" x14ac:dyDescent="0.3">
      <c r="A1549">
        <v>47</v>
      </c>
      <c r="B1549" t="s">
        <v>4151</v>
      </c>
      <c r="C1549" t="s">
        <v>15</v>
      </c>
      <c r="D1549">
        <v>1951</v>
      </c>
      <c r="E1549">
        <v>1952</v>
      </c>
      <c r="F1549">
        <v>4</v>
      </c>
      <c r="G1549">
        <v>7</v>
      </c>
      <c r="H1549">
        <v>0</v>
      </c>
      <c r="I1549">
        <v>143</v>
      </c>
      <c r="J1549">
        <v>30</v>
      </c>
      <c r="K1549">
        <v>20.420000000000002</v>
      </c>
      <c r="L1549">
        <v>0</v>
      </c>
      <c r="M1549">
        <v>0</v>
      </c>
      <c r="N1549">
        <v>1</v>
      </c>
      <c r="O1549" s="2">
        <f t="shared" si="48"/>
        <v>35.75</v>
      </c>
      <c r="P1549" s="2">
        <f t="shared" si="49"/>
        <v>20.428571428571427</v>
      </c>
    </row>
    <row r="1550" spans="1:16" x14ac:dyDescent="0.3">
      <c r="A1550">
        <v>48</v>
      </c>
      <c r="B1550" t="s">
        <v>2493</v>
      </c>
      <c r="C1550" t="s">
        <v>14</v>
      </c>
      <c r="D1550">
        <v>1988</v>
      </c>
      <c r="E1550">
        <v>1993</v>
      </c>
      <c r="F1550">
        <v>18</v>
      </c>
      <c r="G1550">
        <v>24</v>
      </c>
      <c r="H1550">
        <v>9</v>
      </c>
      <c r="I1550">
        <v>143</v>
      </c>
      <c r="J1550">
        <v>34</v>
      </c>
      <c r="K1550">
        <v>9.5299999999999994</v>
      </c>
      <c r="L1550">
        <v>0</v>
      </c>
      <c r="M1550">
        <v>0</v>
      </c>
      <c r="N1550">
        <v>7</v>
      </c>
      <c r="O1550" s="2">
        <f t="shared" si="48"/>
        <v>7.9444444444444446</v>
      </c>
      <c r="P1550" s="2">
        <f t="shared" si="49"/>
        <v>5.958333333333333</v>
      </c>
    </row>
    <row r="1551" spans="1:16" x14ac:dyDescent="0.3">
      <c r="A1551">
        <v>49</v>
      </c>
      <c r="B1551" t="s">
        <v>4152</v>
      </c>
      <c r="C1551" t="s">
        <v>15</v>
      </c>
      <c r="D1551">
        <v>2015</v>
      </c>
      <c r="E1551">
        <v>2019</v>
      </c>
      <c r="F1551">
        <v>8</v>
      </c>
      <c r="G1551">
        <v>14</v>
      </c>
      <c r="H1551">
        <v>9</v>
      </c>
      <c r="I1551">
        <v>142</v>
      </c>
      <c r="J1551">
        <v>41</v>
      </c>
      <c r="K1551">
        <v>28.4</v>
      </c>
      <c r="L1551">
        <v>0</v>
      </c>
      <c r="M1551">
        <v>0</v>
      </c>
      <c r="N1551">
        <v>1</v>
      </c>
      <c r="O1551" s="2">
        <f t="shared" si="48"/>
        <v>17.75</v>
      </c>
      <c r="P1551" s="2">
        <f t="shared" si="49"/>
        <v>10.142857142857142</v>
      </c>
    </row>
    <row r="1552" spans="1:16" x14ac:dyDescent="0.3">
      <c r="A1552">
        <v>0</v>
      </c>
      <c r="B1552" t="s">
        <v>2449</v>
      </c>
      <c r="C1552" t="s">
        <v>11</v>
      </c>
      <c r="D1552">
        <v>2001</v>
      </c>
      <c r="E1552">
        <v>2001</v>
      </c>
      <c r="F1552">
        <v>6</v>
      </c>
      <c r="G1552">
        <v>10</v>
      </c>
      <c r="H1552">
        <v>1</v>
      </c>
      <c r="I1552">
        <v>141</v>
      </c>
      <c r="J1552">
        <v>47</v>
      </c>
      <c r="K1552">
        <v>15.66</v>
      </c>
      <c r="L1552">
        <v>0</v>
      </c>
      <c r="M1552">
        <v>0</v>
      </c>
      <c r="N1552">
        <v>1</v>
      </c>
      <c r="O1552" s="2">
        <f t="shared" si="48"/>
        <v>23.5</v>
      </c>
      <c r="P1552" s="2">
        <f t="shared" si="49"/>
        <v>14.1</v>
      </c>
    </row>
    <row r="1553" spans="1:16" x14ac:dyDescent="0.3">
      <c r="A1553">
        <v>1</v>
      </c>
      <c r="B1553" t="s">
        <v>4153</v>
      </c>
      <c r="C1553" t="s">
        <v>15</v>
      </c>
      <c r="D1553">
        <v>1999</v>
      </c>
      <c r="E1553">
        <v>1999</v>
      </c>
      <c r="F1553">
        <v>4</v>
      </c>
      <c r="G1553">
        <v>7</v>
      </c>
      <c r="H1553">
        <v>0</v>
      </c>
      <c r="I1553">
        <v>141</v>
      </c>
      <c r="J1553">
        <v>50</v>
      </c>
      <c r="K1553">
        <v>20.14</v>
      </c>
      <c r="L1553">
        <v>0</v>
      </c>
      <c r="M1553">
        <v>1</v>
      </c>
      <c r="N1553">
        <v>0</v>
      </c>
      <c r="O1553" s="2">
        <f t="shared" si="48"/>
        <v>35.25</v>
      </c>
      <c r="P1553" s="2">
        <f t="shared" si="49"/>
        <v>20.142857142857142</v>
      </c>
    </row>
    <row r="1554" spans="1:16" x14ac:dyDescent="0.3">
      <c r="A1554">
        <v>2</v>
      </c>
      <c r="B1554" t="s">
        <v>4154</v>
      </c>
      <c r="C1554" t="s">
        <v>17</v>
      </c>
      <c r="D1554">
        <v>1961</v>
      </c>
      <c r="E1554">
        <v>1962</v>
      </c>
      <c r="F1554">
        <v>5</v>
      </c>
      <c r="G1554">
        <v>8</v>
      </c>
      <c r="H1554">
        <v>0</v>
      </c>
      <c r="I1554">
        <v>141</v>
      </c>
      <c r="J1554">
        <v>43</v>
      </c>
      <c r="K1554">
        <v>17.62</v>
      </c>
      <c r="L1554">
        <v>0</v>
      </c>
      <c r="M1554">
        <v>0</v>
      </c>
      <c r="N1554">
        <v>2</v>
      </c>
      <c r="O1554" s="2">
        <f t="shared" si="48"/>
        <v>28.2</v>
      </c>
      <c r="P1554" s="2">
        <f t="shared" si="49"/>
        <v>17.625</v>
      </c>
    </row>
    <row r="1555" spans="1:16" x14ac:dyDescent="0.3">
      <c r="A1555">
        <v>3</v>
      </c>
      <c r="B1555" t="s">
        <v>1424</v>
      </c>
      <c r="C1555" t="s">
        <v>16</v>
      </c>
      <c r="D1555">
        <v>2005</v>
      </c>
      <c r="E1555">
        <v>2010</v>
      </c>
      <c r="F1555">
        <v>23</v>
      </c>
      <c r="G1555">
        <v>38</v>
      </c>
      <c r="H1555">
        <v>13</v>
      </c>
      <c r="I1555">
        <v>141</v>
      </c>
      <c r="J1555">
        <v>29</v>
      </c>
      <c r="K1555">
        <v>5.64</v>
      </c>
      <c r="L1555">
        <v>0</v>
      </c>
      <c r="M1555">
        <v>0</v>
      </c>
      <c r="N1555">
        <v>14</v>
      </c>
      <c r="O1555" s="2">
        <f t="shared" si="48"/>
        <v>6.1304347826086953</v>
      </c>
      <c r="P1555" s="2">
        <f t="shared" si="49"/>
        <v>3.7105263157894739</v>
      </c>
    </row>
    <row r="1556" spans="1:16" x14ac:dyDescent="0.3">
      <c r="A1556">
        <v>4</v>
      </c>
      <c r="B1556" t="s">
        <v>2912</v>
      </c>
      <c r="C1556" t="s">
        <v>11</v>
      </c>
      <c r="D1556">
        <v>1974</v>
      </c>
      <c r="E1556">
        <v>1975</v>
      </c>
      <c r="F1556">
        <v>3</v>
      </c>
      <c r="G1556">
        <v>6</v>
      </c>
      <c r="H1556">
        <v>0</v>
      </c>
      <c r="I1556">
        <v>141</v>
      </c>
      <c r="J1556">
        <v>77</v>
      </c>
      <c r="K1556">
        <v>23.5</v>
      </c>
      <c r="L1556">
        <v>0</v>
      </c>
      <c r="M1556">
        <v>1</v>
      </c>
      <c r="N1556">
        <v>1</v>
      </c>
      <c r="O1556" s="2">
        <f t="shared" si="48"/>
        <v>47</v>
      </c>
      <c r="P1556" s="2">
        <f t="shared" si="49"/>
        <v>23.5</v>
      </c>
    </row>
    <row r="1557" spans="1:16" x14ac:dyDescent="0.3">
      <c r="A1557">
        <v>5</v>
      </c>
      <c r="B1557" t="s">
        <v>4155</v>
      </c>
      <c r="C1557" t="s">
        <v>15</v>
      </c>
      <c r="D1557">
        <v>1950</v>
      </c>
      <c r="E1557">
        <v>1962</v>
      </c>
      <c r="F1557">
        <v>36</v>
      </c>
      <c r="G1557">
        <v>51</v>
      </c>
      <c r="H1557">
        <v>21</v>
      </c>
      <c r="I1557">
        <v>141</v>
      </c>
      <c r="J1557">
        <v>14</v>
      </c>
      <c r="K1557">
        <v>4.7</v>
      </c>
      <c r="L1557">
        <v>0</v>
      </c>
      <c r="M1557">
        <v>0</v>
      </c>
      <c r="N1557">
        <v>12</v>
      </c>
      <c r="O1557" s="2">
        <f t="shared" si="48"/>
        <v>3.9166666666666665</v>
      </c>
      <c r="P1557" s="2">
        <f t="shared" si="49"/>
        <v>2.7647058823529411</v>
      </c>
    </row>
    <row r="1558" spans="1:16" x14ac:dyDescent="0.3">
      <c r="A1558">
        <v>6</v>
      </c>
      <c r="B1558" t="s">
        <v>4156</v>
      </c>
      <c r="C1558" t="s">
        <v>15</v>
      </c>
      <c r="D1558">
        <v>2015</v>
      </c>
      <c r="E1558">
        <v>2016</v>
      </c>
      <c r="F1558">
        <v>5</v>
      </c>
      <c r="G1558">
        <v>10</v>
      </c>
      <c r="H1558">
        <v>0</v>
      </c>
      <c r="I1558">
        <v>140</v>
      </c>
      <c r="J1558">
        <v>37</v>
      </c>
      <c r="K1558">
        <v>14</v>
      </c>
      <c r="L1558">
        <v>0</v>
      </c>
      <c r="M1558">
        <v>0</v>
      </c>
      <c r="N1558">
        <v>3</v>
      </c>
      <c r="O1558" s="2">
        <f t="shared" si="48"/>
        <v>28</v>
      </c>
      <c r="P1558" s="2">
        <f t="shared" si="49"/>
        <v>14</v>
      </c>
    </row>
    <row r="1559" spans="1:16" x14ac:dyDescent="0.3">
      <c r="A1559">
        <v>7</v>
      </c>
      <c r="B1559" t="s">
        <v>4157</v>
      </c>
      <c r="C1559" t="s">
        <v>13</v>
      </c>
      <c r="D1559">
        <v>1988</v>
      </c>
      <c r="E1559">
        <v>1989</v>
      </c>
      <c r="F1559">
        <v>5</v>
      </c>
      <c r="G1559">
        <v>9</v>
      </c>
      <c r="H1559">
        <v>0</v>
      </c>
      <c r="I1559">
        <v>140</v>
      </c>
      <c r="J1559">
        <v>41</v>
      </c>
      <c r="K1559">
        <v>15.55</v>
      </c>
      <c r="L1559">
        <v>0</v>
      </c>
      <c r="M1559">
        <v>0</v>
      </c>
      <c r="N1559">
        <v>1</v>
      </c>
      <c r="O1559" s="2">
        <f t="shared" si="48"/>
        <v>28</v>
      </c>
      <c r="P1559" s="2">
        <f t="shared" si="49"/>
        <v>15.555555555555555</v>
      </c>
    </row>
    <row r="1560" spans="1:16" x14ac:dyDescent="0.3">
      <c r="A1560">
        <v>8</v>
      </c>
      <c r="B1560" t="s">
        <v>2862</v>
      </c>
      <c r="C1560" t="s">
        <v>12</v>
      </c>
      <c r="D1560">
        <v>1998</v>
      </c>
      <c r="E1560">
        <v>1998</v>
      </c>
      <c r="F1560">
        <v>4</v>
      </c>
      <c r="G1560">
        <v>7</v>
      </c>
      <c r="H1560">
        <v>0</v>
      </c>
      <c r="I1560">
        <v>140</v>
      </c>
      <c r="J1560">
        <v>57</v>
      </c>
      <c r="K1560">
        <v>20</v>
      </c>
      <c r="L1560">
        <v>0</v>
      </c>
      <c r="M1560">
        <v>1</v>
      </c>
      <c r="N1560">
        <v>2</v>
      </c>
      <c r="O1560" s="2">
        <f t="shared" si="48"/>
        <v>35</v>
      </c>
      <c r="P1560" s="2">
        <f t="shared" si="49"/>
        <v>20</v>
      </c>
    </row>
    <row r="1561" spans="1:16" x14ac:dyDescent="0.3">
      <c r="A1561">
        <v>9</v>
      </c>
      <c r="B1561" t="s">
        <v>4158</v>
      </c>
      <c r="C1561" t="s">
        <v>17</v>
      </c>
      <c r="D1561">
        <v>1948</v>
      </c>
      <c r="E1561">
        <v>1950</v>
      </c>
      <c r="F1561">
        <v>5</v>
      </c>
      <c r="G1561">
        <v>7</v>
      </c>
      <c r="H1561">
        <v>0</v>
      </c>
      <c r="I1561">
        <v>138</v>
      </c>
      <c r="J1561">
        <v>48</v>
      </c>
      <c r="K1561">
        <v>19.71</v>
      </c>
      <c r="L1561">
        <v>0</v>
      </c>
      <c r="M1561">
        <v>0</v>
      </c>
      <c r="N1561">
        <v>0</v>
      </c>
      <c r="O1561" s="2">
        <f t="shared" si="48"/>
        <v>27.6</v>
      </c>
      <c r="P1561" s="2">
        <f t="shared" si="49"/>
        <v>19.714285714285715</v>
      </c>
    </row>
    <row r="1562" spans="1:16" x14ac:dyDescent="0.3">
      <c r="A1562">
        <v>10</v>
      </c>
      <c r="B1562" t="s">
        <v>463</v>
      </c>
      <c r="C1562" t="s">
        <v>16</v>
      </c>
      <c r="D1562">
        <v>2018</v>
      </c>
      <c r="E1562">
        <v>2019</v>
      </c>
      <c r="F1562">
        <v>4</v>
      </c>
      <c r="G1562">
        <v>6</v>
      </c>
      <c r="H1562">
        <v>0</v>
      </c>
      <c r="I1562">
        <v>138</v>
      </c>
      <c r="J1562">
        <v>83</v>
      </c>
      <c r="K1562">
        <v>23</v>
      </c>
      <c r="L1562">
        <v>0</v>
      </c>
      <c r="M1562">
        <v>1</v>
      </c>
      <c r="N1562">
        <v>2</v>
      </c>
      <c r="O1562" s="2">
        <f t="shared" si="48"/>
        <v>34.5</v>
      </c>
      <c r="P1562" s="2">
        <f t="shared" si="49"/>
        <v>23</v>
      </c>
    </row>
    <row r="1563" spans="1:16" x14ac:dyDescent="0.3">
      <c r="A1563">
        <v>11</v>
      </c>
      <c r="B1563" t="s">
        <v>1730</v>
      </c>
      <c r="C1563" t="s">
        <v>21</v>
      </c>
      <c r="D1563">
        <v>2018</v>
      </c>
      <c r="E1563">
        <v>2019</v>
      </c>
      <c r="F1563">
        <v>3</v>
      </c>
      <c r="G1563">
        <v>6</v>
      </c>
      <c r="H1563">
        <v>2</v>
      </c>
      <c r="I1563">
        <v>138</v>
      </c>
      <c r="J1563">
        <v>61</v>
      </c>
      <c r="K1563">
        <v>34.5</v>
      </c>
      <c r="L1563">
        <v>0</v>
      </c>
      <c r="M1563">
        <v>1</v>
      </c>
      <c r="N1563">
        <v>0</v>
      </c>
      <c r="O1563" s="2">
        <f t="shared" si="48"/>
        <v>46</v>
      </c>
      <c r="P1563" s="2">
        <f t="shared" si="49"/>
        <v>23</v>
      </c>
    </row>
    <row r="1564" spans="1:16" x14ac:dyDescent="0.3">
      <c r="A1564">
        <v>12</v>
      </c>
      <c r="B1564" t="s">
        <v>4159</v>
      </c>
      <c r="C1564" t="s">
        <v>17</v>
      </c>
      <c r="D1564">
        <v>1963</v>
      </c>
      <c r="E1564">
        <v>1967</v>
      </c>
      <c r="F1564">
        <v>8</v>
      </c>
      <c r="G1564">
        <v>12</v>
      </c>
      <c r="H1564">
        <v>1</v>
      </c>
      <c r="I1564">
        <v>138</v>
      </c>
      <c r="J1564">
        <v>55</v>
      </c>
      <c r="K1564">
        <v>12.54</v>
      </c>
      <c r="L1564">
        <v>0</v>
      </c>
      <c r="M1564">
        <v>1</v>
      </c>
      <c r="N1564">
        <v>1</v>
      </c>
      <c r="O1564" s="2">
        <f t="shared" si="48"/>
        <v>17.25</v>
      </c>
      <c r="P1564" s="2">
        <f t="shared" si="49"/>
        <v>11.5</v>
      </c>
    </row>
    <row r="1565" spans="1:16" x14ac:dyDescent="0.3">
      <c r="A1565">
        <v>13</v>
      </c>
      <c r="B1565" t="s">
        <v>4160</v>
      </c>
      <c r="C1565" t="s">
        <v>18</v>
      </c>
      <c r="D1565">
        <v>1930</v>
      </c>
      <c r="E1565">
        <v>1933</v>
      </c>
      <c r="F1565">
        <v>7</v>
      </c>
      <c r="G1565">
        <v>9</v>
      </c>
      <c r="H1565">
        <v>2</v>
      </c>
      <c r="I1565">
        <v>137</v>
      </c>
      <c r="J1565">
        <v>64</v>
      </c>
      <c r="K1565">
        <v>19.57</v>
      </c>
      <c r="L1565">
        <v>0</v>
      </c>
      <c r="M1565">
        <v>2</v>
      </c>
      <c r="N1565">
        <v>3</v>
      </c>
      <c r="O1565" s="2">
        <f t="shared" si="48"/>
        <v>19.571428571428573</v>
      </c>
      <c r="P1565" s="2">
        <f t="shared" si="49"/>
        <v>15.222222222222221</v>
      </c>
    </row>
    <row r="1566" spans="1:16" x14ac:dyDescent="0.3">
      <c r="A1566">
        <v>14</v>
      </c>
      <c r="B1566" t="s">
        <v>4161</v>
      </c>
      <c r="C1566" t="s">
        <v>15</v>
      </c>
      <c r="D1566">
        <v>1930</v>
      </c>
      <c r="E1566">
        <v>1931</v>
      </c>
      <c r="F1566">
        <v>4</v>
      </c>
      <c r="G1566">
        <v>8</v>
      </c>
      <c r="H1566">
        <v>0</v>
      </c>
      <c r="I1566">
        <v>136</v>
      </c>
      <c r="J1566">
        <v>64</v>
      </c>
      <c r="K1566">
        <v>17</v>
      </c>
      <c r="L1566">
        <v>0</v>
      </c>
      <c r="M1566">
        <v>1</v>
      </c>
      <c r="N1566">
        <v>1</v>
      </c>
      <c r="O1566" s="2">
        <f t="shared" si="48"/>
        <v>34</v>
      </c>
      <c r="P1566" s="2">
        <f t="shared" si="49"/>
        <v>17</v>
      </c>
    </row>
    <row r="1567" spans="1:16" x14ac:dyDescent="0.3">
      <c r="A1567">
        <v>15</v>
      </c>
      <c r="B1567" t="s">
        <v>4162</v>
      </c>
      <c r="C1567" t="s">
        <v>18</v>
      </c>
      <c r="D1567">
        <v>1958</v>
      </c>
      <c r="E1567">
        <v>1958</v>
      </c>
      <c r="F1567">
        <v>5</v>
      </c>
      <c r="G1567">
        <v>10</v>
      </c>
      <c r="H1567">
        <v>0</v>
      </c>
      <c r="I1567">
        <v>136</v>
      </c>
      <c r="J1567">
        <v>33</v>
      </c>
      <c r="K1567">
        <v>13.6</v>
      </c>
      <c r="L1567">
        <v>0</v>
      </c>
      <c r="M1567">
        <v>0</v>
      </c>
      <c r="N1567">
        <v>0</v>
      </c>
      <c r="O1567" s="2">
        <f t="shared" si="48"/>
        <v>27.2</v>
      </c>
      <c r="P1567" s="2">
        <f t="shared" si="49"/>
        <v>13.6</v>
      </c>
    </row>
    <row r="1568" spans="1:16" x14ac:dyDescent="0.3">
      <c r="A1568">
        <v>16</v>
      </c>
      <c r="B1568" t="s">
        <v>4163</v>
      </c>
      <c r="C1568" t="s">
        <v>12</v>
      </c>
      <c r="D1568">
        <v>1989</v>
      </c>
      <c r="E1568">
        <v>1989</v>
      </c>
      <c r="F1568">
        <v>7</v>
      </c>
      <c r="G1568">
        <v>7</v>
      </c>
      <c r="H1568">
        <v>1</v>
      </c>
      <c r="I1568">
        <v>136</v>
      </c>
      <c r="J1568">
        <v>40</v>
      </c>
      <c r="K1568">
        <v>22.66</v>
      </c>
      <c r="L1568">
        <v>0</v>
      </c>
      <c r="M1568">
        <v>0</v>
      </c>
      <c r="N1568">
        <v>1</v>
      </c>
      <c r="O1568" s="2">
        <f t="shared" si="48"/>
        <v>19.428571428571427</v>
      </c>
      <c r="P1568" s="2">
        <f t="shared" si="49"/>
        <v>19.428571428571427</v>
      </c>
    </row>
    <row r="1569" spans="1:16" x14ac:dyDescent="0.3">
      <c r="A1569">
        <v>17</v>
      </c>
      <c r="B1569" t="s">
        <v>3262</v>
      </c>
      <c r="C1569" t="s">
        <v>16</v>
      </c>
      <c r="D1569">
        <v>2013</v>
      </c>
      <c r="E1569">
        <v>2018</v>
      </c>
      <c r="F1569">
        <v>21</v>
      </c>
      <c r="G1569">
        <v>31</v>
      </c>
      <c r="H1569">
        <v>13</v>
      </c>
      <c r="I1569">
        <v>136</v>
      </c>
      <c r="J1569">
        <v>35</v>
      </c>
      <c r="K1569">
        <v>7.55</v>
      </c>
      <c r="L1569">
        <v>0</v>
      </c>
      <c r="M1569">
        <v>0</v>
      </c>
      <c r="N1569">
        <v>8</v>
      </c>
      <c r="O1569" s="2">
        <f t="shared" si="48"/>
        <v>6.4761904761904763</v>
      </c>
      <c r="P1569" s="2">
        <f t="shared" si="49"/>
        <v>4.387096774193548</v>
      </c>
    </row>
    <row r="1570" spans="1:16" x14ac:dyDescent="0.3">
      <c r="A1570">
        <v>18</v>
      </c>
      <c r="B1570" t="s">
        <v>4164</v>
      </c>
      <c r="C1570" t="s">
        <v>11</v>
      </c>
      <c r="D1570">
        <v>1958</v>
      </c>
      <c r="E1570">
        <v>1961</v>
      </c>
      <c r="F1570">
        <v>11</v>
      </c>
      <c r="G1570">
        <v>20</v>
      </c>
      <c r="H1570">
        <v>7</v>
      </c>
      <c r="I1570">
        <v>136</v>
      </c>
      <c r="J1570">
        <v>27</v>
      </c>
      <c r="K1570">
        <v>10.46</v>
      </c>
      <c r="L1570">
        <v>0</v>
      </c>
      <c r="M1570">
        <v>0</v>
      </c>
      <c r="N1570">
        <v>4</v>
      </c>
      <c r="O1570" s="2">
        <f t="shared" si="48"/>
        <v>12.363636363636363</v>
      </c>
      <c r="P1570" s="2">
        <f t="shared" si="49"/>
        <v>6.8</v>
      </c>
    </row>
    <row r="1571" spans="1:16" x14ac:dyDescent="0.3">
      <c r="A1571">
        <v>19</v>
      </c>
      <c r="B1571" t="s">
        <v>1410</v>
      </c>
      <c r="C1571" t="s">
        <v>21</v>
      </c>
      <c r="D1571">
        <v>2018</v>
      </c>
      <c r="E1571">
        <v>2019</v>
      </c>
      <c r="F1571">
        <v>3</v>
      </c>
      <c r="G1571">
        <v>6</v>
      </c>
      <c r="H1571">
        <v>1</v>
      </c>
      <c r="I1571">
        <v>135</v>
      </c>
      <c r="J1571">
        <v>48</v>
      </c>
      <c r="K1571">
        <v>27</v>
      </c>
      <c r="L1571">
        <v>0</v>
      </c>
      <c r="M1571">
        <v>0</v>
      </c>
      <c r="N1571">
        <v>0</v>
      </c>
      <c r="O1571" s="2">
        <f t="shared" si="48"/>
        <v>45</v>
      </c>
      <c r="P1571" s="2">
        <f t="shared" si="49"/>
        <v>22.5</v>
      </c>
    </row>
    <row r="1572" spans="1:16" x14ac:dyDescent="0.3">
      <c r="A1572">
        <v>20</v>
      </c>
      <c r="B1572" t="s">
        <v>2441</v>
      </c>
      <c r="C1572" t="s">
        <v>11</v>
      </c>
      <c r="D1572">
        <v>1981</v>
      </c>
      <c r="E1572">
        <v>1983</v>
      </c>
      <c r="F1572">
        <v>7</v>
      </c>
      <c r="G1572">
        <v>12</v>
      </c>
      <c r="H1572">
        <v>0</v>
      </c>
      <c r="I1572">
        <v>135</v>
      </c>
      <c r="J1572">
        <v>24</v>
      </c>
      <c r="K1572">
        <v>11.25</v>
      </c>
      <c r="L1572">
        <v>0</v>
      </c>
      <c r="M1572">
        <v>0</v>
      </c>
      <c r="N1572">
        <v>2</v>
      </c>
      <c r="O1572" s="2">
        <f t="shared" si="48"/>
        <v>19.285714285714285</v>
      </c>
      <c r="P1572" s="2">
        <f t="shared" si="49"/>
        <v>11.25</v>
      </c>
    </row>
    <row r="1573" spans="1:16" x14ac:dyDescent="0.3">
      <c r="A1573">
        <v>21</v>
      </c>
      <c r="B1573" t="s">
        <v>4165</v>
      </c>
      <c r="C1573" t="s">
        <v>13</v>
      </c>
      <c r="D1573">
        <v>1951</v>
      </c>
      <c r="E1573">
        <v>1952</v>
      </c>
      <c r="F1573">
        <v>2</v>
      </c>
      <c r="G1573">
        <v>4</v>
      </c>
      <c r="H1573">
        <v>0</v>
      </c>
      <c r="I1573">
        <v>135</v>
      </c>
      <c r="J1573">
        <v>76</v>
      </c>
      <c r="K1573">
        <v>33.75</v>
      </c>
      <c r="L1573">
        <v>0</v>
      </c>
      <c r="M1573">
        <v>1</v>
      </c>
      <c r="N1573">
        <v>0</v>
      </c>
      <c r="O1573" s="2">
        <f t="shared" si="48"/>
        <v>67.5</v>
      </c>
      <c r="P1573" s="2">
        <f t="shared" si="49"/>
        <v>33.75</v>
      </c>
    </row>
    <row r="1574" spans="1:16" x14ac:dyDescent="0.3">
      <c r="A1574">
        <v>22</v>
      </c>
      <c r="B1574" t="s">
        <v>835</v>
      </c>
      <c r="C1574" t="s">
        <v>14</v>
      </c>
      <c r="D1574">
        <v>2018</v>
      </c>
      <c r="E1574">
        <v>2019</v>
      </c>
      <c r="F1574">
        <v>6</v>
      </c>
      <c r="G1574">
        <v>10</v>
      </c>
      <c r="H1574">
        <v>2</v>
      </c>
      <c r="I1574">
        <v>135</v>
      </c>
      <c r="J1574">
        <v>43</v>
      </c>
      <c r="K1574">
        <v>16.87</v>
      </c>
      <c r="L1574">
        <v>0</v>
      </c>
      <c r="M1574">
        <v>0</v>
      </c>
      <c r="N1574">
        <v>3</v>
      </c>
      <c r="O1574" s="2">
        <f t="shared" si="48"/>
        <v>22.5</v>
      </c>
      <c r="P1574" s="2">
        <f t="shared" si="49"/>
        <v>13.5</v>
      </c>
    </row>
    <row r="1575" spans="1:16" x14ac:dyDescent="0.3">
      <c r="A1575">
        <v>23</v>
      </c>
      <c r="B1575" t="s">
        <v>2859</v>
      </c>
      <c r="C1575" t="s">
        <v>16</v>
      </c>
      <c r="D1575">
        <v>1983</v>
      </c>
      <c r="E1575">
        <v>1985</v>
      </c>
      <c r="F1575">
        <v>18</v>
      </c>
      <c r="G1575">
        <v>21</v>
      </c>
      <c r="H1575">
        <v>5</v>
      </c>
      <c r="I1575">
        <v>134</v>
      </c>
      <c r="J1575">
        <v>24</v>
      </c>
      <c r="K1575">
        <v>8.3699999999999992</v>
      </c>
      <c r="L1575">
        <v>0</v>
      </c>
      <c r="M1575">
        <v>0</v>
      </c>
      <c r="N1575">
        <v>2</v>
      </c>
      <c r="O1575" s="2">
        <f t="shared" si="48"/>
        <v>7.4444444444444446</v>
      </c>
      <c r="P1575" s="2">
        <f t="shared" si="49"/>
        <v>6.3809523809523814</v>
      </c>
    </row>
    <row r="1576" spans="1:16" x14ac:dyDescent="0.3">
      <c r="A1576">
        <v>24</v>
      </c>
      <c r="B1576" t="s">
        <v>4166</v>
      </c>
      <c r="C1576" t="s">
        <v>16</v>
      </c>
      <c r="D1576">
        <v>1959</v>
      </c>
      <c r="E1576">
        <v>1959</v>
      </c>
      <c r="F1576">
        <v>3</v>
      </c>
      <c r="G1576">
        <v>6</v>
      </c>
      <c r="H1576">
        <v>0</v>
      </c>
      <c r="I1576">
        <v>134</v>
      </c>
      <c r="J1576">
        <v>56</v>
      </c>
      <c r="K1576">
        <v>22.33</v>
      </c>
      <c r="L1576">
        <v>0</v>
      </c>
      <c r="M1576">
        <v>1</v>
      </c>
      <c r="N1576">
        <v>0</v>
      </c>
      <c r="O1576" s="2">
        <f t="shared" si="48"/>
        <v>44.666666666666664</v>
      </c>
      <c r="P1576" s="2">
        <f t="shared" si="49"/>
        <v>22.333333333333332</v>
      </c>
    </row>
    <row r="1577" spans="1:16" x14ac:dyDescent="0.3">
      <c r="A1577">
        <v>25</v>
      </c>
      <c r="B1577" t="s">
        <v>1385</v>
      </c>
      <c r="C1577" t="s">
        <v>14</v>
      </c>
      <c r="D1577">
        <v>2011</v>
      </c>
      <c r="E1577">
        <v>2017</v>
      </c>
      <c r="F1577">
        <v>28</v>
      </c>
      <c r="G1577">
        <v>50</v>
      </c>
      <c r="H1577">
        <v>17</v>
      </c>
      <c r="I1577">
        <v>132</v>
      </c>
      <c r="J1577">
        <v>17</v>
      </c>
      <c r="K1577">
        <v>4</v>
      </c>
      <c r="L1577">
        <v>0</v>
      </c>
      <c r="M1577">
        <v>0</v>
      </c>
      <c r="N1577">
        <v>18</v>
      </c>
      <c r="O1577" s="2">
        <f t="shared" si="48"/>
        <v>4.7142857142857144</v>
      </c>
      <c r="P1577" s="2">
        <f t="shared" si="49"/>
        <v>2.64</v>
      </c>
    </row>
    <row r="1578" spans="1:16" x14ac:dyDescent="0.3">
      <c r="A1578">
        <v>26</v>
      </c>
      <c r="B1578" t="s">
        <v>2981</v>
      </c>
      <c r="C1578" t="s">
        <v>14</v>
      </c>
      <c r="D1578">
        <v>2001</v>
      </c>
      <c r="E1578">
        <v>2002</v>
      </c>
      <c r="F1578">
        <v>9</v>
      </c>
      <c r="G1578">
        <v>8</v>
      </c>
      <c r="H1578">
        <v>3</v>
      </c>
      <c r="I1578">
        <v>132</v>
      </c>
      <c r="J1578">
        <v>45</v>
      </c>
      <c r="K1578">
        <v>26.4</v>
      </c>
      <c r="L1578">
        <v>0</v>
      </c>
      <c r="M1578">
        <v>0</v>
      </c>
      <c r="N1578">
        <v>1</v>
      </c>
      <c r="O1578" s="2">
        <f t="shared" si="48"/>
        <v>14.666666666666666</v>
      </c>
      <c r="P1578" s="2">
        <f t="shared" si="49"/>
        <v>16.5</v>
      </c>
    </row>
    <row r="1579" spans="1:16" x14ac:dyDescent="0.3">
      <c r="A1579">
        <v>27</v>
      </c>
      <c r="B1579" t="s">
        <v>2965</v>
      </c>
      <c r="C1579" t="s">
        <v>13</v>
      </c>
      <c r="D1579">
        <v>1988</v>
      </c>
      <c r="E1579">
        <v>1993</v>
      </c>
      <c r="F1579">
        <v>9</v>
      </c>
      <c r="G1579">
        <v>15</v>
      </c>
      <c r="H1579">
        <v>2</v>
      </c>
      <c r="I1579">
        <v>132</v>
      </c>
      <c r="J1579">
        <v>29</v>
      </c>
      <c r="K1579">
        <v>10.15</v>
      </c>
      <c r="L1579">
        <v>0</v>
      </c>
      <c r="M1579">
        <v>0</v>
      </c>
      <c r="N1579">
        <v>1</v>
      </c>
      <c r="O1579" s="2">
        <f t="shared" si="48"/>
        <v>14.666666666666666</v>
      </c>
      <c r="P1579" s="2">
        <f t="shared" si="49"/>
        <v>8.8000000000000007</v>
      </c>
    </row>
    <row r="1580" spans="1:16" x14ac:dyDescent="0.3">
      <c r="A1580">
        <v>28</v>
      </c>
      <c r="B1580" t="s">
        <v>4167</v>
      </c>
      <c r="C1580" t="s">
        <v>13</v>
      </c>
      <c r="D1580">
        <v>1893</v>
      </c>
      <c r="E1580">
        <v>1898</v>
      </c>
      <c r="F1580">
        <v>5</v>
      </c>
      <c r="G1580">
        <v>9</v>
      </c>
      <c r="H1580">
        <v>0</v>
      </c>
      <c r="I1580">
        <v>132</v>
      </c>
      <c r="J1580">
        <v>49</v>
      </c>
      <c r="K1580">
        <v>14.66</v>
      </c>
      <c r="L1580">
        <v>0</v>
      </c>
      <c r="M1580">
        <v>0</v>
      </c>
      <c r="N1580">
        <v>0</v>
      </c>
      <c r="O1580" s="2">
        <f t="shared" si="48"/>
        <v>26.4</v>
      </c>
      <c r="P1580" s="2">
        <f t="shared" si="49"/>
        <v>14.666666666666666</v>
      </c>
    </row>
    <row r="1581" spans="1:16" x14ac:dyDescent="0.3">
      <c r="A1581">
        <v>29</v>
      </c>
      <c r="B1581" t="s">
        <v>4168</v>
      </c>
      <c r="C1581" t="s">
        <v>15</v>
      </c>
      <c r="D1581">
        <v>1928</v>
      </c>
      <c r="E1581">
        <v>1931</v>
      </c>
      <c r="F1581">
        <v>5</v>
      </c>
      <c r="G1581">
        <v>8</v>
      </c>
      <c r="H1581">
        <v>1</v>
      </c>
      <c r="I1581">
        <v>131</v>
      </c>
      <c r="J1581">
        <v>84</v>
      </c>
      <c r="K1581">
        <v>18.71</v>
      </c>
      <c r="L1581">
        <v>0</v>
      </c>
      <c r="M1581">
        <v>1</v>
      </c>
      <c r="N1581">
        <v>1</v>
      </c>
      <c r="O1581" s="2">
        <f t="shared" si="48"/>
        <v>26.2</v>
      </c>
      <c r="P1581" s="2">
        <f t="shared" si="49"/>
        <v>16.375</v>
      </c>
    </row>
    <row r="1582" spans="1:16" x14ac:dyDescent="0.3">
      <c r="A1582">
        <v>30</v>
      </c>
      <c r="B1582" t="s">
        <v>2522</v>
      </c>
      <c r="C1582" t="s">
        <v>12</v>
      </c>
      <c r="D1582">
        <v>1986</v>
      </c>
      <c r="E1582">
        <v>1988</v>
      </c>
      <c r="F1582">
        <v>6</v>
      </c>
      <c r="G1582">
        <v>6</v>
      </c>
      <c r="H1582">
        <v>0</v>
      </c>
      <c r="I1582">
        <v>131</v>
      </c>
      <c r="J1582">
        <v>60</v>
      </c>
      <c r="K1582">
        <v>21.83</v>
      </c>
      <c r="L1582">
        <v>0</v>
      </c>
      <c r="M1582">
        <v>1</v>
      </c>
      <c r="N1582">
        <v>1</v>
      </c>
      <c r="O1582" s="2">
        <f t="shared" si="48"/>
        <v>21.833333333333332</v>
      </c>
      <c r="P1582" s="2">
        <f t="shared" si="49"/>
        <v>21.833333333333332</v>
      </c>
    </row>
    <row r="1583" spans="1:16" x14ac:dyDescent="0.3">
      <c r="A1583">
        <v>31</v>
      </c>
      <c r="B1583" t="s">
        <v>4169</v>
      </c>
      <c r="C1583" t="s">
        <v>17</v>
      </c>
      <c r="D1583">
        <v>2014</v>
      </c>
      <c r="E1583">
        <v>2019</v>
      </c>
      <c r="F1583">
        <v>9</v>
      </c>
      <c r="G1583">
        <v>12</v>
      </c>
      <c r="H1583">
        <v>1</v>
      </c>
      <c r="I1583">
        <v>131</v>
      </c>
      <c r="J1583">
        <v>56</v>
      </c>
      <c r="K1583">
        <v>11.9</v>
      </c>
      <c r="L1583">
        <v>0</v>
      </c>
      <c r="M1583">
        <v>1</v>
      </c>
      <c r="N1583">
        <v>2</v>
      </c>
      <c r="O1583" s="2">
        <f t="shared" si="48"/>
        <v>14.555555555555555</v>
      </c>
      <c r="P1583" s="2">
        <f t="shared" si="49"/>
        <v>10.916666666666666</v>
      </c>
    </row>
    <row r="1584" spans="1:16" x14ac:dyDescent="0.3">
      <c r="A1584">
        <v>32</v>
      </c>
      <c r="B1584" t="s">
        <v>2507</v>
      </c>
      <c r="C1584" t="s">
        <v>11</v>
      </c>
      <c r="D1584">
        <v>1996</v>
      </c>
      <c r="E1584">
        <v>1997</v>
      </c>
      <c r="F1584">
        <v>6</v>
      </c>
      <c r="G1584">
        <v>10</v>
      </c>
      <c r="H1584">
        <v>0</v>
      </c>
      <c r="I1584">
        <v>131</v>
      </c>
      <c r="J1584">
        <v>44</v>
      </c>
      <c r="K1584">
        <v>13.1</v>
      </c>
      <c r="L1584">
        <v>0</v>
      </c>
      <c r="M1584">
        <v>0</v>
      </c>
      <c r="N1584">
        <v>0</v>
      </c>
      <c r="O1584" s="2">
        <f t="shared" si="48"/>
        <v>21.833333333333332</v>
      </c>
      <c r="P1584" s="2">
        <f t="shared" si="49"/>
        <v>13.1</v>
      </c>
    </row>
    <row r="1585" spans="1:16" x14ac:dyDescent="0.3">
      <c r="A1585">
        <v>33</v>
      </c>
      <c r="B1585" t="s">
        <v>4170</v>
      </c>
      <c r="C1585" t="s">
        <v>17</v>
      </c>
      <c r="D1585">
        <v>1947</v>
      </c>
      <c r="E1585">
        <v>1949</v>
      </c>
      <c r="F1585">
        <v>9</v>
      </c>
      <c r="G1585">
        <v>14</v>
      </c>
      <c r="H1585">
        <v>3</v>
      </c>
      <c r="I1585">
        <v>131</v>
      </c>
      <c r="J1585">
        <v>40</v>
      </c>
      <c r="K1585">
        <v>11.9</v>
      </c>
      <c r="L1585">
        <v>0</v>
      </c>
      <c r="M1585">
        <v>0</v>
      </c>
      <c r="N1585">
        <v>3</v>
      </c>
      <c r="O1585" s="2">
        <f t="shared" si="48"/>
        <v>14.555555555555555</v>
      </c>
      <c r="P1585" s="2">
        <f t="shared" si="49"/>
        <v>9.3571428571428577</v>
      </c>
    </row>
    <row r="1586" spans="1:16" x14ac:dyDescent="0.3">
      <c r="A1586">
        <v>34</v>
      </c>
      <c r="B1586" t="s">
        <v>1181</v>
      </c>
      <c r="C1586" t="s">
        <v>17</v>
      </c>
      <c r="D1586">
        <v>2011</v>
      </c>
      <c r="E1586">
        <v>2015</v>
      </c>
      <c r="F1586">
        <v>20</v>
      </c>
      <c r="G1586">
        <v>23</v>
      </c>
      <c r="H1586">
        <v>9</v>
      </c>
      <c r="I1586">
        <v>130</v>
      </c>
      <c r="J1586">
        <v>29</v>
      </c>
      <c r="K1586">
        <v>9.2799999999999994</v>
      </c>
      <c r="L1586">
        <v>0</v>
      </c>
      <c r="M1586">
        <v>0</v>
      </c>
      <c r="N1586">
        <v>2</v>
      </c>
      <c r="O1586" s="2">
        <f t="shared" si="48"/>
        <v>6.5</v>
      </c>
      <c r="P1586" s="2">
        <f t="shared" si="49"/>
        <v>5.6521739130434785</v>
      </c>
    </row>
    <row r="1587" spans="1:16" x14ac:dyDescent="0.3">
      <c r="A1587">
        <v>35</v>
      </c>
      <c r="B1587" t="s">
        <v>3327</v>
      </c>
      <c r="C1587" t="s">
        <v>11</v>
      </c>
      <c r="D1587">
        <v>1983</v>
      </c>
      <c r="E1587">
        <v>1986</v>
      </c>
      <c r="F1587">
        <v>9</v>
      </c>
      <c r="G1587">
        <v>9</v>
      </c>
      <c r="H1587">
        <v>1</v>
      </c>
      <c r="I1587">
        <v>130</v>
      </c>
      <c r="J1587">
        <v>25</v>
      </c>
      <c r="K1587">
        <v>16.25</v>
      </c>
      <c r="L1587">
        <v>0</v>
      </c>
      <c r="M1587">
        <v>0</v>
      </c>
      <c r="N1587">
        <v>1</v>
      </c>
      <c r="O1587" s="2">
        <f t="shared" si="48"/>
        <v>14.444444444444445</v>
      </c>
      <c r="P1587" s="2">
        <f t="shared" si="49"/>
        <v>14.444444444444445</v>
      </c>
    </row>
    <row r="1588" spans="1:16" x14ac:dyDescent="0.3">
      <c r="A1588">
        <v>36</v>
      </c>
      <c r="B1588" t="s">
        <v>4171</v>
      </c>
      <c r="C1588" t="s">
        <v>13</v>
      </c>
      <c r="D1588">
        <v>1930</v>
      </c>
      <c r="E1588">
        <v>1930</v>
      </c>
      <c r="F1588">
        <v>4</v>
      </c>
      <c r="G1588">
        <v>7</v>
      </c>
      <c r="H1588">
        <v>0</v>
      </c>
      <c r="I1588">
        <v>129</v>
      </c>
      <c r="J1588">
        <v>49</v>
      </c>
      <c r="K1588">
        <v>18.420000000000002</v>
      </c>
      <c r="L1588">
        <v>0</v>
      </c>
      <c r="M1588">
        <v>0</v>
      </c>
      <c r="N1588">
        <v>1</v>
      </c>
      <c r="O1588" s="2">
        <f t="shared" si="48"/>
        <v>32.25</v>
      </c>
      <c r="P1588" s="2">
        <f t="shared" si="49"/>
        <v>18.428571428571427</v>
      </c>
    </row>
    <row r="1589" spans="1:16" x14ac:dyDescent="0.3">
      <c r="A1589">
        <v>37</v>
      </c>
      <c r="B1589" t="s">
        <v>3231</v>
      </c>
      <c r="C1589" t="s">
        <v>11</v>
      </c>
      <c r="D1589">
        <v>1979</v>
      </c>
      <c r="E1589">
        <v>1983</v>
      </c>
      <c r="F1589">
        <v>33</v>
      </c>
      <c r="G1589">
        <v>38</v>
      </c>
      <c r="H1589">
        <v>10</v>
      </c>
      <c r="I1589">
        <v>129</v>
      </c>
      <c r="J1589">
        <v>20</v>
      </c>
      <c r="K1589">
        <v>4.5999999999999996</v>
      </c>
      <c r="L1589">
        <v>0</v>
      </c>
      <c r="M1589">
        <v>0</v>
      </c>
      <c r="N1589">
        <v>14</v>
      </c>
      <c r="O1589" s="2">
        <f t="shared" si="48"/>
        <v>3.9090909090909092</v>
      </c>
      <c r="P1589" s="2">
        <f t="shared" si="49"/>
        <v>3.3947368421052633</v>
      </c>
    </row>
    <row r="1590" spans="1:16" x14ac:dyDescent="0.3">
      <c r="A1590">
        <v>38</v>
      </c>
      <c r="B1590" t="s">
        <v>4172</v>
      </c>
      <c r="C1590" t="s">
        <v>11</v>
      </c>
      <c r="D1590">
        <v>1953</v>
      </c>
      <c r="E1590">
        <v>1955</v>
      </c>
      <c r="F1590">
        <v>6</v>
      </c>
      <c r="G1590">
        <v>10</v>
      </c>
      <c r="H1590">
        <v>4</v>
      </c>
      <c r="I1590">
        <v>129</v>
      </c>
      <c r="J1590">
        <v>50</v>
      </c>
      <c r="K1590">
        <v>21.5</v>
      </c>
      <c r="L1590">
        <v>0</v>
      </c>
      <c r="M1590">
        <v>1</v>
      </c>
      <c r="N1590">
        <v>2</v>
      </c>
      <c r="O1590" s="2">
        <f t="shared" si="48"/>
        <v>21.5</v>
      </c>
      <c r="P1590" s="2">
        <f t="shared" si="49"/>
        <v>12.9</v>
      </c>
    </row>
    <row r="1591" spans="1:16" x14ac:dyDescent="0.3">
      <c r="A1591">
        <v>39</v>
      </c>
      <c r="B1591" t="s">
        <v>4173</v>
      </c>
      <c r="C1591" t="s">
        <v>13</v>
      </c>
      <c r="D1591">
        <v>1936</v>
      </c>
      <c r="E1591">
        <v>1939</v>
      </c>
      <c r="F1591">
        <v>3</v>
      </c>
      <c r="G1591">
        <v>5</v>
      </c>
      <c r="H1591">
        <v>1</v>
      </c>
      <c r="I1591">
        <v>129</v>
      </c>
      <c r="J1591">
        <v>67</v>
      </c>
      <c r="K1591">
        <v>32.25</v>
      </c>
      <c r="L1591">
        <v>0</v>
      </c>
      <c r="M1591">
        <v>1</v>
      </c>
      <c r="N1591">
        <v>0</v>
      </c>
      <c r="O1591" s="2">
        <f t="shared" si="48"/>
        <v>43</v>
      </c>
      <c r="P1591" s="2">
        <f t="shared" si="49"/>
        <v>25.8</v>
      </c>
    </row>
    <row r="1592" spans="1:16" x14ac:dyDescent="0.3">
      <c r="A1592">
        <v>40</v>
      </c>
      <c r="B1592" t="s">
        <v>4174</v>
      </c>
      <c r="C1592" t="s">
        <v>13</v>
      </c>
      <c r="D1592">
        <v>1897</v>
      </c>
      <c r="E1592">
        <v>1898</v>
      </c>
      <c r="F1592">
        <v>5</v>
      </c>
      <c r="G1592">
        <v>10</v>
      </c>
      <c r="H1592">
        <v>0</v>
      </c>
      <c r="I1592">
        <v>129</v>
      </c>
      <c r="J1592">
        <v>32</v>
      </c>
      <c r="K1592">
        <v>12.9</v>
      </c>
      <c r="L1592">
        <v>0</v>
      </c>
      <c r="M1592">
        <v>0</v>
      </c>
      <c r="N1592">
        <v>1</v>
      </c>
      <c r="O1592" s="2">
        <f t="shared" si="48"/>
        <v>25.8</v>
      </c>
      <c r="P1592" s="2">
        <f t="shared" si="49"/>
        <v>12.9</v>
      </c>
    </row>
    <row r="1593" spans="1:16" x14ac:dyDescent="0.3">
      <c r="A1593">
        <v>41</v>
      </c>
      <c r="B1593" t="s">
        <v>4175</v>
      </c>
      <c r="C1593" t="s">
        <v>13</v>
      </c>
      <c r="D1593">
        <v>1977</v>
      </c>
      <c r="E1593">
        <v>1977</v>
      </c>
      <c r="F1593">
        <v>4</v>
      </c>
      <c r="G1593">
        <v>7</v>
      </c>
      <c r="H1593">
        <v>2</v>
      </c>
      <c r="I1593">
        <v>129</v>
      </c>
      <c r="J1593">
        <v>67</v>
      </c>
      <c r="K1593">
        <v>25.8</v>
      </c>
      <c r="L1593">
        <v>0</v>
      </c>
      <c r="M1593">
        <v>1</v>
      </c>
      <c r="N1593">
        <v>1</v>
      </c>
      <c r="O1593" s="2">
        <f t="shared" si="48"/>
        <v>32.25</v>
      </c>
      <c r="P1593" s="2">
        <f t="shared" si="49"/>
        <v>18.428571428571427</v>
      </c>
    </row>
    <row r="1594" spans="1:16" x14ac:dyDescent="0.3">
      <c r="A1594">
        <v>42</v>
      </c>
      <c r="B1594" t="s">
        <v>4176</v>
      </c>
      <c r="C1594" t="s">
        <v>13</v>
      </c>
      <c r="D1594">
        <v>2001</v>
      </c>
      <c r="E1594">
        <v>2001</v>
      </c>
      <c r="F1594">
        <v>5</v>
      </c>
      <c r="G1594">
        <v>9</v>
      </c>
      <c r="H1594">
        <v>1</v>
      </c>
      <c r="I1594">
        <v>129</v>
      </c>
      <c r="J1594">
        <v>39</v>
      </c>
      <c r="K1594">
        <v>16.12</v>
      </c>
      <c r="L1594">
        <v>0</v>
      </c>
      <c r="M1594">
        <v>0</v>
      </c>
      <c r="N1594">
        <v>1</v>
      </c>
      <c r="O1594" s="2">
        <f t="shared" si="48"/>
        <v>25.8</v>
      </c>
      <c r="P1594" s="2">
        <f t="shared" si="49"/>
        <v>14.333333333333334</v>
      </c>
    </row>
    <row r="1595" spans="1:16" x14ac:dyDescent="0.3">
      <c r="A1595">
        <v>43</v>
      </c>
      <c r="B1595" t="s">
        <v>4177</v>
      </c>
      <c r="C1595" t="s">
        <v>13</v>
      </c>
      <c r="D1595">
        <v>1896</v>
      </c>
      <c r="E1595">
        <v>1899</v>
      </c>
      <c r="F1595">
        <v>4</v>
      </c>
      <c r="G1595">
        <v>6</v>
      </c>
      <c r="H1595">
        <v>0</v>
      </c>
      <c r="I1595">
        <v>128</v>
      </c>
      <c r="J1595">
        <v>84</v>
      </c>
      <c r="K1595">
        <v>21.33</v>
      </c>
      <c r="L1595">
        <v>0</v>
      </c>
      <c r="M1595">
        <v>1</v>
      </c>
      <c r="N1595">
        <v>1</v>
      </c>
      <c r="O1595" s="2">
        <f t="shared" si="48"/>
        <v>32</v>
      </c>
      <c r="P1595" s="2">
        <f t="shared" si="49"/>
        <v>21.333333333333332</v>
      </c>
    </row>
    <row r="1596" spans="1:16" x14ac:dyDescent="0.3">
      <c r="A1596">
        <v>44</v>
      </c>
      <c r="B1596" t="s">
        <v>3306</v>
      </c>
      <c r="C1596" t="s">
        <v>13</v>
      </c>
      <c r="D1596">
        <v>1974</v>
      </c>
      <c r="E1596">
        <v>1981</v>
      </c>
      <c r="F1596">
        <v>30</v>
      </c>
      <c r="G1596">
        <v>35</v>
      </c>
      <c r="H1596">
        <v>15</v>
      </c>
      <c r="I1596">
        <v>128</v>
      </c>
      <c r="J1596">
        <v>15</v>
      </c>
      <c r="K1596">
        <v>6.4</v>
      </c>
      <c r="L1596">
        <v>0</v>
      </c>
      <c r="M1596">
        <v>0</v>
      </c>
      <c r="N1596">
        <v>8</v>
      </c>
      <c r="O1596" s="2">
        <f t="shared" si="48"/>
        <v>4.2666666666666666</v>
      </c>
      <c r="P1596" s="2">
        <f t="shared" si="49"/>
        <v>3.657142857142857</v>
      </c>
    </row>
    <row r="1597" spans="1:16" x14ac:dyDescent="0.3">
      <c r="A1597">
        <v>45</v>
      </c>
      <c r="B1597" t="s">
        <v>2750</v>
      </c>
      <c r="C1597" t="s">
        <v>13</v>
      </c>
      <c r="D1597">
        <v>1991</v>
      </c>
      <c r="E1597">
        <v>1995</v>
      </c>
      <c r="F1597">
        <v>9</v>
      </c>
      <c r="G1597">
        <v>14</v>
      </c>
      <c r="H1597">
        <v>7</v>
      </c>
      <c r="I1597">
        <v>128</v>
      </c>
      <c r="J1597">
        <v>28</v>
      </c>
      <c r="K1597">
        <v>18.28</v>
      </c>
      <c r="L1597">
        <v>0</v>
      </c>
      <c r="M1597">
        <v>0</v>
      </c>
      <c r="N1597">
        <v>3</v>
      </c>
      <c r="O1597" s="2">
        <f t="shared" si="48"/>
        <v>14.222222222222221</v>
      </c>
      <c r="P1597" s="2">
        <f t="shared" si="49"/>
        <v>9.1428571428571423</v>
      </c>
    </row>
    <row r="1598" spans="1:16" x14ac:dyDescent="0.3">
      <c r="A1598">
        <v>46</v>
      </c>
      <c r="B1598" t="s">
        <v>2480</v>
      </c>
      <c r="C1598" t="s">
        <v>12</v>
      </c>
      <c r="D1598">
        <v>1993</v>
      </c>
      <c r="E1598">
        <v>1995</v>
      </c>
      <c r="F1598">
        <v>7</v>
      </c>
      <c r="G1598">
        <v>9</v>
      </c>
      <c r="H1598">
        <v>1</v>
      </c>
      <c r="I1598">
        <v>128</v>
      </c>
      <c r="J1598">
        <v>56</v>
      </c>
      <c r="K1598">
        <v>16</v>
      </c>
      <c r="L1598">
        <v>0</v>
      </c>
      <c r="M1598">
        <v>1</v>
      </c>
      <c r="N1598">
        <v>3</v>
      </c>
      <c r="O1598" s="2">
        <f t="shared" si="48"/>
        <v>18.285714285714285</v>
      </c>
      <c r="P1598" s="2">
        <f t="shared" si="49"/>
        <v>14.222222222222221</v>
      </c>
    </row>
    <row r="1599" spans="1:16" x14ac:dyDescent="0.3">
      <c r="A1599">
        <v>47</v>
      </c>
      <c r="B1599" t="s">
        <v>4178</v>
      </c>
      <c r="C1599" t="s">
        <v>13</v>
      </c>
      <c r="D1599">
        <v>1935</v>
      </c>
      <c r="E1599">
        <v>1935</v>
      </c>
      <c r="F1599">
        <v>2</v>
      </c>
      <c r="G1599">
        <v>4</v>
      </c>
      <c r="H1599">
        <v>0</v>
      </c>
      <c r="I1599">
        <v>128</v>
      </c>
      <c r="J1599">
        <v>57</v>
      </c>
      <c r="K1599">
        <v>32</v>
      </c>
      <c r="L1599">
        <v>0</v>
      </c>
      <c r="M1599">
        <v>1</v>
      </c>
      <c r="N1599">
        <v>1</v>
      </c>
      <c r="O1599" s="2">
        <f t="shared" si="48"/>
        <v>64</v>
      </c>
      <c r="P1599" s="2">
        <f t="shared" si="49"/>
        <v>32</v>
      </c>
    </row>
    <row r="1600" spans="1:16" x14ac:dyDescent="0.3">
      <c r="A1600">
        <v>48</v>
      </c>
      <c r="B1600" t="s">
        <v>4179</v>
      </c>
      <c r="C1600" t="s">
        <v>13</v>
      </c>
      <c r="D1600">
        <v>1960</v>
      </c>
      <c r="E1600">
        <v>1960</v>
      </c>
      <c r="F1600">
        <v>3</v>
      </c>
      <c r="G1600">
        <v>4</v>
      </c>
      <c r="H1600">
        <v>0</v>
      </c>
      <c r="I1600">
        <v>128</v>
      </c>
      <c r="J1600">
        <v>52</v>
      </c>
      <c r="K1600">
        <v>32</v>
      </c>
      <c r="L1600">
        <v>0</v>
      </c>
      <c r="M1600">
        <v>1</v>
      </c>
      <c r="N1600">
        <v>0</v>
      </c>
      <c r="O1600" s="2">
        <f t="shared" si="48"/>
        <v>42.666666666666664</v>
      </c>
      <c r="P1600" s="2">
        <f t="shared" si="49"/>
        <v>32</v>
      </c>
    </row>
    <row r="1601" spans="1:16" x14ac:dyDescent="0.3">
      <c r="A1601">
        <v>49</v>
      </c>
      <c r="B1601" t="s">
        <v>2379</v>
      </c>
      <c r="C1601" t="s">
        <v>15</v>
      </c>
      <c r="D1601">
        <v>2008</v>
      </c>
      <c r="E1601">
        <v>2008</v>
      </c>
      <c r="F1601">
        <v>4</v>
      </c>
      <c r="G1601">
        <v>7</v>
      </c>
      <c r="H1601">
        <v>0</v>
      </c>
      <c r="I1601">
        <v>127</v>
      </c>
      <c r="J1601">
        <v>46</v>
      </c>
      <c r="K1601">
        <v>18.14</v>
      </c>
      <c r="L1601">
        <v>0</v>
      </c>
      <c r="M1601">
        <v>0</v>
      </c>
      <c r="N1601">
        <v>0</v>
      </c>
      <c r="O1601" s="2">
        <f t="shared" si="48"/>
        <v>31.75</v>
      </c>
      <c r="P1601" s="2">
        <f t="shared" si="49"/>
        <v>18.142857142857142</v>
      </c>
    </row>
    <row r="1602" spans="1:16" x14ac:dyDescent="0.3">
      <c r="A1602">
        <v>0</v>
      </c>
      <c r="B1602" t="s">
        <v>2289</v>
      </c>
      <c r="C1602" t="s">
        <v>18</v>
      </c>
      <c r="D1602">
        <v>1994</v>
      </c>
      <c r="E1602">
        <v>1996</v>
      </c>
      <c r="F1602">
        <v>8</v>
      </c>
      <c r="G1602">
        <v>13</v>
      </c>
      <c r="H1602">
        <v>4</v>
      </c>
      <c r="I1602">
        <v>127</v>
      </c>
      <c r="J1602">
        <v>26</v>
      </c>
      <c r="K1602">
        <v>14.11</v>
      </c>
      <c r="L1602">
        <v>0</v>
      </c>
      <c r="M1602">
        <v>0</v>
      </c>
      <c r="N1602">
        <v>2</v>
      </c>
      <c r="O1602" s="2">
        <f t="shared" si="48"/>
        <v>15.875</v>
      </c>
      <c r="P1602" s="2">
        <f t="shared" si="49"/>
        <v>9.7692307692307701</v>
      </c>
    </row>
    <row r="1603" spans="1:16" x14ac:dyDescent="0.3">
      <c r="A1603">
        <v>1</v>
      </c>
      <c r="B1603" t="s">
        <v>2700</v>
      </c>
      <c r="C1603" t="s">
        <v>13</v>
      </c>
      <c r="D1603">
        <v>1996</v>
      </c>
      <c r="E1603">
        <v>2001</v>
      </c>
      <c r="F1603">
        <v>19</v>
      </c>
      <c r="G1603">
        <v>27</v>
      </c>
      <c r="H1603">
        <v>4</v>
      </c>
      <c r="I1603">
        <v>127</v>
      </c>
      <c r="J1603">
        <v>24</v>
      </c>
      <c r="K1603">
        <v>5.52</v>
      </c>
      <c r="L1603">
        <v>0</v>
      </c>
      <c r="M1603">
        <v>0</v>
      </c>
      <c r="N1603">
        <v>12</v>
      </c>
      <c r="O1603" s="2">
        <f t="shared" ref="O1603:O1666" si="50">I1603/F1603</f>
        <v>6.6842105263157894</v>
      </c>
      <c r="P1603" s="2">
        <f t="shared" ref="P1603:P1666" si="51">I1603/G1603</f>
        <v>4.7037037037037033</v>
      </c>
    </row>
    <row r="1604" spans="1:16" x14ac:dyDescent="0.3">
      <c r="A1604">
        <v>2</v>
      </c>
      <c r="B1604" t="s">
        <v>3351</v>
      </c>
      <c r="C1604" t="s">
        <v>17</v>
      </c>
      <c r="D1604">
        <v>1995</v>
      </c>
      <c r="E1604">
        <v>1995</v>
      </c>
      <c r="F1604">
        <v>3</v>
      </c>
      <c r="G1604">
        <v>6</v>
      </c>
      <c r="H1604">
        <v>0</v>
      </c>
      <c r="I1604">
        <v>127</v>
      </c>
      <c r="J1604">
        <v>46</v>
      </c>
      <c r="K1604">
        <v>21.16</v>
      </c>
      <c r="L1604">
        <v>0</v>
      </c>
      <c r="M1604">
        <v>0</v>
      </c>
      <c r="N1604">
        <v>0</v>
      </c>
      <c r="O1604" s="2">
        <f t="shared" si="50"/>
        <v>42.333333333333336</v>
      </c>
      <c r="P1604" s="2">
        <f t="shared" si="51"/>
        <v>21.166666666666668</v>
      </c>
    </row>
    <row r="1605" spans="1:16" x14ac:dyDescent="0.3">
      <c r="A1605">
        <v>3</v>
      </c>
      <c r="B1605" t="s">
        <v>4180</v>
      </c>
      <c r="C1605" t="s">
        <v>15</v>
      </c>
      <c r="D1605">
        <v>1958</v>
      </c>
      <c r="E1605">
        <v>1959</v>
      </c>
      <c r="F1605">
        <v>8</v>
      </c>
      <c r="G1605">
        <v>9</v>
      </c>
      <c r="H1605">
        <v>1</v>
      </c>
      <c r="I1605">
        <v>126</v>
      </c>
      <c r="J1605">
        <v>37</v>
      </c>
      <c r="K1605">
        <v>15.75</v>
      </c>
      <c r="L1605">
        <v>0</v>
      </c>
      <c r="M1605">
        <v>0</v>
      </c>
      <c r="N1605">
        <v>3</v>
      </c>
      <c r="O1605" s="2">
        <f t="shared" si="50"/>
        <v>15.75</v>
      </c>
      <c r="P1605" s="2">
        <f t="shared" si="51"/>
        <v>14</v>
      </c>
    </row>
    <row r="1606" spans="1:16" x14ac:dyDescent="0.3">
      <c r="A1606">
        <v>4</v>
      </c>
      <c r="B1606" t="s">
        <v>4181</v>
      </c>
      <c r="C1606" t="s">
        <v>13</v>
      </c>
      <c r="D1606">
        <v>1921</v>
      </c>
      <c r="E1606">
        <v>1930</v>
      </c>
      <c r="F1606">
        <v>5</v>
      </c>
      <c r="G1606">
        <v>9</v>
      </c>
      <c r="H1606">
        <v>0</v>
      </c>
      <c r="I1606">
        <v>126</v>
      </c>
      <c r="J1606">
        <v>47</v>
      </c>
      <c r="K1606">
        <v>14</v>
      </c>
      <c r="L1606">
        <v>0</v>
      </c>
      <c r="M1606">
        <v>0</v>
      </c>
      <c r="N1606">
        <v>2</v>
      </c>
      <c r="O1606" s="2">
        <f t="shared" si="50"/>
        <v>25.2</v>
      </c>
      <c r="P1606" s="2">
        <f t="shared" si="51"/>
        <v>14</v>
      </c>
    </row>
    <row r="1607" spans="1:16" x14ac:dyDescent="0.3">
      <c r="A1607">
        <v>5</v>
      </c>
      <c r="B1607" t="s">
        <v>4182</v>
      </c>
      <c r="C1607" t="s">
        <v>13</v>
      </c>
      <c r="D1607">
        <v>1892</v>
      </c>
      <c r="E1607">
        <v>1899</v>
      </c>
      <c r="F1607">
        <v>12</v>
      </c>
      <c r="G1607">
        <v>18</v>
      </c>
      <c r="H1607">
        <v>4</v>
      </c>
      <c r="I1607">
        <v>126</v>
      </c>
      <c r="J1607">
        <v>40</v>
      </c>
      <c r="K1607">
        <v>9</v>
      </c>
      <c r="L1607">
        <v>0</v>
      </c>
      <c r="M1607">
        <v>0</v>
      </c>
      <c r="N1607">
        <v>3</v>
      </c>
      <c r="O1607" s="2">
        <f t="shared" si="50"/>
        <v>10.5</v>
      </c>
      <c r="P1607" s="2">
        <f t="shared" si="51"/>
        <v>7</v>
      </c>
    </row>
    <row r="1608" spans="1:16" x14ac:dyDescent="0.3">
      <c r="A1608">
        <v>6</v>
      </c>
      <c r="B1608" t="s">
        <v>801</v>
      </c>
      <c r="C1608" t="s">
        <v>19</v>
      </c>
      <c r="D1608">
        <v>2011</v>
      </c>
      <c r="E1608">
        <v>2018</v>
      </c>
      <c r="F1608">
        <v>12</v>
      </c>
      <c r="G1608">
        <v>22</v>
      </c>
      <c r="H1608">
        <v>10</v>
      </c>
      <c r="I1608">
        <v>126</v>
      </c>
      <c r="J1608">
        <v>25</v>
      </c>
      <c r="K1608">
        <v>10.5</v>
      </c>
      <c r="L1608">
        <v>0</v>
      </c>
      <c r="M1608">
        <v>0</v>
      </c>
      <c r="N1608">
        <v>4</v>
      </c>
      <c r="O1608" s="2">
        <f t="shared" si="50"/>
        <v>10.5</v>
      </c>
      <c r="P1608" s="2">
        <f t="shared" si="51"/>
        <v>5.7272727272727275</v>
      </c>
    </row>
    <row r="1609" spans="1:16" x14ac:dyDescent="0.3">
      <c r="A1609">
        <v>7</v>
      </c>
      <c r="B1609" t="s">
        <v>4183</v>
      </c>
      <c r="C1609" t="s">
        <v>12</v>
      </c>
      <c r="D1609">
        <v>1894</v>
      </c>
      <c r="E1609">
        <v>1902</v>
      </c>
      <c r="F1609">
        <v>19</v>
      </c>
      <c r="G1609">
        <v>26</v>
      </c>
      <c r="H1609">
        <v>1</v>
      </c>
      <c r="I1609">
        <v>126</v>
      </c>
      <c r="J1609">
        <v>20</v>
      </c>
      <c r="K1609">
        <v>5.04</v>
      </c>
      <c r="L1609">
        <v>0</v>
      </c>
      <c r="M1609">
        <v>0</v>
      </c>
      <c r="N1609">
        <v>5</v>
      </c>
      <c r="O1609" s="2">
        <f t="shared" si="50"/>
        <v>6.6315789473684212</v>
      </c>
      <c r="P1609" s="2">
        <f t="shared" si="51"/>
        <v>4.8461538461538458</v>
      </c>
    </row>
    <row r="1610" spans="1:16" x14ac:dyDescent="0.3">
      <c r="A1610">
        <v>8</v>
      </c>
      <c r="B1610" t="s">
        <v>2497</v>
      </c>
      <c r="C1610" t="s">
        <v>13</v>
      </c>
      <c r="D1610">
        <v>1979</v>
      </c>
      <c r="E1610">
        <v>1981</v>
      </c>
      <c r="F1610">
        <v>4</v>
      </c>
      <c r="G1610">
        <v>7</v>
      </c>
      <c r="H1610">
        <v>1</v>
      </c>
      <c r="I1610">
        <v>125</v>
      </c>
      <c r="J1610">
        <v>59</v>
      </c>
      <c r="K1610">
        <v>20.83</v>
      </c>
      <c r="L1610">
        <v>0</v>
      </c>
      <c r="M1610">
        <v>1</v>
      </c>
      <c r="N1610">
        <v>1</v>
      </c>
      <c r="O1610" s="2">
        <f t="shared" si="50"/>
        <v>31.25</v>
      </c>
      <c r="P1610" s="2">
        <f t="shared" si="51"/>
        <v>17.857142857142858</v>
      </c>
    </row>
    <row r="1611" spans="1:16" x14ac:dyDescent="0.3">
      <c r="A1611">
        <v>9</v>
      </c>
      <c r="B1611" t="s">
        <v>4184</v>
      </c>
      <c r="C1611" t="s">
        <v>17</v>
      </c>
      <c r="D1611">
        <v>1994</v>
      </c>
      <c r="E1611">
        <v>1995</v>
      </c>
      <c r="F1611">
        <v>3</v>
      </c>
      <c r="G1611">
        <v>6</v>
      </c>
      <c r="H1611">
        <v>1</v>
      </c>
      <c r="I1611">
        <v>125</v>
      </c>
      <c r="J1611">
        <v>45</v>
      </c>
      <c r="K1611">
        <v>25</v>
      </c>
      <c r="L1611">
        <v>0</v>
      </c>
      <c r="M1611">
        <v>0</v>
      </c>
      <c r="N1611">
        <v>1</v>
      </c>
      <c r="O1611" s="2">
        <f t="shared" si="50"/>
        <v>41.666666666666664</v>
      </c>
      <c r="P1611" s="2">
        <f t="shared" si="51"/>
        <v>20.833333333333332</v>
      </c>
    </row>
    <row r="1612" spans="1:16" x14ac:dyDescent="0.3">
      <c r="A1612">
        <v>10</v>
      </c>
      <c r="B1612" t="s">
        <v>4185</v>
      </c>
      <c r="C1612" t="s">
        <v>20</v>
      </c>
      <c r="D1612">
        <v>2013</v>
      </c>
      <c r="E1612">
        <v>2014</v>
      </c>
      <c r="F1612">
        <v>3</v>
      </c>
      <c r="G1612">
        <v>6</v>
      </c>
      <c r="H1612">
        <v>0</v>
      </c>
      <c r="I1612">
        <v>125</v>
      </c>
      <c r="J1612">
        <v>41</v>
      </c>
      <c r="K1612">
        <v>20.83</v>
      </c>
      <c r="L1612">
        <v>0</v>
      </c>
      <c r="M1612">
        <v>0</v>
      </c>
      <c r="N1612">
        <v>0</v>
      </c>
      <c r="O1612" s="2">
        <f t="shared" si="50"/>
        <v>41.666666666666664</v>
      </c>
      <c r="P1612" s="2">
        <f t="shared" si="51"/>
        <v>20.833333333333332</v>
      </c>
    </row>
    <row r="1613" spans="1:16" x14ac:dyDescent="0.3">
      <c r="A1613">
        <v>11</v>
      </c>
      <c r="B1613" t="s">
        <v>4186</v>
      </c>
      <c r="C1613" t="s">
        <v>17</v>
      </c>
      <c r="D1613">
        <v>1921</v>
      </c>
      <c r="E1613">
        <v>1921</v>
      </c>
      <c r="F1613">
        <v>3</v>
      </c>
      <c r="G1613">
        <v>6</v>
      </c>
      <c r="H1613">
        <v>0</v>
      </c>
      <c r="I1613">
        <v>125</v>
      </c>
      <c r="J1613">
        <v>36</v>
      </c>
      <c r="K1613">
        <v>20.83</v>
      </c>
      <c r="L1613">
        <v>0</v>
      </c>
      <c r="M1613">
        <v>0</v>
      </c>
      <c r="N1613">
        <v>1</v>
      </c>
      <c r="O1613" s="2">
        <f t="shared" si="50"/>
        <v>41.666666666666664</v>
      </c>
      <c r="P1613" s="2">
        <f t="shared" si="51"/>
        <v>20.833333333333332</v>
      </c>
    </row>
    <row r="1614" spans="1:16" x14ac:dyDescent="0.3">
      <c r="A1614">
        <v>12</v>
      </c>
      <c r="B1614" t="s">
        <v>390</v>
      </c>
      <c r="C1614" t="s">
        <v>20</v>
      </c>
      <c r="D1614">
        <v>2011</v>
      </c>
      <c r="E1614">
        <v>2012</v>
      </c>
      <c r="F1614">
        <v>3</v>
      </c>
      <c r="G1614">
        <v>6</v>
      </c>
      <c r="H1614">
        <v>0</v>
      </c>
      <c r="I1614">
        <v>125</v>
      </c>
      <c r="J1614">
        <v>78</v>
      </c>
      <c r="K1614">
        <v>20.83</v>
      </c>
      <c r="L1614">
        <v>0</v>
      </c>
      <c r="M1614">
        <v>1</v>
      </c>
      <c r="N1614">
        <v>2</v>
      </c>
      <c r="O1614" s="2">
        <f t="shared" si="50"/>
        <v>41.666666666666664</v>
      </c>
      <c r="P1614" s="2">
        <f t="shared" si="51"/>
        <v>20.833333333333332</v>
      </c>
    </row>
    <row r="1615" spans="1:16" x14ac:dyDescent="0.3">
      <c r="A1615">
        <v>13</v>
      </c>
      <c r="B1615" t="s">
        <v>1846</v>
      </c>
      <c r="C1615" t="s">
        <v>15</v>
      </c>
      <c r="D1615">
        <v>2009</v>
      </c>
      <c r="E1615">
        <v>2010</v>
      </c>
      <c r="F1615">
        <v>3</v>
      </c>
      <c r="G1615">
        <v>6</v>
      </c>
      <c r="H1615">
        <v>0</v>
      </c>
      <c r="I1615">
        <v>125</v>
      </c>
      <c r="J1615">
        <v>69</v>
      </c>
      <c r="K1615">
        <v>20.83</v>
      </c>
      <c r="L1615">
        <v>0</v>
      </c>
      <c r="M1615">
        <v>1</v>
      </c>
      <c r="N1615">
        <v>1</v>
      </c>
      <c r="O1615" s="2">
        <f t="shared" si="50"/>
        <v>41.666666666666664</v>
      </c>
      <c r="P1615" s="2">
        <f t="shared" si="51"/>
        <v>20.833333333333332</v>
      </c>
    </row>
    <row r="1616" spans="1:16" x14ac:dyDescent="0.3">
      <c r="A1616">
        <v>14</v>
      </c>
      <c r="B1616" t="s">
        <v>581</v>
      </c>
      <c r="C1616" t="s">
        <v>14</v>
      </c>
      <c r="D1616">
        <v>2017</v>
      </c>
      <c r="E1616">
        <v>2017</v>
      </c>
      <c r="F1616">
        <v>4</v>
      </c>
      <c r="G1616">
        <v>8</v>
      </c>
      <c r="H1616">
        <v>0</v>
      </c>
      <c r="I1616">
        <v>125</v>
      </c>
      <c r="J1616">
        <v>38</v>
      </c>
      <c r="K1616">
        <v>15.62</v>
      </c>
      <c r="L1616">
        <v>0</v>
      </c>
      <c r="M1616">
        <v>0</v>
      </c>
      <c r="N1616">
        <v>2</v>
      </c>
      <c r="O1616" s="2">
        <f t="shared" si="50"/>
        <v>31.25</v>
      </c>
      <c r="P1616" s="2">
        <f t="shared" si="51"/>
        <v>15.625</v>
      </c>
    </row>
    <row r="1617" spans="1:16" x14ac:dyDescent="0.3">
      <c r="A1617">
        <v>15</v>
      </c>
      <c r="B1617" t="s">
        <v>4187</v>
      </c>
      <c r="C1617" t="s">
        <v>13</v>
      </c>
      <c r="D1617">
        <v>1896</v>
      </c>
      <c r="E1617">
        <v>1896</v>
      </c>
      <c r="F1617">
        <v>3</v>
      </c>
      <c r="G1617">
        <v>4</v>
      </c>
      <c r="H1617">
        <v>0</v>
      </c>
      <c r="I1617">
        <v>125</v>
      </c>
      <c r="J1617">
        <v>71</v>
      </c>
      <c r="K1617">
        <v>31.25</v>
      </c>
      <c r="L1617">
        <v>0</v>
      </c>
      <c r="M1617">
        <v>1</v>
      </c>
      <c r="N1617">
        <v>0</v>
      </c>
      <c r="O1617" s="2">
        <f t="shared" si="50"/>
        <v>41.666666666666664</v>
      </c>
      <c r="P1617" s="2">
        <f t="shared" si="51"/>
        <v>31.25</v>
      </c>
    </row>
    <row r="1618" spans="1:16" x14ac:dyDescent="0.3">
      <c r="A1618">
        <v>16</v>
      </c>
      <c r="B1618" t="s">
        <v>1337</v>
      </c>
      <c r="C1618" t="s">
        <v>14</v>
      </c>
      <c r="D1618">
        <v>1998</v>
      </c>
      <c r="E1618">
        <v>2006</v>
      </c>
      <c r="F1618">
        <v>8</v>
      </c>
      <c r="G1618">
        <v>11</v>
      </c>
      <c r="H1618">
        <v>3</v>
      </c>
      <c r="I1618">
        <v>124</v>
      </c>
      <c r="J1618">
        <v>43</v>
      </c>
      <c r="K1618">
        <v>15.5</v>
      </c>
      <c r="L1618">
        <v>0</v>
      </c>
      <c r="M1618">
        <v>0</v>
      </c>
      <c r="N1618">
        <v>2</v>
      </c>
      <c r="O1618" s="2">
        <f t="shared" si="50"/>
        <v>15.5</v>
      </c>
      <c r="P1618" s="2">
        <f t="shared" si="51"/>
        <v>11.272727272727273</v>
      </c>
    </row>
    <row r="1619" spans="1:16" x14ac:dyDescent="0.3">
      <c r="A1619">
        <v>17</v>
      </c>
      <c r="B1619" t="s">
        <v>127</v>
      </c>
      <c r="C1619" t="s">
        <v>19</v>
      </c>
      <c r="D1619">
        <v>2016</v>
      </c>
      <c r="E1619">
        <v>2017</v>
      </c>
      <c r="F1619">
        <v>3</v>
      </c>
      <c r="G1619">
        <v>6</v>
      </c>
      <c r="H1619">
        <v>0</v>
      </c>
      <c r="I1619">
        <v>124</v>
      </c>
      <c r="J1619">
        <v>60</v>
      </c>
      <c r="K1619">
        <v>20.66</v>
      </c>
      <c r="L1619">
        <v>0</v>
      </c>
      <c r="M1619">
        <v>1</v>
      </c>
      <c r="N1619">
        <v>0</v>
      </c>
      <c r="O1619" s="2">
        <f t="shared" si="50"/>
        <v>41.333333333333336</v>
      </c>
      <c r="P1619" s="2">
        <f t="shared" si="51"/>
        <v>20.666666666666668</v>
      </c>
    </row>
    <row r="1620" spans="1:16" x14ac:dyDescent="0.3">
      <c r="A1620">
        <v>18</v>
      </c>
      <c r="B1620" t="s">
        <v>4188</v>
      </c>
      <c r="C1620" t="s">
        <v>13</v>
      </c>
      <c r="D1620">
        <v>2017</v>
      </c>
      <c r="E1620">
        <v>2019</v>
      </c>
      <c r="F1620">
        <v>4</v>
      </c>
      <c r="G1620">
        <v>8</v>
      </c>
      <c r="H1620">
        <v>2</v>
      </c>
      <c r="I1620">
        <v>124</v>
      </c>
      <c r="J1620">
        <v>41</v>
      </c>
      <c r="K1620">
        <v>20.66</v>
      </c>
      <c r="L1620">
        <v>0</v>
      </c>
      <c r="M1620">
        <v>0</v>
      </c>
      <c r="N1620">
        <v>0</v>
      </c>
      <c r="O1620" s="2">
        <f t="shared" si="50"/>
        <v>31</v>
      </c>
      <c r="P1620" s="2">
        <f t="shared" si="51"/>
        <v>15.5</v>
      </c>
    </row>
    <row r="1621" spans="1:16" x14ac:dyDescent="0.3">
      <c r="A1621">
        <v>19</v>
      </c>
      <c r="B1621" t="s">
        <v>2426</v>
      </c>
      <c r="C1621" t="s">
        <v>13</v>
      </c>
      <c r="D1621">
        <v>1992</v>
      </c>
      <c r="E1621">
        <v>1992</v>
      </c>
      <c r="F1621">
        <v>3</v>
      </c>
      <c r="G1621">
        <v>5</v>
      </c>
      <c r="H1621">
        <v>0</v>
      </c>
      <c r="I1621">
        <v>124</v>
      </c>
      <c r="J1621">
        <v>59</v>
      </c>
      <c r="K1621">
        <v>24.8</v>
      </c>
      <c r="L1621">
        <v>0</v>
      </c>
      <c r="M1621">
        <v>1</v>
      </c>
      <c r="N1621">
        <v>1</v>
      </c>
      <c r="O1621" s="2">
        <f t="shared" si="50"/>
        <v>41.333333333333336</v>
      </c>
      <c r="P1621" s="2">
        <f t="shared" si="51"/>
        <v>24.8</v>
      </c>
    </row>
    <row r="1622" spans="1:16" x14ac:dyDescent="0.3">
      <c r="A1622">
        <v>20</v>
      </c>
      <c r="B1622" t="s">
        <v>4189</v>
      </c>
      <c r="C1622" t="s">
        <v>17</v>
      </c>
      <c r="D1622">
        <v>1935</v>
      </c>
      <c r="E1622">
        <v>1936</v>
      </c>
      <c r="F1622">
        <v>9</v>
      </c>
      <c r="G1622">
        <v>13</v>
      </c>
      <c r="H1622">
        <v>1</v>
      </c>
      <c r="I1622">
        <v>123</v>
      </c>
      <c r="J1622">
        <v>35</v>
      </c>
      <c r="K1622">
        <v>10.25</v>
      </c>
      <c r="L1622">
        <v>0</v>
      </c>
      <c r="M1622">
        <v>0</v>
      </c>
      <c r="N1622">
        <v>5</v>
      </c>
      <c r="O1622" s="2">
        <f t="shared" si="50"/>
        <v>13.666666666666666</v>
      </c>
      <c r="P1622" s="2">
        <f t="shared" si="51"/>
        <v>9.4615384615384617</v>
      </c>
    </row>
    <row r="1623" spans="1:16" x14ac:dyDescent="0.3">
      <c r="A1623">
        <v>21</v>
      </c>
      <c r="B1623" t="s">
        <v>4190</v>
      </c>
      <c r="C1623" t="s">
        <v>18</v>
      </c>
      <c r="D1623">
        <v>1931</v>
      </c>
      <c r="E1623">
        <v>1932</v>
      </c>
      <c r="F1623">
        <v>5</v>
      </c>
      <c r="G1623">
        <v>8</v>
      </c>
      <c r="H1623">
        <v>2</v>
      </c>
      <c r="I1623">
        <v>123</v>
      </c>
      <c r="J1623">
        <v>51</v>
      </c>
      <c r="K1623">
        <v>20.5</v>
      </c>
      <c r="L1623">
        <v>0</v>
      </c>
      <c r="M1623">
        <v>1</v>
      </c>
      <c r="N1623">
        <v>1</v>
      </c>
      <c r="O1623" s="2">
        <f t="shared" si="50"/>
        <v>24.6</v>
      </c>
      <c r="P1623" s="2">
        <f t="shared" si="51"/>
        <v>15.375</v>
      </c>
    </row>
    <row r="1624" spans="1:16" x14ac:dyDescent="0.3">
      <c r="A1624">
        <v>22</v>
      </c>
      <c r="B1624" t="s">
        <v>2269</v>
      </c>
      <c r="C1624" t="s">
        <v>16</v>
      </c>
      <c r="D1624">
        <v>1984</v>
      </c>
      <c r="E1624">
        <v>1995</v>
      </c>
      <c r="F1624">
        <v>6</v>
      </c>
      <c r="G1624">
        <v>10</v>
      </c>
      <c r="H1624">
        <v>2</v>
      </c>
      <c r="I1624">
        <v>123</v>
      </c>
      <c r="J1624">
        <v>52</v>
      </c>
      <c r="K1624">
        <v>15.37</v>
      </c>
      <c r="L1624">
        <v>0</v>
      </c>
      <c r="M1624">
        <v>1</v>
      </c>
      <c r="N1624">
        <v>3</v>
      </c>
      <c r="O1624" s="2">
        <f t="shared" si="50"/>
        <v>20.5</v>
      </c>
      <c r="P1624" s="2">
        <f t="shared" si="51"/>
        <v>12.3</v>
      </c>
    </row>
    <row r="1625" spans="1:16" x14ac:dyDescent="0.3">
      <c r="A1625">
        <v>23</v>
      </c>
      <c r="B1625" t="s">
        <v>1546</v>
      </c>
      <c r="C1625" t="s">
        <v>18</v>
      </c>
      <c r="D1625">
        <v>2000</v>
      </c>
      <c r="E1625">
        <v>2013</v>
      </c>
      <c r="F1625">
        <v>71</v>
      </c>
      <c r="G1625">
        <v>104</v>
      </c>
      <c r="H1625">
        <v>52</v>
      </c>
      <c r="I1625">
        <v>123</v>
      </c>
      <c r="J1625">
        <v>12</v>
      </c>
      <c r="K1625">
        <v>2.36</v>
      </c>
      <c r="L1625">
        <v>0</v>
      </c>
      <c r="M1625">
        <v>0</v>
      </c>
      <c r="N1625">
        <v>36</v>
      </c>
      <c r="O1625" s="2">
        <f t="shared" si="50"/>
        <v>1.732394366197183</v>
      </c>
      <c r="P1625" s="2">
        <f t="shared" si="51"/>
        <v>1.1826923076923077</v>
      </c>
    </row>
    <row r="1626" spans="1:16" x14ac:dyDescent="0.3">
      <c r="A1626">
        <v>24</v>
      </c>
      <c r="B1626" t="s">
        <v>2739</v>
      </c>
      <c r="C1626" t="s">
        <v>19</v>
      </c>
      <c r="D1626">
        <v>2000</v>
      </c>
      <c r="E1626">
        <v>2001</v>
      </c>
      <c r="F1626">
        <v>11</v>
      </c>
      <c r="G1626">
        <v>15</v>
      </c>
      <c r="H1626">
        <v>3</v>
      </c>
      <c r="I1626">
        <v>123</v>
      </c>
      <c r="J1626">
        <v>30</v>
      </c>
      <c r="K1626">
        <v>10.25</v>
      </c>
      <c r="L1626">
        <v>0</v>
      </c>
      <c r="M1626">
        <v>0</v>
      </c>
      <c r="N1626">
        <v>3</v>
      </c>
      <c r="O1626" s="2">
        <f t="shared" si="50"/>
        <v>11.181818181818182</v>
      </c>
      <c r="P1626" s="2">
        <f t="shared" si="51"/>
        <v>8.1999999999999993</v>
      </c>
    </row>
    <row r="1627" spans="1:16" x14ac:dyDescent="0.3">
      <c r="A1627">
        <v>25</v>
      </c>
      <c r="B1627" t="s">
        <v>4191</v>
      </c>
      <c r="C1627" t="s">
        <v>16</v>
      </c>
      <c r="D1627">
        <v>1964</v>
      </c>
      <c r="E1627">
        <v>1973</v>
      </c>
      <c r="F1627">
        <v>19</v>
      </c>
      <c r="G1627">
        <v>20</v>
      </c>
      <c r="H1627">
        <v>11</v>
      </c>
      <c r="I1627">
        <v>123</v>
      </c>
      <c r="J1627">
        <v>24</v>
      </c>
      <c r="K1627">
        <v>13.66</v>
      </c>
      <c r="L1627">
        <v>0</v>
      </c>
      <c r="M1627">
        <v>0</v>
      </c>
      <c r="N1627">
        <v>2</v>
      </c>
      <c r="O1627" s="2">
        <f t="shared" si="50"/>
        <v>6.4736842105263159</v>
      </c>
      <c r="P1627" s="2">
        <f t="shared" si="51"/>
        <v>6.15</v>
      </c>
    </row>
    <row r="1628" spans="1:16" x14ac:dyDescent="0.3">
      <c r="A1628">
        <v>26</v>
      </c>
      <c r="B1628" t="s">
        <v>4192</v>
      </c>
      <c r="C1628" t="s">
        <v>15</v>
      </c>
      <c r="D1628">
        <v>2012</v>
      </c>
      <c r="E1628">
        <v>2012</v>
      </c>
      <c r="F1628">
        <v>3</v>
      </c>
      <c r="G1628">
        <v>5</v>
      </c>
      <c r="H1628">
        <v>1</v>
      </c>
      <c r="I1628">
        <v>122</v>
      </c>
      <c r="J1628">
        <v>55</v>
      </c>
      <c r="K1628">
        <v>30.5</v>
      </c>
      <c r="L1628">
        <v>0</v>
      </c>
      <c r="M1628">
        <v>1</v>
      </c>
      <c r="N1628">
        <v>0</v>
      </c>
      <c r="O1628" s="2">
        <f t="shared" si="50"/>
        <v>40.666666666666664</v>
      </c>
      <c r="P1628" s="2">
        <f t="shared" si="51"/>
        <v>24.4</v>
      </c>
    </row>
    <row r="1629" spans="1:16" x14ac:dyDescent="0.3">
      <c r="A1629">
        <v>27</v>
      </c>
      <c r="B1629" t="s">
        <v>1632</v>
      </c>
      <c r="C1629" t="s">
        <v>16</v>
      </c>
      <c r="D1629">
        <v>2011</v>
      </c>
      <c r="E1629">
        <v>2015</v>
      </c>
      <c r="F1629">
        <v>22</v>
      </c>
      <c r="G1629">
        <v>28</v>
      </c>
      <c r="H1629">
        <v>11</v>
      </c>
      <c r="I1629">
        <v>122</v>
      </c>
      <c r="J1629">
        <v>17</v>
      </c>
      <c r="K1629">
        <v>7.17</v>
      </c>
      <c r="L1629">
        <v>0</v>
      </c>
      <c r="M1629">
        <v>0</v>
      </c>
      <c r="N1629">
        <v>5</v>
      </c>
      <c r="O1629" s="2">
        <f t="shared" si="50"/>
        <v>5.5454545454545459</v>
      </c>
      <c r="P1629" s="2">
        <f t="shared" si="51"/>
        <v>4.3571428571428568</v>
      </c>
    </row>
    <row r="1630" spans="1:16" x14ac:dyDescent="0.3">
      <c r="A1630">
        <v>28</v>
      </c>
      <c r="B1630" t="s">
        <v>2814</v>
      </c>
      <c r="C1630" t="s">
        <v>20</v>
      </c>
      <c r="D1630">
        <v>2001</v>
      </c>
      <c r="E1630">
        <v>2007</v>
      </c>
      <c r="F1630">
        <v>10</v>
      </c>
      <c r="G1630">
        <v>20</v>
      </c>
      <c r="H1630">
        <v>3</v>
      </c>
      <c r="I1630">
        <v>122</v>
      </c>
      <c r="J1630">
        <v>24</v>
      </c>
      <c r="K1630">
        <v>7.17</v>
      </c>
      <c r="L1630">
        <v>0</v>
      </c>
      <c r="M1630">
        <v>0</v>
      </c>
      <c r="N1630">
        <v>7</v>
      </c>
      <c r="O1630" s="2">
        <f t="shared" si="50"/>
        <v>12.2</v>
      </c>
      <c r="P1630" s="2">
        <f t="shared" si="51"/>
        <v>6.1</v>
      </c>
    </row>
    <row r="1631" spans="1:16" x14ac:dyDescent="0.3">
      <c r="A1631">
        <v>29</v>
      </c>
      <c r="B1631" t="s">
        <v>2349</v>
      </c>
      <c r="C1631" t="s">
        <v>19</v>
      </c>
      <c r="D1631">
        <v>1992</v>
      </c>
      <c r="E1631">
        <v>1996</v>
      </c>
      <c r="F1631">
        <v>3</v>
      </c>
      <c r="G1631">
        <v>5</v>
      </c>
      <c r="H1631">
        <v>0</v>
      </c>
      <c r="I1631">
        <v>122</v>
      </c>
      <c r="J1631">
        <v>62</v>
      </c>
      <c r="K1631">
        <v>24.4</v>
      </c>
      <c r="L1631">
        <v>0</v>
      </c>
      <c r="M1631">
        <v>1</v>
      </c>
      <c r="N1631">
        <v>0</v>
      </c>
      <c r="O1631" s="2">
        <f t="shared" si="50"/>
        <v>40.666666666666664</v>
      </c>
      <c r="P1631" s="2">
        <f t="shared" si="51"/>
        <v>24.4</v>
      </c>
    </row>
    <row r="1632" spans="1:16" x14ac:dyDescent="0.3">
      <c r="A1632">
        <v>30</v>
      </c>
      <c r="B1632" t="s">
        <v>2360</v>
      </c>
      <c r="C1632" t="s">
        <v>19</v>
      </c>
      <c r="D1632">
        <v>1992</v>
      </c>
      <c r="E1632">
        <v>1999</v>
      </c>
      <c r="F1632">
        <v>10</v>
      </c>
      <c r="G1632">
        <v>15</v>
      </c>
      <c r="H1632">
        <v>3</v>
      </c>
      <c r="I1632">
        <v>121</v>
      </c>
      <c r="J1632">
        <v>39</v>
      </c>
      <c r="K1632">
        <v>10.08</v>
      </c>
      <c r="L1632">
        <v>0</v>
      </c>
      <c r="M1632">
        <v>0</v>
      </c>
      <c r="N1632">
        <v>2</v>
      </c>
      <c r="O1632" s="2">
        <f t="shared" si="50"/>
        <v>12.1</v>
      </c>
      <c r="P1632" s="2">
        <f t="shared" si="51"/>
        <v>8.0666666666666664</v>
      </c>
    </row>
    <row r="1633" spans="1:16" x14ac:dyDescent="0.3">
      <c r="A1633">
        <v>31</v>
      </c>
      <c r="B1633" t="s">
        <v>4193</v>
      </c>
      <c r="C1633" t="s">
        <v>13</v>
      </c>
      <c r="D1633">
        <v>1948</v>
      </c>
      <c r="E1633">
        <v>1950</v>
      </c>
      <c r="F1633">
        <v>5</v>
      </c>
      <c r="G1633">
        <v>10</v>
      </c>
      <c r="H1633">
        <v>0</v>
      </c>
      <c r="I1633">
        <v>121</v>
      </c>
      <c r="J1633">
        <v>67</v>
      </c>
      <c r="K1633">
        <v>12.1</v>
      </c>
      <c r="L1633">
        <v>0</v>
      </c>
      <c r="M1633">
        <v>1</v>
      </c>
      <c r="N1633">
        <v>1</v>
      </c>
      <c r="O1633" s="2">
        <f t="shared" si="50"/>
        <v>24.2</v>
      </c>
      <c r="P1633" s="2">
        <f t="shared" si="51"/>
        <v>12.1</v>
      </c>
    </row>
    <row r="1634" spans="1:16" x14ac:dyDescent="0.3">
      <c r="A1634">
        <v>32</v>
      </c>
      <c r="B1634" t="s">
        <v>4194</v>
      </c>
      <c r="C1634" t="s">
        <v>12</v>
      </c>
      <c r="D1634">
        <v>1929</v>
      </c>
      <c r="E1634">
        <v>1934</v>
      </c>
      <c r="F1634">
        <v>18</v>
      </c>
      <c r="G1634">
        <v>24</v>
      </c>
      <c r="H1634">
        <v>5</v>
      </c>
      <c r="I1634">
        <v>121</v>
      </c>
      <c r="J1634">
        <v>20</v>
      </c>
      <c r="K1634">
        <v>6.36</v>
      </c>
      <c r="L1634">
        <v>0</v>
      </c>
      <c r="M1634">
        <v>0</v>
      </c>
      <c r="N1634">
        <v>5</v>
      </c>
      <c r="O1634" s="2">
        <f t="shared" si="50"/>
        <v>6.7222222222222223</v>
      </c>
      <c r="P1634" s="2">
        <f t="shared" si="51"/>
        <v>5.041666666666667</v>
      </c>
    </row>
    <row r="1635" spans="1:16" x14ac:dyDescent="0.3">
      <c r="A1635">
        <v>33</v>
      </c>
      <c r="B1635" t="s">
        <v>2823</v>
      </c>
      <c r="C1635" t="s">
        <v>11</v>
      </c>
      <c r="D1635">
        <v>2010</v>
      </c>
      <c r="E1635">
        <v>2011</v>
      </c>
      <c r="F1635">
        <v>4</v>
      </c>
      <c r="G1635">
        <v>5</v>
      </c>
      <c r="H1635">
        <v>0</v>
      </c>
      <c r="I1635">
        <v>120</v>
      </c>
      <c r="J1635">
        <v>46</v>
      </c>
      <c r="K1635">
        <v>24</v>
      </c>
      <c r="L1635">
        <v>0</v>
      </c>
      <c r="M1635">
        <v>0</v>
      </c>
      <c r="N1635">
        <v>1</v>
      </c>
      <c r="O1635" s="2">
        <f t="shared" si="50"/>
        <v>30</v>
      </c>
      <c r="P1635" s="2">
        <f t="shared" si="51"/>
        <v>24</v>
      </c>
    </row>
    <row r="1636" spans="1:16" x14ac:dyDescent="0.3">
      <c r="A1636">
        <v>34</v>
      </c>
      <c r="B1636" t="s">
        <v>2584</v>
      </c>
      <c r="C1636" t="s">
        <v>13</v>
      </c>
      <c r="D1636">
        <v>1988</v>
      </c>
      <c r="E1636">
        <v>1990</v>
      </c>
      <c r="F1636">
        <v>4</v>
      </c>
      <c r="G1636">
        <v>8</v>
      </c>
      <c r="H1636">
        <v>0</v>
      </c>
      <c r="I1636">
        <v>119</v>
      </c>
      <c r="J1636">
        <v>43</v>
      </c>
      <c r="K1636">
        <v>14.87</v>
      </c>
      <c r="L1636">
        <v>0</v>
      </c>
      <c r="M1636">
        <v>0</v>
      </c>
      <c r="N1636">
        <v>2</v>
      </c>
      <c r="O1636" s="2">
        <f t="shared" si="50"/>
        <v>29.75</v>
      </c>
      <c r="P1636" s="2">
        <f t="shared" si="51"/>
        <v>14.875</v>
      </c>
    </row>
    <row r="1637" spans="1:16" x14ac:dyDescent="0.3">
      <c r="A1637">
        <v>35</v>
      </c>
      <c r="B1637" t="s">
        <v>2253</v>
      </c>
      <c r="C1637" t="s">
        <v>14</v>
      </c>
      <c r="D1637">
        <v>1988</v>
      </c>
      <c r="E1637">
        <v>1991</v>
      </c>
      <c r="F1637">
        <v>4</v>
      </c>
      <c r="G1637">
        <v>7</v>
      </c>
      <c r="H1637">
        <v>0</v>
      </c>
      <c r="I1637">
        <v>118</v>
      </c>
      <c r="J1637">
        <v>57</v>
      </c>
      <c r="K1637">
        <v>16.850000000000001</v>
      </c>
      <c r="L1637">
        <v>0</v>
      </c>
      <c r="M1637">
        <v>1</v>
      </c>
      <c r="N1637">
        <v>1</v>
      </c>
      <c r="O1637" s="2">
        <f t="shared" si="50"/>
        <v>29.5</v>
      </c>
      <c r="P1637" s="2">
        <f t="shared" si="51"/>
        <v>16.857142857142858</v>
      </c>
    </row>
    <row r="1638" spans="1:16" x14ac:dyDescent="0.3">
      <c r="A1638">
        <v>36</v>
      </c>
      <c r="B1638" t="s">
        <v>4195</v>
      </c>
      <c r="C1638" t="s">
        <v>13</v>
      </c>
      <c r="D1638">
        <v>1962</v>
      </c>
      <c r="E1638">
        <v>1963</v>
      </c>
      <c r="F1638">
        <v>6</v>
      </c>
      <c r="G1638">
        <v>7</v>
      </c>
      <c r="H1638">
        <v>3</v>
      </c>
      <c r="I1638">
        <v>118</v>
      </c>
      <c r="J1638">
        <v>69</v>
      </c>
      <c r="K1638">
        <v>29.5</v>
      </c>
      <c r="L1638">
        <v>0</v>
      </c>
      <c r="M1638">
        <v>1</v>
      </c>
      <c r="N1638">
        <v>0</v>
      </c>
      <c r="O1638" s="2">
        <f t="shared" si="50"/>
        <v>19.666666666666668</v>
      </c>
      <c r="P1638" s="2">
        <f t="shared" si="51"/>
        <v>16.857142857142858</v>
      </c>
    </row>
    <row r="1639" spans="1:16" x14ac:dyDescent="0.3">
      <c r="A1639">
        <v>37</v>
      </c>
      <c r="B1639" t="s">
        <v>2854</v>
      </c>
      <c r="C1639" t="s">
        <v>18</v>
      </c>
      <c r="D1639">
        <v>2000</v>
      </c>
      <c r="E1639">
        <v>2002</v>
      </c>
      <c r="F1639">
        <v>5</v>
      </c>
      <c r="G1639">
        <v>8</v>
      </c>
      <c r="H1639">
        <v>2</v>
      </c>
      <c r="I1639">
        <v>118</v>
      </c>
      <c r="J1639">
        <v>27</v>
      </c>
      <c r="K1639">
        <v>19.66</v>
      </c>
      <c r="L1639">
        <v>0</v>
      </c>
      <c r="M1639">
        <v>0</v>
      </c>
      <c r="N1639">
        <v>1</v>
      </c>
      <c r="O1639" s="2">
        <f t="shared" si="50"/>
        <v>23.6</v>
      </c>
      <c r="P1639" s="2">
        <f t="shared" si="51"/>
        <v>14.75</v>
      </c>
    </row>
    <row r="1640" spans="1:16" x14ac:dyDescent="0.3">
      <c r="A1640">
        <v>38</v>
      </c>
      <c r="B1640" t="s">
        <v>1904</v>
      </c>
      <c r="C1640" t="s">
        <v>14</v>
      </c>
      <c r="D1640">
        <v>1999</v>
      </c>
      <c r="E1640">
        <v>2000</v>
      </c>
      <c r="F1640">
        <v>4</v>
      </c>
      <c r="G1640">
        <v>5</v>
      </c>
      <c r="H1640">
        <v>0</v>
      </c>
      <c r="I1640">
        <v>117</v>
      </c>
      <c r="J1640">
        <v>39</v>
      </c>
      <c r="K1640">
        <v>23.4</v>
      </c>
      <c r="L1640">
        <v>0</v>
      </c>
      <c r="M1640">
        <v>0</v>
      </c>
      <c r="N1640">
        <v>0</v>
      </c>
      <c r="O1640" s="2">
        <f t="shared" si="50"/>
        <v>29.25</v>
      </c>
      <c r="P1640" s="2">
        <f t="shared" si="51"/>
        <v>23.4</v>
      </c>
    </row>
    <row r="1641" spans="1:16" x14ac:dyDescent="0.3">
      <c r="A1641">
        <v>39</v>
      </c>
      <c r="B1641" t="s">
        <v>4196</v>
      </c>
      <c r="C1641" t="s">
        <v>16</v>
      </c>
      <c r="D1641">
        <v>1965</v>
      </c>
      <c r="E1641">
        <v>1969</v>
      </c>
      <c r="F1641">
        <v>5</v>
      </c>
      <c r="G1641">
        <v>8</v>
      </c>
      <c r="H1641">
        <v>2</v>
      </c>
      <c r="I1641">
        <v>117</v>
      </c>
      <c r="J1641">
        <v>34</v>
      </c>
      <c r="K1641">
        <v>19.5</v>
      </c>
      <c r="L1641">
        <v>0</v>
      </c>
      <c r="M1641">
        <v>0</v>
      </c>
      <c r="N1641">
        <v>0</v>
      </c>
      <c r="O1641" s="2">
        <f t="shared" si="50"/>
        <v>23.4</v>
      </c>
      <c r="P1641" s="2">
        <f t="shared" si="51"/>
        <v>14.625</v>
      </c>
    </row>
    <row r="1642" spans="1:16" x14ac:dyDescent="0.3">
      <c r="A1642">
        <v>40</v>
      </c>
      <c r="B1642" t="s">
        <v>1215</v>
      </c>
      <c r="C1642" t="s">
        <v>14</v>
      </c>
      <c r="D1642">
        <v>2016</v>
      </c>
      <c r="E1642">
        <v>2018</v>
      </c>
      <c r="F1642">
        <v>11</v>
      </c>
      <c r="G1642">
        <v>17</v>
      </c>
      <c r="H1642">
        <v>6</v>
      </c>
      <c r="I1642">
        <v>117</v>
      </c>
      <c r="J1642">
        <v>25</v>
      </c>
      <c r="K1642">
        <v>10.63</v>
      </c>
      <c r="L1642">
        <v>0</v>
      </c>
      <c r="M1642">
        <v>0</v>
      </c>
      <c r="N1642">
        <v>0</v>
      </c>
      <c r="O1642" s="2">
        <f t="shared" si="50"/>
        <v>10.636363636363637</v>
      </c>
      <c r="P1642" s="2">
        <f t="shared" si="51"/>
        <v>6.882352941176471</v>
      </c>
    </row>
    <row r="1643" spans="1:16" x14ac:dyDescent="0.3">
      <c r="A1643">
        <v>41</v>
      </c>
      <c r="B1643" t="s">
        <v>4197</v>
      </c>
      <c r="C1643" t="s">
        <v>15</v>
      </c>
      <c r="D1643">
        <v>1928</v>
      </c>
      <c r="E1643">
        <v>1930</v>
      </c>
      <c r="F1643">
        <v>3</v>
      </c>
      <c r="G1643">
        <v>6</v>
      </c>
      <c r="H1643">
        <v>0</v>
      </c>
      <c r="I1643">
        <v>117</v>
      </c>
      <c r="J1643">
        <v>38</v>
      </c>
      <c r="K1643">
        <v>19.5</v>
      </c>
      <c r="L1643">
        <v>0</v>
      </c>
      <c r="M1643">
        <v>0</v>
      </c>
      <c r="N1643">
        <v>0</v>
      </c>
      <c r="O1643" s="2">
        <f t="shared" si="50"/>
        <v>39</v>
      </c>
      <c r="P1643" s="2">
        <f t="shared" si="51"/>
        <v>19.5</v>
      </c>
    </row>
    <row r="1644" spans="1:16" x14ac:dyDescent="0.3">
      <c r="A1644">
        <v>42</v>
      </c>
      <c r="B1644" t="s">
        <v>4135</v>
      </c>
      <c r="C1644" t="s">
        <v>18</v>
      </c>
      <c r="D1644">
        <v>1961</v>
      </c>
      <c r="E1644">
        <v>1965</v>
      </c>
      <c r="F1644">
        <v>19</v>
      </c>
      <c r="G1644">
        <v>30</v>
      </c>
      <c r="H1644">
        <v>20</v>
      </c>
      <c r="I1644">
        <v>116</v>
      </c>
      <c r="J1644">
        <v>27</v>
      </c>
      <c r="K1644">
        <v>11.6</v>
      </c>
      <c r="L1644">
        <v>0</v>
      </c>
      <c r="M1644">
        <v>0</v>
      </c>
      <c r="N1644">
        <v>4</v>
      </c>
      <c r="O1644" s="2">
        <f t="shared" si="50"/>
        <v>6.1052631578947372</v>
      </c>
      <c r="P1644" s="2">
        <f t="shared" si="51"/>
        <v>3.8666666666666667</v>
      </c>
    </row>
    <row r="1645" spans="1:16" x14ac:dyDescent="0.3">
      <c r="A1645">
        <v>43</v>
      </c>
      <c r="B1645" t="s">
        <v>4198</v>
      </c>
      <c r="C1645" t="s">
        <v>13</v>
      </c>
      <c r="D1645">
        <v>1931</v>
      </c>
      <c r="E1645">
        <v>1935</v>
      </c>
      <c r="F1645">
        <v>4</v>
      </c>
      <c r="G1645">
        <v>7</v>
      </c>
      <c r="H1645">
        <v>0</v>
      </c>
      <c r="I1645">
        <v>116</v>
      </c>
      <c r="J1645">
        <v>35</v>
      </c>
      <c r="K1645">
        <v>16.57</v>
      </c>
      <c r="L1645">
        <v>0</v>
      </c>
      <c r="M1645">
        <v>0</v>
      </c>
      <c r="N1645">
        <v>0</v>
      </c>
      <c r="O1645" s="2">
        <f t="shared" si="50"/>
        <v>29</v>
      </c>
      <c r="P1645" s="2">
        <f t="shared" si="51"/>
        <v>16.571428571428573</v>
      </c>
    </row>
    <row r="1646" spans="1:16" x14ac:dyDescent="0.3">
      <c r="A1646">
        <v>44</v>
      </c>
      <c r="B1646" t="s">
        <v>4199</v>
      </c>
      <c r="C1646" t="s">
        <v>15</v>
      </c>
      <c r="D1646">
        <v>1953</v>
      </c>
      <c r="E1646">
        <v>1956</v>
      </c>
      <c r="F1646">
        <v>14</v>
      </c>
      <c r="G1646">
        <v>17</v>
      </c>
      <c r="H1646">
        <v>3</v>
      </c>
      <c r="I1646">
        <v>116</v>
      </c>
      <c r="J1646">
        <v>21</v>
      </c>
      <c r="K1646">
        <v>8.2799999999999994</v>
      </c>
      <c r="L1646">
        <v>0</v>
      </c>
      <c r="M1646">
        <v>0</v>
      </c>
      <c r="N1646">
        <v>4</v>
      </c>
      <c r="O1646" s="2">
        <f t="shared" si="50"/>
        <v>8.2857142857142865</v>
      </c>
      <c r="P1646" s="2">
        <f t="shared" si="51"/>
        <v>6.8235294117647056</v>
      </c>
    </row>
    <row r="1647" spans="1:16" x14ac:dyDescent="0.3">
      <c r="A1647">
        <v>45</v>
      </c>
      <c r="B1647" t="s">
        <v>4200</v>
      </c>
      <c r="C1647" t="s">
        <v>12</v>
      </c>
      <c r="D1647">
        <v>1921</v>
      </c>
      <c r="E1647">
        <v>1921</v>
      </c>
      <c r="F1647">
        <v>11</v>
      </c>
      <c r="G1647">
        <v>12</v>
      </c>
      <c r="H1647">
        <v>5</v>
      </c>
      <c r="I1647">
        <v>116</v>
      </c>
      <c r="J1647">
        <v>36</v>
      </c>
      <c r="K1647">
        <v>16.57</v>
      </c>
      <c r="L1647">
        <v>0</v>
      </c>
      <c r="M1647">
        <v>0</v>
      </c>
      <c r="N1647">
        <v>1</v>
      </c>
      <c r="O1647" s="2">
        <f t="shared" si="50"/>
        <v>10.545454545454545</v>
      </c>
      <c r="P1647" s="2">
        <f t="shared" si="51"/>
        <v>9.6666666666666661</v>
      </c>
    </row>
    <row r="1648" spans="1:16" x14ac:dyDescent="0.3">
      <c r="A1648">
        <v>46</v>
      </c>
      <c r="B1648" t="s">
        <v>4201</v>
      </c>
      <c r="C1648" t="s">
        <v>13</v>
      </c>
      <c r="D1648">
        <v>1899</v>
      </c>
      <c r="E1648">
        <v>1912</v>
      </c>
      <c r="F1648">
        <v>5</v>
      </c>
      <c r="G1648">
        <v>10</v>
      </c>
      <c r="H1648">
        <v>0</v>
      </c>
      <c r="I1648">
        <v>116</v>
      </c>
      <c r="J1648">
        <v>41</v>
      </c>
      <c r="K1648">
        <v>11.6</v>
      </c>
      <c r="L1648">
        <v>0</v>
      </c>
      <c r="M1648">
        <v>0</v>
      </c>
      <c r="N1648">
        <v>1</v>
      </c>
      <c r="O1648" s="2">
        <f t="shared" si="50"/>
        <v>23.2</v>
      </c>
      <c r="P1648" s="2">
        <f t="shared" si="51"/>
        <v>11.6</v>
      </c>
    </row>
    <row r="1649" spans="1:16" x14ac:dyDescent="0.3">
      <c r="A1649">
        <v>47</v>
      </c>
      <c r="B1649" t="s">
        <v>1642</v>
      </c>
      <c r="C1649" t="s">
        <v>11</v>
      </c>
      <c r="D1649">
        <v>2006</v>
      </c>
      <c r="E1649">
        <v>2011</v>
      </c>
      <c r="F1649">
        <v>14</v>
      </c>
      <c r="G1649">
        <v>19</v>
      </c>
      <c r="H1649">
        <v>3</v>
      </c>
      <c r="I1649">
        <v>116</v>
      </c>
      <c r="J1649">
        <v>30</v>
      </c>
      <c r="K1649">
        <v>7.25</v>
      </c>
      <c r="L1649">
        <v>0</v>
      </c>
      <c r="M1649">
        <v>0</v>
      </c>
      <c r="N1649">
        <v>7</v>
      </c>
      <c r="O1649" s="2">
        <f t="shared" si="50"/>
        <v>8.2857142857142865</v>
      </c>
      <c r="P1649" s="2">
        <f t="shared" si="51"/>
        <v>6.1052631578947372</v>
      </c>
    </row>
    <row r="1650" spans="1:16" x14ac:dyDescent="0.3">
      <c r="A1650">
        <v>48</v>
      </c>
      <c r="B1650" t="s">
        <v>2622</v>
      </c>
      <c r="C1650" t="s">
        <v>19</v>
      </c>
      <c r="D1650">
        <v>1992</v>
      </c>
      <c r="E1650">
        <v>1995</v>
      </c>
      <c r="F1650">
        <v>9</v>
      </c>
      <c r="G1650">
        <v>13</v>
      </c>
      <c r="H1650">
        <v>2</v>
      </c>
      <c r="I1650">
        <v>115</v>
      </c>
      <c r="J1650">
        <v>28</v>
      </c>
      <c r="K1650">
        <v>10.45</v>
      </c>
      <c r="L1650">
        <v>0</v>
      </c>
      <c r="M1650">
        <v>0</v>
      </c>
      <c r="N1650">
        <v>4</v>
      </c>
      <c r="O1650" s="2">
        <f t="shared" si="50"/>
        <v>12.777777777777779</v>
      </c>
      <c r="P1650" s="2">
        <f t="shared" si="51"/>
        <v>8.8461538461538467</v>
      </c>
    </row>
    <row r="1651" spans="1:16" x14ac:dyDescent="0.3">
      <c r="A1651">
        <v>49</v>
      </c>
      <c r="B1651" t="s">
        <v>2910</v>
      </c>
      <c r="C1651" t="s">
        <v>13</v>
      </c>
      <c r="D1651">
        <v>1995</v>
      </c>
      <c r="E1651">
        <v>1997</v>
      </c>
      <c r="F1651">
        <v>8</v>
      </c>
      <c r="G1651">
        <v>13</v>
      </c>
      <c r="H1651">
        <v>0</v>
      </c>
      <c r="I1651">
        <v>115</v>
      </c>
      <c r="J1651">
        <v>29</v>
      </c>
      <c r="K1651">
        <v>8.84</v>
      </c>
      <c r="L1651">
        <v>0</v>
      </c>
      <c r="M1651">
        <v>0</v>
      </c>
      <c r="N1651">
        <v>2</v>
      </c>
      <c r="O1651" s="2">
        <f t="shared" si="50"/>
        <v>14.375</v>
      </c>
      <c r="P1651" s="2">
        <f t="shared" si="51"/>
        <v>8.8461538461538467</v>
      </c>
    </row>
    <row r="1652" spans="1:16" x14ac:dyDescent="0.3">
      <c r="A1652">
        <v>0</v>
      </c>
      <c r="B1652" t="s">
        <v>4202</v>
      </c>
      <c r="C1652" t="s">
        <v>13</v>
      </c>
      <c r="D1652">
        <v>1991</v>
      </c>
      <c r="E1652">
        <v>1991</v>
      </c>
      <c r="F1652">
        <v>3</v>
      </c>
      <c r="G1652">
        <v>6</v>
      </c>
      <c r="H1652">
        <v>0</v>
      </c>
      <c r="I1652">
        <v>115</v>
      </c>
      <c r="J1652">
        <v>44</v>
      </c>
      <c r="K1652">
        <v>19.16</v>
      </c>
      <c r="L1652">
        <v>0</v>
      </c>
      <c r="M1652">
        <v>0</v>
      </c>
      <c r="N1652">
        <v>0</v>
      </c>
      <c r="O1652" s="2">
        <f t="shared" si="50"/>
        <v>38.333333333333336</v>
      </c>
      <c r="P1652" s="2">
        <f t="shared" si="51"/>
        <v>19.166666666666668</v>
      </c>
    </row>
    <row r="1653" spans="1:16" x14ac:dyDescent="0.3">
      <c r="A1653">
        <v>1</v>
      </c>
      <c r="B1653" t="s">
        <v>659</v>
      </c>
      <c r="C1653" t="s">
        <v>20</v>
      </c>
      <c r="D1653">
        <v>2017</v>
      </c>
      <c r="E1653">
        <v>2018</v>
      </c>
      <c r="F1653">
        <v>3</v>
      </c>
      <c r="G1653">
        <v>6</v>
      </c>
      <c r="H1653">
        <v>0</v>
      </c>
      <c r="I1653">
        <v>115</v>
      </c>
      <c r="J1653">
        <v>64</v>
      </c>
      <c r="K1653">
        <v>19.16</v>
      </c>
      <c r="L1653">
        <v>0</v>
      </c>
      <c r="M1653">
        <v>1</v>
      </c>
      <c r="N1653">
        <v>3</v>
      </c>
      <c r="O1653" s="2">
        <f t="shared" si="50"/>
        <v>38.333333333333336</v>
      </c>
      <c r="P1653" s="2">
        <f t="shared" si="51"/>
        <v>19.166666666666668</v>
      </c>
    </row>
    <row r="1654" spans="1:16" x14ac:dyDescent="0.3">
      <c r="A1654">
        <v>2</v>
      </c>
      <c r="B1654" t="s">
        <v>3510</v>
      </c>
      <c r="C1654" t="s">
        <v>12</v>
      </c>
      <c r="D1654">
        <v>1980</v>
      </c>
      <c r="E1654">
        <v>1980</v>
      </c>
      <c r="F1654">
        <v>3</v>
      </c>
      <c r="G1654">
        <v>5</v>
      </c>
      <c r="H1654">
        <v>0</v>
      </c>
      <c r="I1654">
        <v>114</v>
      </c>
      <c r="J1654">
        <v>49</v>
      </c>
      <c r="K1654">
        <v>22.8</v>
      </c>
      <c r="L1654">
        <v>0</v>
      </c>
      <c r="M1654">
        <v>0</v>
      </c>
      <c r="N1654">
        <v>0</v>
      </c>
      <c r="O1654" s="2">
        <f t="shared" si="50"/>
        <v>38</v>
      </c>
      <c r="P1654" s="2">
        <f t="shared" si="51"/>
        <v>22.8</v>
      </c>
    </row>
    <row r="1655" spans="1:16" x14ac:dyDescent="0.3">
      <c r="A1655">
        <v>3</v>
      </c>
      <c r="B1655" t="s">
        <v>3209</v>
      </c>
      <c r="C1655" t="s">
        <v>15</v>
      </c>
      <c r="D1655">
        <v>2016</v>
      </c>
      <c r="E1655">
        <v>2019</v>
      </c>
      <c r="F1655">
        <v>14</v>
      </c>
      <c r="G1655">
        <v>22</v>
      </c>
      <c r="H1655">
        <v>7</v>
      </c>
      <c r="I1655">
        <v>114</v>
      </c>
      <c r="J1655">
        <v>24</v>
      </c>
      <c r="K1655">
        <v>7.6</v>
      </c>
      <c r="L1655">
        <v>0</v>
      </c>
      <c r="M1655">
        <v>0</v>
      </c>
      <c r="N1655">
        <v>6</v>
      </c>
      <c r="O1655" s="2">
        <f t="shared" si="50"/>
        <v>8.1428571428571423</v>
      </c>
      <c r="P1655" s="2">
        <f t="shared" si="51"/>
        <v>5.1818181818181817</v>
      </c>
    </row>
    <row r="1656" spans="1:16" x14ac:dyDescent="0.3">
      <c r="A1656">
        <v>4</v>
      </c>
      <c r="B1656" t="s">
        <v>4203</v>
      </c>
      <c r="C1656" t="s">
        <v>13</v>
      </c>
      <c r="D1656">
        <v>2001</v>
      </c>
      <c r="E1656">
        <v>2003</v>
      </c>
      <c r="F1656">
        <v>7</v>
      </c>
      <c r="G1656">
        <v>13</v>
      </c>
      <c r="H1656">
        <v>3</v>
      </c>
      <c r="I1656">
        <v>114</v>
      </c>
      <c r="J1656">
        <v>19</v>
      </c>
      <c r="K1656">
        <v>11.4</v>
      </c>
      <c r="L1656">
        <v>0</v>
      </c>
      <c r="M1656">
        <v>0</v>
      </c>
      <c r="N1656">
        <v>0</v>
      </c>
      <c r="O1656" s="2">
        <f t="shared" si="50"/>
        <v>16.285714285714285</v>
      </c>
      <c r="P1656" s="2">
        <f t="shared" si="51"/>
        <v>8.7692307692307701</v>
      </c>
    </row>
    <row r="1657" spans="1:16" x14ac:dyDescent="0.3">
      <c r="A1657">
        <v>5</v>
      </c>
      <c r="B1657" t="s">
        <v>4204</v>
      </c>
      <c r="C1657" t="s">
        <v>12</v>
      </c>
      <c r="D1657">
        <v>1887</v>
      </c>
      <c r="E1657">
        <v>1892</v>
      </c>
      <c r="F1657">
        <v>9</v>
      </c>
      <c r="G1657">
        <v>17</v>
      </c>
      <c r="H1657">
        <v>4</v>
      </c>
      <c r="I1657">
        <v>114</v>
      </c>
      <c r="J1657">
        <v>20</v>
      </c>
      <c r="K1657">
        <v>8.76</v>
      </c>
      <c r="L1657">
        <v>0</v>
      </c>
      <c r="M1657">
        <v>0</v>
      </c>
      <c r="N1657">
        <v>1</v>
      </c>
      <c r="O1657" s="2">
        <f t="shared" si="50"/>
        <v>12.666666666666666</v>
      </c>
      <c r="P1657" s="2">
        <f t="shared" si="51"/>
        <v>6.7058823529411766</v>
      </c>
    </row>
    <row r="1658" spans="1:16" x14ac:dyDescent="0.3">
      <c r="A1658">
        <v>6</v>
      </c>
      <c r="B1658" t="s">
        <v>4205</v>
      </c>
      <c r="C1658" t="s">
        <v>17</v>
      </c>
      <c r="D1658">
        <v>1939</v>
      </c>
      <c r="E1658">
        <v>1939</v>
      </c>
      <c r="F1658">
        <v>2</v>
      </c>
      <c r="G1658">
        <v>2</v>
      </c>
      <c r="H1658">
        <v>0</v>
      </c>
      <c r="I1658">
        <v>114</v>
      </c>
      <c r="J1658">
        <v>75</v>
      </c>
      <c r="K1658">
        <v>57</v>
      </c>
      <c r="L1658">
        <v>0</v>
      </c>
      <c r="M1658">
        <v>1</v>
      </c>
      <c r="N1658">
        <v>0</v>
      </c>
      <c r="O1658" s="2">
        <f t="shared" si="50"/>
        <v>57</v>
      </c>
      <c r="P1658" s="2">
        <f t="shared" si="51"/>
        <v>57</v>
      </c>
    </row>
    <row r="1659" spans="1:16" x14ac:dyDescent="0.3">
      <c r="A1659">
        <v>7</v>
      </c>
      <c r="B1659" t="s">
        <v>4206</v>
      </c>
      <c r="C1659" t="s">
        <v>17</v>
      </c>
      <c r="D1659">
        <v>1912</v>
      </c>
      <c r="E1659">
        <v>1914</v>
      </c>
      <c r="F1659">
        <v>5</v>
      </c>
      <c r="G1659">
        <v>10</v>
      </c>
      <c r="H1659">
        <v>0</v>
      </c>
      <c r="I1659">
        <v>114</v>
      </c>
      <c r="J1659">
        <v>51</v>
      </c>
      <c r="K1659">
        <v>11.4</v>
      </c>
      <c r="L1659">
        <v>0</v>
      </c>
      <c r="M1659">
        <v>1</v>
      </c>
      <c r="N1659">
        <v>3</v>
      </c>
      <c r="O1659" s="2">
        <f t="shared" si="50"/>
        <v>22.8</v>
      </c>
      <c r="P1659" s="2">
        <f t="shared" si="51"/>
        <v>11.4</v>
      </c>
    </row>
    <row r="1660" spans="1:16" x14ac:dyDescent="0.3">
      <c r="A1660">
        <v>8</v>
      </c>
      <c r="B1660" t="s">
        <v>4207</v>
      </c>
      <c r="C1660" t="s">
        <v>13</v>
      </c>
      <c r="D1660">
        <v>1935</v>
      </c>
      <c r="E1660">
        <v>1935</v>
      </c>
      <c r="F1660">
        <v>5</v>
      </c>
      <c r="G1660">
        <v>9</v>
      </c>
      <c r="H1660">
        <v>2</v>
      </c>
      <c r="I1660">
        <v>114</v>
      </c>
      <c r="J1660">
        <v>85</v>
      </c>
      <c r="K1660">
        <v>16.28</v>
      </c>
      <c r="L1660">
        <v>0</v>
      </c>
      <c r="M1660">
        <v>1</v>
      </c>
      <c r="N1660">
        <v>2</v>
      </c>
      <c r="O1660" s="2">
        <f t="shared" si="50"/>
        <v>22.8</v>
      </c>
      <c r="P1660" s="2">
        <f t="shared" si="51"/>
        <v>12.666666666666666</v>
      </c>
    </row>
    <row r="1661" spans="1:16" x14ac:dyDescent="0.3">
      <c r="A1661">
        <v>9</v>
      </c>
      <c r="B1661" t="s">
        <v>2531</v>
      </c>
      <c r="C1661" t="s">
        <v>19</v>
      </c>
      <c r="D1661">
        <v>1996</v>
      </c>
      <c r="E1661">
        <v>1999</v>
      </c>
      <c r="F1661">
        <v>10</v>
      </c>
      <c r="G1661">
        <v>18</v>
      </c>
      <c r="H1661">
        <v>3</v>
      </c>
      <c r="I1661">
        <v>114</v>
      </c>
      <c r="J1661">
        <v>17</v>
      </c>
      <c r="K1661">
        <v>7.6</v>
      </c>
      <c r="L1661">
        <v>0</v>
      </c>
      <c r="M1661">
        <v>0</v>
      </c>
      <c r="N1661">
        <v>1</v>
      </c>
      <c r="O1661" s="2">
        <f t="shared" si="50"/>
        <v>11.4</v>
      </c>
      <c r="P1661" s="2">
        <f t="shared" si="51"/>
        <v>6.333333333333333</v>
      </c>
    </row>
    <row r="1662" spans="1:16" x14ac:dyDescent="0.3">
      <c r="A1662">
        <v>10</v>
      </c>
      <c r="B1662" t="s">
        <v>4208</v>
      </c>
      <c r="C1662" t="s">
        <v>18</v>
      </c>
      <c r="D1662">
        <v>1930</v>
      </c>
      <c r="E1662">
        <v>1932</v>
      </c>
      <c r="F1662">
        <v>6</v>
      </c>
      <c r="G1662">
        <v>7</v>
      </c>
      <c r="H1662">
        <v>2</v>
      </c>
      <c r="I1662">
        <v>113</v>
      </c>
      <c r="J1662">
        <v>33</v>
      </c>
      <c r="K1662">
        <v>22.6</v>
      </c>
      <c r="L1662">
        <v>0</v>
      </c>
      <c r="M1662">
        <v>0</v>
      </c>
      <c r="N1662">
        <v>0</v>
      </c>
      <c r="O1662" s="2">
        <f t="shared" si="50"/>
        <v>18.833333333333332</v>
      </c>
      <c r="P1662" s="2">
        <f t="shared" si="51"/>
        <v>16.142857142857142</v>
      </c>
    </row>
    <row r="1663" spans="1:16" x14ac:dyDescent="0.3">
      <c r="A1663">
        <v>11</v>
      </c>
      <c r="B1663" t="s">
        <v>4209</v>
      </c>
      <c r="C1663" t="s">
        <v>13</v>
      </c>
      <c r="D1663">
        <v>1899</v>
      </c>
      <c r="E1663">
        <v>1912</v>
      </c>
      <c r="F1663">
        <v>11</v>
      </c>
      <c r="G1663">
        <v>18</v>
      </c>
      <c r="H1663">
        <v>3</v>
      </c>
      <c r="I1663">
        <v>113</v>
      </c>
      <c r="J1663">
        <v>25</v>
      </c>
      <c r="K1663">
        <v>7.53</v>
      </c>
      <c r="L1663">
        <v>0</v>
      </c>
      <c r="M1663">
        <v>0</v>
      </c>
      <c r="N1663">
        <v>4</v>
      </c>
      <c r="O1663" s="2">
        <f t="shared" si="50"/>
        <v>10.272727272727273</v>
      </c>
      <c r="P1663" s="2">
        <f t="shared" si="51"/>
        <v>6.2777777777777777</v>
      </c>
    </row>
    <row r="1664" spans="1:16" x14ac:dyDescent="0.3">
      <c r="A1664">
        <v>12</v>
      </c>
      <c r="B1664" t="s">
        <v>839</v>
      </c>
      <c r="C1664" t="s">
        <v>17</v>
      </c>
      <c r="D1664">
        <v>2017</v>
      </c>
      <c r="E1664">
        <v>2017</v>
      </c>
      <c r="F1664">
        <v>4</v>
      </c>
      <c r="G1664">
        <v>8</v>
      </c>
      <c r="H1664">
        <v>0</v>
      </c>
      <c r="I1664">
        <v>113</v>
      </c>
      <c r="J1664">
        <v>34</v>
      </c>
      <c r="K1664">
        <v>14.12</v>
      </c>
      <c r="L1664">
        <v>0</v>
      </c>
      <c r="M1664">
        <v>0</v>
      </c>
      <c r="N1664">
        <v>0</v>
      </c>
      <c r="O1664" s="2">
        <f t="shared" si="50"/>
        <v>28.25</v>
      </c>
      <c r="P1664" s="2">
        <f t="shared" si="51"/>
        <v>14.125</v>
      </c>
    </row>
    <row r="1665" spans="1:16" x14ac:dyDescent="0.3">
      <c r="A1665">
        <v>13</v>
      </c>
      <c r="B1665" t="s">
        <v>4210</v>
      </c>
      <c r="C1665" t="s">
        <v>13</v>
      </c>
      <c r="D1665">
        <v>1950</v>
      </c>
      <c r="E1665">
        <v>1963</v>
      </c>
      <c r="F1665">
        <v>7</v>
      </c>
      <c r="G1665">
        <v>13</v>
      </c>
      <c r="H1665">
        <v>7</v>
      </c>
      <c r="I1665">
        <v>113</v>
      </c>
      <c r="J1665">
        <v>42</v>
      </c>
      <c r="K1665">
        <v>18.829999999999998</v>
      </c>
      <c r="L1665">
        <v>0</v>
      </c>
      <c r="M1665">
        <v>0</v>
      </c>
      <c r="N1665">
        <v>0</v>
      </c>
      <c r="O1665" s="2">
        <f t="shared" si="50"/>
        <v>16.142857142857142</v>
      </c>
      <c r="P1665" s="2">
        <f t="shared" si="51"/>
        <v>8.6923076923076916</v>
      </c>
    </row>
    <row r="1666" spans="1:16" x14ac:dyDescent="0.3">
      <c r="A1666">
        <v>14</v>
      </c>
      <c r="B1666" t="s">
        <v>4211</v>
      </c>
      <c r="C1666" t="s">
        <v>13</v>
      </c>
      <c r="D1666">
        <v>1911</v>
      </c>
      <c r="E1666">
        <v>1913</v>
      </c>
      <c r="F1666">
        <v>11</v>
      </c>
      <c r="G1666">
        <v>14</v>
      </c>
      <c r="H1666">
        <v>1</v>
      </c>
      <c r="I1666">
        <v>113</v>
      </c>
      <c r="J1666">
        <v>22</v>
      </c>
      <c r="K1666">
        <v>8.69</v>
      </c>
      <c r="L1666">
        <v>0</v>
      </c>
      <c r="M1666">
        <v>0</v>
      </c>
      <c r="N1666">
        <v>2</v>
      </c>
      <c r="O1666" s="2">
        <f t="shared" si="50"/>
        <v>10.272727272727273</v>
      </c>
      <c r="P1666" s="2">
        <f t="shared" si="51"/>
        <v>8.0714285714285712</v>
      </c>
    </row>
    <row r="1667" spans="1:16" x14ac:dyDescent="0.3">
      <c r="A1667">
        <v>15</v>
      </c>
      <c r="B1667" t="s">
        <v>2006</v>
      </c>
      <c r="C1667" t="s">
        <v>13</v>
      </c>
      <c r="D1667">
        <v>2007</v>
      </c>
      <c r="E1667">
        <v>2013</v>
      </c>
      <c r="F1667">
        <v>12</v>
      </c>
      <c r="G1667">
        <v>15</v>
      </c>
      <c r="H1667">
        <v>4</v>
      </c>
      <c r="I1667">
        <v>113</v>
      </c>
      <c r="J1667">
        <v>25</v>
      </c>
      <c r="K1667">
        <v>10.27</v>
      </c>
      <c r="L1667">
        <v>0</v>
      </c>
      <c r="M1667">
        <v>0</v>
      </c>
      <c r="N1667">
        <v>3</v>
      </c>
      <c r="O1667" s="2">
        <f t="shared" ref="O1667:O1730" si="52">I1667/F1667</f>
        <v>9.4166666666666661</v>
      </c>
      <c r="P1667" s="2">
        <f t="shared" ref="P1667:P1730" si="53">I1667/G1667</f>
        <v>7.5333333333333332</v>
      </c>
    </row>
    <row r="1668" spans="1:16" x14ac:dyDescent="0.3">
      <c r="A1668">
        <v>16</v>
      </c>
      <c r="B1668" t="s">
        <v>4212</v>
      </c>
      <c r="C1668" t="s">
        <v>15</v>
      </c>
      <c r="D1668">
        <v>1939</v>
      </c>
      <c r="E1668">
        <v>1948</v>
      </c>
      <c r="F1668">
        <v>4</v>
      </c>
      <c r="G1668">
        <v>6</v>
      </c>
      <c r="H1668">
        <v>0</v>
      </c>
      <c r="I1668">
        <v>113</v>
      </c>
      <c r="J1668">
        <v>72</v>
      </c>
      <c r="K1668">
        <v>18.829999999999998</v>
      </c>
      <c r="L1668">
        <v>0</v>
      </c>
      <c r="M1668">
        <v>1</v>
      </c>
      <c r="N1668">
        <v>1</v>
      </c>
      <c r="O1668" s="2">
        <f t="shared" si="52"/>
        <v>28.25</v>
      </c>
      <c r="P1668" s="2">
        <f t="shared" si="53"/>
        <v>18.833333333333332</v>
      </c>
    </row>
    <row r="1669" spans="1:16" x14ac:dyDescent="0.3">
      <c r="A1669">
        <v>17</v>
      </c>
      <c r="B1669" t="s">
        <v>2652</v>
      </c>
      <c r="C1669" t="s">
        <v>14</v>
      </c>
      <c r="D1669">
        <v>1983</v>
      </c>
      <c r="E1669">
        <v>1984</v>
      </c>
      <c r="F1669">
        <v>5</v>
      </c>
      <c r="G1669">
        <v>10</v>
      </c>
      <c r="H1669">
        <v>0</v>
      </c>
      <c r="I1669">
        <v>112</v>
      </c>
      <c r="J1669">
        <v>46</v>
      </c>
      <c r="K1669">
        <v>11.2</v>
      </c>
      <c r="L1669">
        <v>0</v>
      </c>
      <c r="M1669">
        <v>0</v>
      </c>
      <c r="N1669">
        <v>3</v>
      </c>
      <c r="O1669" s="2">
        <f t="shared" si="52"/>
        <v>22.4</v>
      </c>
      <c r="P1669" s="2">
        <f t="shared" si="53"/>
        <v>11.2</v>
      </c>
    </row>
    <row r="1670" spans="1:16" x14ac:dyDescent="0.3">
      <c r="A1670">
        <v>18</v>
      </c>
      <c r="B1670" t="s">
        <v>4213</v>
      </c>
      <c r="C1670" t="s">
        <v>15</v>
      </c>
      <c r="D1670">
        <v>1948</v>
      </c>
      <c r="E1670">
        <v>1948</v>
      </c>
      <c r="F1670">
        <v>1</v>
      </c>
      <c r="G1670">
        <v>1</v>
      </c>
      <c r="H1670">
        <v>0</v>
      </c>
      <c r="I1670">
        <v>112</v>
      </c>
      <c r="J1670">
        <v>112</v>
      </c>
      <c r="K1670">
        <v>112</v>
      </c>
      <c r="L1670">
        <v>1</v>
      </c>
      <c r="M1670">
        <v>0</v>
      </c>
      <c r="N1670">
        <v>0</v>
      </c>
      <c r="O1670" s="2">
        <f t="shared" si="52"/>
        <v>112</v>
      </c>
      <c r="P1670" s="2">
        <f t="shared" si="53"/>
        <v>112</v>
      </c>
    </row>
    <row r="1671" spans="1:16" x14ac:dyDescent="0.3">
      <c r="A1671">
        <v>19</v>
      </c>
      <c r="B1671" t="s">
        <v>4214</v>
      </c>
      <c r="C1671" t="s">
        <v>13</v>
      </c>
      <c r="D1671">
        <v>1923</v>
      </c>
      <c r="E1671">
        <v>1933</v>
      </c>
      <c r="F1671">
        <v>8</v>
      </c>
      <c r="G1671">
        <v>10</v>
      </c>
      <c r="H1671">
        <v>4</v>
      </c>
      <c r="I1671">
        <v>112</v>
      </c>
      <c r="J1671">
        <v>76</v>
      </c>
      <c r="K1671">
        <v>18.66</v>
      </c>
      <c r="L1671">
        <v>0</v>
      </c>
      <c r="M1671">
        <v>1</v>
      </c>
      <c r="N1671">
        <v>1</v>
      </c>
      <c r="O1671" s="2">
        <f t="shared" si="52"/>
        <v>14</v>
      </c>
      <c r="P1671" s="2">
        <f t="shared" si="53"/>
        <v>11.2</v>
      </c>
    </row>
    <row r="1672" spans="1:16" x14ac:dyDescent="0.3">
      <c r="A1672">
        <v>20</v>
      </c>
      <c r="B1672" t="s">
        <v>4215</v>
      </c>
      <c r="C1672" t="s">
        <v>12</v>
      </c>
      <c r="D1672">
        <v>1959</v>
      </c>
      <c r="E1672">
        <v>1960</v>
      </c>
      <c r="F1672">
        <v>4</v>
      </c>
      <c r="G1672">
        <v>7</v>
      </c>
      <c r="H1672">
        <v>0</v>
      </c>
      <c r="I1672">
        <v>112</v>
      </c>
      <c r="J1672">
        <v>28</v>
      </c>
      <c r="K1672">
        <v>16</v>
      </c>
      <c r="L1672">
        <v>0</v>
      </c>
      <c r="M1672">
        <v>0</v>
      </c>
      <c r="N1672">
        <v>0</v>
      </c>
      <c r="O1672" s="2">
        <f t="shared" si="52"/>
        <v>28</v>
      </c>
      <c r="P1672" s="2">
        <f t="shared" si="53"/>
        <v>16</v>
      </c>
    </row>
    <row r="1673" spans="1:16" x14ac:dyDescent="0.3">
      <c r="A1673">
        <v>21</v>
      </c>
      <c r="B1673" t="s">
        <v>4216</v>
      </c>
      <c r="C1673" t="s">
        <v>13</v>
      </c>
      <c r="D1673">
        <v>2018</v>
      </c>
      <c r="E1673">
        <v>2018</v>
      </c>
      <c r="F1673">
        <v>2</v>
      </c>
      <c r="G1673">
        <v>3</v>
      </c>
      <c r="H1673">
        <v>0</v>
      </c>
      <c r="I1673">
        <v>111</v>
      </c>
      <c r="J1673">
        <v>57</v>
      </c>
      <c r="K1673">
        <v>37</v>
      </c>
      <c r="L1673">
        <v>0</v>
      </c>
      <c r="M1673">
        <v>1</v>
      </c>
      <c r="N1673">
        <v>0</v>
      </c>
      <c r="O1673" s="2">
        <f t="shared" si="52"/>
        <v>55.5</v>
      </c>
      <c r="P1673" s="2">
        <f t="shared" si="53"/>
        <v>37</v>
      </c>
    </row>
    <row r="1674" spans="1:16" x14ac:dyDescent="0.3">
      <c r="A1674">
        <v>22</v>
      </c>
      <c r="B1674" t="s">
        <v>4217</v>
      </c>
      <c r="C1674" t="s">
        <v>15</v>
      </c>
      <c r="D1674">
        <v>1959</v>
      </c>
      <c r="E1674">
        <v>1967</v>
      </c>
      <c r="F1674">
        <v>4</v>
      </c>
      <c r="G1674">
        <v>6</v>
      </c>
      <c r="H1674">
        <v>0</v>
      </c>
      <c r="I1674">
        <v>111</v>
      </c>
      <c r="J1674">
        <v>48</v>
      </c>
      <c r="K1674">
        <v>18.5</v>
      </c>
      <c r="L1674">
        <v>0</v>
      </c>
      <c r="M1674">
        <v>0</v>
      </c>
      <c r="N1674">
        <v>0</v>
      </c>
      <c r="O1674" s="2">
        <f t="shared" si="52"/>
        <v>27.75</v>
      </c>
      <c r="P1674" s="2">
        <f t="shared" si="53"/>
        <v>18.5</v>
      </c>
    </row>
    <row r="1675" spans="1:16" x14ac:dyDescent="0.3">
      <c r="A1675">
        <v>23</v>
      </c>
      <c r="B1675" t="s">
        <v>4218</v>
      </c>
      <c r="C1675" t="s">
        <v>12</v>
      </c>
      <c r="D1675">
        <v>1978</v>
      </c>
      <c r="E1675">
        <v>1981</v>
      </c>
      <c r="F1675">
        <v>22</v>
      </c>
      <c r="G1675">
        <v>36</v>
      </c>
      <c r="H1675">
        <v>16</v>
      </c>
      <c r="I1675">
        <v>111</v>
      </c>
      <c r="J1675">
        <v>16</v>
      </c>
      <c r="K1675">
        <v>5.55</v>
      </c>
      <c r="L1675">
        <v>0</v>
      </c>
      <c r="M1675">
        <v>0</v>
      </c>
      <c r="N1675">
        <v>5</v>
      </c>
      <c r="O1675" s="2">
        <f t="shared" si="52"/>
        <v>5.0454545454545459</v>
      </c>
      <c r="P1675" s="2">
        <f t="shared" si="53"/>
        <v>3.0833333333333335</v>
      </c>
    </row>
    <row r="1676" spans="1:16" x14ac:dyDescent="0.3">
      <c r="A1676">
        <v>24</v>
      </c>
      <c r="B1676" t="s">
        <v>4219</v>
      </c>
      <c r="C1676" t="s">
        <v>11</v>
      </c>
      <c r="D1676">
        <v>1974</v>
      </c>
      <c r="E1676">
        <v>1974</v>
      </c>
      <c r="F1676">
        <v>2</v>
      </c>
      <c r="G1676">
        <v>4</v>
      </c>
      <c r="H1676">
        <v>0</v>
      </c>
      <c r="I1676">
        <v>111</v>
      </c>
      <c r="J1676">
        <v>65</v>
      </c>
      <c r="K1676">
        <v>27.75</v>
      </c>
      <c r="L1676">
        <v>0</v>
      </c>
      <c r="M1676">
        <v>1</v>
      </c>
      <c r="N1676">
        <v>0</v>
      </c>
      <c r="O1676" s="2">
        <f t="shared" si="52"/>
        <v>55.5</v>
      </c>
      <c r="P1676" s="2">
        <f t="shared" si="53"/>
        <v>27.75</v>
      </c>
    </row>
    <row r="1677" spans="1:16" x14ac:dyDescent="0.3">
      <c r="A1677">
        <v>25</v>
      </c>
      <c r="B1677" t="s">
        <v>1141</v>
      </c>
      <c r="C1677" t="s">
        <v>15</v>
      </c>
      <c r="D1677">
        <v>1997</v>
      </c>
      <c r="E1677">
        <v>2009</v>
      </c>
      <c r="F1677">
        <v>6</v>
      </c>
      <c r="G1677">
        <v>12</v>
      </c>
      <c r="H1677">
        <v>0</v>
      </c>
      <c r="I1677">
        <v>111</v>
      </c>
      <c r="J1677">
        <v>29</v>
      </c>
      <c r="K1677">
        <v>9.25</v>
      </c>
      <c r="L1677">
        <v>0</v>
      </c>
      <c r="M1677">
        <v>0</v>
      </c>
      <c r="N1677">
        <v>3</v>
      </c>
      <c r="O1677" s="2">
        <f t="shared" si="52"/>
        <v>18.5</v>
      </c>
      <c r="P1677" s="2">
        <f t="shared" si="53"/>
        <v>9.25</v>
      </c>
    </row>
    <row r="1678" spans="1:16" x14ac:dyDescent="0.3">
      <c r="A1678">
        <v>26</v>
      </c>
      <c r="B1678" t="s">
        <v>4220</v>
      </c>
      <c r="C1678" t="s">
        <v>13</v>
      </c>
      <c r="D1678">
        <v>1877</v>
      </c>
      <c r="E1678">
        <v>1882</v>
      </c>
      <c r="F1678">
        <v>7</v>
      </c>
      <c r="G1678">
        <v>12</v>
      </c>
      <c r="H1678">
        <v>1</v>
      </c>
      <c r="I1678">
        <v>111</v>
      </c>
      <c r="J1678">
        <v>40</v>
      </c>
      <c r="K1678">
        <v>10.09</v>
      </c>
      <c r="L1678">
        <v>0</v>
      </c>
      <c r="M1678">
        <v>0</v>
      </c>
      <c r="N1678">
        <v>1</v>
      </c>
      <c r="O1678" s="2">
        <f t="shared" si="52"/>
        <v>15.857142857142858</v>
      </c>
      <c r="P1678" s="2">
        <f t="shared" si="53"/>
        <v>9.25</v>
      </c>
    </row>
    <row r="1679" spans="1:16" x14ac:dyDescent="0.3">
      <c r="A1679">
        <v>27</v>
      </c>
      <c r="B1679" t="s">
        <v>1416</v>
      </c>
      <c r="C1679" t="s">
        <v>13</v>
      </c>
      <c r="D1679">
        <v>2016</v>
      </c>
      <c r="E1679">
        <v>2016</v>
      </c>
      <c r="F1679">
        <v>4</v>
      </c>
      <c r="G1679">
        <v>7</v>
      </c>
      <c r="H1679">
        <v>0</v>
      </c>
      <c r="I1679">
        <v>110</v>
      </c>
      <c r="J1679">
        <v>56</v>
      </c>
      <c r="K1679">
        <v>15.71</v>
      </c>
      <c r="L1679">
        <v>0</v>
      </c>
      <c r="M1679">
        <v>1</v>
      </c>
      <c r="N1679">
        <v>1</v>
      </c>
      <c r="O1679" s="2">
        <f t="shared" si="52"/>
        <v>27.5</v>
      </c>
      <c r="P1679" s="2">
        <f t="shared" si="53"/>
        <v>15.714285714285714</v>
      </c>
    </row>
    <row r="1680" spans="1:16" x14ac:dyDescent="0.3">
      <c r="A1680">
        <v>28</v>
      </c>
      <c r="B1680" t="s">
        <v>2418</v>
      </c>
      <c r="C1680" t="s">
        <v>21</v>
      </c>
      <c r="D1680">
        <v>2019</v>
      </c>
      <c r="E1680">
        <v>2019</v>
      </c>
      <c r="F1680">
        <v>3</v>
      </c>
      <c r="G1680">
        <v>6</v>
      </c>
      <c r="H1680">
        <v>1</v>
      </c>
      <c r="I1680">
        <v>110</v>
      </c>
      <c r="J1680">
        <v>65</v>
      </c>
      <c r="K1680">
        <v>22</v>
      </c>
      <c r="L1680">
        <v>0</v>
      </c>
      <c r="M1680">
        <v>1</v>
      </c>
      <c r="N1680">
        <v>0</v>
      </c>
      <c r="O1680" s="2">
        <f t="shared" si="52"/>
        <v>36.666666666666664</v>
      </c>
      <c r="P1680" s="2">
        <f t="shared" si="53"/>
        <v>18.333333333333332</v>
      </c>
    </row>
    <row r="1681" spans="1:16" x14ac:dyDescent="0.3">
      <c r="A1681">
        <v>29</v>
      </c>
      <c r="B1681" t="s">
        <v>4221</v>
      </c>
      <c r="C1681" t="s">
        <v>13</v>
      </c>
      <c r="D1681">
        <v>1988</v>
      </c>
      <c r="E1681">
        <v>1991</v>
      </c>
      <c r="F1681">
        <v>3</v>
      </c>
      <c r="G1681">
        <v>5</v>
      </c>
      <c r="H1681">
        <v>1</v>
      </c>
      <c r="I1681">
        <v>110</v>
      </c>
      <c r="J1681">
        <v>40</v>
      </c>
      <c r="K1681">
        <v>27.5</v>
      </c>
      <c r="L1681">
        <v>0</v>
      </c>
      <c r="M1681">
        <v>0</v>
      </c>
      <c r="N1681">
        <v>1</v>
      </c>
      <c r="O1681" s="2">
        <f t="shared" si="52"/>
        <v>36.666666666666664</v>
      </c>
      <c r="P1681" s="2">
        <f t="shared" si="53"/>
        <v>22</v>
      </c>
    </row>
    <row r="1682" spans="1:16" x14ac:dyDescent="0.3">
      <c r="A1682">
        <v>30</v>
      </c>
      <c r="B1682" t="s">
        <v>3151</v>
      </c>
      <c r="C1682" t="s">
        <v>18</v>
      </c>
      <c r="D1682">
        <v>1965</v>
      </c>
      <c r="E1682">
        <v>1972</v>
      </c>
      <c r="F1682">
        <v>5</v>
      </c>
      <c r="G1682">
        <v>6</v>
      </c>
      <c r="H1682">
        <v>0</v>
      </c>
      <c r="I1682">
        <v>110</v>
      </c>
      <c r="J1682">
        <v>43</v>
      </c>
      <c r="K1682">
        <v>18.329999999999998</v>
      </c>
      <c r="L1682">
        <v>0</v>
      </c>
      <c r="M1682">
        <v>0</v>
      </c>
      <c r="N1682">
        <v>1</v>
      </c>
      <c r="O1682" s="2">
        <f t="shared" si="52"/>
        <v>22</v>
      </c>
      <c r="P1682" s="2">
        <f t="shared" si="53"/>
        <v>18.333333333333332</v>
      </c>
    </row>
    <row r="1683" spans="1:16" x14ac:dyDescent="0.3">
      <c r="A1683">
        <v>31</v>
      </c>
      <c r="B1683" t="s">
        <v>1071</v>
      </c>
      <c r="C1683" t="s">
        <v>22</v>
      </c>
      <c r="D1683">
        <v>2018</v>
      </c>
      <c r="E1683">
        <v>2019</v>
      </c>
      <c r="F1683">
        <v>3</v>
      </c>
      <c r="G1683">
        <v>6</v>
      </c>
      <c r="H1683">
        <v>2</v>
      </c>
      <c r="I1683">
        <v>109</v>
      </c>
      <c r="J1683">
        <v>54</v>
      </c>
      <c r="K1683">
        <v>27.25</v>
      </c>
      <c r="L1683">
        <v>0</v>
      </c>
      <c r="M1683">
        <v>1</v>
      </c>
      <c r="N1683">
        <v>0</v>
      </c>
      <c r="O1683" s="2">
        <f t="shared" si="52"/>
        <v>36.333333333333336</v>
      </c>
      <c r="P1683" s="2">
        <f t="shared" si="53"/>
        <v>18.166666666666668</v>
      </c>
    </row>
    <row r="1684" spans="1:16" x14ac:dyDescent="0.3">
      <c r="A1684">
        <v>32</v>
      </c>
      <c r="B1684" t="s">
        <v>2937</v>
      </c>
      <c r="C1684" t="s">
        <v>13</v>
      </c>
      <c r="D1684">
        <v>2005</v>
      </c>
      <c r="E1684">
        <v>2006</v>
      </c>
      <c r="F1684">
        <v>4</v>
      </c>
      <c r="G1684">
        <v>7</v>
      </c>
      <c r="H1684">
        <v>1</v>
      </c>
      <c r="I1684">
        <v>109</v>
      </c>
      <c r="J1684">
        <v>33</v>
      </c>
      <c r="K1684">
        <v>18.16</v>
      </c>
      <c r="L1684">
        <v>0</v>
      </c>
      <c r="M1684">
        <v>0</v>
      </c>
      <c r="N1684">
        <v>1</v>
      </c>
      <c r="O1684" s="2">
        <f t="shared" si="52"/>
        <v>27.25</v>
      </c>
      <c r="P1684" s="2">
        <f t="shared" si="53"/>
        <v>15.571428571428571</v>
      </c>
    </row>
    <row r="1685" spans="1:16" x14ac:dyDescent="0.3">
      <c r="A1685">
        <v>33</v>
      </c>
      <c r="B1685" t="s">
        <v>4222</v>
      </c>
      <c r="C1685" t="s">
        <v>11</v>
      </c>
      <c r="D1685">
        <v>1977</v>
      </c>
      <c r="E1685">
        <v>1979</v>
      </c>
      <c r="F1685">
        <v>4</v>
      </c>
      <c r="G1685">
        <v>7</v>
      </c>
      <c r="H1685">
        <v>1</v>
      </c>
      <c r="I1685">
        <v>109</v>
      </c>
      <c r="J1685">
        <v>43</v>
      </c>
      <c r="K1685">
        <v>18.16</v>
      </c>
      <c r="L1685">
        <v>0</v>
      </c>
      <c r="M1685">
        <v>0</v>
      </c>
      <c r="N1685">
        <v>0</v>
      </c>
      <c r="O1685" s="2">
        <f t="shared" si="52"/>
        <v>27.25</v>
      </c>
      <c r="P1685" s="2">
        <f t="shared" si="53"/>
        <v>15.571428571428571</v>
      </c>
    </row>
    <row r="1686" spans="1:16" x14ac:dyDescent="0.3">
      <c r="A1686">
        <v>34</v>
      </c>
      <c r="B1686" t="s">
        <v>4223</v>
      </c>
      <c r="C1686" t="s">
        <v>13</v>
      </c>
      <c r="D1686">
        <v>1899</v>
      </c>
      <c r="E1686">
        <v>1906</v>
      </c>
      <c r="F1686">
        <v>6</v>
      </c>
      <c r="G1686">
        <v>12</v>
      </c>
      <c r="H1686">
        <v>2</v>
      </c>
      <c r="I1686">
        <v>108</v>
      </c>
      <c r="J1686">
        <v>29</v>
      </c>
      <c r="K1686">
        <v>10.8</v>
      </c>
      <c r="L1686">
        <v>0</v>
      </c>
      <c r="M1686">
        <v>0</v>
      </c>
      <c r="N1686">
        <v>3</v>
      </c>
      <c r="O1686" s="2">
        <f t="shared" si="52"/>
        <v>18</v>
      </c>
      <c r="P1686" s="2">
        <f t="shared" si="53"/>
        <v>9</v>
      </c>
    </row>
    <row r="1687" spans="1:16" x14ac:dyDescent="0.3">
      <c r="A1687">
        <v>35</v>
      </c>
      <c r="B1687" t="s">
        <v>4224</v>
      </c>
      <c r="C1687" t="s">
        <v>15</v>
      </c>
      <c r="D1687">
        <v>1985</v>
      </c>
      <c r="E1687">
        <v>1988</v>
      </c>
      <c r="F1687">
        <v>7</v>
      </c>
      <c r="G1687">
        <v>8</v>
      </c>
      <c r="H1687">
        <v>1</v>
      </c>
      <c r="I1687">
        <v>108</v>
      </c>
      <c r="J1687">
        <v>38</v>
      </c>
      <c r="K1687">
        <v>15.42</v>
      </c>
      <c r="L1687">
        <v>0</v>
      </c>
      <c r="M1687">
        <v>0</v>
      </c>
      <c r="N1687">
        <v>1</v>
      </c>
      <c r="O1687" s="2">
        <f t="shared" si="52"/>
        <v>15.428571428571429</v>
      </c>
      <c r="P1687" s="2">
        <f t="shared" si="53"/>
        <v>13.5</v>
      </c>
    </row>
    <row r="1688" spans="1:16" x14ac:dyDescent="0.3">
      <c r="A1688">
        <v>36</v>
      </c>
      <c r="B1688" t="s">
        <v>2673</v>
      </c>
      <c r="C1688" t="s">
        <v>19</v>
      </c>
      <c r="D1688">
        <v>2003</v>
      </c>
      <c r="E1688">
        <v>2005</v>
      </c>
      <c r="F1688">
        <v>3</v>
      </c>
      <c r="G1688">
        <v>6</v>
      </c>
      <c r="H1688">
        <v>0</v>
      </c>
      <c r="I1688">
        <v>108</v>
      </c>
      <c r="J1688">
        <v>71</v>
      </c>
      <c r="K1688">
        <v>18</v>
      </c>
      <c r="L1688">
        <v>0</v>
      </c>
      <c r="M1688">
        <v>1</v>
      </c>
      <c r="N1688">
        <v>2</v>
      </c>
      <c r="O1688" s="2">
        <f t="shared" si="52"/>
        <v>36</v>
      </c>
      <c r="P1688" s="2">
        <f t="shared" si="53"/>
        <v>18</v>
      </c>
    </row>
    <row r="1689" spans="1:16" x14ac:dyDescent="0.3">
      <c r="A1689">
        <v>37</v>
      </c>
      <c r="B1689" t="s">
        <v>4225</v>
      </c>
      <c r="C1689" t="s">
        <v>11</v>
      </c>
      <c r="D1689">
        <v>1932</v>
      </c>
      <c r="E1689">
        <v>1934</v>
      </c>
      <c r="F1689">
        <v>3</v>
      </c>
      <c r="G1689">
        <v>5</v>
      </c>
      <c r="H1689">
        <v>1</v>
      </c>
      <c r="I1689">
        <v>108</v>
      </c>
      <c r="J1689">
        <v>43</v>
      </c>
      <c r="K1689">
        <v>27</v>
      </c>
      <c r="L1689">
        <v>0</v>
      </c>
      <c r="M1689">
        <v>0</v>
      </c>
      <c r="N1689">
        <v>0</v>
      </c>
      <c r="O1689" s="2">
        <f t="shared" si="52"/>
        <v>36</v>
      </c>
      <c r="P1689" s="2">
        <f t="shared" si="53"/>
        <v>21.6</v>
      </c>
    </row>
    <row r="1690" spans="1:16" x14ac:dyDescent="0.3">
      <c r="A1690">
        <v>38</v>
      </c>
      <c r="B1690" t="s">
        <v>3059</v>
      </c>
      <c r="C1690" t="s">
        <v>18</v>
      </c>
      <c r="D1690">
        <v>1984</v>
      </c>
      <c r="E1690">
        <v>1986</v>
      </c>
      <c r="F1690">
        <v>6</v>
      </c>
      <c r="G1690">
        <v>9</v>
      </c>
      <c r="H1690">
        <v>2</v>
      </c>
      <c r="I1690">
        <v>108</v>
      </c>
      <c r="J1690">
        <v>26</v>
      </c>
      <c r="K1690">
        <v>15.42</v>
      </c>
      <c r="L1690">
        <v>0</v>
      </c>
      <c r="M1690">
        <v>0</v>
      </c>
      <c r="N1690">
        <v>0</v>
      </c>
      <c r="O1690" s="2">
        <f t="shared" si="52"/>
        <v>18</v>
      </c>
      <c r="P1690" s="2">
        <f t="shared" si="53"/>
        <v>12</v>
      </c>
    </row>
    <row r="1691" spans="1:16" x14ac:dyDescent="0.3">
      <c r="A1691">
        <v>39</v>
      </c>
      <c r="B1691" t="s">
        <v>2752</v>
      </c>
      <c r="C1691" t="s">
        <v>17</v>
      </c>
      <c r="D1691">
        <v>1992</v>
      </c>
      <c r="E1691">
        <v>1993</v>
      </c>
      <c r="F1691">
        <v>3</v>
      </c>
      <c r="G1691">
        <v>6</v>
      </c>
      <c r="H1691">
        <v>0</v>
      </c>
      <c r="I1691">
        <v>107</v>
      </c>
      <c r="J1691">
        <v>43</v>
      </c>
      <c r="K1691">
        <v>17.829999999999998</v>
      </c>
      <c r="L1691">
        <v>0</v>
      </c>
      <c r="M1691">
        <v>0</v>
      </c>
      <c r="N1691">
        <v>1</v>
      </c>
      <c r="O1691" s="2">
        <f t="shared" si="52"/>
        <v>35.666666666666664</v>
      </c>
      <c r="P1691" s="2">
        <f t="shared" si="53"/>
        <v>17.833333333333332</v>
      </c>
    </row>
    <row r="1692" spans="1:16" x14ac:dyDescent="0.3">
      <c r="A1692">
        <v>40</v>
      </c>
      <c r="B1692" t="s">
        <v>4226</v>
      </c>
      <c r="C1692" t="s">
        <v>12</v>
      </c>
      <c r="D1692">
        <v>1912</v>
      </c>
      <c r="E1692">
        <v>1912</v>
      </c>
      <c r="F1692">
        <v>6</v>
      </c>
      <c r="G1692">
        <v>8</v>
      </c>
      <c r="H1692">
        <v>2</v>
      </c>
      <c r="I1692">
        <v>107</v>
      </c>
      <c r="J1692">
        <v>32</v>
      </c>
      <c r="K1692">
        <v>17.829999999999998</v>
      </c>
      <c r="L1692">
        <v>0</v>
      </c>
      <c r="M1692">
        <v>0</v>
      </c>
      <c r="N1692">
        <v>2</v>
      </c>
      <c r="O1692" s="2">
        <f t="shared" si="52"/>
        <v>17.833333333333332</v>
      </c>
      <c r="P1692" s="2">
        <f t="shared" si="53"/>
        <v>13.375</v>
      </c>
    </row>
    <row r="1693" spans="1:16" x14ac:dyDescent="0.3">
      <c r="A1693">
        <v>41</v>
      </c>
      <c r="B1693" t="s">
        <v>4227</v>
      </c>
      <c r="C1693" t="s">
        <v>12</v>
      </c>
      <c r="D1693">
        <v>2009</v>
      </c>
      <c r="E1693">
        <v>2009</v>
      </c>
      <c r="F1693">
        <v>4</v>
      </c>
      <c r="G1693">
        <v>6</v>
      </c>
      <c r="H1693">
        <v>1</v>
      </c>
      <c r="I1693">
        <v>107</v>
      </c>
      <c r="J1693">
        <v>68</v>
      </c>
      <c r="K1693">
        <v>21.4</v>
      </c>
      <c r="L1693">
        <v>0</v>
      </c>
      <c r="M1693">
        <v>1</v>
      </c>
      <c r="N1693">
        <v>1</v>
      </c>
      <c r="O1693" s="2">
        <f t="shared" si="52"/>
        <v>26.75</v>
      </c>
      <c r="P1693" s="2">
        <f t="shared" si="53"/>
        <v>17.833333333333332</v>
      </c>
    </row>
    <row r="1694" spans="1:16" x14ac:dyDescent="0.3">
      <c r="A1694">
        <v>42</v>
      </c>
      <c r="B1694" t="s">
        <v>4228</v>
      </c>
      <c r="C1694" t="s">
        <v>17</v>
      </c>
      <c r="D1694">
        <v>1960</v>
      </c>
      <c r="E1694">
        <v>1967</v>
      </c>
      <c r="F1694">
        <v>8</v>
      </c>
      <c r="G1694">
        <v>13</v>
      </c>
      <c r="H1694">
        <v>7</v>
      </c>
      <c r="I1694">
        <v>107</v>
      </c>
      <c r="J1694">
        <v>27</v>
      </c>
      <c r="K1694">
        <v>17.829999999999998</v>
      </c>
      <c r="L1694">
        <v>0</v>
      </c>
      <c r="M1694">
        <v>0</v>
      </c>
      <c r="N1694">
        <v>0</v>
      </c>
      <c r="O1694" s="2">
        <f t="shared" si="52"/>
        <v>13.375</v>
      </c>
      <c r="P1694" s="2">
        <f t="shared" si="53"/>
        <v>8.2307692307692299</v>
      </c>
    </row>
    <row r="1695" spans="1:16" x14ac:dyDescent="0.3">
      <c r="A1695">
        <v>43</v>
      </c>
      <c r="B1695" t="s">
        <v>597</v>
      </c>
      <c r="C1695" t="s">
        <v>19</v>
      </c>
      <c r="D1695">
        <v>2004</v>
      </c>
      <c r="E1695">
        <v>2013</v>
      </c>
      <c r="F1695">
        <v>4</v>
      </c>
      <c r="G1695">
        <v>8</v>
      </c>
      <c r="H1695">
        <v>1</v>
      </c>
      <c r="I1695">
        <v>107</v>
      </c>
      <c r="J1695">
        <v>45</v>
      </c>
      <c r="K1695">
        <v>15.28</v>
      </c>
      <c r="L1695">
        <v>0</v>
      </c>
      <c r="M1695">
        <v>0</v>
      </c>
      <c r="N1695">
        <v>2</v>
      </c>
      <c r="O1695" s="2">
        <f t="shared" si="52"/>
        <v>26.75</v>
      </c>
      <c r="P1695" s="2">
        <f t="shared" si="53"/>
        <v>13.375</v>
      </c>
    </row>
    <row r="1696" spans="1:16" x14ac:dyDescent="0.3">
      <c r="A1696">
        <v>44</v>
      </c>
      <c r="B1696" t="s">
        <v>4229</v>
      </c>
      <c r="C1696" t="s">
        <v>18</v>
      </c>
      <c r="D1696">
        <v>1953</v>
      </c>
      <c r="E1696">
        <v>1954</v>
      </c>
      <c r="F1696">
        <v>5</v>
      </c>
      <c r="G1696">
        <v>8</v>
      </c>
      <c r="H1696">
        <v>2</v>
      </c>
      <c r="I1696">
        <v>106</v>
      </c>
      <c r="J1696">
        <v>47</v>
      </c>
      <c r="K1696">
        <v>17.66</v>
      </c>
      <c r="L1696">
        <v>0</v>
      </c>
      <c r="M1696">
        <v>0</v>
      </c>
      <c r="N1696">
        <v>2</v>
      </c>
      <c r="O1696" s="2">
        <f t="shared" si="52"/>
        <v>21.2</v>
      </c>
      <c r="P1696" s="2">
        <f t="shared" si="53"/>
        <v>13.25</v>
      </c>
    </row>
    <row r="1697" spans="1:16" x14ac:dyDescent="0.3">
      <c r="A1697">
        <v>45</v>
      </c>
      <c r="B1697" t="s">
        <v>3476</v>
      </c>
      <c r="C1697" t="s">
        <v>14</v>
      </c>
      <c r="D1697">
        <v>2014</v>
      </c>
      <c r="E1697">
        <v>2015</v>
      </c>
      <c r="F1697">
        <v>7</v>
      </c>
      <c r="G1697">
        <v>12</v>
      </c>
      <c r="H1697">
        <v>2</v>
      </c>
      <c r="I1697">
        <v>106</v>
      </c>
      <c r="J1697">
        <v>18</v>
      </c>
      <c r="K1697">
        <v>10.6</v>
      </c>
      <c r="L1697">
        <v>0</v>
      </c>
      <c r="M1697">
        <v>0</v>
      </c>
      <c r="N1697">
        <v>1</v>
      </c>
      <c r="O1697" s="2">
        <f t="shared" si="52"/>
        <v>15.142857142857142</v>
      </c>
      <c r="P1697" s="2">
        <f t="shared" si="53"/>
        <v>8.8333333333333339</v>
      </c>
    </row>
    <row r="1698" spans="1:16" x14ac:dyDescent="0.3">
      <c r="A1698">
        <v>46</v>
      </c>
      <c r="B1698" t="s">
        <v>4230</v>
      </c>
      <c r="C1698" t="s">
        <v>13</v>
      </c>
      <c r="D1698">
        <v>1882</v>
      </c>
      <c r="E1698">
        <v>1883</v>
      </c>
      <c r="F1698">
        <v>4</v>
      </c>
      <c r="G1698">
        <v>7</v>
      </c>
      <c r="H1698">
        <v>0</v>
      </c>
      <c r="I1698">
        <v>106</v>
      </c>
      <c r="J1698">
        <v>54</v>
      </c>
      <c r="K1698">
        <v>15.14</v>
      </c>
      <c r="L1698">
        <v>0</v>
      </c>
      <c r="M1698">
        <v>1</v>
      </c>
      <c r="N1698">
        <v>1</v>
      </c>
      <c r="O1698" s="2">
        <f t="shared" si="52"/>
        <v>26.5</v>
      </c>
      <c r="P1698" s="2">
        <f t="shared" si="53"/>
        <v>15.142857142857142</v>
      </c>
    </row>
    <row r="1699" spans="1:16" x14ac:dyDescent="0.3">
      <c r="A1699">
        <v>47</v>
      </c>
      <c r="B1699" t="s">
        <v>2904</v>
      </c>
      <c r="C1699" t="s">
        <v>12</v>
      </c>
      <c r="D1699">
        <v>1977</v>
      </c>
      <c r="E1699">
        <v>1982</v>
      </c>
      <c r="F1699">
        <v>14</v>
      </c>
      <c r="G1699">
        <v>19</v>
      </c>
      <c r="H1699">
        <v>9</v>
      </c>
      <c r="I1699">
        <v>106</v>
      </c>
      <c r="J1699">
        <v>30</v>
      </c>
      <c r="K1699">
        <v>10.6</v>
      </c>
      <c r="L1699">
        <v>0</v>
      </c>
      <c r="M1699">
        <v>0</v>
      </c>
      <c r="N1699">
        <v>3</v>
      </c>
      <c r="O1699" s="2">
        <f t="shared" si="52"/>
        <v>7.5714285714285712</v>
      </c>
      <c r="P1699" s="2">
        <f t="shared" si="53"/>
        <v>5.5789473684210522</v>
      </c>
    </row>
    <row r="1700" spans="1:16" x14ac:dyDescent="0.3">
      <c r="A1700">
        <v>48</v>
      </c>
      <c r="B1700" t="s">
        <v>2598</v>
      </c>
      <c r="C1700" t="s">
        <v>11</v>
      </c>
      <c r="D1700">
        <v>1999</v>
      </c>
      <c r="E1700">
        <v>2000</v>
      </c>
      <c r="F1700">
        <v>6</v>
      </c>
      <c r="G1700">
        <v>10</v>
      </c>
      <c r="H1700">
        <v>1</v>
      </c>
      <c r="I1700">
        <v>106</v>
      </c>
      <c r="J1700">
        <v>19</v>
      </c>
      <c r="K1700">
        <v>11.77</v>
      </c>
      <c r="L1700">
        <v>0</v>
      </c>
      <c r="M1700">
        <v>0</v>
      </c>
      <c r="N1700">
        <v>0</v>
      </c>
      <c r="O1700" s="2">
        <f t="shared" si="52"/>
        <v>17.666666666666668</v>
      </c>
      <c r="P1700" s="2">
        <f t="shared" si="53"/>
        <v>10.6</v>
      </c>
    </row>
    <row r="1701" spans="1:16" x14ac:dyDescent="0.3">
      <c r="A1701">
        <v>49</v>
      </c>
      <c r="B1701" t="s">
        <v>3325</v>
      </c>
      <c r="C1701" t="s">
        <v>15</v>
      </c>
      <c r="D1701">
        <v>1998</v>
      </c>
      <c r="E1701">
        <v>2002</v>
      </c>
      <c r="F1701">
        <v>12</v>
      </c>
      <c r="G1701">
        <v>21</v>
      </c>
      <c r="H1701">
        <v>4</v>
      </c>
      <c r="I1701">
        <v>106</v>
      </c>
      <c r="J1701">
        <v>35</v>
      </c>
      <c r="K1701">
        <v>6.23</v>
      </c>
      <c r="L1701">
        <v>0</v>
      </c>
      <c r="M1701">
        <v>0</v>
      </c>
      <c r="N1701">
        <v>8</v>
      </c>
      <c r="O1701" s="2">
        <f t="shared" si="52"/>
        <v>8.8333333333333339</v>
      </c>
      <c r="P1701" s="2">
        <f t="shared" si="53"/>
        <v>5.0476190476190474</v>
      </c>
    </row>
    <row r="1702" spans="1:16" x14ac:dyDescent="0.3">
      <c r="A1702">
        <v>0</v>
      </c>
      <c r="B1702" t="s">
        <v>432</v>
      </c>
      <c r="C1702" t="s">
        <v>21</v>
      </c>
      <c r="D1702">
        <v>2018</v>
      </c>
      <c r="E1702">
        <v>2019</v>
      </c>
      <c r="F1702">
        <v>4</v>
      </c>
      <c r="G1702">
        <v>7</v>
      </c>
      <c r="H1702">
        <v>0</v>
      </c>
      <c r="I1702">
        <v>106</v>
      </c>
      <c r="J1702">
        <v>51</v>
      </c>
      <c r="K1702">
        <v>15.14</v>
      </c>
      <c r="L1702">
        <v>0</v>
      </c>
      <c r="M1702">
        <v>1</v>
      </c>
      <c r="N1702">
        <v>0</v>
      </c>
      <c r="O1702" s="2">
        <f t="shared" si="52"/>
        <v>26.5</v>
      </c>
      <c r="P1702" s="2">
        <f t="shared" si="53"/>
        <v>15.142857142857142</v>
      </c>
    </row>
    <row r="1703" spans="1:16" x14ac:dyDescent="0.3">
      <c r="A1703">
        <v>1</v>
      </c>
      <c r="B1703" t="s">
        <v>4231</v>
      </c>
      <c r="C1703" t="s">
        <v>17</v>
      </c>
      <c r="D1703">
        <v>1902</v>
      </c>
      <c r="E1703">
        <v>1902</v>
      </c>
      <c r="F1703">
        <v>3</v>
      </c>
      <c r="G1703">
        <v>6</v>
      </c>
      <c r="H1703">
        <v>1</v>
      </c>
      <c r="I1703">
        <v>106</v>
      </c>
      <c r="J1703">
        <v>45</v>
      </c>
      <c r="K1703">
        <v>21.2</v>
      </c>
      <c r="L1703">
        <v>0</v>
      </c>
      <c r="M1703">
        <v>0</v>
      </c>
      <c r="N1703">
        <v>0</v>
      </c>
      <c r="O1703" s="2">
        <f t="shared" si="52"/>
        <v>35.333333333333336</v>
      </c>
      <c r="P1703" s="2">
        <f t="shared" si="53"/>
        <v>17.666666666666668</v>
      </c>
    </row>
    <row r="1704" spans="1:16" x14ac:dyDescent="0.3">
      <c r="A1704">
        <v>2</v>
      </c>
      <c r="B1704" t="s">
        <v>4232</v>
      </c>
      <c r="C1704" t="s">
        <v>12</v>
      </c>
      <c r="D1704">
        <v>1955</v>
      </c>
      <c r="E1704">
        <v>1955</v>
      </c>
      <c r="F1704">
        <v>4</v>
      </c>
      <c r="G1704">
        <v>7</v>
      </c>
      <c r="H1704">
        <v>1</v>
      </c>
      <c r="I1704">
        <v>106</v>
      </c>
      <c r="J1704">
        <v>30</v>
      </c>
      <c r="K1704">
        <v>17.66</v>
      </c>
      <c r="L1704">
        <v>0</v>
      </c>
      <c r="M1704">
        <v>0</v>
      </c>
      <c r="N1704">
        <v>1</v>
      </c>
      <c r="O1704" s="2">
        <f t="shared" si="52"/>
        <v>26.5</v>
      </c>
      <c r="P1704" s="2">
        <f t="shared" si="53"/>
        <v>15.142857142857142</v>
      </c>
    </row>
    <row r="1705" spans="1:16" x14ac:dyDescent="0.3">
      <c r="A1705">
        <v>3</v>
      </c>
      <c r="B1705" t="s">
        <v>2780</v>
      </c>
      <c r="C1705" t="s">
        <v>18</v>
      </c>
      <c r="D1705">
        <v>1990</v>
      </c>
      <c r="E1705">
        <v>2001</v>
      </c>
      <c r="F1705">
        <v>7</v>
      </c>
      <c r="G1705">
        <v>10</v>
      </c>
      <c r="H1705">
        <v>2</v>
      </c>
      <c r="I1705">
        <v>105</v>
      </c>
      <c r="J1705">
        <v>30</v>
      </c>
      <c r="K1705">
        <v>13.12</v>
      </c>
      <c r="L1705">
        <v>0</v>
      </c>
      <c r="M1705">
        <v>0</v>
      </c>
      <c r="N1705">
        <v>1</v>
      </c>
      <c r="O1705" s="2">
        <f t="shared" si="52"/>
        <v>15</v>
      </c>
      <c r="P1705" s="2">
        <f t="shared" si="53"/>
        <v>10.5</v>
      </c>
    </row>
    <row r="1706" spans="1:16" x14ac:dyDescent="0.3">
      <c r="A1706">
        <v>4</v>
      </c>
      <c r="B1706" t="s">
        <v>1511</v>
      </c>
      <c r="C1706" t="s">
        <v>21</v>
      </c>
      <c r="D1706">
        <v>2018</v>
      </c>
      <c r="E1706">
        <v>2019</v>
      </c>
      <c r="F1706">
        <v>2</v>
      </c>
      <c r="G1706">
        <v>4</v>
      </c>
      <c r="H1706">
        <v>0</v>
      </c>
      <c r="I1706">
        <v>105</v>
      </c>
      <c r="J1706">
        <v>62</v>
      </c>
      <c r="K1706">
        <v>26.25</v>
      </c>
      <c r="L1706">
        <v>0</v>
      </c>
      <c r="M1706">
        <v>1</v>
      </c>
      <c r="N1706">
        <v>0</v>
      </c>
      <c r="O1706" s="2">
        <f t="shared" si="52"/>
        <v>52.5</v>
      </c>
      <c r="P1706" s="2">
        <f t="shared" si="53"/>
        <v>26.25</v>
      </c>
    </row>
    <row r="1707" spans="1:16" x14ac:dyDescent="0.3">
      <c r="A1707">
        <v>5</v>
      </c>
      <c r="B1707" t="s">
        <v>992</v>
      </c>
      <c r="C1707" t="s">
        <v>19</v>
      </c>
      <c r="D1707">
        <v>2005</v>
      </c>
      <c r="E1707">
        <v>2017</v>
      </c>
      <c r="F1707">
        <v>15</v>
      </c>
      <c r="G1707">
        <v>28</v>
      </c>
      <c r="H1707">
        <v>10</v>
      </c>
      <c r="I1707">
        <v>105</v>
      </c>
      <c r="J1707">
        <v>33</v>
      </c>
      <c r="K1707">
        <v>5.83</v>
      </c>
      <c r="L1707">
        <v>0</v>
      </c>
      <c r="M1707">
        <v>0</v>
      </c>
      <c r="N1707">
        <v>9</v>
      </c>
      <c r="O1707" s="2">
        <f t="shared" si="52"/>
        <v>7</v>
      </c>
      <c r="P1707" s="2">
        <f t="shared" si="53"/>
        <v>3.75</v>
      </c>
    </row>
    <row r="1708" spans="1:16" x14ac:dyDescent="0.3">
      <c r="A1708">
        <v>6</v>
      </c>
      <c r="B1708" t="s">
        <v>3241</v>
      </c>
      <c r="C1708" t="s">
        <v>11</v>
      </c>
      <c r="D1708">
        <v>1985</v>
      </c>
      <c r="E1708">
        <v>1985</v>
      </c>
      <c r="F1708">
        <v>2</v>
      </c>
      <c r="G1708">
        <v>4</v>
      </c>
      <c r="H1708">
        <v>0</v>
      </c>
      <c r="I1708">
        <v>105</v>
      </c>
      <c r="J1708">
        <v>61</v>
      </c>
      <c r="K1708">
        <v>26.25</v>
      </c>
      <c r="L1708">
        <v>0</v>
      </c>
      <c r="M1708">
        <v>1</v>
      </c>
      <c r="N1708">
        <v>1</v>
      </c>
      <c r="O1708" s="2">
        <f t="shared" si="52"/>
        <v>52.5</v>
      </c>
      <c r="P1708" s="2">
        <f t="shared" si="53"/>
        <v>26.25</v>
      </c>
    </row>
    <row r="1709" spans="1:16" x14ac:dyDescent="0.3">
      <c r="A1709">
        <v>7</v>
      </c>
      <c r="B1709" t="s">
        <v>4233</v>
      </c>
      <c r="C1709" t="s">
        <v>13</v>
      </c>
      <c r="D1709">
        <v>1910</v>
      </c>
      <c r="E1709">
        <v>1910</v>
      </c>
      <c r="F1709">
        <v>5</v>
      </c>
      <c r="G1709">
        <v>8</v>
      </c>
      <c r="H1709">
        <v>1</v>
      </c>
      <c r="I1709">
        <v>105</v>
      </c>
      <c r="J1709">
        <v>29</v>
      </c>
      <c r="K1709">
        <v>15</v>
      </c>
      <c r="L1709">
        <v>0</v>
      </c>
      <c r="M1709">
        <v>0</v>
      </c>
      <c r="N1709">
        <v>1</v>
      </c>
      <c r="O1709" s="2">
        <f t="shared" si="52"/>
        <v>21</v>
      </c>
      <c r="P1709" s="2">
        <f t="shared" si="53"/>
        <v>13.125</v>
      </c>
    </row>
    <row r="1710" spans="1:16" x14ac:dyDescent="0.3">
      <c r="A1710">
        <v>8</v>
      </c>
      <c r="B1710" t="s">
        <v>2741</v>
      </c>
      <c r="C1710" t="s">
        <v>13</v>
      </c>
      <c r="D1710">
        <v>1999</v>
      </c>
      <c r="E1710">
        <v>2000</v>
      </c>
      <c r="F1710">
        <v>5</v>
      </c>
      <c r="G1710">
        <v>8</v>
      </c>
      <c r="H1710">
        <v>0</v>
      </c>
      <c r="I1710">
        <v>104</v>
      </c>
      <c r="J1710">
        <v>31</v>
      </c>
      <c r="K1710">
        <v>13</v>
      </c>
      <c r="L1710">
        <v>0</v>
      </c>
      <c r="M1710">
        <v>0</v>
      </c>
      <c r="N1710">
        <v>0</v>
      </c>
      <c r="O1710" s="2">
        <f t="shared" si="52"/>
        <v>20.8</v>
      </c>
      <c r="P1710" s="2">
        <f t="shared" si="53"/>
        <v>13</v>
      </c>
    </row>
    <row r="1711" spans="1:16" x14ac:dyDescent="0.3">
      <c r="A1711">
        <v>9</v>
      </c>
      <c r="B1711" t="s">
        <v>2683</v>
      </c>
      <c r="C1711" t="s">
        <v>17</v>
      </c>
      <c r="D1711">
        <v>1998</v>
      </c>
      <c r="E1711">
        <v>1998</v>
      </c>
      <c r="F1711">
        <v>5</v>
      </c>
      <c r="G1711">
        <v>8</v>
      </c>
      <c r="H1711">
        <v>0</v>
      </c>
      <c r="I1711">
        <v>104</v>
      </c>
      <c r="J1711">
        <v>45</v>
      </c>
      <c r="K1711">
        <v>13</v>
      </c>
      <c r="L1711">
        <v>0</v>
      </c>
      <c r="M1711">
        <v>0</v>
      </c>
      <c r="N1711">
        <v>2</v>
      </c>
      <c r="O1711" s="2">
        <f t="shared" si="52"/>
        <v>20.8</v>
      </c>
      <c r="P1711" s="2">
        <f t="shared" si="53"/>
        <v>13</v>
      </c>
    </row>
    <row r="1712" spans="1:16" x14ac:dyDescent="0.3">
      <c r="A1712">
        <v>10</v>
      </c>
      <c r="B1712" t="s">
        <v>4234</v>
      </c>
      <c r="C1712" t="s">
        <v>15</v>
      </c>
      <c r="D1712">
        <v>1948</v>
      </c>
      <c r="E1712">
        <v>1952</v>
      </c>
      <c r="F1712">
        <v>2</v>
      </c>
      <c r="G1712">
        <v>3</v>
      </c>
      <c r="H1712">
        <v>0</v>
      </c>
      <c r="I1712">
        <v>104</v>
      </c>
      <c r="J1712">
        <v>67</v>
      </c>
      <c r="K1712">
        <v>34.659999999999997</v>
      </c>
      <c r="L1712">
        <v>0</v>
      </c>
      <c r="M1712">
        <v>1</v>
      </c>
      <c r="N1712">
        <v>0</v>
      </c>
      <c r="O1712" s="2">
        <f t="shared" si="52"/>
        <v>52</v>
      </c>
      <c r="P1712" s="2">
        <f t="shared" si="53"/>
        <v>34.666666666666664</v>
      </c>
    </row>
    <row r="1713" spans="1:16" x14ac:dyDescent="0.3">
      <c r="A1713">
        <v>11</v>
      </c>
      <c r="B1713" t="s">
        <v>37</v>
      </c>
      <c r="C1713" t="s">
        <v>22</v>
      </c>
      <c r="D1713">
        <v>2018</v>
      </c>
      <c r="E1713">
        <v>2019</v>
      </c>
      <c r="F1713">
        <v>3</v>
      </c>
      <c r="G1713">
        <v>6</v>
      </c>
      <c r="H1713">
        <v>0</v>
      </c>
      <c r="I1713">
        <v>104</v>
      </c>
      <c r="J1713">
        <v>36</v>
      </c>
      <c r="K1713">
        <v>17.329999999999998</v>
      </c>
      <c r="L1713">
        <v>0</v>
      </c>
      <c r="M1713">
        <v>0</v>
      </c>
      <c r="N1713">
        <v>1</v>
      </c>
      <c r="O1713" s="2">
        <f t="shared" si="52"/>
        <v>34.666666666666664</v>
      </c>
      <c r="P1713" s="2">
        <f t="shared" si="53"/>
        <v>17.333333333333332</v>
      </c>
    </row>
    <row r="1714" spans="1:16" x14ac:dyDescent="0.3">
      <c r="A1714">
        <v>12</v>
      </c>
      <c r="B1714" t="s">
        <v>4235</v>
      </c>
      <c r="C1714" t="s">
        <v>17</v>
      </c>
      <c r="D1714">
        <v>1899</v>
      </c>
      <c r="E1714">
        <v>1910</v>
      </c>
      <c r="F1714">
        <v>3</v>
      </c>
      <c r="G1714">
        <v>6</v>
      </c>
      <c r="H1714">
        <v>2</v>
      </c>
      <c r="I1714">
        <v>103</v>
      </c>
      <c r="J1714">
        <v>35</v>
      </c>
      <c r="K1714">
        <v>25.75</v>
      </c>
      <c r="L1714">
        <v>0</v>
      </c>
      <c r="M1714">
        <v>0</v>
      </c>
      <c r="N1714">
        <v>0</v>
      </c>
      <c r="O1714" s="2">
        <f t="shared" si="52"/>
        <v>34.333333333333336</v>
      </c>
      <c r="P1714" s="2">
        <f t="shared" si="53"/>
        <v>17.166666666666668</v>
      </c>
    </row>
    <row r="1715" spans="1:16" x14ac:dyDescent="0.3">
      <c r="A1715">
        <v>13</v>
      </c>
      <c r="B1715" t="s">
        <v>4236</v>
      </c>
      <c r="C1715" t="s">
        <v>13</v>
      </c>
      <c r="D1715">
        <v>1911</v>
      </c>
      <c r="E1715">
        <v>1921</v>
      </c>
      <c r="F1715">
        <v>7</v>
      </c>
      <c r="G1715">
        <v>10</v>
      </c>
      <c r="H1715">
        <v>3</v>
      </c>
      <c r="I1715">
        <v>103</v>
      </c>
      <c r="J1715">
        <v>51</v>
      </c>
      <c r="K1715">
        <v>14.71</v>
      </c>
      <c r="L1715">
        <v>0</v>
      </c>
      <c r="M1715">
        <v>1</v>
      </c>
      <c r="N1715">
        <v>1</v>
      </c>
      <c r="O1715" s="2">
        <f t="shared" si="52"/>
        <v>14.714285714285714</v>
      </c>
      <c r="P1715" s="2">
        <f t="shared" si="53"/>
        <v>10.3</v>
      </c>
    </row>
    <row r="1716" spans="1:16" x14ac:dyDescent="0.3">
      <c r="A1716">
        <v>14</v>
      </c>
      <c r="B1716" t="s">
        <v>3032</v>
      </c>
      <c r="C1716" t="s">
        <v>18</v>
      </c>
      <c r="D1716">
        <v>1997</v>
      </c>
      <c r="E1716">
        <v>2001</v>
      </c>
      <c r="F1716">
        <v>19</v>
      </c>
      <c r="G1716">
        <v>27</v>
      </c>
      <c r="H1716">
        <v>9</v>
      </c>
      <c r="I1716">
        <v>103</v>
      </c>
      <c r="J1716">
        <v>20</v>
      </c>
      <c r="K1716">
        <v>5.72</v>
      </c>
      <c r="L1716">
        <v>0</v>
      </c>
      <c r="M1716">
        <v>0</v>
      </c>
      <c r="N1716">
        <v>4</v>
      </c>
      <c r="O1716" s="2">
        <f t="shared" si="52"/>
        <v>5.4210526315789478</v>
      </c>
      <c r="P1716" s="2">
        <f t="shared" si="53"/>
        <v>3.8148148148148149</v>
      </c>
    </row>
    <row r="1717" spans="1:16" x14ac:dyDescent="0.3">
      <c r="A1717">
        <v>15</v>
      </c>
      <c r="B1717" t="s">
        <v>3278</v>
      </c>
      <c r="C1717" t="s">
        <v>12</v>
      </c>
      <c r="D1717">
        <v>1974</v>
      </c>
      <c r="E1717">
        <v>1979</v>
      </c>
      <c r="F1717">
        <v>12</v>
      </c>
      <c r="G1717">
        <v>20</v>
      </c>
      <c r="H1717">
        <v>3</v>
      </c>
      <c r="I1717">
        <v>102</v>
      </c>
      <c r="J1717">
        <v>26</v>
      </c>
      <c r="K1717">
        <v>6</v>
      </c>
      <c r="L1717">
        <v>0</v>
      </c>
      <c r="M1717">
        <v>0</v>
      </c>
      <c r="N1717">
        <v>10</v>
      </c>
      <c r="O1717" s="2">
        <f t="shared" si="52"/>
        <v>8.5</v>
      </c>
      <c r="P1717" s="2">
        <f t="shared" si="53"/>
        <v>5.0999999999999996</v>
      </c>
    </row>
    <row r="1718" spans="1:16" x14ac:dyDescent="0.3">
      <c r="A1718">
        <v>16</v>
      </c>
      <c r="B1718" t="s">
        <v>2262</v>
      </c>
      <c r="C1718" t="s">
        <v>11</v>
      </c>
      <c r="D1718">
        <v>1986</v>
      </c>
      <c r="E1718">
        <v>1987</v>
      </c>
      <c r="F1718">
        <v>4</v>
      </c>
      <c r="G1718">
        <v>5</v>
      </c>
      <c r="H1718">
        <v>0</v>
      </c>
      <c r="I1718">
        <v>102</v>
      </c>
      <c r="J1718">
        <v>53</v>
      </c>
      <c r="K1718">
        <v>20.399999999999999</v>
      </c>
      <c r="L1718">
        <v>0</v>
      </c>
      <c r="M1718">
        <v>1</v>
      </c>
      <c r="N1718">
        <v>1</v>
      </c>
      <c r="O1718" s="2">
        <f t="shared" si="52"/>
        <v>25.5</v>
      </c>
      <c r="P1718" s="2">
        <f t="shared" si="53"/>
        <v>20.399999999999999</v>
      </c>
    </row>
    <row r="1719" spans="1:16" x14ac:dyDescent="0.3">
      <c r="A1719">
        <v>17</v>
      </c>
      <c r="B1719" t="s">
        <v>4237</v>
      </c>
      <c r="C1719" t="s">
        <v>13</v>
      </c>
      <c r="D1719">
        <v>1968</v>
      </c>
      <c r="E1719">
        <v>1969</v>
      </c>
      <c r="F1719">
        <v>3</v>
      </c>
      <c r="G1719">
        <v>6</v>
      </c>
      <c r="H1719">
        <v>1</v>
      </c>
      <c r="I1719">
        <v>102</v>
      </c>
      <c r="J1719">
        <v>64</v>
      </c>
      <c r="K1719">
        <v>20.399999999999999</v>
      </c>
      <c r="L1719">
        <v>0</v>
      </c>
      <c r="M1719">
        <v>1</v>
      </c>
      <c r="N1719">
        <v>0</v>
      </c>
      <c r="O1719" s="2">
        <f t="shared" si="52"/>
        <v>34</v>
      </c>
      <c r="P1719" s="2">
        <f t="shared" si="53"/>
        <v>17</v>
      </c>
    </row>
    <row r="1720" spans="1:16" x14ac:dyDescent="0.3">
      <c r="A1720">
        <v>18</v>
      </c>
      <c r="B1720" t="s">
        <v>3198</v>
      </c>
      <c r="C1720" t="s">
        <v>14</v>
      </c>
      <c r="D1720">
        <v>2017</v>
      </c>
      <c r="E1720">
        <v>2018</v>
      </c>
      <c r="F1720">
        <v>4</v>
      </c>
      <c r="G1720">
        <v>8</v>
      </c>
      <c r="H1720">
        <v>2</v>
      </c>
      <c r="I1720">
        <v>102</v>
      </c>
      <c r="J1720">
        <v>42</v>
      </c>
      <c r="K1720">
        <v>17</v>
      </c>
      <c r="L1720">
        <v>0</v>
      </c>
      <c r="M1720">
        <v>0</v>
      </c>
      <c r="N1720">
        <v>0</v>
      </c>
      <c r="O1720" s="2">
        <f t="shared" si="52"/>
        <v>25.5</v>
      </c>
      <c r="P1720" s="2">
        <f t="shared" si="53"/>
        <v>12.75</v>
      </c>
    </row>
    <row r="1721" spans="1:16" x14ac:dyDescent="0.3">
      <c r="A1721">
        <v>19</v>
      </c>
      <c r="B1721" t="s">
        <v>4238</v>
      </c>
      <c r="C1721" t="s">
        <v>13</v>
      </c>
      <c r="D1721">
        <v>1935</v>
      </c>
      <c r="E1721">
        <v>1937</v>
      </c>
      <c r="F1721">
        <v>5</v>
      </c>
      <c r="G1721">
        <v>10</v>
      </c>
      <c r="H1721">
        <v>0</v>
      </c>
      <c r="I1721">
        <v>102</v>
      </c>
      <c r="J1721">
        <v>27</v>
      </c>
      <c r="K1721">
        <v>10.199999999999999</v>
      </c>
      <c r="L1721">
        <v>0</v>
      </c>
      <c r="M1721">
        <v>0</v>
      </c>
      <c r="N1721">
        <v>2</v>
      </c>
      <c r="O1721" s="2">
        <f t="shared" si="52"/>
        <v>20.399999999999999</v>
      </c>
      <c r="P1721" s="2">
        <f t="shared" si="53"/>
        <v>10.199999999999999</v>
      </c>
    </row>
    <row r="1722" spans="1:16" x14ac:dyDescent="0.3">
      <c r="A1722">
        <v>20</v>
      </c>
      <c r="B1722" t="s">
        <v>2444</v>
      </c>
      <c r="C1722" t="s">
        <v>16</v>
      </c>
      <c r="D1722">
        <v>1989</v>
      </c>
      <c r="E1722">
        <v>1998</v>
      </c>
      <c r="F1722">
        <v>22</v>
      </c>
      <c r="G1722">
        <v>27</v>
      </c>
      <c r="H1722">
        <v>7</v>
      </c>
      <c r="I1722">
        <v>101</v>
      </c>
      <c r="J1722">
        <v>28</v>
      </c>
      <c r="K1722">
        <v>5.05</v>
      </c>
      <c r="L1722">
        <v>0</v>
      </c>
      <c r="M1722">
        <v>0</v>
      </c>
      <c r="N1722">
        <v>8</v>
      </c>
      <c r="O1722" s="2">
        <f t="shared" si="52"/>
        <v>4.5909090909090908</v>
      </c>
      <c r="P1722" s="2">
        <f t="shared" si="53"/>
        <v>3.7407407407407409</v>
      </c>
    </row>
    <row r="1723" spans="1:16" x14ac:dyDescent="0.3">
      <c r="A1723">
        <v>21</v>
      </c>
      <c r="B1723" t="s">
        <v>4239</v>
      </c>
      <c r="C1723" t="s">
        <v>18</v>
      </c>
      <c r="D1723">
        <v>1952</v>
      </c>
      <c r="E1723">
        <v>1956</v>
      </c>
      <c r="F1723">
        <v>4</v>
      </c>
      <c r="G1723">
        <v>7</v>
      </c>
      <c r="H1723">
        <v>2</v>
      </c>
      <c r="I1723">
        <v>101</v>
      </c>
      <c r="J1723">
        <v>31</v>
      </c>
      <c r="K1723">
        <v>20.2</v>
      </c>
      <c r="L1723">
        <v>0</v>
      </c>
      <c r="M1723">
        <v>0</v>
      </c>
      <c r="N1723">
        <v>0</v>
      </c>
      <c r="O1723" s="2">
        <f t="shared" si="52"/>
        <v>25.25</v>
      </c>
      <c r="P1723" s="2">
        <f t="shared" si="53"/>
        <v>14.428571428571429</v>
      </c>
    </row>
    <row r="1724" spans="1:16" x14ac:dyDescent="0.3">
      <c r="A1724">
        <v>22</v>
      </c>
      <c r="B1724" t="s">
        <v>4240</v>
      </c>
      <c r="C1724" t="s">
        <v>15</v>
      </c>
      <c r="D1724">
        <v>1928</v>
      </c>
      <c r="E1724">
        <v>1928</v>
      </c>
      <c r="F1724">
        <v>3</v>
      </c>
      <c r="G1724">
        <v>6</v>
      </c>
      <c r="H1724">
        <v>0</v>
      </c>
      <c r="I1724">
        <v>101</v>
      </c>
      <c r="J1724">
        <v>46</v>
      </c>
      <c r="K1724">
        <v>16.829999999999998</v>
      </c>
      <c r="L1724">
        <v>0</v>
      </c>
      <c r="M1724">
        <v>0</v>
      </c>
      <c r="N1724">
        <v>2</v>
      </c>
      <c r="O1724" s="2">
        <f t="shared" si="52"/>
        <v>33.666666666666664</v>
      </c>
      <c r="P1724" s="2">
        <f t="shared" si="53"/>
        <v>16.833333333333332</v>
      </c>
    </row>
    <row r="1725" spans="1:16" x14ac:dyDescent="0.3">
      <c r="A1725">
        <v>23</v>
      </c>
      <c r="B1725" t="s">
        <v>4241</v>
      </c>
      <c r="C1725" t="s">
        <v>17</v>
      </c>
      <c r="D1725">
        <v>1927</v>
      </c>
      <c r="E1725">
        <v>1928</v>
      </c>
      <c r="F1725">
        <v>2</v>
      </c>
      <c r="G1725">
        <v>4</v>
      </c>
      <c r="H1725">
        <v>2</v>
      </c>
      <c r="I1725">
        <v>101</v>
      </c>
      <c r="J1725">
        <v>41</v>
      </c>
      <c r="K1725">
        <v>50.5</v>
      </c>
      <c r="L1725">
        <v>0</v>
      </c>
      <c r="M1725">
        <v>0</v>
      </c>
      <c r="N1725">
        <v>0</v>
      </c>
      <c r="O1725" s="2">
        <f t="shared" si="52"/>
        <v>50.5</v>
      </c>
      <c r="P1725" s="2">
        <f t="shared" si="53"/>
        <v>25.25</v>
      </c>
    </row>
    <row r="1726" spans="1:16" x14ac:dyDescent="0.3">
      <c r="A1726">
        <v>24</v>
      </c>
      <c r="B1726" t="s">
        <v>2820</v>
      </c>
      <c r="C1726" t="s">
        <v>13</v>
      </c>
      <c r="D1726">
        <v>1984</v>
      </c>
      <c r="E1726">
        <v>1988</v>
      </c>
      <c r="F1726">
        <v>6</v>
      </c>
      <c r="G1726">
        <v>8</v>
      </c>
      <c r="H1726">
        <v>1</v>
      </c>
      <c r="I1726">
        <v>101</v>
      </c>
      <c r="J1726">
        <v>38</v>
      </c>
      <c r="K1726">
        <v>14.42</v>
      </c>
      <c r="L1726">
        <v>0</v>
      </c>
      <c r="M1726">
        <v>0</v>
      </c>
      <c r="N1726">
        <v>1</v>
      </c>
      <c r="O1726" s="2">
        <f t="shared" si="52"/>
        <v>16.833333333333332</v>
      </c>
      <c r="P1726" s="2">
        <f t="shared" si="53"/>
        <v>12.625</v>
      </c>
    </row>
    <row r="1727" spans="1:16" x14ac:dyDescent="0.3">
      <c r="A1727">
        <v>25</v>
      </c>
      <c r="B1727" t="s">
        <v>4242</v>
      </c>
      <c r="C1727" t="s">
        <v>13</v>
      </c>
      <c r="D1727">
        <v>1877</v>
      </c>
      <c r="E1727">
        <v>1877</v>
      </c>
      <c r="F1727">
        <v>2</v>
      </c>
      <c r="G1727">
        <v>4</v>
      </c>
      <c r="H1727">
        <v>2</v>
      </c>
      <c r="I1727">
        <v>101</v>
      </c>
      <c r="J1727">
        <v>49</v>
      </c>
      <c r="K1727">
        <v>50.5</v>
      </c>
      <c r="L1727">
        <v>0</v>
      </c>
      <c r="M1727">
        <v>0</v>
      </c>
      <c r="N1727">
        <v>1</v>
      </c>
      <c r="O1727" s="2">
        <f t="shared" si="52"/>
        <v>50.5</v>
      </c>
      <c r="P1727" s="2">
        <f t="shared" si="53"/>
        <v>25.25</v>
      </c>
    </row>
    <row r="1728" spans="1:16" x14ac:dyDescent="0.3">
      <c r="A1728">
        <v>26</v>
      </c>
      <c r="B1728" t="s">
        <v>2583</v>
      </c>
      <c r="C1728" t="s">
        <v>15</v>
      </c>
      <c r="D1728">
        <v>2017</v>
      </c>
      <c r="E1728">
        <v>2017</v>
      </c>
      <c r="F1728">
        <v>5</v>
      </c>
      <c r="G1728">
        <v>9</v>
      </c>
      <c r="H1728">
        <v>0</v>
      </c>
      <c r="I1728">
        <v>101</v>
      </c>
      <c r="J1728">
        <v>43</v>
      </c>
      <c r="K1728">
        <v>11.22</v>
      </c>
      <c r="L1728">
        <v>0</v>
      </c>
      <c r="M1728">
        <v>0</v>
      </c>
      <c r="N1728">
        <v>2</v>
      </c>
      <c r="O1728" s="2">
        <f t="shared" si="52"/>
        <v>20.2</v>
      </c>
      <c r="P1728" s="2">
        <f t="shared" si="53"/>
        <v>11.222222222222221</v>
      </c>
    </row>
    <row r="1729" spans="1:16" x14ac:dyDescent="0.3">
      <c r="A1729">
        <v>27</v>
      </c>
      <c r="B1729" t="s">
        <v>4243</v>
      </c>
      <c r="C1729" t="s">
        <v>17</v>
      </c>
      <c r="D1729">
        <v>1947</v>
      </c>
      <c r="E1729">
        <v>1949</v>
      </c>
      <c r="F1729">
        <v>3</v>
      </c>
      <c r="G1729">
        <v>5</v>
      </c>
      <c r="H1729">
        <v>1</v>
      </c>
      <c r="I1729">
        <v>100</v>
      </c>
      <c r="J1729">
        <v>60</v>
      </c>
      <c r="K1729">
        <v>25</v>
      </c>
      <c r="L1729">
        <v>0</v>
      </c>
      <c r="M1729">
        <v>1</v>
      </c>
      <c r="N1729">
        <v>0</v>
      </c>
      <c r="O1729" s="2">
        <f t="shared" si="52"/>
        <v>33.333333333333336</v>
      </c>
      <c r="P1729" s="2">
        <f t="shared" si="53"/>
        <v>20</v>
      </c>
    </row>
    <row r="1730" spans="1:16" x14ac:dyDescent="0.3">
      <c r="A1730">
        <v>28</v>
      </c>
      <c r="B1730" t="s">
        <v>4244</v>
      </c>
      <c r="C1730" t="s">
        <v>16</v>
      </c>
      <c r="D1730">
        <v>1952</v>
      </c>
      <c r="E1730">
        <v>1958</v>
      </c>
      <c r="F1730">
        <v>13</v>
      </c>
      <c r="G1730">
        <v>17</v>
      </c>
      <c r="H1730">
        <v>7</v>
      </c>
      <c r="I1730">
        <v>100</v>
      </c>
      <c r="J1730">
        <v>26</v>
      </c>
      <c r="K1730">
        <v>10</v>
      </c>
      <c r="L1730">
        <v>0</v>
      </c>
      <c r="M1730">
        <v>0</v>
      </c>
      <c r="N1730">
        <v>3</v>
      </c>
      <c r="O1730" s="2">
        <f t="shared" si="52"/>
        <v>7.6923076923076925</v>
      </c>
      <c r="P1730" s="2">
        <f t="shared" si="53"/>
        <v>5.882352941176471</v>
      </c>
    </row>
    <row r="1731" spans="1:16" x14ac:dyDescent="0.3">
      <c r="A1731">
        <v>29</v>
      </c>
      <c r="B1731" t="s">
        <v>2716</v>
      </c>
      <c r="C1731" t="s">
        <v>12</v>
      </c>
      <c r="D1731">
        <v>1977</v>
      </c>
      <c r="E1731">
        <v>1977</v>
      </c>
      <c r="F1731">
        <v>3</v>
      </c>
      <c r="G1731">
        <v>6</v>
      </c>
      <c r="H1731">
        <v>0</v>
      </c>
      <c r="I1731">
        <v>100</v>
      </c>
      <c r="J1731">
        <v>34</v>
      </c>
      <c r="K1731">
        <v>16.66</v>
      </c>
      <c r="L1731">
        <v>0</v>
      </c>
      <c r="M1731">
        <v>0</v>
      </c>
      <c r="N1731">
        <v>0</v>
      </c>
      <c r="O1731" s="2">
        <f t="shared" ref="O1731:O1794" si="54">I1731/F1731</f>
        <v>33.333333333333336</v>
      </c>
      <c r="P1731" s="2">
        <f t="shared" ref="P1731:P1794" si="55">I1731/G1731</f>
        <v>16.666666666666668</v>
      </c>
    </row>
    <row r="1732" spans="1:16" x14ac:dyDescent="0.3">
      <c r="A1732">
        <v>30</v>
      </c>
      <c r="B1732" t="s">
        <v>4245</v>
      </c>
      <c r="C1732" t="s">
        <v>15</v>
      </c>
      <c r="D1732">
        <v>1955</v>
      </c>
      <c r="E1732">
        <v>1956</v>
      </c>
      <c r="F1732">
        <v>3</v>
      </c>
      <c r="G1732">
        <v>5</v>
      </c>
      <c r="H1732">
        <v>0</v>
      </c>
      <c r="I1732">
        <v>99</v>
      </c>
      <c r="J1732">
        <v>64</v>
      </c>
      <c r="K1732">
        <v>19.8</v>
      </c>
      <c r="L1732">
        <v>0</v>
      </c>
      <c r="M1732">
        <v>1</v>
      </c>
      <c r="N1732">
        <v>1</v>
      </c>
      <c r="O1732" s="2">
        <f t="shared" si="54"/>
        <v>33</v>
      </c>
      <c r="P1732" s="2">
        <f t="shared" si="55"/>
        <v>19.8</v>
      </c>
    </row>
    <row r="1733" spans="1:16" x14ac:dyDescent="0.3">
      <c r="A1733">
        <v>31</v>
      </c>
      <c r="B1733" t="s">
        <v>2836</v>
      </c>
      <c r="C1733" t="s">
        <v>11</v>
      </c>
      <c r="D1733">
        <v>1982</v>
      </c>
      <c r="E1733">
        <v>1993</v>
      </c>
      <c r="F1733">
        <v>35</v>
      </c>
      <c r="G1733">
        <v>38</v>
      </c>
      <c r="H1733">
        <v>12</v>
      </c>
      <c r="I1733">
        <v>99</v>
      </c>
      <c r="J1733">
        <v>15</v>
      </c>
      <c r="K1733">
        <v>3.8</v>
      </c>
      <c r="L1733">
        <v>0</v>
      </c>
      <c r="M1733">
        <v>0</v>
      </c>
      <c r="N1733">
        <v>11</v>
      </c>
      <c r="O1733" s="2">
        <f t="shared" si="54"/>
        <v>2.8285714285714287</v>
      </c>
      <c r="P1733" s="2">
        <f t="shared" si="55"/>
        <v>2.6052631578947367</v>
      </c>
    </row>
    <row r="1734" spans="1:16" x14ac:dyDescent="0.3">
      <c r="A1734">
        <v>32</v>
      </c>
      <c r="B1734" t="s">
        <v>2967</v>
      </c>
      <c r="C1734" t="s">
        <v>14</v>
      </c>
      <c r="D1734">
        <v>2002</v>
      </c>
      <c r="E1734">
        <v>2002</v>
      </c>
      <c r="F1734">
        <v>1</v>
      </c>
      <c r="G1734">
        <v>2</v>
      </c>
      <c r="H1734">
        <v>1</v>
      </c>
      <c r="I1734">
        <v>99</v>
      </c>
      <c r="J1734">
        <v>78</v>
      </c>
      <c r="K1734">
        <v>99</v>
      </c>
      <c r="L1734">
        <v>0</v>
      </c>
      <c r="M1734">
        <v>1</v>
      </c>
      <c r="N1734">
        <v>0</v>
      </c>
      <c r="O1734" s="2">
        <f t="shared" si="54"/>
        <v>99</v>
      </c>
      <c r="P1734" s="2">
        <f t="shared" si="55"/>
        <v>49.5</v>
      </c>
    </row>
    <row r="1735" spans="1:16" x14ac:dyDescent="0.3">
      <c r="A1735">
        <v>33</v>
      </c>
      <c r="B1735" t="s">
        <v>4246</v>
      </c>
      <c r="C1735" t="s">
        <v>13</v>
      </c>
      <c r="D1735">
        <v>1939</v>
      </c>
      <c r="E1735">
        <v>1939</v>
      </c>
      <c r="F1735">
        <v>1</v>
      </c>
      <c r="G1735">
        <v>2</v>
      </c>
      <c r="H1735">
        <v>0</v>
      </c>
      <c r="I1735">
        <v>99</v>
      </c>
      <c r="J1735">
        <v>80</v>
      </c>
      <c r="K1735">
        <v>49.5</v>
      </c>
      <c r="L1735">
        <v>0</v>
      </c>
      <c r="M1735">
        <v>1</v>
      </c>
      <c r="N1735">
        <v>0</v>
      </c>
      <c r="O1735" s="2">
        <f t="shared" si="54"/>
        <v>99</v>
      </c>
      <c r="P1735" s="2">
        <f t="shared" si="55"/>
        <v>49.5</v>
      </c>
    </row>
    <row r="1736" spans="1:16" x14ac:dyDescent="0.3">
      <c r="A1736">
        <v>34</v>
      </c>
      <c r="B1736" t="s">
        <v>1982</v>
      </c>
      <c r="C1736" t="s">
        <v>20</v>
      </c>
      <c r="D1736">
        <v>2010</v>
      </c>
      <c r="E1736">
        <v>2014</v>
      </c>
      <c r="F1736">
        <v>9</v>
      </c>
      <c r="G1736">
        <v>17</v>
      </c>
      <c r="H1736">
        <v>6</v>
      </c>
      <c r="I1736">
        <v>99</v>
      </c>
      <c r="J1736">
        <v>33</v>
      </c>
      <c r="K1736">
        <v>9</v>
      </c>
      <c r="L1736">
        <v>0</v>
      </c>
      <c r="M1736">
        <v>0</v>
      </c>
      <c r="N1736">
        <v>6</v>
      </c>
      <c r="O1736" s="2">
        <f t="shared" si="54"/>
        <v>11</v>
      </c>
      <c r="P1736" s="2">
        <f t="shared" si="55"/>
        <v>5.8235294117647056</v>
      </c>
    </row>
    <row r="1737" spans="1:16" x14ac:dyDescent="0.3">
      <c r="A1737">
        <v>35</v>
      </c>
      <c r="B1737" t="s">
        <v>2887</v>
      </c>
      <c r="C1737" t="s">
        <v>16</v>
      </c>
      <c r="D1737">
        <v>1974</v>
      </c>
      <c r="E1737">
        <v>1981</v>
      </c>
      <c r="F1737">
        <v>6</v>
      </c>
      <c r="G1737">
        <v>10</v>
      </c>
      <c r="H1737">
        <v>1</v>
      </c>
      <c r="I1737">
        <v>99</v>
      </c>
      <c r="J1737">
        <v>27</v>
      </c>
      <c r="K1737">
        <v>11</v>
      </c>
      <c r="L1737">
        <v>0</v>
      </c>
      <c r="M1737">
        <v>0</v>
      </c>
      <c r="N1737">
        <v>3</v>
      </c>
      <c r="O1737" s="2">
        <f t="shared" si="54"/>
        <v>16.5</v>
      </c>
      <c r="P1737" s="2">
        <f t="shared" si="55"/>
        <v>9.9</v>
      </c>
    </row>
    <row r="1738" spans="1:16" x14ac:dyDescent="0.3">
      <c r="A1738">
        <v>36</v>
      </c>
      <c r="B1738" t="s">
        <v>2383</v>
      </c>
      <c r="C1738" t="s">
        <v>20</v>
      </c>
      <c r="D1738">
        <v>2000</v>
      </c>
      <c r="E1738">
        <v>2004</v>
      </c>
      <c r="F1738">
        <v>3</v>
      </c>
      <c r="G1738">
        <v>5</v>
      </c>
      <c r="H1738">
        <v>0</v>
      </c>
      <c r="I1738">
        <v>99</v>
      </c>
      <c r="J1738">
        <v>48</v>
      </c>
      <c r="K1738">
        <v>19.8</v>
      </c>
      <c r="L1738">
        <v>0</v>
      </c>
      <c r="M1738">
        <v>0</v>
      </c>
      <c r="N1738">
        <v>0</v>
      </c>
      <c r="O1738" s="2">
        <f t="shared" si="54"/>
        <v>33</v>
      </c>
      <c r="P1738" s="2">
        <f t="shared" si="55"/>
        <v>19.8</v>
      </c>
    </row>
    <row r="1739" spans="1:16" x14ac:dyDescent="0.3">
      <c r="A1739">
        <v>37</v>
      </c>
      <c r="B1739" t="s">
        <v>443</v>
      </c>
      <c r="C1739" t="s">
        <v>16</v>
      </c>
      <c r="D1739">
        <v>2010</v>
      </c>
      <c r="E1739">
        <v>2010</v>
      </c>
      <c r="F1739">
        <v>4</v>
      </c>
      <c r="G1739">
        <v>8</v>
      </c>
      <c r="H1739">
        <v>0</v>
      </c>
      <c r="I1739">
        <v>99</v>
      </c>
      <c r="J1739">
        <v>33</v>
      </c>
      <c r="K1739">
        <v>12.37</v>
      </c>
      <c r="L1739">
        <v>0</v>
      </c>
      <c r="M1739">
        <v>0</v>
      </c>
      <c r="N1739">
        <v>1</v>
      </c>
      <c r="O1739" s="2">
        <f t="shared" si="54"/>
        <v>24.75</v>
      </c>
      <c r="P1739" s="2">
        <f t="shared" si="55"/>
        <v>12.375</v>
      </c>
    </row>
    <row r="1740" spans="1:16" x14ac:dyDescent="0.3">
      <c r="A1740">
        <v>38</v>
      </c>
      <c r="B1740" t="s">
        <v>2595</v>
      </c>
      <c r="C1740" t="s">
        <v>11</v>
      </c>
      <c r="D1740">
        <v>1993</v>
      </c>
      <c r="E1740">
        <v>1998</v>
      </c>
      <c r="F1740">
        <v>21</v>
      </c>
      <c r="G1740">
        <v>17</v>
      </c>
      <c r="H1740">
        <v>3</v>
      </c>
      <c r="I1740">
        <v>98</v>
      </c>
      <c r="J1740">
        <v>23</v>
      </c>
      <c r="K1740">
        <v>7</v>
      </c>
      <c r="L1740">
        <v>0</v>
      </c>
      <c r="M1740">
        <v>0</v>
      </c>
      <c r="N1740">
        <v>1</v>
      </c>
      <c r="O1740" s="2">
        <f t="shared" si="54"/>
        <v>4.666666666666667</v>
      </c>
      <c r="P1740" s="2">
        <f t="shared" si="55"/>
        <v>5.7647058823529411</v>
      </c>
    </row>
    <row r="1741" spans="1:16" x14ac:dyDescent="0.3">
      <c r="A1741">
        <v>39</v>
      </c>
      <c r="B1741" t="s">
        <v>4247</v>
      </c>
      <c r="C1741" t="s">
        <v>15</v>
      </c>
      <c r="D1741">
        <v>1935</v>
      </c>
      <c r="E1741">
        <v>1935</v>
      </c>
      <c r="F1741">
        <v>4</v>
      </c>
      <c r="G1741">
        <v>7</v>
      </c>
      <c r="H1741">
        <v>2</v>
      </c>
      <c r="I1741">
        <v>98</v>
      </c>
      <c r="J1741">
        <v>32</v>
      </c>
      <c r="K1741">
        <v>19.600000000000001</v>
      </c>
      <c r="L1741">
        <v>0</v>
      </c>
      <c r="M1741">
        <v>0</v>
      </c>
      <c r="N1741">
        <v>1</v>
      </c>
      <c r="O1741" s="2">
        <f t="shared" si="54"/>
        <v>24.5</v>
      </c>
      <c r="P1741" s="2">
        <f t="shared" si="55"/>
        <v>14</v>
      </c>
    </row>
    <row r="1742" spans="1:16" x14ac:dyDescent="0.3">
      <c r="A1742">
        <v>40</v>
      </c>
      <c r="B1742" t="s">
        <v>4248</v>
      </c>
      <c r="C1742" t="s">
        <v>12</v>
      </c>
      <c r="D1742">
        <v>1977</v>
      </c>
      <c r="E1742">
        <v>1979</v>
      </c>
      <c r="F1742">
        <v>10</v>
      </c>
      <c r="G1742">
        <v>19</v>
      </c>
      <c r="H1742">
        <v>2</v>
      </c>
      <c r="I1742">
        <v>98</v>
      </c>
      <c r="J1742">
        <v>33</v>
      </c>
      <c r="K1742">
        <v>5.76</v>
      </c>
      <c r="L1742">
        <v>0</v>
      </c>
      <c r="M1742">
        <v>0</v>
      </c>
      <c r="N1742">
        <v>8</v>
      </c>
      <c r="O1742" s="2">
        <f t="shared" si="54"/>
        <v>9.8000000000000007</v>
      </c>
      <c r="P1742" s="2">
        <f t="shared" si="55"/>
        <v>5.1578947368421053</v>
      </c>
    </row>
    <row r="1743" spans="1:16" x14ac:dyDescent="0.3">
      <c r="A1743">
        <v>41</v>
      </c>
      <c r="B1743" t="s">
        <v>2332</v>
      </c>
      <c r="C1743" t="s">
        <v>15</v>
      </c>
      <c r="D1743">
        <v>1993</v>
      </c>
      <c r="E1743">
        <v>1994</v>
      </c>
      <c r="F1743">
        <v>5</v>
      </c>
      <c r="G1743">
        <v>6</v>
      </c>
      <c r="H1743">
        <v>1</v>
      </c>
      <c r="I1743">
        <v>98</v>
      </c>
      <c r="J1743">
        <v>50</v>
      </c>
      <c r="K1743">
        <v>19.600000000000001</v>
      </c>
      <c r="L1743">
        <v>0</v>
      </c>
      <c r="M1743">
        <v>1</v>
      </c>
      <c r="N1743">
        <v>1</v>
      </c>
      <c r="O1743" s="2">
        <f t="shared" si="54"/>
        <v>19.600000000000001</v>
      </c>
      <c r="P1743" s="2">
        <f t="shared" si="55"/>
        <v>16.333333333333332</v>
      </c>
    </row>
    <row r="1744" spans="1:16" x14ac:dyDescent="0.3">
      <c r="A1744">
        <v>42</v>
      </c>
      <c r="B1744" t="s">
        <v>4249</v>
      </c>
      <c r="C1744" t="s">
        <v>15</v>
      </c>
      <c r="D1744">
        <v>1928</v>
      </c>
      <c r="E1744">
        <v>1933</v>
      </c>
      <c r="F1744">
        <v>4</v>
      </c>
      <c r="G1744">
        <v>8</v>
      </c>
      <c r="H1744">
        <v>0</v>
      </c>
      <c r="I1744">
        <v>98</v>
      </c>
      <c r="J1744">
        <v>36</v>
      </c>
      <c r="K1744">
        <v>12.25</v>
      </c>
      <c r="L1744">
        <v>0</v>
      </c>
      <c r="M1744">
        <v>0</v>
      </c>
      <c r="N1744">
        <v>1</v>
      </c>
      <c r="O1744" s="2">
        <f t="shared" si="54"/>
        <v>24.5</v>
      </c>
      <c r="P1744" s="2">
        <f t="shared" si="55"/>
        <v>12.25</v>
      </c>
    </row>
    <row r="1745" spans="1:16" x14ac:dyDescent="0.3">
      <c r="A1745">
        <v>43</v>
      </c>
      <c r="B1745" t="s">
        <v>4250</v>
      </c>
      <c r="C1745" t="s">
        <v>17</v>
      </c>
      <c r="D1745">
        <v>2019</v>
      </c>
      <c r="E1745">
        <v>2019</v>
      </c>
      <c r="F1745">
        <v>2</v>
      </c>
      <c r="G1745">
        <v>4</v>
      </c>
      <c r="H1745">
        <v>2</v>
      </c>
      <c r="I1745">
        <v>98</v>
      </c>
      <c r="J1745">
        <v>49</v>
      </c>
      <c r="K1745">
        <v>49</v>
      </c>
      <c r="L1745">
        <v>0</v>
      </c>
      <c r="M1745">
        <v>0</v>
      </c>
      <c r="N1745">
        <v>0</v>
      </c>
      <c r="O1745" s="2">
        <f t="shared" si="54"/>
        <v>49</v>
      </c>
      <c r="P1745" s="2">
        <f t="shared" si="55"/>
        <v>24.5</v>
      </c>
    </row>
    <row r="1746" spans="1:16" x14ac:dyDescent="0.3">
      <c r="A1746">
        <v>44</v>
      </c>
      <c r="B1746" t="s">
        <v>4251</v>
      </c>
      <c r="C1746" t="s">
        <v>13</v>
      </c>
      <c r="D1746">
        <v>1927</v>
      </c>
      <c r="E1746">
        <v>1931</v>
      </c>
      <c r="F1746">
        <v>13</v>
      </c>
      <c r="G1746">
        <v>17</v>
      </c>
      <c r="H1746">
        <v>8</v>
      </c>
      <c r="I1746">
        <v>98</v>
      </c>
      <c r="J1746">
        <v>26</v>
      </c>
      <c r="K1746">
        <v>10.88</v>
      </c>
      <c r="L1746">
        <v>0</v>
      </c>
      <c r="M1746">
        <v>0</v>
      </c>
      <c r="N1746">
        <v>3</v>
      </c>
      <c r="O1746" s="2">
        <f t="shared" si="54"/>
        <v>7.5384615384615383</v>
      </c>
      <c r="P1746" s="2">
        <f t="shared" si="55"/>
        <v>5.7647058823529411</v>
      </c>
    </row>
    <row r="1747" spans="1:16" x14ac:dyDescent="0.3">
      <c r="A1747">
        <v>45</v>
      </c>
      <c r="B1747" t="s">
        <v>1975</v>
      </c>
      <c r="C1747" t="s">
        <v>15</v>
      </c>
      <c r="D1747">
        <v>2012</v>
      </c>
      <c r="E1747">
        <v>2015</v>
      </c>
      <c r="F1747">
        <v>6</v>
      </c>
      <c r="G1747">
        <v>9</v>
      </c>
      <c r="H1747">
        <v>1</v>
      </c>
      <c r="I1747">
        <v>98</v>
      </c>
      <c r="J1747">
        <v>23</v>
      </c>
      <c r="K1747">
        <v>12.25</v>
      </c>
      <c r="L1747">
        <v>0</v>
      </c>
      <c r="M1747">
        <v>0</v>
      </c>
      <c r="N1747">
        <v>3</v>
      </c>
      <c r="O1747" s="2">
        <f t="shared" si="54"/>
        <v>16.333333333333332</v>
      </c>
      <c r="P1747" s="2">
        <f t="shared" si="55"/>
        <v>10.888888888888889</v>
      </c>
    </row>
    <row r="1748" spans="1:16" x14ac:dyDescent="0.3">
      <c r="A1748">
        <v>46</v>
      </c>
      <c r="B1748" t="s">
        <v>4252</v>
      </c>
      <c r="C1748" t="s">
        <v>16</v>
      </c>
      <c r="D1748">
        <v>1969</v>
      </c>
      <c r="E1748">
        <v>1975</v>
      </c>
      <c r="F1748">
        <v>2</v>
      </c>
      <c r="G1748">
        <v>3</v>
      </c>
      <c r="H1748">
        <v>1</v>
      </c>
      <c r="I1748">
        <v>97</v>
      </c>
      <c r="J1748">
        <v>60</v>
      </c>
      <c r="K1748">
        <v>48.5</v>
      </c>
      <c r="L1748">
        <v>0</v>
      </c>
      <c r="M1748">
        <v>1</v>
      </c>
      <c r="N1748">
        <v>0</v>
      </c>
      <c r="O1748" s="2">
        <f t="shared" si="54"/>
        <v>48.5</v>
      </c>
      <c r="P1748" s="2">
        <f t="shared" si="55"/>
        <v>32.333333333333336</v>
      </c>
    </row>
    <row r="1749" spans="1:16" x14ac:dyDescent="0.3">
      <c r="A1749">
        <v>47</v>
      </c>
      <c r="B1749" t="s">
        <v>1879</v>
      </c>
      <c r="C1749" t="s">
        <v>13</v>
      </c>
      <c r="D1749">
        <v>2019</v>
      </c>
      <c r="E1749">
        <v>2019</v>
      </c>
      <c r="F1749">
        <v>7</v>
      </c>
      <c r="G1749">
        <v>12</v>
      </c>
      <c r="H1749">
        <v>0</v>
      </c>
      <c r="I1749">
        <v>97</v>
      </c>
      <c r="J1749">
        <v>30</v>
      </c>
      <c r="K1749">
        <v>8.08</v>
      </c>
      <c r="L1749">
        <v>0</v>
      </c>
      <c r="M1749">
        <v>0</v>
      </c>
      <c r="N1749">
        <v>0</v>
      </c>
      <c r="O1749" s="2">
        <f t="shared" si="54"/>
        <v>13.857142857142858</v>
      </c>
      <c r="P1749" s="2">
        <f t="shared" si="55"/>
        <v>8.0833333333333339</v>
      </c>
    </row>
    <row r="1750" spans="1:16" x14ac:dyDescent="0.3">
      <c r="A1750">
        <v>48</v>
      </c>
      <c r="B1750" t="s">
        <v>2526</v>
      </c>
      <c r="C1750" t="s">
        <v>20</v>
      </c>
      <c r="D1750">
        <v>2000</v>
      </c>
      <c r="E1750">
        <v>2001</v>
      </c>
      <c r="F1750">
        <v>5</v>
      </c>
      <c r="G1750">
        <v>10</v>
      </c>
      <c r="H1750">
        <v>1</v>
      </c>
      <c r="I1750">
        <v>97</v>
      </c>
      <c r="J1750">
        <v>31</v>
      </c>
      <c r="K1750">
        <v>10.77</v>
      </c>
      <c r="L1750">
        <v>0</v>
      </c>
      <c r="M1750">
        <v>0</v>
      </c>
      <c r="N1750">
        <v>2</v>
      </c>
      <c r="O1750" s="2">
        <f t="shared" si="54"/>
        <v>19.399999999999999</v>
      </c>
      <c r="P1750" s="2">
        <f t="shared" si="55"/>
        <v>9.6999999999999993</v>
      </c>
    </row>
    <row r="1751" spans="1:16" x14ac:dyDescent="0.3">
      <c r="A1751">
        <v>49</v>
      </c>
      <c r="B1751" t="s">
        <v>2873</v>
      </c>
      <c r="C1751" t="s">
        <v>11</v>
      </c>
      <c r="D1751">
        <v>1994</v>
      </c>
      <c r="E1751">
        <v>1996</v>
      </c>
      <c r="F1751">
        <v>4</v>
      </c>
      <c r="G1751">
        <v>6</v>
      </c>
      <c r="H1751">
        <v>1</v>
      </c>
      <c r="I1751">
        <v>97</v>
      </c>
      <c r="J1751">
        <v>42</v>
      </c>
      <c r="K1751">
        <v>19.399999999999999</v>
      </c>
      <c r="L1751">
        <v>0</v>
      </c>
      <c r="M1751">
        <v>0</v>
      </c>
      <c r="N1751">
        <v>0</v>
      </c>
      <c r="O1751" s="2">
        <f t="shared" si="54"/>
        <v>24.25</v>
      </c>
      <c r="P1751" s="2">
        <f t="shared" si="55"/>
        <v>16.166666666666668</v>
      </c>
    </row>
    <row r="1752" spans="1:16" x14ac:dyDescent="0.3">
      <c r="A1752">
        <v>0</v>
      </c>
      <c r="B1752" t="s">
        <v>4253</v>
      </c>
      <c r="C1752" t="s">
        <v>13</v>
      </c>
      <c r="D1752">
        <v>1935</v>
      </c>
      <c r="E1752">
        <v>1935</v>
      </c>
      <c r="F1752">
        <v>4</v>
      </c>
      <c r="G1752">
        <v>7</v>
      </c>
      <c r="H1752">
        <v>1</v>
      </c>
      <c r="I1752">
        <v>97</v>
      </c>
      <c r="J1752">
        <v>49</v>
      </c>
      <c r="K1752">
        <v>16.16</v>
      </c>
      <c r="L1752">
        <v>0</v>
      </c>
      <c r="M1752">
        <v>0</v>
      </c>
      <c r="N1752">
        <v>1</v>
      </c>
      <c r="O1752" s="2">
        <f t="shared" si="54"/>
        <v>24.25</v>
      </c>
      <c r="P1752" s="2">
        <f t="shared" si="55"/>
        <v>13.857142857142858</v>
      </c>
    </row>
    <row r="1753" spans="1:16" x14ac:dyDescent="0.3">
      <c r="A1753">
        <v>1</v>
      </c>
      <c r="B1753" t="s">
        <v>2607</v>
      </c>
      <c r="C1753" t="s">
        <v>14</v>
      </c>
      <c r="D1753">
        <v>1991</v>
      </c>
      <c r="E1753">
        <v>1991</v>
      </c>
      <c r="F1753">
        <v>3</v>
      </c>
      <c r="G1753">
        <v>5</v>
      </c>
      <c r="H1753">
        <v>0</v>
      </c>
      <c r="I1753">
        <v>97</v>
      </c>
      <c r="J1753">
        <v>64</v>
      </c>
      <c r="K1753">
        <v>19.399999999999999</v>
      </c>
      <c r="L1753">
        <v>0</v>
      </c>
      <c r="M1753">
        <v>1</v>
      </c>
      <c r="N1753">
        <v>1</v>
      </c>
      <c r="O1753" s="2">
        <f t="shared" si="54"/>
        <v>32.333333333333336</v>
      </c>
      <c r="P1753" s="2">
        <f t="shared" si="55"/>
        <v>19.399999999999999</v>
      </c>
    </row>
    <row r="1754" spans="1:16" x14ac:dyDescent="0.3">
      <c r="A1754">
        <v>2</v>
      </c>
      <c r="B1754" t="s">
        <v>4254</v>
      </c>
      <c r="C1754" t="s">
        <v>13</v>
      </c>
      <c r="D1754">
        <v>1930</v>
      </c>
      <c r="E1754">
        <v>1934</v>
      </c>
      <c r="F1754">
        <v>4</v>
      </c>
      <c r="G1754">
        <v>6</v>
      </c>
      <c r="H1754">
        <v>0</v>
      </c>
      <c r="I1754">
        <v>97</v>
      </c>
      <c r="J1754">
        <v>40</v>
      </c>
      <c r="K1754">
        <v>16.16</v>
      </c>
      <c r="L1754">
        <v>0</v>
      </c>
      <c r="M1754">
        <v>0</v>
      </c>
      <c r="N1754">
        <v>0</v>
      </c>
      <c r="O1754" s="2">
        <f t="shared" si="54"/>
        <v>24.25</v>
      </c>
      <c r="P1754" s="2">
        <f t="shared" si="55"/>
        <v>16.166666666666668</v>
      </c>
    </row>
    <row r="1755" spans="1:16" x14ac:dyDescent="0.3">
      <c r="A1755">
        <v>3</v>
      </c>
      <c r="B1755" t="s">
        <v>4255</v>
      </c>
      <c r="C1755" t="s">
        <v>17</v>
      </c>
      <c r="D1755">
        <v>1964</v>
      </c>
      <c r="E1755">
        <v>1965</v>
      </c>
      <c r="F1755">
        <v>3</v>
      </c>
      <c r="G1755">
        <v>6</v>
      </c>
      <c r="H1755">
        <v>0</v>
      </c>
      <c r="I1755">
        <v>97</v>
      </c>
      <c r="J1755">
        <v>23</v>
      </c>
      <c r="K1755">
        <v>16.16</v>
      </c>
      <c r="L1755">
        <v>0</v>
      </c>
      <c r="M1755">
        <v>0</v>
      </c>
      <c r="N1755">
        <v>0</v>
      </c>
      <c r="O1755" s="2">
        <f t="shared" si="54"/>
        <v>32.333333333333336</v>
      </c>
      <c r="P1755" s="2">
        <f t="shared" si="55"/>
        <v>16.166666666666668</v>
      </c>
    </row>
    <row r="1756" spans="1:16" x14ac:dyDescent="0.3">
      <c r="A1756">
        <v>4</v>
      </c>
      <c r="B1756" t="s">
        <v>3203</v>
      </c>
      <c r="C1756" t="s">
        <v>12</v>
      </c>
      <c r="D1756">
        <v>1966</v>
      </c>
      <c r="E1756">
        <v>1972</v>
      </c>
      <c r="F1756">
        <v>5</v>
      </c>
      <c r="G1756">
        <v>9</v>
      </c>
      <c r="H1756">
        <v>0</v>
      </c>
      <c r="I1756">
        <v>97</v>
      </c>
      <c r="J1756">
        <v>50</v>
      </c>
      <c r="K1756">
        <v>10.77</v>
      </c>
      <c r="L1756">
        <v>0</v>
      </c>
      <c r="M1756">
        <v>1</v>
      </c>
      <c r="N1756">
        <v>3</v>
      </c>
      <c r="O1756" s="2">
        <f t="shared" si="54"/>
        <v>19.399999999999999</v>
      </c>
      <c r="P1756" s="2">
        <f t="shared" si="55"/>
        <v>10.777777777777779</v>
      </c>
    </row>
    <row r="1757" spans="1:16" x14ac:dyDescent="0.3">
      <c r="A1757">
        <v>5</v>
      </c>
      <c r="B1757" t="s">
        <v>1794</v>
      </c>
      <c r="C1757" t="s">
        <v>15</v>
      </c>
      <c r="D1757">
        <v>2006</v>
      </c>
      <c r="E1757">
        <v>2006</v>
      </c>
      <c r="F1757">
        <v>5</v>
      </c>
      <c r="G1757">
        <v>8</v>
      </c>
      <c r="H1757">
        <v>1</v>
      </c>
      <c r="I1757">
        <v>96</v>
      </c>
      <c r="J1757">
        <v>33</v>
      </c>
      <c r="K1757">
        <v>13.71</v>
      </c>
      <c r="L1757">
        <v>0</v>
      </c>
      <c r="M1757">
        <v>0</v>
      </c>
      <c r="N1757">
        <v>1</v>
      </c>
      <c r="O1757" s="2">
        <f t="shared" si="54"/>
        <v>19.2</v>
      </c>
      <c r="P1757" s="2">
        <f t="shared" si="55"/>
        <v>12</v>
      </c>
    </row>
    <row r="1758" spans="1:16" x14ac:dyDescent="0.3">
      <c r="A1758">
        <v>6</v>
      </c>
      <c r="B1758" t="s">
        <v>2568</v>
      </c>
      <c r="C1758" t="s">
        <v>13</v>
      </c>
      <c r="D1758">
        <v>2003</v>
      </c>
      <c r="E1758">
        <v>2003</v>
      </c>
      <c r="F1758">
        <v>2</v>
      </c>
      <c r="G1758">
        <v>3</v>
      </c>
      <c r="H1758">
        <v>0</v>
      </c>
      <c r="I1758">
        <v>96</v>
      </c>
      <c r="J1758">
        <v>55</v>
      </c>
      <c r="K1758">
        <v>32</v>
      </c>
      <c r="L1758">
        <v>0</v>
      </c>
      <c r="M1758">
        <v>1</v>
      </c>
      <c r="N1758">
        <v>0</v>
      </c>
      <c r="O1758" s="2">
        <f t="shared" si="54"/>
        <v>48</v>
      </c>
      <c r="P1758" s="2">
        <f t="shared" si="55"/>
        <v>32</v>
      </c>
    </row>
    <row r="1759" spans="1:16" x14ac:dyDescent="0.3">
      <c r="A1759">
        <v>7</v>
      </c>
      <c r="B1759" t="s">
        <v>4256</v>
      </c>
      <c r="C1759" t="s">
        <v>17</v>
      </c>
      <c r="D1759">
        <v>1947</v>
      </c>
      <c r="E1759">
        <v>1947</v>
      </c>
      <c r="F1759">
        <v>3</v>
      </c>
      <c r="G1759">
        <v>6</v>
      </c>
      <c r="H1759">
        <v>0</v>
      </c>
      <c r="I1759">
        <v>96</v>
      </c>
      <c r="J1759">
        <v>62</v>
      </c>
      <c r="K1759">
        <v>16</v>
      </c>
      <c r="L1759">
        <v>0</v>
      </c>
      <c r="M1759">
        <v>1</v>
      </c>
      <c r="N1759">
        <v>0</v>
      </c>
      <c r="O1759" s="2">
        <f t="shared" si="54"/>
        <v>32</v>
      </c>
      <c r="P1759" s="2">
        <f t="shared" si="55"/>
        <v>16</v>
      </c>
    </row>
    <row r="1760" spans="1:16" x14ac:dyDescent="0.3">
      <c r="A1760">
        <v>8</v>
      </c>
      <c r="B1760" t="s">
        <v>2499</v>
      </c>
      <c r="C1760" t="s">
        <v>18</v>
      </c>
      <c r="D1760">
        <v>1980</v>
      </c>
      <c r="E1760">
        <v>1984</v>
      </c>
      <c r="F1760">
        <v>4</v>
      </c>
      <c r="G1760">
        <v>7</v>
      </c>
      <c r="H1760">
        <v>1</v>
      </c>
      <c r="I1760">
        <v>96</v>
      </c>
      <c r="J1760">
        <v>40</v>
      </c>
      <c r="K1760">
        <v>16</v>
      </c>
      <c r="L1760">
        <v>0</v>
      </c>
      <c r="M1760">
        <v>0</v>
      </c>
      <c r="N1760">
        <v>1</v>
      </c>
      <c r="O1760" s="2">
        <f t="shared" si="54"/>
        <v>24</v>
      </c>
      <c r="P1760" s="2">
        <f t="shared" si="55"/>
        <v>13.714285714285714</v>
      </c>
    </row>
    <row r="1761" spans="1:16" x14ac:dyDescent="0.3">
      <c r="A1761">
        <v>9</v>
      </c>
      <c r="B1761" t="s">
        <v>4257</v>
      </c>
      <c r="C1761" t="s">
        <v>13</v>
      </c>
      <c r="D1761">
        <v>1890</v>
      </c>
      <c r="E1761">
        <v>1893</v>
      </c>
      <c r="F1761">
        <v>8</v>
      </c>
      <c r="G1761">
        <v>11</v>
      </c>
      <c r="H1761">
        <v>3</v>
      </c>
      <c r="I1761">
        <v>96</v>
      </c>
      <c r="J1761">
        <v>31</v>
      </c>
      <c r="K1761">
        <v>12</v>
      </c>
      <c r="L1761">
        <v>0</v>
      </c>
      <c r="M1761">
        <v>0</v>
      </c>
      <c r="N1761">
        <v>1</v>
      </c>
      <c r="O1761" s="2">
        <f t="shared" si="54"/>
        <v>12</v>
      </c>
      <c r="P1761" s="2">
        <f t="shared" si="55"/>
        <v>8.7272727272727266</v>
      </c>
    </row>
    <row r="1762" spans="1:16" x14ac:dyDescent="0.3">
      <c r="A1762">
        <v>10</v>
      </c>
      <c r="B1762" t="s">
        <v>442</v>
      </c>
      <c r="C1762" t="s">
        <v>15</v>
      </c>
      <c r="D1762">
        <v>2018</v>
      </c>
      <c r="E1762">
        <v>2019</v>
      </c>
      <c r="F1762">
        <v>3</v>
      </c>
      <c r="G1762">
        <v>6</v>
      </c>
      <c r="H1762">
        <v>0</v>
      </c>
      <c r="I1762">
        <v>96</v>
      </c>
      <c r="J1762">
        <v>47</v>
      </c>
      <c r="K1762">
        <v>16</v>
      </c>
      <c r="L1762">
        <v>0</v>
      </c>
      <c r="M1762">
        <v>0</v>
      </c>
      <c r="N1762">
        <v>1</v>
      </c>
      <c r="O1762" s="2">
        <f t="shared" si="54"/>
        <v>32</v>
      </c>
      <c r="P1762" s="2">
        <f t="shared" si="55"/>
        <v>16</v>
      </c>
    </row>
    <row r="1763" spans="1:16" x14ac:dyDescent="0.3">
      <c r="A1763">
        <v>11</v>
      </c>
      <c r="B1763" t="s">
        <v>4258</v>
      </c>
      <c r="C1763" t="s">
        <v>15</v>
      </c>
      <c r="D1763">
        <v>1962</v>
      </c>
      <c r="E1763">
        <v>1968</v>
      </c>
      <c r="F1763">
        <v>5</v>
      </c>
      <c r="G1763">
        <v>7</v>
      </c>
      <c r="H1763">
        <v>0</v>
      </c>
      <c r="I1763">
        <v>96</v>
      </c>
      <c r="J1763">
        <v>50</v>
      </c>
      <c r="K1763">
        <v>13.71</v>
      </c>
      <c r="L1763">
        <v>0</v>
      </c>
      <c r="M1763">
        <v>1</v>
      </c>
      <c r="N1763">
        <v>1</v>
      </c>
      <c r="O1763" s="2">
        <f t="shared" si="54"/>
        <v>19.2</v>
      </c>
      <c r="P1763" s="2">
        <f t="shared" si="55"/>
        <v>13.714285714285714</v>
      </c>
    </row>
    <row r="1764" spans="1:16" x14ac:dyDescent="0.3">
      <c r="A1764">
        <v>12</v>
      </c>
      <c r="B1764" t="s">
        <v>4259</v>
      </c>
      <c r="C1764" t="s">
        <v>15</v>
      </c>
      <c r="D1764">
        <v>1939</v>
      </c>
      <c r="E1764">
        <v>1939</v>
      </c>
      <c r="F1764">
        <v>1</v>
      </c>
      <c r="G1764">
        <v>1</v>
      </c>
      <c r="H1764">
        <v>0</v>
      </c>
      <c r="I1764">
        <v>96</v>
      </c>
      <c r="J1764">
        <v>96</v>
      </c>
      <c r="K1764">
        <v>96</v>
      </c>
      <c r="L1764">
        <v>0</v>
      </c>
      <c r="M1764">
        <v>1</v>
      </c>
      <c r="N1764">
        <v>0</v>
      </c>
      <c r="O1764" s="2">
        <f t="shared" si="54"/>
        <v>96</v>
      </c>
      <c r="P1764" s="2">
        <f t="shared" si="55"/>
        <v>96</v>
      </c>
    </row>
    <row r="1765" spans="1:16" x14ac:dyDescent="0.3">
      <c r="A1765">
        <v>13</v>
      </c>
      <c r="B1765" t="s">
        <v>2518</v>
      </c>
      <c r="C1765" t="s">
        <v>14</v>
      </c>
      <c r="D1765">
        <v>1982</v>
      </c>
      <c r="E1765">
        <v>1982</v>
      </c>
      <c r="F1765">
        <v>4</v>
      </c>
      <c r="G1765">
        <v>8</v>
      </c>
      <c r="H1765">
        <v>0</v>
      </c>
      <c r="I1765">
        <v>96</v>
      </c>
      <c r="J1765">
        <v>38</v>
      </c>
      <c r="K1765">
        <v>12</v>
      </c>
      <c r="L1765">
        <v>0</v>
      </c>
      <c r="M1765">
        <v>0</v>
      </c>
      <c r="N1765">
        <v>1</v>
      </c>
      <c r="O1765" s="2">
        <f t="shared" si="54"/>
        <v>24</v>
      </c>
      <c r="P1765" s="2">
        <f t="shared" si="55"/>
        <v>12</v>
      </c>
    </row>
    <row r="1766" spans="1:16" x14ac:dyDescent="0.3">
      <c r="A1766">
        <v>14</v>
      </c>
      <c r="B1766" t="s">
        <v>1112</v>
      </c>
      <c r="C1766" t="s">
        <v>17</v>
      </c>
      <c r="D1766">
        <v>2013</v>
      </c>
      <c r="E1766">
        <v>2017</v>
      </c>
      <c r="F1766">
        <v>11</v>
      </c>
      <c r="G1766">
        <v>14</v>
      </c>
      <c r="H1766">
        <v>0</v>
      </c>
      <c r="I1766">
        <v>95</v>
      </c>
      <c r="J1766">
        <v>17</v>
      </c>
      <c r="K1766">
        <v>6.78</v>
      </c>
      <c r="L1766">
        <v>0</v>
      </c>
      <c r="M1766">
        <v>0</v>
      </c>
      <c r="N1766">
        <v>4</v>
      </c>
      <c r="O1766" s="2">
        <f t="shared" si="54"/>
        <v>8.6363636363636367</v>
      </c>
      <c r="P1766" s="2">
        <f t="shared" si="55"/>
        <v>6.7857142857142856</v>
      </c>
    </row>
    <row r="1767" spans="1:16" x14ac:dyDescent="0.3">
      <c r="A1767">
        <v>15</v>
      </c>
      <c r="B1767" t="s">
        <v>4260</v>
      </c>
      <c r="C1767" t="s">
        <v>13</v>
      </c>
      <c r="D1767">
        <v>1910</v>
      </c>
      <c r="E1767">
        <v>1910</v>
      </c>
      <c r="F1767">
        <v>3</v>
      </c>
      <c r="G1767">
        <v>6</v>
      </c>
      <c r="H1767">
        <v>2</v>
      </c>
      <c r="I1767">
        <v>95</v>
      </c>
      <c r="J1767">
        <v>31</v>
      </c>
      <c r="K1767">
        <v>23.75</v>
      </c>
      <c r="L1767">
        <v>0</v>
      </c>
      <c r="M1767">
        <v>0</v>
      </c>
      <c r="N1767">
        <v>0</v>
      </c>
      <c r="O1767" s="2">
        <f t="shared" si="54"/>
        <v>31.666666666666668</v>
      </c>
      <c r="P1767" s="2">
        <f t="shared" si="55"/>
        <v>15.833333333333334</v>
      </c>
    </row>
    <row r="1768" spans="1:16" x14ac:dyDescent="0.3">
      <c r="A1768">
        <v>16</v>
      </c>
      <c r="B1768" t="s">
        <v>2405</v>
      </c>
      <c r="C1768" t="s">
        <v>17</v>
      </c>
      <c r="D1768">
        <v>1992</v>
      </c>
      <c r="E1768">
        <v>1994</v>
      </c>
      <c r="F1768">
        <v>5</v>
      </c>
      <c r="G1768">
        <v>8</v>
      </c>
      <c r="H1768">
        <v>1</v>
      </c>
      <c r="I1768">
        <v>95</v>
      </c>
      <c r="J1768">
        <v>48</v>
      </c>
      <c r="K1768">
        <v>13.57</v>
      </c>
      <c r="L1768">
        <v>0</v>
      </c>
      <c r="M1768">
        <v>0</v>
      </c>
      <c r="N1768">
        <v>1</v>
      </c>
      <c r="O1768" s="2">
        <f t="shared" si="54"/>
        <v>19</v>
      </c>
      <c r="P1768" s="2">
        <f t="shared" si="55"/>
        <v>11.875</v>
      </c>
    </row>
    <row r="1769" spans="1:16" x14ac:dyDescent="0.3">
      <c r="A1769">
        <v>17</v>
      </c>
      <c r="B1769" t="s">
        <v>2245</v>
      </c>
      <c r="C1769" t="s">
        <v>11</v>
      </c>
      <c r="D1769">
        <v>2001</v>
      </c>
      <c r="E1769">
        <v>2001</v>
      </c>
      <c r="F1769">
        <v>4</v>
      </c>
      <c r="G1769">
        <v>7</v>
      </c>
      <c r="H1769">
        <v>1</v>
      </c>
      <c r="I1769">
        <v>94</v>
      </c>
      <c r="J1769">
        <v>38</v>
      </c>
      <c r="K1769">
        <v>15.66</v>
      </c>
      <c r="L1769">
        <v>0</v>
      </c>
      <c r="M1769">
        <v>0</v>
      </c>
      <c r="N1769">
        <v>0</v>
      </c>
      <c r="O1769" s="2">
        <f t="shared" si="54"/>
        <v>23.5</v>
      </c>
      <c r="P1769" s="2">
        <f t="shared" si="55"/>
        <v>13.428571428571429</v>
      </c>
    </row>
    <row r="1770" spans="1:16" x14ac:dyDescent="0.3">
      <c r="A1770">
        <v>18</v>
      </c>
      <c r="B1770" t="s">
        <v>1362</v>
      </c>
      <c r="C1770" t="s">
        <v>14</v>
      </c>
      <c r="D1770">
        <v>2003</v>
      </c>
      <c r="E1770">
        <v>2004</v>
      </c>
      <c r="F1770">
        <v>4</v>
      </c>
      <c r="G1770">
        <v>5</v>
      </c>
      <c r="H1770">
        <v>1</v>
      </c>
      <c r="I1770">
        <v>94</v>
      </c>
      <c r="J1770">
        <v>28</v>
      </c>
      <c r="K1770">
        <v>23.5</v>
      </c>
      <c r="L1770">
        <v>0</v>
      </c>
      <c r="M1770">
        <v>0</v>
      </c>
      <c r="N1770">
        <v>0</v>
      </c>
      <c r="O1770" s="2">
        <f t="shared" si="54"/>
        <v>23.5</v>
      </c>
      <c r="P1770" s="2">
        <f t="shared" si="55"/>
        <v>18.8</v>
      </c>
    </row>
    <row r="1771" spans="1:16" x14ac:dyDescent="0.3">
      <c r="A1771">
        <v>19</v>
      </c>
      <c r="B1771" t="s">
        <v>4261</v>
      </c>
      <c r="C1771" t="s">
        <v>13</v>
      </c>
      <c r="D1771">
        <v>1880</v>
      </c>
      <c r="E1771">
        <v>1884</v>
      </c>
      <c r="F1771">
        <v>4</v>
      </c>
      <c r="G1771">
        <v>7</v>
      </c>
      <c r="H1771">
        <v>1</v>
      </c>
      <c r="I1771">
        <v>94</v>
      </c>
      <c r="J1771">
        <v>31</v>
      </c>
      <c r="K1771">
        <v>15.66</v>
      </c>
      <c r="L1771">
        <v>0</v>
      </c>
      <c r="M1771">
        <v>0</v>
      </c>
      <c r="N1771">
        <v>0</v>
      </c>
      <c r="O1771" s="2">
        <f t="shared" si="54"/>
        <v>23.5</v>
      </c>
      <c r="P1771" s="2">
        <f t="shared" si="55"/>
        <v>13.428571428571429</v>
      </c>
    </row>
    <row r="1772" spans="1:16" x14ac:dyDescent="0.3">
      <c r="A1772">
        <v>20</v>
      </c>
      <c r="B1772" t="s">
        <v>4262</v>
      </c>
      <c r="C1772" t="s">
        <v>18</v>
      </c>
      <c r="D1772">
        <v>1968</v>
      </c>
      <c r="E1772">
        <v>1968</v>
      </c>
      <c r="F1772">
        <v>2</v>
      </c>
      <c r="G1772">
        <v>4</v>
      </c>
      <c r="H1772">
        <v>1</v>
      </c>
      <c r="I1772">
        <v>94</v>
      </c>
      <c r="J1772">
        <v>69</v>
      </c>
      <c r="K1772">
        <v>31.33</v>
      </c>
      <c r="L1772">
        <v>0</v>
      </c>
      <c r="M1772">
        <v>1</v>
      </c>
      <c r="N1772">
        <v>1</v>
      </c>
      <c r="O1772" s="2">
        <f t="shared" si="54"/>
        <v>47</v>
      </c>
      <c r="P1772" s="2">
        <f t="shared" si="55"/>
        <v>23.5</v>
      </c>
    </row>
    <row r="1773" spans="1:16" x14ac:dyDescent="0.3">
      <c r="A1773">
        <v>21</v>
      </c>
      <c r="B1773" t="s">
        <v>1609</v>
      </c>
      <c r="C1773" t="s">
        <v>14</v>
      </c>
      <c r="D1773">
        <v>2003</v>
      </c>
      <c r="E1773">
        <v>2010</v>
      </c>
      <c r="F1773">
        <v>10</v>
      </c>
      <c r="G1773">
        <v>14</v>
      </c>
      <c r="H1773">
        <v>3</v>
      </c>
      <c r="I1773">
        <v>94</v>
      </c>
      <c r="J1773">
        <v>15</v>
      </c>
      <c r="K1773">
        <v>8.5399999999999991</v>
      </c>
      <c r="L1773">
        <v>0</v>
      </c>
      <c r="M1773">
        <v>0</v>
      </c>
      <c r="N1773">
        <v>3</v>
      </c>
      <c r="O1773" s="2">
        <f t="shared" si="54"/>
        <v>9.4</v>
      </c>
      <c r="P1773" s="2">
        <f t="shared" si="55"/>
        <v>6.7142857142857144</v>
      </c>
    </row>
    <row r="1774" spans="1:16" x14ac:dyDescent="0.3">
      <c r="A1774">
        <v>22</v>
      </c>
      <c r="B1774" t="s">
        <v>2011</v>
      </c>
      <c r="C1774" t="s">
        <v>17</v>
      </c>
      <c r="D1774">
        <v>2015</v>
      </c>
      <c r="E1774">
        <v>2016</v>
      </c>
      <c r="F1774">
        <v>6</v>
      </c>
      <c r="G1774">
        <v>9</v>
      </c>
      <c r="H1774">
        <v>0</v>
      </c>
      <c r="I1774">
        <v>94</v>
      </c>
      <c r="J1774">
        <v>26</v>
      </c>
      <c r="K1774">
        <v>10.44</v>
      </c>
      <c r="L1774">
        <v>0</v>
      </c>
      <c r="M1774">
        <v>0</v>
      </c>
      <c r="N1774">
        <v>0</v>
      </c>
      <c r="O1774" s="2">
        <f t="shared" si="54"/>
        <v>15.666666666666666</v>
      </c>
      <c r="P1774" s="2">
        <f t="shared" si="55"/>
        <v>10.444444444444445</v>
      </c>
    </row>
    <row r="1775" spans="1:16" x14ac:dyDescent="0.3">
      <c r="A1775">
        <v>23</v>
      </c>
      <c r="B1775" t="s">
        <v>2957</v>
      </c>
      <c r="C1775" t="s">
        <v>11</v>
      </c>
      <c r="D1775">
        <v>1990</v>
      </c>
      <c r="E1775">
        <v>1990</v>
      </c>
      <c r="F1775">
        <v>4</v>
      </c>
      <c r="G1775">
        <v>5</v>
      </c>
      <c r="H1775">
        <v>1</v>
      </c>
      <c r="I1775">
        <v>94</v>
      </c>
      <c r="J1775">
        <v>53</v>
      </c>
      <c r="K1775">
        <v>23.5</v>
      </c>
      <c r="L1775">
        <v>0</v>
      </c>
      <c r="M1775">
        <v>1</v>
      </c>
      <c r="N1775">
        <v>1</v>
      </c>
      <c r="O1775" s="2">
        <f t="shared" si="54"/>
        <v>23.5</v>
      </c>
      <c r="P1775" s="2">
        <f t="shared" si="55"/>
        <v>18.8</v>
      </c>
    </row>
    <row r="1776" spans="1:16" x14ac:dyDescent="0.3">
      <c r="A1776">
        <v>24</v>
      </c>
      <c r="B1776" t="s">
        <v>603</v>
      </c>
      <c r="C1776" t="s">
        <v>16</v>
      </c>
      <c r="D1776">
        <v>2007</v>
      </c>
      <c r="E1776">
        <v>2009</v>
      </c>
      <c r="F1776">
        <v>3</v>
      </c>
      <c r="G1776">
        <v>3</v>
      </c>
      <c r="H1776">
        <v>1</v>
      </c>
      <c r="I1776">
        <v>94</v>
      </c>
      <c r="J1776">
        <v>50</v>
      </c>
      <c r="K1776">
        <v>47</v>
      </c>
      <c r="L1776">
        <v>0</v>
      </c>
      <c r="M1776">
        <v>1</v>
      </c>
      <c r="N1776">
        <v>1</v>
      </c>
      <c r="O1776" s="2">
        <f t="shared" si="54"/>
        <v>31.333333333333332</v>
      </c>
      <c r="P1776" s="2">
        <f t="shared" si="55"/>
        <v>31.333333333333332</v>
      </c>
    </row>
    <row r="1777" spans="1:16" x14ac:dyDescent="0.3">
      <c r="A1777">
        <v>25</v>
      </c>
      <c r="B1777" t="s">
        <v>3206</v>
      </c>
      <c r="C1777" t="s">
        <v>16</v>
      </c>
      <c r="D1777">
        <v>1969</v>
      </c>
      <c r="E1777">
        <v>1977</v>
      </c>
      <c r="F1777">
        <v>16</v>
      </c>
      <c r="G1777">
        <v>19</v>
      </c>
      <c r="H1777">
        <v>10</v>
      </c>
      <c r="I1777">
        <v>93</v>
      </c>
      <c r="J1777">
        <v>30</v>
      </c>
      <c r="K1777">
        <v>10.33</v>
      </c>
      <c r="L1777">
        <v>0</v>
      </c>
      <c r="M1777">
        <v>0</v>
      </c>
      <c r="N1777">
        <v>5</v>
      </c>
      <c r="O1777" s="2">
        <f t="shared" si="54"/>
        <v>5.8125</v>
      </c>
      <c r="P1777" s="2">
        <f t="shared" si="55"/>
        <v>4.8947368421052628</v>
      </c>
    </row>
    <row r="1778" spans="1:16" x14ac:dyDescent="0.3">
      <c r="A1778">
        <v>26</v>
      </c>
      <c r="B1778" t="s">
        <v>3462</v>
      </c>
      <c r="C1778" t="s">
        <v>14</v>
      </c>
      <c r="D1778">
        <v>1998</v>
      </c>
      <c r="E1778">
        <v>2001</v>
      </c>
      <c r="F1778">
        <v>7</v>
      </c>
      <c r="G1778">
        <v>9</v>
      </c>
      <c r="H1778">
        <v>1</v>
      </c>
      <c r="I1778">
        <v>93</v>
      </c>
      <c r="J1778">
        <v>25</v>
      </c>
      <c r="K1778">
        <v>11.62</v>
      </c>
      <c r="L1778">
        <v>0</v>
      </c>
      <c r="M1778">
        <v>0</v>
      </c>
      <c r="N1778">
        <v>1</v>
      </c>
      <c r="O1778" s="2">
        <f t="shared" si="54"/>
        <v>13.285714285714286</v>
      </c>
      <c r="P1778" s="2">
        <f t="shared" si="55"/>
        <v>10.333333333333334</v>
      </c>
    </row>
    <row r="1779" spans="1:16" x14ac:dyDescent="0.3">
      <c r="A1779">
        <v>27</v>
      </c>
      <c r="B1779" t="s">
        <v>2574</v>
      </c>
      <c r="C1779" t="s">
        <v>15</v>
      </c>
      <c r="D1779">
        <v>1995</v>
      </c>
      <c r="E1779">
        <v>1999</v>
      </c>
      <c r="F1779">
        <v>2</v>
      </c>
      <c r="G1779">
        <v>4</v>
      </c>
      <c r="H1779">
        <v>0</v>
      </c>
      <c r="I1779">
        <v>93</v>
      </c>
      <c r="J1779">
        <v>37</v>
      </c>
      <c r="K1779">
        <v>23.25</v>
      </c>
      <c r="L1779">
        <v>0</v>
      </c>
      <c r="M1779">
        <v>0</v>
      </c>
      <c r="N1779">
        <v>0</v>
      </c>
      <c r="O1779" s="2">
        <f t="shared" si="54"/>
        <v>46.5</v>
      </c>
      <c r="P1779" s="2">
        <f t="shared" si="55"/>
        <v>23.25</v>
      </c>
    </row>
    <row r="1780" spans="1:16" x14ac:dyDescent="0.3">
      <c r="A1780">
        <v>28</v>
      </c>
      <c r="B1780" t="s">
        <v>4263</v>
      </c>
      <c r="C1780" t="s">
        <v>13</v>
      </c>
      <c r="D1780">
        <v>1884</v>
      </c>
      <c r="E1780">
        <v>1885</v>
      </c>
      <c r="F1780">
        <v>5</v>
      </c>
      <c r="G1780">
        <v>7</v>
      </c>
      <c r="H1780">
        <v>2</v>
      </c>
      <c r="I1780">
        <v>93</v>
      </c>
      <c r="J1780">
        <v>39</v>
      </c>
      <c r="K1780">
        <v>18.600000000000001</v>
      </c>
      <c r="L1780">
        <v>0</v>
      </c>
      <c r="M1780">
        <v>0</v>
      </c>
      <c r="N1780">
        <v>0</v>
      </c>
      <c r="O1780" s="2">
        <f t="shared" si="54"/>
        <v>18.600000000000001</v>
      </c>
      <c r="P1780" s="2">
        <f t="shared" si="55"/>
        <v>13.285714285714286</v>
      </c>
    </row>
    <row r="1781" spans="1:16" x14ac:dyDescent="0.3">
      <c r="A1781">
        <v>29</v>
      </c>
      <c r="B1781" t="s">
        <v>4264</v>
      </c>
      <c r="C1781" t="s">
        <v>13</v>
      </c>
      <c r="D1781">
        <v>1922</v>
      </c>
      <c r="E1781">
        <v>1923</v>
      </c>
      <c r="F1781">
        <v>5</v>
      </c>
      <c r="G1781">
        <v>8</v>
      </c>
      <c r="H1781">
        <v>2</v>
      </c>
      <c r="I1781">
        <v>93</v>
      </c>
      <c r="J1781">
        <v>41</v>
      </c>
      <c r="K1781">
        <v>15.5</v>
      </c>
      <c r="L1781">
        <v>0</v>
      </c>
      <c r="M1781">
        <v>0</v>
      </c>
      <c r="N1781">
        <v>1</v>
      </c>
      <c r="O1781" s="2">
        <f t="shared" si="54"/>
        <v>18.600000000000001</v>
      </c>
      <c r="P1781" s="2">
        <f t="shared" si="55"/>
        <v>11.625</v>
      </c>
    </row>
    <row r="1782" spans="1:16" x14ac:dyDescent="0.3">
      <c r="A1782">
        <v>30</v>
      </c>
      <c r="B1782" t="s">
        <v>4265</v>
      </c>
      <c r="C1782" t="s">
        <v>16</v>
      </c>
      <c r="D1782">
        <v>2017</v>
      </c>
      <c r="E1782">
        <v>2019</v>
      </c>
      <c r="F1782">
        <v>17</v>
      </c>
      <c r="G1782">
        <v>24</v>
      </c>
      <c r="H1782">
        <v>11</v>
      </c>
      <c r="I1782">
        <v>93</v>
      </c>
      <c r="J1782">
        <v>29</v>
      </c>
      <c r="K1782">
        <v>7.15</v>
      </c>
      <c r="L1782">
        <v>0</v>
      </c>
      <c r="M1782">
        <v>0</v>
      </c>
      <c r="N1782">
        <v>3</v>
      </c>
      <c r="O1782" s="2">
        <f t="shared" si="54"/>
        <v>5.4705882352941178</v>
      </c>
      <c r="P1782" s="2">
        <f t="shared" si="55"/>
        <v>3.875</v>
      </c>
    </row>
    <row r="1783" spans="1:16" x14ac:dyDescent="0.3">
      <c r="A1783">
        <v>31</v>
      </c>
      <c r="B1783" t="s">
        <v>4266</v>
      </c>
      <c r="C1783" t="s">
        <v>12</v>
      </c>
      <c r="D1783">
        <v>1965</v>
      </c>
      <c r="E1783">
        <v>1966</v>
      </c>
      <c r="F1783">
        <v>8</v>
      </c>
      <c r="G1783">
        <v>10</v>
      </c>
      <c r="H1783">
        <v>1</v>
      </c>
      <c r="I1783">
        <v>93</v>
      </c>
      <c r="J1783">
        <v>22</v>
      </c>
      <c r="K1783">
        <v>10.33</v>
      </c>
      <c r="L1783">
        <v>0</v>
      </c>
      <c r="M1783">
        <v>0</v>
      </c>
      <c r="N1783">
        <v>0</v>
      </c>
      <c r="O1783" s="2">
        <f t="shared" si="54"/>
        <v>11.625</v>
      </c>
      <c r="P1783" s="2">
        <f t="shared" si="55"/>
        <v>9.3000000000000007</v>
      </c>
    </row>
    <row r="1784" spans="1:16" x14ac:dyDescent="0.3">
      <c r="A1784">
        <v>32</v>
      </c>
      <c r="B1784" t="s">
        <v>2838</v>
      </c>
      <c r="C1784" t="s">
        <v>12</v>
      </c>
      <c r="D1784">
        <v>1985</v>
      </c>
      <c r="E1784">
        <v>1992</v>
      </c>
      <c r="F1784">
        <v>27</v>
      </c>
      <c r="G1784">
        <v>34</v>
      </c>
      <c r="H1784">
        <v>14</v>
      </c>
      <c r="I1784">
        <v>93</v>
      </c>
      <c r="J1784">
        <v>13</v>
      </c>
      <c r="K1784">
        <v>4.6500000000000004</v>
      </c>
      <c r="L1784">
        <v>0</v>
      </c>
      <c r="M1784">
        <v>0</v>
      </c>
      <c r="N1784">
        <v>6</v>
      </c>
      <c r="O1784" s="2">
        <f t="shared" si="54"/>
        <v>3.4444444444444446</v>
      </c>
      <c r="P1784" s="2">
        <f t="shared" si="55"/>
        <v>2.7352941176470589</v>
      </c>
    </row>
    <row r="1785" spans="1:16" x14ac:dyDescent="0.3">
      <c r="A1785">
        <v>33</v>
      </c>
      <c r="B1785" t="s">
        <v>4267</v>
      </c>
      <c r="C1785" t="s">
        <v>13</v>
      </c>
      <c r="D1785">
        <v>1892</v>
      </c>
      <c r="E1785">
        <v>1892</v>
      </c>
      <c r="F1785">
        <v>3</v>
      </c>
      <c r="G1785">
        <v>5</v>
      </c>
      <c r="H1785">
        <v>0</v>
      </c>
      <c r="I1785">
        <v>92</v>
      </c>
      <c r="J1785">
        <v>50</v>
      </c>
      <c r="K1785">
        <v>18.399999999999999</v>
      </c>
      <c r="L1785">
        <v>0</v>
      </c>
      <c r="M1785">
        <v>1</v>
      </c>
      <c r="N1785">
        <v>0</v>
      </c>
      <c r="O1785" s="2">
        <f t="shared" si="54"/>
        <v>30.666666666666668</v>
      </c>
      <c r="P1785" s="2">
        <f t="shared" si="55"/>
        <v>18.399999999999999</v>
      </c>
    </row>
    <row r="1786" spans="1:16" x14ac:dyDescent="0.3">
      <c r="A1786">
        <v>34</v>
      </c>
      <c r="B1786" t="s">
        <v>4268</v>
      </c>
      <c r="C1786" t="s">
        <v>11</v>
      </c>
      <c r="D1786">
        <v>1960</v>
      </c>
      <c r="E1786">
        <v>1961</v>
      </c>
      <c r="F1786">
        <v>4</v>
      </c>
      <c r="G1786">
        <v>6</v>
      </c>
      <c r="H1786">
        <v>0</v>
      </c>
      <c r="I1786">
        <v>92</v>
      </c>
      <c r="J1786">
        <v>35</v>
      </c>
      <c r="K1786">
        <v>15.33</v>
      </c>
      <c r="L1786">
        <v>0</v>
      </c>
      <c r="M1786">
        <v>0</v>
      </c>
      <c r="N1786">
        <v>0</v>
      </c>
      <c r="O1786" s="2">
        <f t="shared" si="54"/>
        <v>23</v>
      </c>
      <c r="P1786" s="2">
        <f t="shared" si="55"/>
        <v>15.333333333333334</v>
      </c>
    </row>
    <row r="1787" spans="1:16" x14ac:dyDescent="0.3">
      <c r="A1787">
        <v>35</v>
      </c>
      <c r="B1787" t="s">
        <v>2767</v>
      </c>
      <c r="C1787" t="s">
        <v>14</v>
      </c>
      <c r="D1787">
        <v>1986</v>
      </c>
      <c r="E1787">
        <v>1998</v>
      </c>
      <c r="F1787">
        <v>18</v>
      </c>
      <c r="G1787">
        <v>22</v>
      </c>
      <c r="H1787">
        <v>5</v>
      </c>
      <c r="I1787">
        <v>91</v>
      </c>
      <c r="J1787">
        <v>24</v>
      </c>
      <c r="K1787">
        <v>5.35</v>
      </c>
      <c r="L1787">
        <v>0</v>
      </c>
      <c r="M1787">
        <v>0</v>
      </c>
      <c r="N1787">
        <v>3</v>
      </c>
      <c r="O1787" s="2">
        <f t="shared" si="54"/>
        <v>5.0555555555555554</v>
      </c>
      <c r="P1787" s="2">
        <f t="shared" si="55"/>
        <v>4.1363636363636367</v>
      </c>
    </row>
    <row r="1788" spans="1:16" x14ac:dyDescent="0.3">
      <c r="A1788">
        <v>36</v>
      </c>
      <c r="B1788" t="s">
        <v>4269</v>
      </c>
      <c r="C1788" t="s">
        <v>13</v>
      </c>
      <c r="D1788">
        <v>1964</v>
      </c>
      <c r="E1788">
        <v>1964</v>
      </c>
      <c r="F1788">
        <v>2</v>
      </c>
      <c r="G1788">
        <v>4</v>
      </c>
      <c r="H1788">
        <v>0</v>
      </c>
      <c r="I1788">
        <v>91</v>
      </c>
      <c r="J1788">
        <v>55</v>
      </c>
      <c r="K1788">
        <v>22.75</v>
      </c>
      <c r="L1788">
        <v>0</v>
      </c>
      <c r="M1788">
        <v>1</v>
      </c>
      <c r="N1788">
        <v>0</v>
      </c>
      <c r="O1788" s="2">
        <f t="shared" si="54"/>
        <v>45.5</v>
      </c>
      <c r="P1788" s="2">
        <f t="shared" si="55"/>
        <v>22.75</v>
      </c>
    </row>
    <row r="1789" spans="1:16" x14ac:dyDescent="0.3">
      <c r="A1789">
        <v>37</v>
      </c>
      <c r="B1789" t="s">
        <v>3301</v>
      </c>
      <c r="C1789" t="s">
        <v>17</v>
      </c>
      <c r="D1789">
        <v>1993</v>
      </c>
      <c r="E1789">
        <v>2000</v>
      </c>
      <c r="F1789">
        <v>7</v>
      </c>
      <c r="G1789">
        <v>11</v>
      </c>
      <c r="H1789">
        <v>2</v>
      </c>
      <c r="I1789">
        <v>91</v>
      </c>
      <c r="J1789">
        <v>22</v>
      </c>
      <c r="K1789">
        <v>10.11</v>
      </c>
      <c r="L1789">
        <v>0</v>
      </c>
      <c r="M1789">
        <v>0</v>
      </c>
      <c r="N1789">
        <v>1</v>
      </c>
      <c r="O1789" s="2">
        <f t="shared" si="54"/>
        <v>13</v>
      </c>
      <c r="P1789" s="2">
        <f t="shared" si="55"/>
        <v>8.2727272727272734</v>
      </c>
    </row>
    <row r="1790" spans="1:16" x14ac:dyDescent="0.3">
      <c r="A1790">
        <v>38</v>
      </c>
      <c r="B1790" t="s">
        <v>4270</v>
      </c>
      <c r="C1790" t="s">
        <v>15</v>
      </c>
      <c r="D1790">
        <v>1928</v>
      </c>
      <c r="E1790">
        <v>1933</v>
      </c>
      <c r="F1790">
        <v>13</v>
      </c>
      <c r="G1790">
        <v>23</v>
      </c>
      <c r="H1790">
        <v>5</v>
      </c>
      <c r="I1790">
        <v>91</v>
      </c>
      <c r="J1790">
        <v>18</v>
      </c>
      <c r="K1790">
        <v>5.05</v>
      </c>
      <c r="L1790">
        <v>0</v>
      </c>
      <c r="M1790">
        <v>0</v>
      </c>
      <c r="N1790">
        <v>6</v>
      </c>
      <c r="O1790" s="2">
        <f t="shared" si="54"/>
        <v>7</v>
      </c>
      <c r="P1790" s="2">
        <f t="shared" si="55"/>
        <v>3.9565217391304346</v>
      </c>
    </row>
    <row r="1791" spans="1:16" x14ac:dyDescent="0.3">
      <c r="A1791">
        <v>39</v>
      </c>
      <c r="B1791" t="s">
        <v>4271</v>
      </c>
      <c r="C1791" t="s">
        <v>13</v>
      </c>
      <c r="D1791">
        <v>1881</v>
      </c>
      <c r="E1791">
        <v>1888</v>
      </c>
      <c r="F1791">
        <v>8</v>
      </c>
      <c r="G1791">
        <v>13</v>
      </c>
      <c r="H1791">
        <v>1</v>
      </c>
      <c r="I1791">
        <v>91</v>
      </c>
      <c r="J1791">
        <v>23</v>
      </c>
      <c r="K1791">
        <v>7.58</v>
      </c>
      <c r="L1791">
        <v>0</v>
      </c>
      <c r="M1791">
        <v>0</v>
      </c>
      <c r="N1791">
        <v>1</v>
      </c>
      <c r="O1791" s="2">
        <f t="shared" si="54"/>
        <v>11.375</v>
      </c>
      <c r="P1791" s="2">
        <f t="shared" si="55"/>
        <v>7</v>
      </c>
    </row>
    <row r="1792" spans="1:16" x14ac:dyDescent="0.3">
      <c r="A1792">
        <v>40</v>
      </c>
      <c r="B1792" t="s">
        <v>4272</v>
      </c>
      <c r="C1792" t="s">
        <v>11</v>
      </c>
      <c r="D1792">
        <v>1969</v>
      </c>
      <c r="E1792">
        <v>1969</v>
      </c>
      <c r="F1792">
        <v>4</v>
      </c>
      <c r="G1792">
        <v>7</v>
      </c>
      <c r="H1792">
        <v>0</v>
      </c>
      <c r="I1792">
        <v>91</v>
      </c>
      <c r="J1792">
        <v>48</v>
      </c>
      <c r="K1792">
        <v>13</v>
      </c>
      <c r="L1792">
        <v>0</v>
      </c>
      <c r="M1792">
        <v>0</v>
      </c>
      <c r="N1792">
        <v>2</v>
      </c>
      <c r="O1792" s="2">
        <f t="shared" si="54"/>
        <v>22.75</v>
      </c>
      <c r="P1792" s="2">
        <f t="shared" si="55"/>
        <v>13</v>
      </c>
    </row>
    <row r="1793" spans="1:16" x14ac:dyDescent="0.3">
      <c r="A1793">
        <v>41</v>
      </c>
      <c r="B1793" t="s">
        <v>1472</v>
      </c>
      <c r="C1793" t="s">
        <v>20</v>
      </c>
      <c r="D1793">
        <v>2013</v>
      </c>
      <c r="E1793">
        <v>2019</v>
      </c>
      <c r="F1793">
        <v>7</v>
      </c>
      <c r="G1793">
        <v>11</v>
      </c>
      <c r="H1793">
        <v>7</v>
      </c>
      <c r="I1793">
        <v>90</v>
      </c>
      <c r="J1793">
        <v>32</v>
      </c>
      <c r="K1793">
        <v>22.5</v>
      </c>
      <c r="L1793">
        <v>0</v>
      </c>
      <c r="M1793">
        <v>0</v>
      </c>
      <c r="N1793">
        <v>0</v>
      </c>
      <c r="O1793" s="2">
        <f t="shared" si="54"/>
        <v>12.857142857142858</v>
      </c>
      <c r="P1793" s="2">
        <f t="shared" si="55"/>
        <v>8.1818181818181817</v>
      </c>
    </row>
    <row r="1794" spans="1:16" x14ac:dyDescent="0.3">
      <c r="A1794">
        <v>42</v>
      </c>
      <c r="B1794" t="s">
        <v>4273</v>
      </c>
      <c r="C1794" t="s">
        <v>17</v>
      </c>
      <c r="D1794">
        <v>1910</v>
      </c>
      <c r="E1794">
        <v>1912</v>
      </c>
      <c r="F1794">
        <v>5</v>
      </c>
      <c r="G1794">
        <v>9</v>
      </c>
      <c r="H1794">
        <v>3</v>
      </c>
      <c r="I1794">
        <v>90</v>
      </c>
      <c r="J1794">
        <v>48</v>
      </c>
      <c r="K1794">
        <v>15</v>
      </c>
      <c r="L1794">
        <v>0</v>
      </c>
      <c r="M1794">
        <v>0</v>
      </c>
      <c r="N1794">
        <v>1</v>
      </c>
      <c r="O1794" s="2">
        <f t="shared" si="54"/>
        <v>18</v>
      </c>
      <c r="P1794" s="2">
        <f t="shared" si="55"/>
        <v>10</v>
      </c>
    </row>
    <row r="1795" spans="1:16" x14ac:dyDescent="0.3">
      <c r="A1795">
        <v>43</v>
      </c>
      <c r="B1795" t="s">
        <v>1263</v>
      </c>
      <c r="C1795" t="s">
        <v>19</v>
      </c>
      <c r="D1795">
        <v>2013</v>
      </c>
      <c r="E1795">
        <v>2018</v>
      </c>
      <c r="F1795">
        <v>9</v>
      </c>
      <c r="G1795">
        <v>16</v>
      </c>
      <c r="H1795">
        <v>2</v>
      </c>
      <c r="I1795">
        <v>90</v>
      </c>
      <c r="J1795">
        <v>22</v>
      </c>
      <c r="K1795">
        <v>6.42</v>
      </c>
      <c r="L1795">
        <v>0</v>
      </c>
      <c r="M1795">
        <v>0</v>
      </c>
      <c r="N1795">
        <v>5</v>
      </c>
      <c r="O1795" s="2">
        <f t="shared" ref="O1795:O1858" si="56">I1795/F1795</f>
        <v>10</v>
      </c>
      <c r="P1795" s="2">
        <f t="shared" ref="P1795:P1858" si="57">I1795/G1795</f>
        <v>5.625</v>
      </c>
    </row>
    <row r="1796" spans="1:16" x14ac:dyDescent="0.3">
      <c r="A1796">
        <v>44</v>
      </c>
      <c r="B1796" t="s">
        <v>4274</v>
      </c>
      <c r="C1796" t="s">
        <v>18</v>
      </c>
      <c r="D1796">
        <v>1937</v>
      </c>
      <c r="E1796">
        <v>1949</v>
      </c>
      <c r="F1796">
        <v>9</v>
      </c>
      <c r="G1796">
        <v>13</v>
      </c>
      <c r="H1796">
        <v>4</v>
      </c>
      <c r="I1796">
        <v>90</v>
      </c>
      <c r="J1796">
        <v>45</v>
      </c>
      <c r="K1796">
        <v>10</v>
      </c>
      <c r="L1796">
        <v>0</v>
      </c>
      <c r="M1796">
        <v>0</v>
      </c>
      <c r="N1796">
        <v>3</v>
      </c>
      <c r="O1796" s="2">
        <f t="shared" si="56"/>
        <v>10</v>
      </c>
      <c r="P1796" s="2">
        <f t="shared" si="57"/>
        <v>6.9230769230769234</v>
      </c>
    </row>
    <row r="1797" spans="1:16" x14ac:dyDescent="0.3">
      <c r="A1797">
        <v>45</v>
      </c>
      <c r="B1797" t="s">
        <v>858</v>
      </c>
      <c r="C1797" t="s">
        <v>19</v>
      </c>
      <c r="D1797">
        <v>2005</v>
      </c>
      <c r="E1797">
        <v>2005</v>
      </c>
      <c r="F1797">
        <v>3</v>
      </c>
      <c r="G1797">
        <v>6</v>
      </c>
      <c r="H1797">
        <v>0</v>
      </c>
      <c r="I1797">
        <v>90</v>
      </c>
      <c r="J1797">
        <v>35</v>
      </c>
      <c r="K1797">
        <v>15</v>
      </c>
      <c r="L1797">
        <v>0</v>
      </c>
      <c r="M1797">
        <v>0</v>
      </c>
      <c r="N1797">
        <v>1</v>
      </c>
      <c r="O1797" s="2">
        <f t="shared" si="56"/>
        <v>30</v>
      </c>
      <c r="P1797" s="2">
        <f t="shared" si="57"/>
        <v>15</v>
      </c>
    </row>
    <row r="1798" spans="1:16" x14ac:dyDescent="0.3">
      <c r="A1798">
        <v>46</v>
      </c>
      <c r="B1798" t="s">
        <v>2511</v>
      </c>
      <c r="C1798" t="s">
        <v>19</v>
      </c>
      <c r="D1798">
        <v>1998</v>
      </c>
      <c r="E1798">
        <v>2000</v>
      </c>
      <c r="F1798">
        <v>3</v>
      </c>
      <c r="G1798">
        <v>4</v>
      </c>
      <c r="H1798">
        <v>1</v>
      </c>
      <c r="I1798">
        <v>90</v>
      </c>
      <c r="J1798">
        <v>74</v>
      </c>
      <c r="K1798">
        <v>30</v>
      </c>
      <c r="L1798">
        <v>0</v>
      </c>
      <c r="M1798">
        <v>1</v>
      </c>
      <c r="N1798">
        <v>1</v>
      </c>
      <c r="O1798" s="2">
        <f t="shared" si="56"/>
        <v>30</v>
      </c>
      <c r="P1798" s="2">
        <f t="shared" si="57"/>
        <v>22.5</v>
      </c>
    </row>
    <row r="1799" spans="1:16" x14ac:dyDescent="0.3">
      <c r="A1799">
        <v>47</v>
      </c>
      <c r="B1799" t="s">
        <v>4275</v>
      </c>
      <c r="C1799" t="s">
        <v>17</v>
      </c>
      <c r="D1799">
        <v>1929</v>
      </c>
      <c r="E1799">
        <v>1932</v>
      </c>
      <c r="F1799">
        <v>12</v>
      </c>
      <c r="G1799">
        <v>18</v>
      </c>
      <c r="H1799">
        <v>3</v>
      </c>
      <c r="I1799">
        <v>90</v>
      </c>
      <c r="J1799">
        <v>28</v>
      </c>
      <c r="K1799">
        <v>6</v>
      </c>
      <c r="L1799">
        <v>0</v>
      </c>
      <c r="M1799">
        <v>0</v>
      </c>
      <c r="N1799">
        <v>1</v>
      </c>
      <c r="O1799" s="2">
        <f t="shared" si="56"/>
        <v>7.5</v>
      </c>
      <c r="P1799" s="2">
        <f t="shared" si="57"/>
        <v>5</v>
      </c>
    </row>
    <row r="1800" spans="1:16" x14ac:dyDescent="0.3">
      <c r="A1800">
        <v>48</v>
      </c>
      <c r="B1800" t="s">
        <v>2335</v>
      </c>
      <c r="C1800" t="s">
        <v>19</v>
      </c>
      <c r="D1800">
        <v>2005</v>
      </c>
      <c r="E1800">
        <v>2005</v>
      </c>
      <c r="F1800">
        <v>4</v>
      </c>
      <c r="G1800">
        <v>8</v>
      </c>
      <c r="H1800">
        <v>0</v>
      </c>
      <c r="I1800">
        <v>90</v>
      </c>
      <c r="J1800">
        <v>29</v>
      </c>
      <c r="K1800">
        <v>11.25</v>
      </c>
      <c r="L1800">
        <v>0</v>
      </c>
      <c r="M1800">
        <v>0</v>
      </c>
      <c r="N1800">
        <v>2</v>
      </c>
      <c r="O1800" s="2">
        <f t="shared" si="56"/>
        <v>22.5</v>
      </c>
      <c r="P1800" s="2">
        <f t="shared" si="57"/>
        <v>11.25</v>
      </c>
    </row>
    <row r="1801" spans="1:16" x14ac:dyDescent="0.3">
      <c r="A1801">
        <v>49</v>
      </c>
      <c r="B1801" t="s">
        <v>4276</v>
      </c>
      <c r="C1801" t="s">
        <v>12</v>
      </c>
      <c r="D1801">
        <v>1907</v>
      </c>
      <c r="E1801">
        <v>1912</v>
      </c>
      <c r="F1801">
        <v>9</v>
      </c>
      <c r="G1801">
        <v>12</v>
      </c>
      <c r="H1801">
        <v>4</v>
      </c>
      <c r="I1801">
        <v>89</v>
      </c>
      <c r="J1801">
        <v>34</v>
      </c>
      <c r="K1801">
        <v>11.12</v>
      </c>
      <c r="L1801">
        <v>0</v>
      </c>
      <c r="M1801">
        <v>0</v>
      </c>
      <c r="N1801">
        <v>2</v>
      </c>
      <c r="O1801" s="2">
        <f t="shared" si="56"/>
        <v>9.8888888888888893</v>
      </c>
      <c r="P1801" s="2">
        <f t="shared" si="57"/>
        <v>7.416666666666667</v>
      </c>
    </row>
    <row r="1802" spans="1:16" x14ac:dyDescent="0.3">
      <c r="A1802">
        <v>0</v>
      </c>
      <c r="B1802" t="s">
        <v>4277</v>
      </c>
      <c r="C1802" t="s">
        <v>11</v>
      </c>
      <c r="D1802">
        <v>1947</v>
      </c>
      <c r="E1802">
        <v>1952</v>
      </c>
      <c r="F1802">
        <v>5</v>
      </c>
      <c r="G1802">
        <v>10</v>
      </c>
      <c r="H1802">
        <v>0</v>
      </c>
      <c r="I1802">
        <v>89</v>
      </c>
      <c r="J1802">
        <v>44</v>
      </c>
      <c r="K1802">
        <v>8.9</v>
      </c>
      <c r="L1802">
        <v>0</v>
      </c>
      <c r="M1802">
        <v>0</v>
      </c>
      <c r="N1802">
        <v>5</v>
      </c>
      <c r="O1802" s="2">
        <f t="shared" si="56"/>
        <v>17.8</v>
      </c>
      <c r="P1802" s="2">
        <f t="shared" si="57"/>
        <v>8.9</v>
      </c>
    </row>
    <row r="1803" spans="1:16" x14ac:dyDescent="0.3">
      <c r="A1803">
        <v>1</v>
      </c>
      <c r="B1803" t="s">
        <v>1816</v>
      </c>
      <c r="C1803" t="s">
        <v>15</v>
      </c>
      <c r="D1803">
        <v>1997</v>
      </c>
      <c r="E1803">
        <v>2008</v>
      </c>
      <c r="F1803">
        <v>5</v>
      </c>
      <c r="G1803">
        <v>10</v>
      </c>
      <c r="H1803">
        <v>0</v>
      </c>
      <c r="I1803">
        <v>89</v>
      </c>
      <c r="J1803">
        <v>40</v>
      </c>
      <c r="K1803">
        <v>8.9</v>
      </c>
      <c r="L1803">
        <v>0</v>
      </c>
      <c r="M1803">
        <v>0</v>
      </c>
      <c r="N1803">
        <v>4</v>
      </c>
      <c r="O1803" s="2">
        <f t="shared" si="56"/>
        <v>17.8</v>
      </c>
      <c r="P1803" s="2">
        <f t="shared" si="57"/>
        <v>8.9</v>
      </c>
    </row>
    <row r="1804" spans="1:16" x14ac:dyDescent="0.3">
      <c r="A1804">
        <v>2</v>
      </c>
      <c r="B1804" t="s">
        <v>1395</v>
      </c>
      <c r="C1804" t="s">
        <v>11</v>
      </c>
      <c r="D1804">
        <v>2009</v>
      </c>
      <c r="E1804">
        <v>2013</v>
      </c>
      <c r="F1804">
        <v>24</v>
      </c>
      <c r="G1804">
        <v>27</v>
      </c>
      <c r="H1804">
        <v>17</v>
      </c>
      <c r="I1804">
        <v>89</v>
      </c>
      <c r="J1804">
        <v>18</v>
      </c>
      <c r="K1804">
        <v>8.9</v>
      </c>
      <c r="L1804">
        <v>0</v>
      </c>
      <c r="M1804">
        <v>0</v>
      </c>
      <c r="N1804">
        <v>4</v>
      </c>
      <c r="O1804" s="2">
        <f t="shared" si="56"/>
        <v>3.7083333333333335</v>
      </c>
      <c r="P1804" s="2">
        <f t="shared" si="57"/>
        <v>3.2962962962962963</v>
      </c>
    </row>
    <row r="1805" spans="1:16" x14ac:dyDescent="0.3">
      <c r="A1805">
        <v>3</v>
      </c>
      <c r="B1805" t="s">
        <v>3491</v>
      </c>
      <c r="C1805" t="s">
        <v>18</v>
      </c>
      <c r="D1805">
        <v>1976</v>
      </c>
      <c r="E1805">
        <v>1976</v>
      </c>
      <c r="F1805">
        <v>3</v>
      </c>
      <c r="G1805">
        <v>6</v>
      </c>
      <c r="H1805">
        <v>0</v>
      </c>
      <c r="I1805">
        <v>89</v>
      </c>
      <c r="J1805">
        <v>40</v>
      </c>
      <c r="K1805">
        <v>14.83</v>
      </c>
      <c r="L1805">
        <v>0</v>
      </c>
      <c r="M1805">
        <v>0</v>
      </c>
      <c r="N1805">
        <v>0</v>
      </c>
      <c r="O1805" s="2">
        <f t="shared" si="56"/>
        <v>29.666666666666668</v>
      </c>
      <c r="P1805" s="2">
        <f t="shared" si="57"/>
        <v>14.833333333333334</v>
      </c>
    </row>
    <row r="1806" spans="1:16" x14ac:dyDescent="0.3">
      <c r="A1806">
        <v>4</v>
      </c>
      <c r="B1806" t="s">
        <v>2309</v>
      </c>
      <c r="C1806" t="s">
        <v>20</v>
      </c>
      <c r="D1806">
        <v>2002</v>
      </c>
      <c r="E1806">
        <v>2007</v>
      </c>
      <c r="F1806">
        <v>5</v>
      </c>
      <c r="G1806">
        <v>10</v>
      </c>
      <c r="H1806">
        <v>0</v>
      </c>
      <c r="I1806">
        <v>89</v>
      </c>
      <c r="J1806">
        <v>28</v>
      </c>
      <c r="K1806">
        <v>8.9</v>
      </c>
      <c r="L1806">
        <v>0</v>
      </c>
      <c r="M1806">
        <v>0</v>
      </c>
      <c r="N1806">
        <v>3</v>
      </c>
      <c r="O1806" s="2">
        <f t="shared" si="56"/>
        <v>17.8</v>
      </c>
      <c r="P1806" s="2">
        <f t="shared" si="57"/>
        <v>8.9</v>
      </c>
    </row>
    <row r="1807" spans="1:16" x14ac:dyDescent="0.3">
      <c r="A1807">
        <v>5</v>
      </c>
      <c r="B1807" t="s">
        <v>763</v>
      </c>
      <c r="C1807" t="s">
        <v>20</v>
      </c>
      <c r="D1807">
        <v>2018</v>
      </c>
      <c r="E1807">
        <v>2018</v>
      </c>
      <c r="F1807">
        <v>2</v>
      </c>
      <c r="G1807">
        <v>4</v>
      </c>
      <c r="H1807">
        <v>1</v>
      </c>
      <c r="I1807">
        <v>88</v>
      </c>
      <c r="J1807">
        <v>41</v>
      </c>
      <c r="K1807">
        <v>29.33</v>
      </c>
      <c r="L1807">
        <v>0</v>
      </c>
      <c r="M1807">
        <v>0</v>
      </c>
      <c r="N1807">
        <v>0</v>
      </c>
      <c r="O1807" s="2">
        <f t="shared" si="56"/>
        <v>44</v>
      </c>
      <c r="P1807" s="2">
        <f t="shared" si="57"/>
        <v>22</v>
      </c>
    </row>
    <row r="1808" spans="1:16" x14ac:dyDescent="0.3">
      <c r="A1808">
        <v>6</v>
      </c>
      <c r="B1808" t="s">
        <v>476</v>
      </c>
      <c r="C1808" t="s">
        <v>19</v>
      </c>
      <c r="D1808">
        <v>2005</v>
      </c>
      <c r="E1808">
        <v>2005</v>
      </c>
      <c r="F1808">
        <v>2</v>
      </c>
      <c r="G1808">
        <v>4</v>
      </c>
      <c r="H1808">
        <v>0</v>
      </c>
      <c r="I1808">
        <v>88</v>
      </c>
      <c r="J1808">
        <v>37</v>
      </c>
      <c r="K1808">
        <v>22</v>
      </c>
      <c r="L1808">
        <v>0</v>
      </c>
      <c r="M1808">
        <v>0</v>
      </c>
      <c r="N1808">
        <v>0</v>
      </c>
      <c r="O1808" s="2">
        <f t="shared" si="56"/>
        <v>44</v>
      </c>
      <c r="P1808" s="2">
        <f t="shared" si="57"/>
        <v>22</v>
      </c>
    </row>
    <row r="1809" spans="1:16" x14ac:dyDescent="0.3">
      <c r="A1809">
        <v>7</v>
      </c>
      <c r="B1809" t="s">
        <v>3195</v>
      </c>
      <c r="C1809" t="s">
        <v>14</v>
      </c>
      <c r="D1809">
        <v>1984</v>
      </c>
      <c r="E1809">
        <v>1988</v>
      </c>
      <c r="F1809">
        <v>4</v>
      </c>
      <c r="G1809">
        <v>8</v>
      </c>
      <c r="H1809">
        <v>0</v>
      </c>
      <c r="I1809">
        <v>88</v>
      </c>
      <c r="J1809">
        <v>23</v>
      </c>
      <c r="K1809">
        <v>11</v>
      </c>
      <c r="L1809">
        <v>0</v>
      </c>
      <c r="M1809">
        <v>0</v>
      </c>
      <c r="N1809">
        <v>1</v>
      </c>
      <c r="O1809" s="2">
        <f t="shared" si="56"/>
        <v>22</v>
      </c>
      <c r="P1809" s="2">
        <f t="shared" si="57"/>
        <v>11</v>
      </c>
    </row>
    <row r="1810" spans="1:16" x14ac:dyDescent="0.3">
      <c r="A1810">
        <v>8</v>
      </c>
      <c r="B1810" t="s">
        <v>1932</v>
      </c>
      <c r="C1810" t="s">
        <v>11</v>
      </c>
      <c r="D1810">
        <v>2000</v>
      </c>
      <c r="E1810">
        <v>2004</v>
      </c>
      <c r="F1810">
        <v>8</v>
      </c>
      <c r="G1810">
        <v>10</v>
      </c>
      <c r="H1810">
        <v>1</v>
      </c>
      <c r="I1810">
        <v>88</v>
      </c>
      <c r="J1810">
        <v>43</v>
      </c>
      <c r="K1810">
        <v>9.77</v>
      </c>
      <c r="L1810">
        <v>0</v>
      </c>
      <c r="M1810">
        <v>0</v>
      </c>
      <c r="N1810">
        <v>2</v>
      </c>
      <c r="O1810" s="2">
        <f t="shared" si="56"/>
        <v>11</v>
      </c>
      <c r="P1810" s="2">
        <f t="shared" si="57"/>
        <v>8.8000000000000007</v>
      </c>
    </row>
    <row r="1811" spans="1:16" x14ac:dyDescent="0.3">
      <c r="A1811">
        <v>9</v>
      </c>
      <c r="B1811" t="s">
        <v>4278</v>
      </c>
      <c r="C1811" t="s">
        <v>12</v>
      </c>
      <c r="D1811">
        <v>1895</v>
      </c>
      <c r="E1811">
        <v>1898</v>
      </c>
      <c r="F1811">
        <v>5</v>
      </c>
      <c r="G1811">
        <v>8</v>
      </c>
      <c r="H1811">
        <v>2</v>
      </c>
      <c r="I1811">
        <v>88</v>
      </c>
      <c r="J1811">
        <v>28</v>
      </c>
      <c r="K1811">
        <v>14.66</v>
      </c>
      <c r="L1811">
        <v>0</v>
      </c>
      <c r="M1811">
        <v>0</v>
      </c>
      <c r="N1811">
        <v>2</v>
      </c>
      <c r="O1811" s="2">
        <f t="shared" si="56"/>
        <v>17.600000000000001</v>
      </c>
      <c r="P1811" s="2">
        <f t="shared" si="57"/>
        <v>11</v>
      </c>
    </row>
    <row r="1812" spans="1:16" x14ac:dyDescent="0.3">
      <c r="A1812">
        <v>10</v>
      </c>
      <c r="B1812" t="s">
        <v>1209</v>
      </c>
      <c r="C1812" t="s">
        <v>19</v>
      </c>
      <c r="D1812">
        <v>2012</v>
      </c>
      <c r="E1812">
        <v>2014</v>
      </c>
      <c r="F1812">
        <v>5</v>
      </c>
      <c r="G1812">
        <v>9</v>
      </c>
      <c r="H1812">
        <v>1</v>
      </c>
      <c r="I1812">
        <v>88</v>
      </c>
      <c r="J1812">
        <v>24</v>
      </c>
      <c r="K1812">
        <v>11</v>
      </c>
      <c r="L1812">
        <v>0</v>
      </c>
      <c r="M1812">
        <v>0</v>
      </c>
      <c r="N1812">
        <v>3</v>
      </c>
      <c r="O1812" s="2">
        <f t="shared" si="56"/>
        <v>17.600000000000001</v>
      </c>
      <c r="P1812" s="2">
        <f t="shared" si="57"/>
        <v>9.7777777777777786</v>
      </c>
    </row>
    <row r="1813" spans="1:16" x14ac:dyDescent="0.3">
      <c r="A1813">
        <v>11</v>
      </c>
      <c r="B1813" t="s">
        <v>2558</v>
      </c>
      <c r="C1813" t="s">
        <v>14</v>
      </c>
      <c r="D1813">
        <v>1982</v>
      </c>
      <c r="E1813">
        <v>1982</v>
      </c>
      <c r="F1813">
        <v>2</v>
      </c>
      <c r="G1813">
        <v>4</v>
      </c>
      <c r="H1813">
        <v>0</v>
      </c>
      <c r="I1813">
        <v>88</v>
      </c>
      <c r="J1813">
        <v>77</v>
      </c>
      <c r="K1813">
        <v>22</v>
      </c>
      <c r="L1813">
        <v>0</v>
      </c>
      <c r="M1813">
        <v>1</v>
      </c>
      <c r="N1813">
        <v>1</v>
      </c>
      <c r="O1813" s="2">
        <f t="shared" si="56"/>
        <v>44</v>
      </c>
      <c r="P1813" s="2">
        <f t="shared" si="57"/>
        <v>22</v>
      </c>
    </row>
    <row r="1814" spans="1:16" x14ac:dyDescent="0.3">
      <c r="A1814">
        <v>12</v>
      </c>
      <c r="B1814" t="s">
        <v>1989</v>
      </c>
      <c r="C1814" t="s">
        <v>16</v>
      </c>
      <c r="D1814">
        <v>2003</v>
      </c>
      <c r="E1814">
        <v>2005</v>
      </c>
      <c r="F1814">
        <v>10</v>
      </c>
      <c r="G1814">
        <v>15</v>
      </c>
      <c r="H1814">
        <v>5</v>
      </c>
      <c r="I1814">
        <v>88</v>
      </c>
      <c r="J1814">
        <v>24</v>
      </c>
      <c r="K1814">
        <v>8.8000000000000007</v>
      </c>
      <c r="L1814">
        <v>0</v>
      </c>
      <c r="M1814">
        <v>0</v>
      </c>
      <c r="N1814">
        <v>4</v>
      </c>
      <c r="O1814" s="2">
        <f t="shared" si="56"/>
        <v>8.8000000000000007</v>
      </c>
      <c r="P1814" s="2">
        <f t="shared" si="57"/>
        <v>5.8666666666666663</v>
      </c>
    </row>
    <row r="1815" spans="1:16" x14ac:dyDescent="0.3">
      <c r="A1815">
        <v>13</v>
      </c>
      <c r="B1815" t="s">
        <v>1129</v>
      </c>
      <c r="C1815" t="s">
        <v>16</v>
      </c>
      <c r="D1815">
        <v>2010</v>
      </c>
      <c r="E1815">
        <v>2010</v>
      </c>
      <c r="F1815">
        <v>1</v>
      </c>
      <c r="G1815">
        <v>2</v>
      </c>
      <c r="H1815">
        <v>0</v>
      </c>
      <c r="I1815">
        <v>88</v>
      </c>
      <c r="J1815">
        <v>88</v>
      </c>
      <c r="K1815">
        <v>44</v>
      </c>
      <c r="L1815">
        <v>0</v>
      </c>
      <c r="M1815">
        <v>1</v>
      </c>
      <c r="N1815">
        <v>1</v>
      </c>
      <c r="O1815" s="2">
        <f t="shared" si="56"/>
        <v>88</v>
      </c>
      <c r="P1815" s="2">
        <f t="shared" si="57"/>
        <v>44</v>
      </c>
    </row>
    <row r="1816" spans="1:16" x14ac:dyDescent="0.3">
      <c r="A1816">
        <v>14</v>
      </c>
      <c r="B1816" t="s">
        <v>4279</v>
      </c>
      <c r="C1816" t="s">
        <v>12</v>
      </c>
      <c r="D1816">
        <v>1892</v>
      </c>
      <c r="E1816">
        <v>1895</v>
      </c>
      <c r="F1816">
        <v>3</v>
      </c>
      <c r="G1816">
        <v>6</v>
      </c>
      <c r="H1816">
        <v>1</v>
      </c>
      <c r="I1816">
        <v>87</v>
      </c>
      <c r="J1816">
        <v>41</v>
      </c>
      <c r="K1816">
        <v>17.399999999999999</v>
      </c>
      <c r="L1816">
        <v>0</v>
      </c>
      <c r="M1816">
        <v>0</v>
      </c>
      <c r="N1816">
        <v>1</v>
      </c>
      <c r="O1816" s="2">
        <f t="shared" si="56"/>
        <v>29</v>
      </c>
      <c r="P1816" s="2">
        <f t="shared" si="57"/>
        <v>14.5</v>
      </c>
    </row>
    <row r="1817" spans="1:16" x14ac:dyDescent="0.3">
      <c r="A1817">
        <v>15</v>
      </c>
      <c r="B1817" t="s">
        <v>2644</v>
      </c>
      <c r="C1817" t="s">
        <v>12</v>
      </c>
      <c r="D1817">
        <v>1978</v>
      </c>
      <c r="E1817">
        <v>1978</v>
      </c>
      <c r="F1817">
        <v>3</v>
      </c>
      <c r="G1817">
        <v>5</v>
      </c>
      <c r="H1817">
        <v>0</v>
      </c>
      <c r="I1817">
        <v>87</v>
      </c>
      <c r="J1817">
        <v>35</v>
      </c>
      <c r="K1817">
        <v>17.399999999999999</v>
      </c>
      <c r="L1817">
        <v>0</v>
      </c>
      <c r="M1817">
        <v>0</v>
      </c>
      <c r="N1817">
        <v>0</v>
      </c>
      <c r="O1817" s="2">
        <f t="shared" si="56"/>
        <v>29</v>
      </c>
      <c r="P1817" s="2">
        <f t="shared" si="57"/>
        <v>17.399999999999999</v>
      </c>
    </row>
    <row r="1818" spans="1:16" x14ac:dyDescent="0.3">
      <c r="A1818">
        <v>16</v>
      </c>
      <c r="B1818" t="s">
        <v>2552</v>
      </c>
      <c r="C1818" t="s">
        <v>13</v>
      </c>
      <c r="D1818">
        <v>1988</v>
      </c>
      <c r="E1818">
        <v>1994</v>
      </c>
      <c r="F1818">
        <v>4</v>
      </c>
      <c r="G1818">
        <v>8</v>
      </c>
      <c r="H1818">
        <v>0</v>
      </c>
      <c r="I1818">
        <v>87</v>
      </c>
      <c r="J1818">
        <v>35</v>
      </c>
      <c r="K1818">
        <v>10.87</v>
      </c>
      <c r="L1818">
        <v>0</v>
      </c>
      <c r="M1818">
        <v>0</v>
      </c>
      <c r="N1818">
        <v>2</v>
      </c>
      <c r="O1818" s="2">
        <f t="shared" si="56"/>
        <v>21.75</v>
      </c>
      <c r="P1818" s="2">
        <f t="shared" si="57"/>
        <v>10.875</v>
      </c>
    </row>
    <row r="1819" spans="1:16" x14ac:dyDescent="0.3">
      <c r="A1819">
        <v>17</v>
      </c>
      <c r="B1819" t="s">
        <v>2837</v>
      </c>
      <c r="C1819" t="s">
        <v>14</v>
      </c>
      <c r="D1819">
        <v>1989</v>
      </c>
      <c r="E1819">
        <v>1989</v>
      </c>
      <c r="F1819">
        <v>2</v>
      </c>
      <c r="G1819">
        <v>3</v>
      </c>
      <c r="H1819">
        <v>0</v>
      </c>
      <c r="I1819">
        <v>87</v>
      </c>
      <c r="J1819">
        <v>45</v>
      </c>
      <c r="K1819">
        <v>29</v>
      </c>
      <c r="L1819">
        <v>0</v>
      </c>
      <c r="M1819">
        <v>0</v>
      </c>
      <c r="N1819">
        <v>0</v>
      </c>
      <c r="O1819" s="2">
        <f t="shared" si="56"/>
        <v>43.5</v>
      </c>
      <c r="P1819" s="2">
        <f t="shared" si="57"/>
        <v>29</v>
      </c>
    </row>
    <row r="1820" spans="1:16" x14ac:dyDescent="0.3">
      <c r="A1820">
        <v>18</v>
      </c>
      <c r="B1820" t="s">
        <v>4280</v>
      </c>
      <c r="C1820" t="s">
        <v>13</v>
      </c>
      <c r="D1820">
        <v>2003</v>
      </c>
      <c r="E1820">
        <v>2003</v>
      </c>
      <c r="F1820">
        <v>3</v>
      </c>
      <c r="G1820">
        <v>5</v>
      </c>
      <c r="H1820">
        <v>0</v>
      </c>
      <c r="I1820">
        <v>87</v>
      </c>
      <c r="J1820">
        <v>64</v>
      </c>
      <c r="K1820">
        <v>17.399999999999999</v>
      </c>
      <c r="L1820">
        <v>0</v>
      </c>
      <c r="M1820">
        <v>1</v>
      </c>
      <c r="N1820">
        <v>2</v>
      </c>
      <c r="O1820" s="2">
        <f t="shared" si="56"/>
        <v>29</v>
      </c>
      <c r="P1820" s="2">
        <f t="shared" si="57"/>
        <v>17.399999999999999</v>
      </c>
    </row>
    <row r="1821" spans="1:16" x14ac:dyDescent="0.3">
      <c r="A1821">
        <v>19</v>
      </c>
      <c r="B1821" t="s">
        <v>4281</v>
      </c>
      <c r="C1821" t="s">
        <v>17</v>
      </c>
      <c r="D1821">
        <v>1889</v>
      </c>
      <c r="E1821">
        <v>1889</v>
      </c>
      <c r="F1821">
        <v>2</v>
      </c>
      <c r="G1821">
        <v>4</v>
      </c>
      <c r="H1821">
        <v>1</v>
      </c>
      <c r="I1821">
        <v>87</v>
      </c>
      <c r="J1821">
        <v>29</v>
      </c>
      <c r="K1821">
        <v>29</v>
      </c>
      <c r="L1821">
        <v>0</v>
      </c>
      <c r="M1821">
        <v>0</v>
      </c>
      <c r="N1821">
        <v>0</v>
      </c>
      <c r="O1821" s="2">
        <f t="shared" si="56"/>
        <v>43.5</v>
      </c>
      <c r="P1821" s="2">
        <f t="shared" si="57"/>
        <v>21.75</v>
      </c>
    </row>
    <row r="1822" spans="1:16" x14ac:dyDescent="0.3">
      <c r="A1822">
        <v>20</v>
      </c>
      <c r="B1822" t="s">
        <v>401</v>
      </c>
      <c r="C1822" t="s">
        <v>18</v>
      </c>
      <c r="D1822">
        <v>2008</v>
      </c>
      <c r="E1822">
        <v>2009</v>
      </c>
      <c r="F1822">
        <v>5</v>
      </c>
      <c r="G1822">
        <v>9</v>
      </c>
      <c r="H1822">
        <v>1</v>
      </c>
      <c r="I1822">
        <v>86</v>
      </c>
      <c r="J1822">
        <v>25</v>
      </c>
      <c r="K1822">
        <v>10.75</v>
      </c>
      <c r="L1822">
        <v>0</v>
      </c>
      <c r="M1822">
        <v>0</v>
      </c>
      <c r="N1822">
        <v>1</v>
      </c>
      <c r="O1822" s="2">
        <f t="shared" si="56"/>
        <v>17.2</v>
      </c>
      <c r="P1822" s="2">
        <f t="shared" si="57"/>
        <v>9.5555555555555554</v>
      </c>
    </row>
    <row r="1823" spans="1:16" x14ac:dyDescent="0.3">
      <c r="A1823">
        <v>21</v>
      </c>
      <c r="B1823" t="s">
        <v>4282</v>
      </c>
      <c r="C1823" t="s">
        <v>13</v>
      </c>
      <c r="D1823">
        <v>1906</v>
      </c>
      <c r="E1823">
        <v>1912</v>
      </c>
      <c r="F1823">
        <v>5</v>
      </c>
      <c r="G1823">
        <v>9</v>
      </c>
      <c r="H1823">
        <v>1</v>
      </c>
      <c r="I1823">
        <v>86</v>
      </c>
      <c r="J1823">
        <v>35</v>
      </c>
      <c r="K1823">
        <v>10.75</v>
      </c>
      <c r="L1823">
        <v>0</v>
      </c>
      <c r="M1823">
        <v>0</v>
      </c>
      <c r="N1823">
        <v>2</v>
      </c>
      <c r="O1823" s="2">
        <f t="shared" si="56"/>
        <v>17.2</v>
      </c>
      <c r="P1823" s="2">
        <f t="shared" si="57"/>
        <v>9.5555555555555554</v>
      </c>
    </row>
    <row r="1824" spans="1:16" x14ac:dyDescent="0.3">
      <c r="A1824">
        <v>22</v>
      </c>
      <c r="B1824" t="s">
        <v>4283</v>
      </c>
      <c r="C1824" t="s">
        <v>13</v>
      </c>
      <c r="D1824">
        <v>1951</v>
      </c>
      <c r="E1824">
        <v>1952</v>
      </c>
      <c r="F1824">
        <v>4</v>
      </c>
      <c r="G1824">
        <v>6</v>
      </c>
      <c r="H1824">
        <v>1</v>
      </c>
      <c r="I1824">
        <v>86</v>
      </c>
      <c r="J1824">
        <v>23</v>
      </c>
      <c r="K1824">
        <v>17.2</v>
      </c>
      <c r="L1824">
        <v>0</v>
      </c>
      <c r="M1824">
        <v>0</v>
      </c>
      <c r="N1824">
        <v>0</v>
      </c>
      <c r="O1824" s="2">
        <f t="shared" si="56"/>
        <v>21.5</v>
      </c>
      <c r="P1824" s="2">
        <f t="shared" si="57"/>
        <v>14.333333333333334</v>
      </c>
    </row>
    <row r="1825" spans="1:16" x14ac:dyDescent="0.3">
      <c r="A1825">
        <v>23</v>
      </c>
      <c r="B1825" t="s">
        <v>2385</v>
      </c>
      <c r="C1825" t="s">
        <v>13</v>
      </c>
      <c r="D1825">
        <v>1996</v>
      </c>
      <c r="E1825">
        <v>1999</v>
      </c>
      <c r="F1825">
        <v>3</v>
      </c>
      <c r="G1825">
        <v>5</v>
      </c>
      <c r="H1825">
        <v>0</v>
      </c>
      <c r="I1825">
        <v>86</v>
      </c>
      <c r="J1825">
        <v>41</v>
      </c>
      <c r="K1825">
        <v>17.2</v>
      </c>
      <c r="L1825">
        <v>0</v>
      </c>
      <c r="M1825">
        <v>0</v>
      </c>
      <c r="N1825">
        <v>0</v>
      </c>
      <c r="O1825" s="2">
        <f t="shared" si="56"/>
        <v>28.666666666666668</v>
      </c>
      <c r="P1825" s="2">
        <f t="shared" si="57"/>
        <v>17.2</v>
      </c>
    </row>
    <row r="1826" spans="1:16" x14ac:dyDescent="0.3">
      <c r="A1826">
        <v>24</v>
      </c>
      <c r="B1826" t="s">
        <v>4284</v>
      </c>
      <c r="C1826" t="s">
        <v>12</v>
      </c>
      <c r="D1826">
        <v>1908</v>
      </c>
      <c r="E1826">
        <v>1909</v>
      </c>
      <c r="F1826">
        <v>4</v>
      </c>
      <c r="G1826">
        <v>8</v>
      </c>
      <c r="H1826">
        <v>1</v>
      </c>
      <c r="I1826">
        <v>86</v>
      </c>
      <c r="J1826">
        <v>20</v>
      </c>
      <c r="K1826">
        <v>12.28</v>
      </c>
      <c r="L1826">
        <v>0</v>
      </c>
      <c r="M1826">
        <v>0</v>
      </c>
      <c r="N1826">
        <v>0</v>
      </c>
      <c r="O1826" s="2">
        <f t="shared" si="56"/>
        <v>21.5</v>
      </c>
      <c r="P1826" s="2">
        <f t="shared" si="57"/>
        <v>10.75</v>
      </c>
    </row>
    <row r="1827" spans="1:16" x14ac:dyDescent="0.3">
      <c r="A1827">
        <v>25</v>
      </c>
      <c r="B1827" t="s">
        <v>1008</v>
      </c>
      <c r="C1827" t="s">
        <v>12</v>
      </c>
      <c r="D1827">
        <v>2014</v>
      </c>
      <c r="E1827">
        <v>2017</v>
      </c>
      <c r="F1827">
        <v>9</v>
      </c>
      <c r="G1827">
        <v>13</v>
      </c>
      <c r="H1827">
        <v>4</v>
      </c>
      <c r="I1827">
        <v>86</v>
      </c>
      <c r="J1827">
        <v>25</v>
      </c>
      <c r="K1827">
        <v>9.5500000000000007</v>
      </c>
      <c r="L1827">
        <v>0</v>
      </c>
      <c r="M1827">
        <v>0</v>
      </c>
      <c r="N1827">
        <v>2</v>
      </c>
      <c r="O1827" s="2">
        <f t="shared" si="56"/>
        <v>9.5555555555555554</v>
      </c>
      <c r="P1827" s="2">
        <f t="shared" si="57"/>
        <v>6.615384615384615</v>
      </c>
    </row>
    <row r="1828" spans="1:16" x14ac:dyDescent="0.3">
      <c r="A1828">
        <v>26</v>
      </c>
      <c r="B1828" t="s">
        <v>4285</v>
      </c>
      <c r="C1828" t="s">
        <v>13</v>
      </c>
      <c r="D1828">
        <v>1901</v>
      </c>
      <c r="E1828">
        <v>1905</v>
      </c>
      <c r="F1828">
        <v>6</v>
      </c>
      <c r="G1828">
        <v>10</v>
      </c>
      <c r="H1828">
        <v>2</v>
      </c>
      <c r="I1828">
        <v>85</v>
      </c>
      <c r="J1828">
        <v>24</v>
      </c>
      <c r="K1828">
        <v>10.62</v>
      </c>
      <c r="L1828">
        <v>0</v>
      </c>
      <c r="M1828">
        <v>0</v>
      </c>
      <c r="N1828">
        <v>1</v>
      </c>
      <c r="O1828" s="2">
        <f t="shared" si="56"/>
        <v>14.166666666666666</v>
      </c>
      <c r="P1828" s="2">
        <f t="shared" si="57"/>
        <v>8.5</v>
      </c>
    </row>
    <row r="1829" spans="1:16" x14ac:dyDescent="0.3">
      <c r="A1829">
        <v>27</v>
      </c>
      <c r="B1829" t="s">
        <v>4286</v>
      </c>
      <c r="C1829" t="s">
        <v>16</v>
      </c>
      <c r="D1829">
        <v>1960</v>
      </c>
      <c r="E1829">
        <v>1965</v>
      </c>
      <c r="F1829">
        <v>7</v>
      </c>
      <c r="G1829">
        <v>9</v>
      </c>
      <c r="H1829">
        <v>4</v>
      </c>
      <c r="I1829">
        <v>85</v>
      </c>
      <c r="J1829">
        <v>47</v>
      </c>
      <c r="K1829">
        <v>17</v>
      </c>
      <c r="L1829">
        <v>0</v>
      </c>
      <c r="M1829">
        <v>0</v>
      </c>
      <c r="N1829">
        <v>1</v>
      </c>
      <c r="O1829" s="2">
        <f t="shared" si="56"/>
        <v>12.142857142857142</v>
      </c>
      <c r="P1829" s="2">
        <f t="shared" si="57"/>
        <v>9.4444444444444446</v>
      </c>
    </row>
    <row r="1830" spans="1:16" x14ac:dyDescent="0.3">
      <c r="A1830">
        <v>28</v>
      </c>
      <c r="B1830" t="s">
        <v>4287</v>
      </c>
      <c r="C1830" t="s">
        <v>11</v>
      </c>
      <c r="D1830">
        <v>1946</v>
      </c>
      <c r="E1830">
        <v>1952</v>
      </c>
      <c r="F1830">
        <v>7</v>
      </c>
      <c r="G1830">
        <v>11</v>
      </c>
      <c r="H1830">
        <v>5</v>
      </c>
      <c r="I1830">
        <v>85</v>
      </c>
      <c r="J1830">
        <v>14</v>
      </c>
      <c r="K1830">
        <v>14.16</v>
      </c>
      <c r="L1830">
        <v>0</v>
      </c>
      <c r="M1830">
        <v>0</v>
      </c>
      <c r="N1830">
        <v>0</v>
      </c>
      <c r="O1830" s="2">
        <f t="shared" si="56"/>
        <v>12.142857142857142</v>
      </c>
      <c r="P1830" s="2">
        <f t="shared" si="57"/>
        <v>7.7272727272727275</v>
      </c>
    </row>
    <row r="1831" spans="1:16" x14ac:dyDescent="0.3">
      <c r="A1831">
        <v>29</v>
      </c>
      <c r="B1831" t="s">
        <v>4288</v>
      </c>
      <c r="C1831" t="s">
        <v>17</v>
      </c>
      <c r="D1831">
        <v>1914</v>
      </c>
      <c r="E1831">
        <v>1914</v>
      </c>
      <c r="F1831">
        <v>2</v>
      </c>
      <c r="G1831">
        <v>4</v>
      </c>
      <c r="H1831">
        <v>0</v>
      </c>
      <c r="I1831">
        <v>85</v>
      </c>
      <c r="J1831">
        <v>36</v>
      </c>
      <c r="K1831">
        <v>21.25</v>
      </c>
      <c r="L1831">
        <v>0</v>
      </c>
      <c r="M1831">
        <v>0</v>
      </c>
      <c r="N1831">
        <v>0</v>
      </c>
      <c r="O1831" s="2">
        <f t="shared" si="56"/>
        <v>42.5</v>
      </c>
      <c r="P1831" s="2">
        <f t="shared" si="57"/>
        <v>21.25</v>
      </c>
    </row>
    <row r="1832" spans="1:16" x14ac:dyDescent="0.3">
      <c r="A1832">
        <v>30</v>
      </c>
      <c r="B1832" t="s">
        <v>4289</v>
      </c>
      <c r="C1832" t="s">
        <v>12</v>
      </c>
      <c r="D1832">
        <v>1972</v>
      </c>
      <c r="E1832">
        <v>1972</v>
      </c>
      <c r="F1832">
        <v>3</v>
      </c>
      <c r="G1832">
        <v>4</v>
      </c>
      <c r="H1832">
        <v>0</v>
      </c>
      <c r="I1832">
        <v>84</v>
      </c>
      <c r="J1832">
        <v>54</v>
      </c>
      <c r="K1832">
        <v>21</v>
      </c>
      <c r="L1832">
        <v>0</v>
      </c>
      <c r="M1832">
        <v>1</v>
      </c>
      <c r="N1832">
        <v>0</v>
      </c>
      <c r="O1832" s="2">
        <f t="shared" si="56"/>
        <v>28</v>
      </c>
      <c r="P1832" s="2">
        <f t="shared" si="57"/>
        <v>21</v>
      </c>
    </row>
    <row r="1833" spans="1:16" x14ac:dyDescent="0.3">
      <c r="A1833">
        <v>31</v>
      </c>
      <c r="B1833" t="s">
        <v>1223</v>
      </c>
      <c r="C1833" t="s">
        <v>13</v>
      </c>
      <c r="D1833">
        <v>2016</v>
      </c>
      <c r="E1833">
        <v>2017</v>
      </c>
      <c r="F1833">
        <v>3</v>
      </c>
      <c r="G1833">
        <v>6</v>
      </c>
      <c r="H1833">
        <v>2</v>
      </c>
      <c r="I1833">
        <v>84</v>
      </c>
      <c r="J1833">
        <v>66</v>
      </c>
      <c r="K1833">
        <v>21</v>
      </c>
      <c r="L1833">
        <v>0</v>
      </c>
      <c r="M1833">
        <v>1</v>
      </c>
      <c r="N1833">
        <v>3</v>
      </c>
      <c r="O1833" s="2">
        <f t="shared" si="56"/>
        <v>28</v>
      </c>
      <c r="P1833" s="2">
        <f t="shared" si="57"/>
        <v>14</v>
      </c>
    </row>
    <row r="1834" spans="1:16" x14ac:dyDescent="0.3">
      <c r="A1834">
        <v>32</v>
      </c>
      <c r="B1834" t="s">
        <v>2643</v>
      </c>
      <c r="C1834" t="s">
        <v>15</v>
      </c>
      <c r="D1834">
        <v>2016</v>
      </c>
      <c r="E1834">
        <v>2019</v>
      </c>
      <c r="F1834">
        <v>9</v>
      </c>
      <c r="G1834">
        <v>15</v>
      </c>
      <c r="H1834">
        <v>0</v>
      </c>
      <c r="I1834">
        <v>84</v>
      </c>
      <c r="J1834">
        <v>34</v>
      </c>
      <c r="K1834">
        <v>5.6</v>
      </c>
      <c r="L1834">
        <v>0</v>
      </c>
      <c r="M1834">
        <v>0</v>
      </c>
      <c r="N1834">
        <v>5</v>
      </c>
      <c r="O1834" s="2">
        <f t="shared" si="56"/>
        <v>9.3333333333333339</v>
      </c>
      <c r="P1834" s="2">
        <f t="shared" si="57"/>
        <v>5.6</v>
      </c>
    </row>
    <row r="1835" spans="1:16" x14ac:dyDescent="0.3">
      <c r="A1835">
        <v>33</v>
      </c>
      <c r="B1835" t="s">
        <v>4290</v>
      </c>
      <c r="C1835" t="s">
        <v>15</v>
      </c>
      <c r="D1835">
        <v>1972</v>
      </c>
      <c r="E1835">
        <v>1979</v>
      </c>
      <c r="F1835">
        <v>12</v>
      </c>
      <c r="G1835">
        <v>14</v>
      </c>
      <c r="H1835">
        <v>10</v>
      </c>
      <c r="I1835">
        <v>84</v>
      </c>
      <c r="J1835">
        <v>56</v>
      </c>
      <c r="K1835">
        <v>21</v>
      </c>
      <c r="L1835">
        <v>0</v>
      </c>
      <c r="M1835">
        <v>1</v>
      </c>
      <c r="N1835">
        <v>2</v>
      </c>
      <c r="O1835" s="2">
        <f t="shared" si="56"/>
        <v>7</v>
      </c>
      <c r="P1835" s="2">
        <f t="shared" si="57"/>
        <v>6</v>
      </c>
    </row>
    <row r="1836" spans="1:16" x14ac:dyDescent="0.3">
      <c r="A1836">
        <v>34</v>
      </c>
      <c r="B1836" t="s">
        <v>4291</v>
      </c>
      <c r="C1836" t="s">
        <v>11</v>
      </c>
      <c r="D1836">
        <v>1934</v>
      </c>
      <c r="E1836">
        <v>1934</v>
      </c>
      <c r="F1836">
        <v>1</v>
      </c>
      <c r="G1836">
        <v>2</v>
      </c>
      <c r="H1836">
        <v>0</v>
      </c>
      <c r="I1836">
        <v>84</v>
      </c>
      <c r="J1836">
        <v>60</v>
      </c>
      <c r="K1836">
        <v>42</v>
      </c>
      <c r="L1836">
        <v>0</v>
      </c>
      <c r="M1836">
        <v>1</v>
      </c>
      <c r="N1836">
        <v>0</v>
      </c>
      <c r="O1836" s="2">
        <f t="shared" si="56"/>
        <v>84</v>
      </c>
      <c r="P1836" s="2">
        <f t="shared" si="57"/>
        <v>42</v>
      </c>
    </row>
    <row r="1837" spans="1:16" x14ac:dyDescent="0.3">
      <c r="A1837">
        <v>35</v>
      </c>
      <c r="B1837" t="s">
        <v>4292</v>
      </c>
      <c r="C1837" t="s">
        <v>17</v>
      </c>
      <c r="D1837">
        <v>1963</v>
      </c>
      <c r="E1837">
        <v>1970</v>
      </c>
      <c r="F1837">
        <v>7</v>
      </c>
      <c r="G1837">
        <v>10</v>
      </c>
      <c r="H1837">
        <v>3</v>
      </c>
      <c r="I1837">
        <v>84</v>
      </c>
      <c r="J1837">
        <v>36</v>
      </c>
      <c r="K1837">
        <v>12</v>
      </c>
      <c r="L1837">
        <v>0</v>
      </c>
      <c r="M1837">
        <v>0</v>
      </c>
      <c r="N1837">
        <v>3</v>
      </c>
      <c r="O1837" s="2">
        <f t="shared" si="56"/>
        <v>12</v>
      </c>
      <c r="P1837" s="2">
        <f t="shared" si="57"/>
        <v>8.4</v>
      </c>
    </row>
    <row r="1838" spans="1:16" x14ac:dyDescent="0.3">
      <c r="A1838">
        <v>36</v>
      </c>
      <c r="B1838" t="s">
        <v>4293</v>
      </c>
      <c r="C1838" t="s">
        <v>13</v>
      </c>
      <c r="D1838">
        <v>2001</v>
      </c>
      <c r="E1838">
        <v>2001</v>
      </c>
      <c r="F1838">
        <v>3</v>
      </c>
      <c r="G1838">
        <v>6</v>
      </c>
      <c r="H1838">
        <v>1</v>
      </c>
      <c r="I1838">
        <v>83</v>
      </c>
      <c r="J1838">
        <v>54</v>
      </c>
      <c r="K1838">
        <v>16.600000000000001</v>
      </c>
      <c r="L1838">
        <v>0</v>
      </c>
      <c r="M1838">
        <v>1</v>
      </c>
      <c r="N1838">
        <v>0</v>
      </c>
      <c r="O1838" s="2">
        <f t="shared" si="56"/>
        <v>27.666666666666668</v>
      </c>
      <c r="P1838" s="2">
        <f t="shared" si="57"/>
        <v>13.833333333333334</v>
      </c>
    </row>
    <row r="1839" spans="1:16" x14ac:dyDescent="0.3">
      <c r="A1839">
        <v>37</v>
      </c>
      <c r="B1839" t="s">
        <v>4294</v>
      </c>
      <c r="C1839" t="s">
        <v>13</v>
      </c>
      <c r="D1839">
        <v>1935</v>
      </c>
      <c r="E1839">
        <v>1935</v>
      </c>
      <c r="F1839">
        <v>2</v>
      </c>
      <c r="G1839">
        <v>4</v>
      </c>
      <c r="H1839">
        <v>0</v>
      </c>
      <c r="I1839">
        <v>83</v>
      </c>
      <c r="J1839">
        <v>44</v>
      </c>
      <c r="K1839">
        <v>20.75</v>
      </c>
      <c r="L1839">
        <v>0</v>
      </c>
      <c r="M1839">
        <v>0</v>
      </c>
      <c r="N1839">
        <v>0</v>
      </c>
      <c r="O1839" s="2">
        <f t="shared" si="56"/>
        <v>41.5</v>
      </c>
      <c r="P1839" s="2">
        <f t="shared" si="57"/>
        <v>20.75</v>
      </c>
    </row>
    <row r="1840" spans="1:16" x14ac:dyDescent="0.3">
      <c r="A1840">
        <v>38</v>
      </c>
      <c r="B1840" t="s">
        <v>363</v>
      </c>
      <c r="C1840" t="s">
        <v>17</v>
      </c>
      <c r="D1840">
        <v>2006</v>
      </c>
      <c r="E1840">
        <v>2010</v>
      </c>
      <c r="F1840">
        <v>5</v>
      </c>
      <c r="G1840">
        <v>6</v>
      </c>
      <c r="H1840">
        <v>2</v>
      </c>
      <c r="I1840">
        <v>83</v>
      </c>
      <c r="J1840">
        <v>25</v>
      </c>
      <c r="K1840">
        <v>20.75</v>
      </c>
      <c r="L1840">
        <v>0</v>
      </c>
      <c r="M1840">
        <v>0</v>
      </c>
      <c r="N1840">
        <v>0</v>
      </c>
      <c r="O1840" s="2">
        <f t="shared" si="56"/>
        <v>16.600000000000001</v>
      </c>
      <c r="P1840" s="2">
        <f t="shared" si="57"/>
        <v>13.833333333333334</v>
      </c>
    </row>
    <row r="1841" spans="1:16" x14ac:dyDescent="0.3">
      <c r="A1841">
        <v>39</v>
      </c>
      <c r="B1841" t="s">
        <v>2603</v>
      </c>
      <c r="C1841" t="s">
        <v>19</v>
      </c>
      <c r="D1841">
        <v>2001</v>
      </c>
      <c r="E1841">
        <v>2005</v>
      </c>
      <c r="F1841">
        <v>9</v>
      </c>
      <c r="G1841">
        <v>15</v>
      </c>
      <c r="H1841">
        <v>6</v>
      </c>
      <c r="I1841">
        <v>83</v>
      </c>
      <c r="J1841">
        <v>19</v>
      </c>
      <c r="K1841">
        <v>9.2200000000000006</v>
      </c>
      <c r="L1841">
        <v>0</v>
      </c>
      <c r="M1841">
        <v>0</v>
      </c>
      <c r="N1841">
        <v>1</v>
      </c>
      <c r="O1841" s="2">
        <f t="shared" si="56"/>
        <v>9.2222222222222214</v>
      </c>
      <c r="P1841" s="2">
        <f t="shared" si="57"/>
        <v>5.5333333333333332</v>
      </c>
    </row>
    <row r="1842" spans="1:16" x14ac:dyDescent="0.3">
      <c r="A1842">
        <v>40</v>
      </c>
      <c r="B1842" t="s">
        <v>4295</v>
      </c>
      <c r="C1842" t="s">
        <v>11</v>
      </c>
      <c r="D1842">
        <v>1946</v>
      </c>
      <c r="E1842">
        <v>1951</v>
      </c>
      <c r="F1842">
        <v>4</v>
      </c>
      <c r="G1842">
        <v>7</v>
      </c>
      <c r="H1842">
        <v>2</v>
      </c>
      <c r="I1842">
        <v>83</v>
      </c>
      <c r="J1842">
        <v>29</v>
      </c>
      <c r="K1842">
        <v>16.600000000000001</v>
      </c>
      <c r="L1842">
        <v>0</v>
      </c>
      <c r="M1842">
        <v>0</v>
      </c>
      <c r="N1842">
        <v>0</v>
      </c>
      <c r="O1842" s="2">
        <f t="shared" si="56"/>
        <v>20.75</v>
      </c>
      <c r="P1842" s="2">
        <f t="shared" si="57"/>
        <v>11.857142857142858</v>
      </c>
    </row>
    <row r="1843" spans="1:16" x14ac:dyDescent="0.3">
      <c r="A1843">
        <v>41</v>
      </c>
      <c r="B1843" t="s">
        <v>3451</v>
      </c>
      <c r="C1843" t="s">
        <v>13</v>
      </c>
      <c r="D1843">
        <v>1986</v>
      </c>
      <c r="E1843">
        <v>1986</v>
      </c>
      <c r="F1843">
        <v>5</v>
      </c>
      <c r="G1843">
        <v>10</v>
      </c>
      <c r="H1843">
        <v>4</v>
      </c>
      <c r="I1843">
        <v>83</v>
      </c>
      <c r="J1843">
        <v>31</v>
      </c>
      <c r="K1843">
        <v>13.83</v>
      </c>
      <c r="L1843">
        <v>0</v>
      </c>
      <c r="M1843">
        <v>0</v>
      </c>
      <c r="N1843">
        <v>3</v>
      </c>
      <c r="O1843" s="2">
        <f t="shared" si="56"/>
        <v>16.600000000000001</v>
      </c>
      <c r="P1843" s="2">
        <f t="shared" si="57"/>
        <v>8.3000000000000007</v>
      </c>
    </row>
    <row r="1844" spans="1:16" x14ac:dyDescent="0.3">
      <c r="A1844">
        <v>42</v>
      </c>
      <c r="B1844" t="s">
        <v>4296</v>
      </c>
      <c r="C1844" t="s">
        <v>11</v>
      </c>
      <c r="D1844">
        <v>1947</v>
      </c>
      <c r="E1844">
        <v>1952</v>
      </c>
      <c r="F1844">
        <v>6</v>
      </c>
      <c r="G1844">
        <v>9</v>
      </c>
      <c r="H1844">
        <v>1</v>
      </c>
      <c r="I1844">
        <v>82</v>
      </c>
      <c r="J1844">
        <v>47</v>
      </c>
      <c r="K1844">
        <v>10.25</v>
      </c>
      <c r="L1844">
        <v>0</v>
      </c>
      <c r="M1844">
        <v>0</v>
      </c>
      <c r="N1844">
        <v>1</v>
      </c>
      <c r="O1844" s="2">
        <f t="shared" si="56"/>
        <v>13.666666666666666</v>
      </c>
      <c r="P1844" s="2">
        <f t="shared" si="57"/>
        <v>9.1111111111111107</v>
      </c>
    </row>
    <row r="1845" spans="1:16" x14ac:dyDescent="0.3">
      <c r="A1845">
        <v>43</v>
      </c>
      <c r="B1845" t="s">
        <v>4297</v>
      </c>
      <c r="C1845" t="s">
        <v>12</v>
      </c>
      <c r="D1845">
        <v>1881</v>
      </c>
      <c r="E1845">
        <v>1886</v>
      </c>
      <c r="F1845">
        <v>6</v>
      </c>
      <c r="G1845">
        <v>10</v>
      </c>
      <c r="H1845">
        <v>2</v>
      </c>
      <c r="I1845">
        <v>82</v>
      </c>
      <c r="J1845">
        <v>33</v>
      </c>
      <c r="K1845">
        <v>10.25</v>
      </c>
      <c r="L1845">
        <v>0</v>
      </c>
      <c r="M1845">
        <v>0</v>
      </c>
      <c r="N1845">
        <v>3</v>
      </c>
      <c r="O1845" s="2">
        <f t="shared" si="56"/>
        <v>13.666666666666666</v>
      </c>
      <c r="P1845" s="2">
        <f t="shared" si="57"/>
        <v>8.1999999999999993</v>
      </c>
    </row>
    <row r="1846" spans="1:16" x14ac:dyDescent="0.3">
      <c r="A1846">
        <v>44</v>
      </c>
      <c r="B1846" t="s">
        <v>2918</v>
      </c>
      <c r="C1846" t="s">
        <v>13</v>
      </c>
      <c r="D1846">
        <v>2017</v>
      </c>
      <c r="E1846">
        <v>2017</v>
      </c>
      <c r="F1846">
        <v>4</v>
      </c>
      <c r="G1846">
        <v>6</v>
      </c>
      <c r="H1846">
        <v>2</v>
      </c>
      <c r="I1846">
        <v>82</v>
      </c>
      <c r="J1846">
        <v>25</v>
      </c>
      <c r="K1846">
        <v>20.5</v>
      </c>
      <c r="L1846">
        <v>0</v>
      </c>
      <c r="M1846">
        <v>0</v>
      </c>
      <c r="N1846">
        <v>0</v>
      </c>
      <c r="O1846" s="2">
        <f t="shared" si="56"/>
        <v>20.5</v>
      </c>
      <c r="P1846" s="2">
        <f t="shared" si="57"/>
        <v>13.666666666666666</v>
      </c>
    </row>
    <row r="1847" spans="1:16" x14ac:dyDescent="0.3">
      <c r="A1847">
        <v>45</v>
      </c>
      <c r="B1847" t="s">
        <v>1870</v>
      </c>
      <c r="C1847" t="s">
        <v>17</v>
      </c>
      <c r="D1847">
        <v>2003</v>
      </c>
      <c r="E1847">
        <v>2008</v>
      </c>
      <c r="F1847">
        <v>6</v>
      </c>
      <c r="G1847">
        <v>5</v>
      </c>
      <c r="H1847">
        <v>0</v>
      </c>
      <c r="I1847">
        <v>82</v>
      </c>
      <c r="J1847">
        <v>59</v>
      </c>
      <c r="K1847">
        <v>16.399999999999999</v>
      </c>
      <c r="L1847">
        <v>0</v>
      </c>
      <c r="M1847">
        <v>1</v>
      </c>
      <c r="N1847">
        <v>1</v>
      </c>
      <c r="O1847" s="2">
        <f t="shared" si="56"/>
        <v>13.666666666666666</v>
      </c>
      <c r="P1847" s="2">
        <f t="shared" si="57"/>
        <v>16.399999999999999</v>
      </c>
    </row>
    <row r="1848" spans="1:16" x14ac:dyDescent="0.3">
      <c r="A1848">
        <v>46</v>
      </c>
      <c r="B1848" t="s">
        <v>4298</v>
      </c>
      <c r="C1848" t="s">
        <v>15</v>
      </c>
      <c r="D1848">
        <v>1930</v>
      </c>
      <c r="E1848">
        <v>1935</v>
      </c>
      <c r="F1848">
        <v>6</v>
      </c>
      <c r="G1848">
        <v>11</v>
      </c>
      <c r="H1848">
        <v>1</v>
      </c>
      <c r="I1848">
        <v>81</v>
      </c>
      <c r="J1848">
        <v>22</v>
      </c>
      <c r="K1848">
        <v>8.1</v>
      </c>
      <c r="L1848">
        <v>0</v>
      </c>
      <c r="M1848">
        <v>0</v>
      </c>
      <c r="N1848">
        <v>2</v>
      </c>
      <c r="O1848" s="2">
        <f t="shared" si="56"/>
        <v>13.5</v>
      </c>
      <c r="P1848" s="2">
        <f t="shared" si="57"/>
        <v>7.3636363636363633</v>
      </c>
    </row>
    <row r="1849" spans="1:16" x14ac:dyDescent="0.3">
      <c r="A1849">
        <v>47</v>
      </c>
      <c r="B1849" t="s">
        <v>4299</v>
      </c>
      <c r="C1849" t="s">
        <v>12</v>
      </c>
      <c r="D1849">
        <v>1953</v>
      </c>
      <c r="E1849">
        <v>1953</v>
      </c>
      <c r="F1849">
        <v>3</v>
      </c>
      <c r="G1849">
        <v>6</v>
      </c>
      <c r="H1849">
        <v>1</v>
      </c>
      <c r="I1849">
        <v>81</v>
      </c>
      <c r="J1849">
        <v>41</v>
      </c>
      <c r="K1849">
        <v>16.2</v>
      </c>
      <c r="L1849">
        <v>0</v>
      </c>
      <c r="M1849">
        <v>0</v>
      </c>
      <c r="N1849">
        <v>0</v>
      </c>
      <c r="O1849" s="2">
        <f t="shared" si="56"/>
        <v>27</v>
      </c>
      <c r="P1849" s="2">
        <f t="shared" si="57"/>
        <v>13.5</v>
      </c>
    </row>
    <row r="1850" spans="1:16" x14ac:dyDescent="0.3">
      <c r="A1850">
        <v>48</v>
      </c>
      <c r="B1850" t="s">
        <v>4300</v>
      </c>
      <c r="C1850" t="s">
        <v>15</v>
      </c>
      <c r="D1850">
        <v>1928</v>
      </c>
      <c r="E1850">
        <v>1933</v>
      </c>
      <c r="F1850">
        <v>10</v>
      </c>
      <c r="G1850">
        <v>18</v>
      </c>
      <c r="H1850">
        <v>4</v>
      </c>
      <c r="I1850">
        <v>81</v>
      </c>
      <c r="J1850">
        <v>19</v>
      </c>
      <c r="K1850">
        <v>5.78</v>
      </c>
      <c r="L1850">
        <v>0</v>
      </c>
      <c r="M1850">
        <v>0</v>
      </c>
      <c r="N1850">
        <v>4</v>
      </c>
      <c r="O1850" s="2">
        <f t="shared" si="56"/>
        <v>8.1</v>
      </c>
      <c r="P1850" s="2">
        <f t="shared" si="57"/>
        <v>4.5</v>
      </c>
    </row>
    <row r="1851" spans="1:16" x14ac:dyDescent="0.3">
      <c r="A1851">
        <v>49</v>
      </c>
      <c r="B1851" t="s">
        <v>4301</v>
      </c>
      <c r="C1851" t="s">
        <v>12</v>
      </c>
      <c r="D1851">
        <v>1947</v>
      </c>
      <c r="E1851">
        <v>1948</v>
      </c>
      <c r="F1851">
        <v>3</v>
      </c>
      <c r="G1851">
        <v>4</v>
      </c>
      <c r="H1851">
        <v>1</v>
      </c>
      <c r="I1851">
        <v>81</v>
      </c>
      <c r="J1851">
        <v>30</v>
      </c>
      <c r="K1851">
        <v>27</v>
      </c>
      <c r="L1851">
        <v>0</v>
      </c>
      <c r="M1851">
        <v>0</v>
      </c>
      <c r="N1851">
        <v>0</v>
      </c>
      <c r="O1851" s="2">
        <f t="shared" si="56"/>
        <v>27</v>
      </c>
      <c r="P1851" s="2">
        <f t="shared" si="57"/>
        <v>20.25</v>
      </c>
    </row>
    <row r="1852" spans="1:16" x14ac:dyDescent="0.3">
      <c r="A1852">
        <v>0</v>
      </c>
      <c r="B1852" t="s">
        <v>4302</v>
      </c>
      <c r="C1852" t="s">
        <v>13</v>
      </c>
      <c r="D1852">
        <v>1929</v>
      </c>
      <c r="E1852">
        <v>1929</v>
      </c>
      <c r="F1852">
        <v>2</v>
      </c>
      <c r="G1852">
        <v>4</v>
      </c>
      <c r="H1852">
        <v>0</v>
      </c>
      <c r="I1852">
        <v>81</v>
      </c>
      <c r="J1852">
        <v>31</v>
      </c>
      <c r="K1852">
        <v>20.25</v>
      </c>
      <c r="L1852">
        <v>0</v>
      </c>
      <c r="M1852">
        <v>0</v>
      </c>
      <c r="N1852">
        <v>0</v>
      </c>
      <c r="O1852" s="2">
        <f t="shared" si="56"/>
        <v>40.5</v>
      </c>
      <c r="P1852" s="2">
        <f t="shared" si="57"/>
        <v>20.25</v>
      </c>
    </row>
    <row r="1853" spans="1:16" x14ac:dyDescent="0.3">
      <c r="A1853">
        <v>1</v>
      </c>
      <c r="B1853" t="s">
        <v>4303</v>
      </c>
      <c r="C1853" t="s">
        <v>13</v>
      </c>
      <c r="D1853">
        <v>1904</v>
      </c>
      <c r="E1853">
        <v>1904</v>
      </c>
      <c r="F1853">
        <v>3</v>
      </c>
      <c r="G1853">
        <v>6</v>
      </c>
      <c r="H1853">
        <v>1</v>
      </c>
      <c r="I1853">
        <v>81</v>
      </c>
      <c r="J1853">
        <v>70</v>
      </c>
      <c r="K1853">
        <v>16.2</v>
      </c>
      <c r="L1853">
        <v>0</v>
      </c>
      <c r="M1853">
        <v>1</v>
      </c>
      <c r="N1853">
        <v>3</v>
      </c>
      <c r="O1853" s="2">
        <f t="shared" si="56"/>
        <v>27</v>
      </c>
      <c r="P1853" s="2">
        <f t="shared" si="57"/>
        <v>13.5</v>
      </c>
    </row>
    <row r="1854" spans="1:16" x14ac:dyDescent="0.3">
      <c r="A1854">
        <v>2</v>
      </c>
      <c r="B1854" t="s">
        <v>1742</v>
      </c>
      <c r="C1854" t="s">
        <v>13</v>
      </c>
      <c r="D1854">
        <v>2006</v>
      </c>
      <c r="E1854">
        <v>2007</v>
      </c>
      <c r="F1854">
        <v>8</v>
      </c>
      <c r="G1854">
        <v>11</v>
      </c>
      <c r="H1854">
        <v>1</v>
      </c>
      <c r="I1854">
        <v>81</v>
      </c>
      <c r="J1854">
        <v>34</v>
      </c>
      <c r="K1854">
        <v>8.1</v>
      </c>
      <c r="L1854">
        <v>0</v>
      </c>
      <c r="M1854">
        <v>0</v>
      </c>
      <c r="N1854">
        <v>3</v>
      </c>
      <c r="O1854" s="2">
        <f t="shared" si="56"/>
        <v>10.125</v>
      </c>
      <c r="P1854" s="2">
        <f t="shared" si="57"/>
        <v>7.3636363636363633</v>
      </c>
    </row>
    <row r="1855" spans="1:16" x14ac:dyDescent="0.3">
      <c r="A1855">
        <v>3</v>
      </c>
      <c r="B1855" t="s">
        <v>2813</v>
      </c>
      <c r="C1855" t="s">
        <v>20</v>
      </c>
      <c r="D1855">
        <v>2001</v>
      </c>
      <c r="E1855">
        <v>2004</v>
      </c>
      <c r="F1855">
        <v>17</v>
      </c>
      <c r="G1855">
        <v>33</v>
      </c>
      <c r="H1855">
        <v>11</v>
      </c>
      <c r="I1855">
        <v>81</v>
      </c>
      <c r="J1855">
        <v>21</v>
      </c>
      <c r="K1855">
        <v>3.68</v>
      </c>
      <c r="L1855">
        <v>0</v>
      </c>
      <c r="M1855">
        <v>0</v>
      </c>
      <c r="N1855">
        <v>10</v>
      </c>
      <c r="O1855" s="2">
        <f t="shared" si="56"/>
        <v>4.7647058823529411</v>
      </c>
      <c r="P1855" s="2">
        <f t="shared" si="57"/>
        <v>2.4545454545454546</v>
      </c>
    </row>
    <row r="1856" spans="1:16" x14ac:dyDescent="0.3">
      <c r="A1856">
        <v>4</v>
      </c>
      <c r="B1856" t="s">
        <v>4304</v>
      </c>
      <c r="C1856" t="s">
        <v>15</v>
      </c>
      <c r="D1856">
        <v>1962</v>
      </c>
      <c r="E1856">
        <v>1962</v>
      </c>
      <c r="F1856">
        <v>2</v>
      </c>
      <c r="G1856">
        <v>2</v>
      </c>
      <c r="H1856">
        <v>0</v>
      </c>
      <c r="I1856">
        <v>81</v>
      </c>
      <c r="J1856">
        <v>78</v>
      </c>
      <c r="K1856">
        <v>40.5</v>
      </c>
      <c r="L1856">
        <v>0</v>
      </c>
      <c r="M1856">
        <v>1</v>
      </c>
      <c r="N1856">
        <v>0</v>
      </c>
      <c r="O1856" s="2">
        <f t="shared" si="56"/>
        <v>40.5</v>
      </c>
      <c r="P1856" s="2">
        <f t="shared" si="57"/>
        <v>40.5</v>
      </c>
    </row>
    <row r="1857" spans="1:16" x14ac:dyDescent="0.3">
      <c r="A1857">
        <v>5</v>
      </c>
      <c r="B1857" t="s">
        <v>2875</v>
      </c>
      <c r="C1857" t="s">
        <v>13</v>
      </c>
      <c r="D1857">
        <v>1986</v>
      </c>
      <c r="E1857">
        <v>1986</v>
      </c>
      <c r="F1857">
        <v>3</v>
      </c>
      <c r="G1857">
        <v>6</v>
      </c>
      <c r="H1857">
        <v>0</v>
      </c>
      <c r="I1857">
        <v>81</v>
      </c>
      <c r="J1857">
        <v>52</v>
      </c>
      <c r="K1857">
        <v>13.5</v>
      </c>
      <c r="L1857">
        <v>0</v>
      </c>
      <c r="M1857">
        <v>1</v>
      </c>
      <c r="N1857">
        <v>2</v>
      </c>
      <c r="O1857" s="2">
        <f t="shared" si="56"/>
        <v>27</v>
      </c>
      <c r="P1857" s="2">
        <f t="shared" si="57"/>
        <v>13.5</v>
      </c>
    </row>
    <row r="1858" spans="1:16" x14ac:dyDescent="0.3">
      <c r="A1858">
        <v>6</v>
      </c>
      <c r="B1858" t="s">
        <v>4305</v>
      </c>
      <c r="C1858" t="s">
        <v>12</v>
      </c>
      <c r="D1858">
        <v>1890</v>
      </c>
      <c r="E1858">
        <v>1890</v>
      </c>
      <c r="F1858">
        <v>2</v>
      </c>
      <c r="G1858">
        <v>4</v>
      </c>
      <c r="H1858">
        <v>1</v>
      </c>
      <c r="I1858">
        <v>80</v>
      </c>
      <c r="J1858">
        <v>67</v>
      </c>
      <c r="K1858">
        <v>26.66</v>
      </c>
      <c r="L1858">
        <v>0</v>
      </c>
      <c r="M1858">
        <v>1</v>
      </c>
      <c r="N1858">
        <v>1</v>
      </c>
      <c r="O1858" s="2">
        <f t="shared" si="56"/>
        <v>40</v>
      </c>
      <c r="P1858" s="2">
        <f t="shared" si="57"/>
        <v>20</v>
      </c>
    </row>
    <row r="1859" spans="1:16" x14ac:dyDescent="0.3">
      <c r="A1859">
        <v>7</v>
      </c>
      <c r="B1859" t="s">
        <v>2315</v>
      </c>
      <c r="C1859" t="s">
        <v>19</v>
      </c>
      <c r="D1859">
        <v>2005</v>
      </c>
      <c r="E1859">
        <v>2005</v>
      </c>
      <c r="F1859">
        <v>2</v>
      </c>
      <c r="G1859">
        <v>4</v>
      </c>
      <c r="H1859">
        <v>0</v>
      </c>
      <c r="I1859">
        <v>80</v>
      </c>
      <c r="J1859">
        <v>56</v>
      </c>
      <c r="K1859">
        <v>20</v>
      </c>
      <c r="L1859">
        <v>0</v>
      </c>
      <c r="M1859">
        <v>1</v>
      </c>
      <c r="N1859">
        <v>0</v>
      </c>
      <c r="O1859" s="2">
        <f t="shared" ref="O1859:O1922" si="58">I1859/F1859</f>
        <v>40</v>
      </c>
      <c r="P1859" s="2">
        <f t="shared" ref="P1859:P1922" si="59">I1859/G1859</f>
        <v>20</v>
      </c>
    </row>
    <row r="1860" spans="1:16" x14ac:dyDescent="0.3">
      <c r="A1860">
        <v>8</v>
      </c>
      <c r="B1860" t="s">
        <v>4306</v>
      </c>
      <c r="C1860" t="s">
        <v>12</v>
      </c>
      <c r="D1860">
        <v>1925</v>
      </c>
      <c r="E1860">
        <v>1925</v>
      </c>
      <c r="F1860">
        <v>1</v>
      </c>
      <c r="G1860">
        <v>2</v>
      </c>
      <c r="H1860">
        <v>0</v>
      </c>
      <c r="I1860">
        <v>80</v>
      </c>
      <c r="J1860">
        <v>80</v>
      </c>
      <c r="K1860">
        <v>40</v>
      </c>
      <c r="L1860">
        <v>0</v>
      </c>
      <c r="M1860">
        <v>1</v>
      </c>
      <c r="N1860">
        <v>1</v>
      </c>
      <c r="O1860" s="2">
        <f t="shared" si="58"/>
        <v>80</v>
      </c>
      <c r="P1860" s="2">
        <f t="shared" si="59"/>
        <v>40</v>
      </c>
    </row>
    <row r="1861" spans="1:16" x14ac:dyDescent="0.3">
      <c r="A1861">
        <v>9</v>
      </c>
      <c r="B1861" t="s">
        <v>358</v>
      </c>
      <c r="C1861" t="s">
        <v>17</v>
      </c>
      <c r="D1861">
        <v>2001</v>
      </c>
      <c r="E1861">
        <v>2005</v>
      </c>
      <c r="F1861">
        <v>4</v>
      </c>
      <c r="G1861">
        <v>6</v>
      </c>
      <c r="H1861">
        <v>0</v>
      </c>
      <c r="I1861">
        <v>80</v>
      </c>
      <c r="J1861">
        <v>55</v>
      </c>
      <c r="K1861">
        <v>13.33</v>
      </c>
      <c r="L1861">
        <v>0</v>
      </c>
      <c r="M1861">
        <v>1</v>
      </c>
      <c r="N1861">
        <v>2</v>
      </c>
      <c r="O1861" s="2">
        <f t="shared" si="58"/>
        <v>20</v>
      </c>
      <c r="P1861" s="2">
        <f t="shared" si="59"/>
        <v>13.333333333333334</v>
      </c>
    </row>
    <row r="1862" spans="1:16" x14ac:dyDescent="0.3">
      <c r="A1862">
        <v>10</v>
      </c>
      <c r="B1862" t="s">
        <v>4307</v>
      </c>
      <c r="C1862" t="s">
        <v>11</v>
      </c>
      <c r="D1862">
        <v>1972</v>
      </c>
      <c r="E1862">
        <v>1973</v>
      </c>
      <c r="F1862">
        <v>2</v>
      </c>
      <c r="G1862">
        <v>4</v>
      </c>
      <c r="H1862">
        <v>0</v>
      </c>
      <c r="I1862">
        <v>80</v>
      </c>
      <c r="J1862">
        <v>35</v>
      </c>
      <c r="K1862">
        <v>20</v>
      </c>
      <c r="L1862">
        <v>0</v>
      </c>
      <c r="M1862">
        <v>0</v>
      </c>
      <c r="N1862">
        <v>0</v>
      </c>
      <c r="O1862" s="2">
        <f t="shared" si="58"/>
        <v>40</v>
      </c>
      <c r="P1862" s="2">
        <f t="shared" si="59"/>
        <v>20</v>
      </c>
    </row>
    <row r="1863" spans="1:16" x14ac:dyDescent="0.3">
      <c r="A1863">
        <v>11</v>
      </c>
      <c r="B1863" t="s">
        <v>4308</v>
      </c>
      <c r="C1863" t="s">
        <v>12</v>
      </c>
      <c r="D1863">
        <v>1964</v>
      </c>
      <c r="E1863">
        <v>1966</v>
      </c>
      <c r="F1863">
        <v>3</v>
      </c>
      <c r="G1863">
        <v>4</v>
      </c>
      <c r="H1863">
        <v>1</v>
      </c>
      <c r="I1863">
        <v>80</v>
      </c>
      <c r="J1863">
        <v>29</v>
      </c>
      <c r="K1863">
        <v>26.66</v>
      </c>
      <c r="L1863">
        <v>0</v>
      </c>
      <c r="M1863">
        <v>0</v>
      </c>
      <c r="N1863">
        <v>0</v>
      </c>
      <c r="O1863" s="2">
        <f t="shared" si="58"/>
        <v>26.666666666666668</v>
      </c>
      <c r="P1863" s="2">
        <f t="shared" si="59"/>
        <v>20</v>
      </c>
    </row>
    <row r="1864" spans="1:16" x14ac:dyDescent="0.3">
      <c r="A1864">
        <v>12</v>
      </c>
      <c r="B1864" t="s">
        <v>3132</v>
      </c>
      <c r="C1864" t="s">
        <v>13</v>
      </c>
      <c r="D1864">
        <v>1986</v>
      </c>
      <c r="E1864">
        <v>1986</v>
      </c>
      <c r="F1864">
        <v>2</v>
      </c>
      <c r="G1864">
        <v>4</v>
      </c>
      <c r="H1864">
        <v>0</v>
      </c>
      <c r="I1864">
        <v>80</v>
      </c>
      <c r="J1864">
        <v>47</v>
      </c>
      <c r="K1864">
        <v>20</v>
      </c>
      <c r="L1864">
        <v>0</v>
      </c>
      <c r="M1864">
        <v>0</v>
      </c>
      <c r="N1864">
        <v>1</v>
      </c>
      <c r="O1864" s="2">
        <f t="shared" si="58"/>
        <v>40</v>
      </c>
      <c r="P1864" s="2">
        <f t="shared" si="59"/>
        <v>20</v>
      </c>
    </row>
    <row r="1865" spans="1:16" x14ac:dyDescent="0.3">
      <c r="A1865">
        <v>13</v>
      </c>
      <c r="B1865" t="s">
        <v>4309</v>
      </c>
      <c r="C1865" t="s">
        <v>13</v>
      </c>
      <c r="D1865">
        <v>1938</v>
      </c>
      <c r="E1865">
        <v>1939</v>
      </c>
      <c r="F1865">
        <v>4</v>
      </c>
      <c r="G1865">
        <v>5</v>
      </c>
      <c r="H1865">
        <v>1</v>
      </c>
      <c r="I1865">
        <v>80</v>
      </c>
      <c r="J1865">
        <v>53</v>
      </c>
      <c r="K1865">
        <v>20</v>
      </c>
      <c r="L1865">
        <v>0</v>
      </c>
      <c r="M1865">
        <v>1</v>
      </c>
      <c r="N1865">
        <v>1</v>
      </c>
      <c r="O1865" s="2">
        <f t="shared" si="58"/>
        <v>20</v>
      </c>
      <c r="P1865" s="2">
        <f t="shared" si="59"/>
        <v>16</v>
      </c>
    </row>
    <row r="1866" spans="1:16" x14ac:dyDescent="0.3">
      <c r="A1866">
        <v>14</v>
      </c>
      <c r="B1866" t="s">
        <v>2475</v>
      </c>
      <c r="C1866" t="s">
        <v>12</v>
      </c>
      <c r="D1866">
        <v>1981</v>
      </c>
      <c r="E1866">
        <v>1981</v>
      </c>
      <c r="F1866">
        <v>3</v>
      </c>
      <c r="G1866">
        <v>6</v>
      </c>
      <c r="H1866">
        <v>1</v>
      </c>
      <c r="I1866">
        <v>79</v>
      </c>
      <c r="J1866">
        <v>27</v>
      </c>
      <c r="K1866">
        <v>15.8</v>
      </c>
      <c r="L1866">
        <v>0</v>
      </c>
      <c r="M1866">
        <v>0</v>
      </c>
      <c r="N1866">
        <v>0</v>
      </c>
      <c r="O1866" s="2">
        <f t="shared" si="58"/>
        <v>26.333333333333332</v>
      </c>
      <c r="P1866" s="2">
        <f t="shared" si="59"/>
        <v>13.166666666666666</v>
      </c>
    </row>
    <row r="1867" spans="1:16" x14ac:dyDescent="0.3">
      <c r="A1867">
        <v>15</v>
      </c>
      <c r="B1867" t="s">
        <v>3197</v>
      </c>
      <c r="C1867" t="s">
        <v>12</v>
      </c>
      <c r="D1867">
        <v>1978</v>
      </c>
      <c r="E1867">
        <v>1979</v>
      </c>
      <c r="F1867">
        <v>4</v>
      </c>
      <c r="G1867">
        <v>8</v>
      </c>
      <c r="H1867">
        <v>1</v>
      </c>
      <c r="I1867">
        <v>79</v>
      </c>
      <c r="J1867">
        <v>33</v>
      </c>
      <c r="K1867">
        <v>11.28</v>
      </c>
      <c r="L1867">
        <v>0</v>
      </c>
      <c r="M1867">
        <v>0</v>
      </c>
      <c r="N1867">
        <v>2</v>
      </c>
      <c r="O1867" s="2">
        <f t="shared" si="58"/>
        <v>19.75</v>
      </c>
      <c r="P1867" s="2">
        <f t="shared" si="59"/>
        <v>9.875</v>
      </c>
    </row>
    <row r="1868" spans="1:16" x14ac:dyDescent="0.3">
      <c r="A1868">
        <v>16</v>
      </c>
      <c r="B1868" t="s">
        <v>4310</v>
      </c>
      <c r="C1868" t="s">
        <v>15</v>
      </c>
      <c r="D1868">
        <v>1928</v>
      </c>
      <c r="E1868">
        <v>1930</v>
      </c>
      <c r="F1868">
        <v>3</v>
      </c>
      <c r="G1868">
        <v>6</v>
      </c>
      <c r="H1868">
        <v>0</v>
      </c>
      <c r="I1868">
        <v>79</v>
      </c>
      <c r="J1868">
        <v>52</v>
      </c>
      <c r="K1868">
        <v>13.16</v>
      </c>
      <c r="L1868">
        <v>0</v>
      </c>
      <c r="M1868">
        <v>1</v>
      </c>
      <c r="N1868">
        <v>2</v>
      </c>
      <c r="O1868" s="2">
        <f t="shared" si="58"/>
        <v>26.333333333333332</v>
      </c>
      <c r="P1868" s="2">
        <f t="shared" si="59"/>
        <v>13.166666666666666</v>
      </c>
    </row>
    <row r="1869" spans="1:16" x14ac:dyDescent="0.3">
      <c r="A1869">
        <v>17</v>
      </c>
      <c r="B1869" t="s">
        <v>4311</v>
      </c>
      <c r="C1869" t="s">
        <v>13</v>
      </c>
      <c r="D1869">
        <v>1904</v>
      </c>
      <c r="E1869">
        <v>1908</v>
      </c>
      <c r="F1869">
        <v>6</v>
      </c>
      <c r="G1869">
        <v>12</v>
      </c>
      <c r="H1869">
        <v>5</v>
      </c>
      <c r="I1869">
        <v>78</v>
      </c>
      <c r="J1869">
        <v>20</v>
      </c>
      <c r="K1869">
        <v>11.14</v>
      </c>
      <c r="L1869">
        <v>0</v>
      </c>
      <c r="M1869">
        <v>0</v>
      </c>
      <c r="N1869">
        <v>0</v>
      </c>
      <c r="O1869" s="2">
        <f t="shared" si="58"/>
        <v>13</v>
      </c>
      <c r="P1869" s="2">
        <f t="shared" si="59"/>
        <v>6.5</v>
      </c>
    </row>
    <row r="1870" spans="1:16" x14ac:dyDescent="0.3">
      <c r="A1870">
        <v>18</v>
      </c>
      <c r="B1870" t="s">
        <v>4312</v>
      </c>
      <c r="C1870" t="s">
        <v>13</v>
      </c>
      <c r="D1870">
        <v>1993</v>
      </c>
      <c r="E1870">
        <v>1993</v>
      </c>
      <c r="F1870">
        <v>2</v>
      </c>
      <c r="G1870">
        <v>4</v>
      </c>
      <c r="H1870">
        <v>0</v>
      </c>
      <c r="I1870">
        <v>78</v>
      </c>
      <c r="J1870">
        <v>33</v>
      </c>
      <c r="K1870">
        <v>19.5</v>
      </c>
      <c r="L1870">
        <v>0</v>
      </c>
      <c r="M1870">
        <v>0</v>
      </c>
      <c r="N1870">
        <v>1</v>
      </c>
      <c r="O1870" s="2">
        <f t="shared" si="58"/>
        <v>39</v>
      </c>
      <c r="P1870" s="2">
        <f t="shared" si="59"/>
        <v>19.5</v>
      </c>
    </row>
    <row r="1871" spans="1:16" x14ac:dyDescent="0.3">
      <c r="A1871">
        <v>19</v>
      </c>
      <c r="B1871" t="s">
        <v>3114</v>
      </c>
      <c r="C1871" t="s">
        <v>12</v>
      </c>
      <c r="D1871">
        <v>1972</v>
      </c>
      <c r="E1871">
        <v>1973</v>
      </c>
      <c r="F1871">
        <v>6</v>
      </c>
      <c r="G1871">
        <v>8</v>
      </c>
      <c r="H1871">
        <v>1</v>
      </c>
      <c r="I1871">
        <v>78</v>
      </c>
      <c r="J1871">
        <v>42</v>
      </c>
      <c r="K1871">
        <v>11.14</v>
      </c>
      <c r="L1871">
        <v>0</v>
      </c>
      <c r="M1871">
        <v>0</v>
      </c>
      <c r="N1871">
        <v>3</v>
      </c>
      <c r="O1871" s="2">
        <f t="shared" si="58"/>
        <v>13</v>
      </c>
      <c r="P1871" s="2">
        <f t="shared" si="59"/>
        <v>9.75</v>
      </c>
    </row>
    <row r="1872" spans="1:16" x14ac:dyDescent="0.3">
      <c r="A1872">
        <v>20</v>
      </c>
      <c r="B1872" t="s">
        <v>291</v>
      </c>
      <c r="C1872" t="s">
        <v>19</v>
      </c>
      <c r="D1872">
        <v>2017</v>
      </c>
      <c r="E1872">
        <v>2017</v>
      </c>
      <c r="F1872">
        <v>2</v>
      </c>
      <c r="G1872">
        <v>4</v>
      </c>
      <c r="H1872">
        <v>0</v>
      </c>
      <c r="I1872">
        <v>78</v>
      </c>
      <c r="J1872">
        <v>47</v>
      </c>
      <c r="K1872">
        <v>19.5</v>
      </c>
      <c r="L1872">
        <v>0</v>
      </c>
      <c r="M1872">
        <v>0</v>
      </c>
      <c r="N1872">
        <v>1</v>
      </c>
      <c r="O1872" s="2">
        <f t="shared" si="58"/>
        <v>39</v>
      </c>
      <c r="P1872" s="2">
        <f t="shared" si="59"/>
        <v>19.5</v>
      </c>
    </row>
    <row r="1873" spans="1:16" x14ac:dyDescent="0.3">
      <c r="A1873">
        <v>21</v>
      </c>
      <c r="B1873" t="s">
        <v>4313</v>
      </c>
      <c r="C1873" t="s">
        <v>11</v>
      </c>
      <c r="D1873">
        <v>1955</v>
      </c>
      <c r="E1873">
        <v>1956</v>
      </c>
      <c r="F1873">
        <v>3</v>
      </c>
      <c r="G1873">
        <v>4</v>
      </c>
      <c r="H1873">
        <v>0</v>
      </c>
      <c r="I1873">
        <v>77</v>
      </c>
      <c r="J1873">
        <v>39</v>
      </c>
      <c r="K1873">
        <v>19.25</v>
      </c>
      <c r="L1873">
        <v>0</v>
      </c>
      <c r="M1873">
        <v>0</v>
      </c>
      <c r="N1873">
        <v>0</v>
      </c>
      <c r="O1873" s="2">
        <f t="shared" si="58"/>
        <v>25.666666666666668</v>
      </c>
      <c r="P1873" s="2">
        <f t="shared" si="59"/>
        <v>19.25</v>
      </c>
    </row>
    <row r="1874" spans="1:16" x14ac:dyDescent="0.3">
      <c r="A1874">
        <v>22</v>
      </c>
      <c r="B1874" t="s">
        <v>4314</v>
      </c>
      <c r="C1874" t="s">
        <v>13</v>
      </c>
      <c r="D1874">
        <v>1877</v>
      </c>
      <c r="E1874">
        <v>1877</v>
      </c>
      <c r="F1874">
        <v>2</v>
      </c>
      <c r="G1874">
        <v>4</v>
      </c>
      <c r="H1874">
        <v>0</v>
      </c>
      <c r="I1874">
        <v>77</v>
      </c>
      <c r="J1874">
        <v>49</v>
      </c>
      <c r="K1874">
        <v>19.25</v>
      </c>
      <c r="L1874">
        <v>0</v>
      </c>
      <c r="M1874">
        <v>0</v>
      </c>
      <c r="N1874">
        <v>0</v>
      </c>
      <c r="O1874" s="2">
        <f t="shared" si="58"/>
        <v>38.5</v>
      </c>
      <c r="P1874" s="2">
        <f t="shared" si="59"/>
        <v>19.25</v>
      </c>
    </row>
    <row r="1875" spans="1:16" x14ac:dyDescent="0.3">
      <c r="A1875">
        <v>23</v>
      </c>
      <c r="B1875" t="s">
        <v>1043</v>
      </c>
      <c r="C1875" t="s">
        <v>11</v>
      </c>
      <c r="D1875">
        <v>1999</v>
      </c>
      <c r="E1875">
        <v>2004</v>
      </c>
      <c r="F1875">
        <v>17</v>
      </c>
      <c r="G1875">
        <v>25</v>
      </c>
      <c r="H1875">
        <v>11</v>
      </c>
      <c r="I1875">
        <v>77</v>
      </c>
      <c r="J1875">
        <v>19</v>
      </c>
      <c r="K1875">
        <v>5.5</v>
      </c>
      <c r="L1875">
        <v>0</v>
      </c>
      <c r="M1875">
        <v>0</v>
      </c>
      <c r="N1875">
        <v>10</v>
      </c>
      <c r="O1875" s="2">
        <f t="shared" si="58"/>
        <v>4.5294117647058822</v>
      </c>
      <c r="P1875" s="2">
        <f t="shared" si="59"/>
        <v>3.08</v>
      </c>
    </row>
    <row r="1876" spans="1:16" x14ac:dyDescent="0.3">
      <c r="A1876">
        <v>24</v>
      </c>
      <c r="B1876" t="s">
        <v>2504</v>
      </c>
      <c r="C1876" t="s">
        <v>14</v>
      </c>
      <c r="D1876">
        <v>1998</v>
      </c>
      <c r="E1876">
        <v>2001</v>
      </c>
      <c r="F1876">
        <v>3</v>
      </c>
      <c r="G1876">
        <v>4</v>
      </c>
      <c r="H1876">
        <v>1</v>
      </c>
      <c r="I1876">
        <v>77</v>
      </c>
      <c r="J1876">
        <v>43</v>
      </c>
      <c r="K1876">
        <v>25.66</v>
      </c>
      <c r="L1876">
        <v>0</v>
      </c>
      <c r="M1876">
        <v>0</v>
      </c>
      <c r="N1876">
        <v>0</v>
      </c>
      <c r="O1876" s="2">
        <f t="shared" si="58"/>
        <v>25.666666666666668</v>
      </c>
      <c r="P1876" s="2">
        <f t="shared" si="59"/>
        <v>19.25</v>
      </c>
    </row>
    <row r="1877" spans="1:16" x14ac:dyDescent="0.3">
      <c r="A1877">
        <v>25</v>
      </c>
      <c r="B1877" t="s">
        <v>4315</v>
      </c>
      <c r="C1877" t="s">
        <v>15</v>
      </c>
      <c r="D1877">
        <v>1969</v>
      </c>
      <c r="E1877">
        <v>1971</v>
      </c>
      <c r="F1877">
        <v>5</v>
      </c>
      <c r="G1877">
        <v>8</v>
      </c>
      <c r="H1877">
        <v>0</v>
      </c>
      <c r="I1877">
        <v>77</v>
      </c>
      <c r="J1877">
        <v>32</v>
      </c>
      <c r="K1877">
        <v>9.6199999999999992</v>
      </c>
      <c r="L1877">
        <v>0</v>
      </c>
      <c r="M1877">
        <v>0</v>
      </c>
      <c r="N1877">
        <v>2</v>
      </c>
      <c r="O1877" s="2">
        <f t="shared" si="58"/>
        <v>15.4</v>
      </c>
      <c r="P1877" s="2">
        <f t="shared" si="59"/>
        <v>9.625</v>
      </c>
    </row>
    <row r="1878" spans="1:16" x14ac:dyDescent="0.3">
      <c r="A1878">
        <v>26</v>
      </c>
      <c r="B1878" t="s">
        <v>4316</v>
      </c>
      <c r="C1878" t="s">
        <v>13</v>
      </c>
      <c r="D1878">
        <v>1935</v>
      </c>
      <c r="E1878">
        <v>1935</v>
      </c>
      <c r="F1878">
        <v>3</v>
      </c>
      <c r="G1878">
        <v>6</v>
      </c>
      <c r="H1878">
        <v>0</v>
      </c>
      <c r="I1878">
        <v>77</v>
      </c>
      <c r="J1878">
        <v>36</v>
      </c>
      <c r="K1878">
        <v>12.83</v>
      </c>
      <c r="L1878">
        <v>0</v>
      </c>
      <c r="M1878">
        <v>0</v>
      </c>
      <c r="N1878">
        <v>0</v>
      </c>
      <c r="O1878" s="2">
        <f t="shared" si="58"/>
        <v>25.666666666666668</v>
      </c>
      <c r="P1878" s="2">
        <f t="shared" si="59"/>
        <v>12.833333333333334</v>
      </c>
    </row>
    <row r="1879" spans="1:16" x14ac:dyDescent="0.3">
      <c r="A1879">
        <v>27</v>
      </c>
      <c r="B1879" t="s">
        <v>2942</v>
      </c>
      <c r="C1879" t="s">
        <v>16</v>
      </c>
      <c r="D1879">
        <v>1992</v>
      </c>
      <c r="E1879">
        <v>1996</v>
      </c>
      <c r="F1879">
        <v>13</v>
      </c>
      <c r="G1879">
        <v>15</v>
      </c>
      <c r="H1879">
        <v>6</v>
      </c>
      <c r="I1879">
        <v>76</v>
      </c>
      <c r="J1879">
        <v>19</v>
      </c>
      <c r="K1879">
        <v>8.44</v>
      </c>
      <c r="L1879">
        <v>0</v>
      </c>
      <c r="M1879">
        <v>0</v>
      </c>
      <c r="N1879">
        <v>3</v>
      </c>
      <c r="O1879" s="2">
        <f t="shared" si="58"/>
        <v>5.8461538461538458</v>
      </c>
      <c r="P1879" s="2">
        <f t="shared" si="59"/>
        <v>5.0666666666666664</v>
      </c>
    </row>
    <row r="1880" spans="1:16" x14ac:dyDescent="0.3">
      <c r="A1880">
        <v>28</v>
      </c>
      <c r="B1880" t="s">
        <v>1536</v>
      </c>
      <c r="C1880" t="s">
        <v>18</v>
      </c>
      <c r="D1880">
        <v>2002</v>
      </c>
      <c r="E1880">
        <v>2004</v>
      </c>
      <c r="F1880">
        <v>8</v>
      </c>
      <c r="G1880">
        <v>10</v>
      </c>
      <c r="H1880">
        <v>2</v>
      </c>
      <c r="I1880">
        <v>76</v>
      </c>
      <c r="J1880">
        <v>26</v>
      </c>
      <c r="K1880">
        <v>9.5</v>
      </c>
      <c r="L1880">
        <v>0</v>
      </c>
      <c r="M1880">
        <v>0</v>
      </c>
      <c r="N1880">
        <v>2</v>
      </c>
      <c r="O1880" s="2">
        <f t="shared" si="58"/>
        <v>9.5</v>
      </c>
      <c r="P1880" s="2">
        <f t="shared" si="59"/>
        <v>7.6</v>
      </c>
    </row>
    <row r="1881" spans="1:16" x14ac:dyDescent="0.3">
      <c r="A1881">
        <v>29</v>
      </c>
      <c r="B1881" t="s">
        <v>4317</v>
      </c>
      <c r="C1881" t="s">
        <v>13</v>
      </c>
      <c r="D1881">
        <v>1950</v>
      </c>
      <c r="E1881">
        <v>1950</v>
      </c>
      <c r="F1881">
        <v>2</v>
      </c>
      <c r="G1881">
        <v>4</v>
      </c>
      <c r="H1881">
        <v>0</v>
      </c>
      <c r="I1881">
        <v>76</v>
      </c>
      <c r="J1881">
        <v>29</v>
      </c>
      <c r="K1881">
        <v>19</v>
      </c>
      <c r="L1881">
        <v>0</v>
      </c>
      <c r="M1881">
        <v>0</v>
      </c>
      <c r="N1881">
        <v>1</v>
      </c>
      <c r="O1881" s="2">
        <f t="shared" si="58"/>
        <v>38</v>
      </c>
      <c r="P1881" s="2">
        <f t="shared" si="59"/>
        <v>19</v>
      </c>
    </row>
    <row r="1882" spans="1:16" x14ac:dyDescent="0.3">
      <c r="A1882">
        <v>30</v>
      </c>
      <c r="B1882" t="s">
        <v>4318</v>
      </c>
      <c r="C1882" t="s">
        <v>12</v>
      </c>
      <c r="D1882">
        <v>1947</v>
      </c>
      <c r="E1882">
        <v>1948</v>
      </c>
      <c r="F1882">
        <v>3</v>
      </c>
      <c r="G1882">
        <v>5</v>
      </c>
      <c r="H1882">
        <v>1</v>
      </c>
      <c r="I1882">
        <v>76</v>
      </c>
      <c r="J1882">
        <v>29</v>
      </c>
      <c r="K1882">
        <v>19</v>
      </c>
      <c r="L1882">
        <v>0</v>
      </c>
      <c r="M1882">
        <v>0</v>
      </c>
      <c r="N1882">
        <v>0</v>
      </c>
      <c r="O1882" s="2">
        <f t="shared" si="58"/>
        <v>25.333333333333332</v>
      </c>
      <c r="P1882" s="2">
        <f t="shared" si="59"/>
        <v>15.2</v>
      </c>
    </row>
    <row r="1883" spans="1:16" x14ac:dyDescent="0.3">
      <c r="A1883">
        <v>31</v>
      </c>
      <c r="B1883" t="s">
        <v>4319</v>
      </c>
      <c r="C1883" t="s">
        <v>16</v>
      </c>
      <c r="D1883">
        <v>1959</v>
      </c>
      <c r="E1883">
        <v>1962</v>
      </c>
      <c r="F1883">
        <v>6</v>
      </c>
      <c r="G1883">
        <v>10</v>
      </c>
      <c r="H1883">
        <v>8</v>
      </c>
      <c r="I1883">
        <v>76</v>
      </c>
      <c r="J1883">
        <v>23</v>
      </c>
      <c r="K1883">
        <v>38</v>
      </c>
      <c r="L1883">
        <v>0</v>
      </c>
      <c r="M1883">
        <v>0</v>
      </c>
      <c r="N1883">
        <v>0</v>
      </c>
      <c r="O1883" s="2">
        <f t="shared" si="58"/>
        <v>12.666666666666666</v>
      </c>
      <c r="P1883" s="2">
        <f t="shared" si="59"/>
        <v>7.6</v>
      </c>
    </row>
    <row r="1884" spans="1:16" x14ac:dyDescent="0.3">
      <c r="A1884">
        <v>32</v>
      </c>
      <c r="B1884" t="s">
        <v>1147</v>
      </c>
      <c r="C1884" t="s">
        <v>18</v>
      </c>
      <c r="D1884">
        <v>2007</v>
      </c>
      <c r="E1884">
        <v>2012</v>
      </c>
      <c r="F1884">
        <v>5</v>
      </c>
      <c r="G1884">
        <v>8</v>
      </c>
      <c r="H1884">
        <v>1</v>
      </c>
      <c r="I1884">
        <v>76</v>
      </c>
      <c r="J1884">
        <v>27</v>
      </c>
      <c r="K1884">
        <v>10.85</v>
      </c>
      <c r="L1884">
        <v>0</v>
      </c>
      <c r="M1884">
        <v>0</v>
      </c>
      <c r="N1884">
        <v>3</v>
      </c>
      <c r="O1884" s="2">
        <f t="shared" si="58"/>
        <v>15.2</v>
      </c>
      <c r="P1884" s="2">
        <f t="shared" si="59"/>
        <v>9.5</v>
      </c>
    </row>
    <row r="1885" spans="1:16" x14ac:dyDescent="0.3">
      <c r="A1885">
        <v>33</v>
      </c>
      <c r="B1885" t="s">
        <v>4320</v>
      </c>
      <c r="C1885" t="s">
        <v>13</v>
      </c>
      <c r="D1885">
        <v>1954</v>
      </c>
      <c r="E1885">
        <v>1959</v>
      </c>
      <c r="F1885">
        <v>13</v>
      </c>
      <c r="G1885">
        <v>19</v>
      </c>
      <c r="H1885">
        <v>6</v>
      </c>
      <c r="I1885">
        <v>76</v>
      </c>
      <c r="J1885">
        <v>17</v>
      </c>
      <c r="K1885">
        <v>5.84</v>
      </c>
      <c r="L1885">
        <v>0</v>
      </c>
      <c r="M1885">
        <v>0</v>
      </c>
      <c r="N1885">
        <v>3</v>
      </c>
      <c r="O1885" s="2">
        <f t="shared" si="58"/>
        <v>5.8461538461538458</v>
      </c>
      <c r="P1885" s="2">
        <f t="shared" si="59"/>
        <v>4</v>
      </c>
    </row>
    <row r="1886" spans="1:16" x14ac:dyDescent="0.3">
      <c r="A1886">
        <v>34</v>
      </c>
      <c r="B1886" t="s">
        <v>4321</v>
      </c>
      <c r="C1886" t="s">
        <v>12</v>
      </c>
      <c r="D1886">
        <v>1965</v>
      </c>
      <c r="E1886">
        <v>1970</v>
      </c>
      <c r="F1886">
        <v>6</v>
      </c>
      <c r="G1886">
        <v>11</v>
      </c>
      <c r="H1886">
        <v>3</v>
      </c>
      <c r="I1886">
        <v>76</v>
      </c>
      <c r="J1886">
        <v>13</v>
      </c>
      <c r="K1886">
        <v>9.5</v>
      </c>
      <c r="L1886">
        <v>0</v>
      </c>
      <c r="M1886">
        <v>0</v>
      </c>
      <c r="N1886">
        <v>1</v>
      </c>
      <c r="O1886" s="2">
        <f t="shared" si="58"/>
        <v>12.666666666666666</v>
      </c>
      <c r="P1886" s="2">
        <f t="shared" si="59"/>
        <v>6.9090909090909092</v>
      </c>
    </row>
    <row r="1887" spans="1:16" x14ac:dyDescent="0.3">
      <c r="A1887">
        <v>35</v>
      </c>
      <c r="B1887" t="s">
        <v>4322</v>
      </c>
      <c r="C1887" t="s">
        <v>17</v>
      </c>
      <c r="D1887">
        <v>1935</v>
      </c>
      <c r="E1887">
        <v>1936</v>
      </c>
      <c r="F1887">
        <v>4</v>
      </c>
      <c r="G1887">
        <v>8</v>
      </c>
      <c r="H1887">
        <v>1</v>
      </c>
      <c r="I1887">
        <v>76</v>
      </c>
      <c r="J1887">
        <v>29</v>
      </c>
      <c r="K1887">
        <v>10.85</v>
      </c>
      <c r="L1887">
        <v>0</v>
      </c>
      <c r="M1887">
        <v>0</v>
      </c>
      <c r="N1887">
        <v>4</v>
      </c>
      <c r="O1887" s="2">
        <f t="shared" si="58"/>
        <v>19</v>
      </c>
      <c r="P1887" s="2">
        <f t="shared" si="59"/>
        <v>9.5</v>
      </c>
    </row>
    <row r="1888" spans="1:16" x14ac:dyDescent="0.3">
      <c r="A1888">
        <v>36</v>
      </c>
      <c r="B1888" t="s">
        <v>4323</v>
      </c>
      <c r="C1888" t="s">
        <v>17</v>
      </c>
      <c r="D1888">
        <v>1896</v>
      </c>
      <c r="E1888">
        <v>1896</v>
      </c>
      <c r="F1888">
        <v>3</v>
      </c>
      <c r="G1888">
        <v>6</v>
      </c>
      <c r="H1888">
        <v>0</v>
      </c>
      <c r="I1888">
        <v>76</v>
      </c>
      <c r="J1888">
        <v>20</v>
      </c>
      <c r="K1888">
        <v>12.66</v>
      </c>
      <c r="L1888">
        <v>0</v>
      </c>
      <c r="M1888">
        <v>0</v>
      </c>
      <c r="N1888">
        <v>0</v>
      </c>
      <c r="O1888" s="2">
        <f t="shared" si="58"/>
        <v>25.333333333333332</v>
      </c>
      <c r="P1888" s="2">
        <f t="shared" si="59"/>
        <v>12.666666666666666</v>
      </c>
    </row>
    <row r="1889" spans="1:16" x14ac:dyDescent="0.3">
      <c r="A1889">
        <v>37</v>
      </c>
      <c r="B1889" t="s">
        <v>4324</v>
      </c>
      <c r="C1889" t="s">
        <v>15</v>
      </c>
      <c r="D1889">
        <v>1962</v>
      </c>
      <c r="E1889">
        <v>1966</v>
      </c>
      <c r="F1889">
        <v>5</v>
      </c>
      <c r="G1889">
        <v>7</v>
      </c>
      <c r="H1889">
        <v>1</v>
      </c>
      <c r="I1889">
        <v>75</v>
      </c>
      <c r="J1889">
        <v>40</v>
      </c>
      <c r="K1889">
        <v>12.5</v>
      </c>
      <c r="L1889">
        <v>0</v>
      </c>
      <c r="M1889">
        <v>0</v>
      </c>
      <c r="N1889">
        <v>0</v>
      </c>
      <c r="O1889" s="2">
        <f t="shared" si="58"/>
        <v>15</v>
      </c>
      <c r="P1889" s="2">
        <f t="shared" si="59"/>
        <v>10.714285714285714</v>
      </c>
    </row>
    <row r="1890" spans="1:16" x14ac:dyDescent="0.3">
      <c r="A1890">
        <v>38</v>
      </c>
      <c r="B1890" t="s">
        <v>4325</v>
      </c>
      <c r="C1890" t="s">
        <v>12</v>
      </c>
      <c r="D1890">
        <v>1892</v>
      </c>
      <c r="E1890">
        <v>1896</v>
      </c>
      <c r="F1890">
        <v>5</v>
      </c>
      <c r="G1890">
        <v>10</v>
      </c>
      <c r="H1890">
        <v>1</v>
      </c>
      <c r="I1890">
        <v>75</v>
      </c>
      <c r="J1890">
        <v>15</v>
      </c>
      <c r="K1890">
        <v>8.33</v>
      </c>
      <c r="L1890">
        <v>0</v>
      </c>
      <c r="M1890">
        <v>0</v>
      </c>
      <c r="N1890">
        <v>1</v>
      </c>
      <c r="O1890" s="2">
        <f t="shared" si="58"/>
        <v>15</v>
      </c>
      <c r="P1890" s="2">
        <f t="shared" si="59"/>
        <v>7.5</v>
      </c>
    </row>
    <row r="1891" spans="1:16" x14ac:dyDescent="0.3">
      <c r="A1891">
        <v>39</v>
      </c>
      <c r="B1891" t="s">
        <v>4326</v>
      </c>
      <c r="C1891" t="s">
        <v>17</v>
      </c>
      <c r="D1891">
        <v>1961</v>
      </c>
      <c r="E1891">
        <v>1962</v>
      </c>
      <c r="F1891">
        <v>3</v>
      </c>
      <c r="G1891">
        <v>6</v>
      </c>
      <c r="H1891">
        <v>0</v>
      </c>
      <c r="I1891">
        <v>75</v>
      </c>
      <c r="J1891">
        <v>56</v>
      </c>
      <c r="K1891">
        <v>12.5</v>
      </c>
      <c r="L1891">
        <v>0</v>
      </c>
      <c r="M1891">
        <v>1</v>
      </c>
      <c r="N1891">
        <v>2</v>
      </c>
      <c r="O1891" s="2">
        <f t="shared" si="58"/>
        <v>25</v>
      </c>
      <c r="P1891" s="2">
        <f t="shared" si="59"/>
        <v>12.5</v>
      </c>
    </row>
    <row r="1892" spans="1:16" x14ac:dyDescent="0.3">
      <c r="A1892">
        <v>40</v>
      </c>
      <c r="B1892" t="s">
        <v>4327</v>
      </c>
      <c r="C1892" t="s">
        <v>18</v>
      </c>
      <c r="D1892">
        <v>1964</v>
      </c>
      <c r="E1892">
        <v>1968</v>
      </c>
      <c r="F1892">
        <v>8</v>
      </c>
      <c r="G1892">
        <v>12</v>
      </c>
      <c r="H1892">
        <v>6</v>
      </c>
      <c r="I1892">
        <v>75</v>
      </c>
      <c r="J1892">
        <v>35</v>
      </c>
      <c r="K1892">
        <v>12.5</v>
      </c>
      <c r="L1892">
        <v>0</v>
      </c>
      <c r="M1892">
        <v>0</v>
      </c>
      <c r="N1892">
        <v>2</v>
      </c>
      <c r="O1892" s="2">
        <f t="shared" si="58"/>
        <v>9.375</v>
      </c>
      <c r="P1892" s="2">
        <f t="shared" si="59"/>
        <v>6.25</v>
      </c>
    </row>
    <row r="1893" spans="1:16" x14ac:dyDescent="0.3">
      <c r="A1893">
        <v>41</v>
      </c>
      <c r="B1893" t="s">
        <v>4328</v>
      </c>
      <c r="C1893" t="s">
        <v>13</v>
      </c>
      <c r="D1893">
        <v>1964</v>
      </c>
      <c r="E1893">
        <v>1971</v>
      </c>
      <c r="F1893">
        <v>6</v>
      </c>
      <c r="G1893">
        <v>7</v>
      </c>
      <c r="H1893">
        <v>1</v>
      </c>
      <c r="I1893">
        <v>75</v>
      </c>
      <c r="J1893">
        <v>42</v>
      </c>
      <c r="K1893">
        <v>12.5</v>
      </c>
      <c r="L1893">
        <v>0</v>
      </c>
      <c r="M1893">
        <v>0</v>
      </c>
      <c r="N1893">
        <v>0</v>
      </c>
      <c r="O1893" s="2">
        <f t="shared" si="58"/>
        <v>12.5</v>
      </c>
      <c r="P1893" s="2">
        <f t="shared" si="59"/>
        <v>10.714285714285714</v>
      </c>
    </row>
    <row r="1894" spans="1:16" x14ac:dyDescent="0.3">
      <c r="A1894">
        <v>42</v>
      </c>
      <c r="B1894" t="s">
        <v>4329</v>
      </c>
      <c r="C1894" t="s">
        <v>13</v>
      </c>
      <c r="D1894">
        <v>1995</v>
      </c>
      <c r="E1894">
        <v>1995</v>
      </c>
      <c r="F1894">
        <v>3</v>
      </c>
      <c r="G1894">
        <v>6</v>
      </c>
      <c r="H1894">
        <v>0</v>
      </c>
      <c r="I1894">
        <v>74</v>
      </c>
      <c r="J1894">
        <v>28</v>
      </c>
      <c r="K1894">
        <v>12.33</v>
      </c>
      <c r="L1894">
        <v>0</v>
      </c>
      <c r="M1894">
        <v>0</v>
      </c>
      <c r="N1894">
        <v>2</v>
      </c>
      <c r="O1894" s="2">
        <f t="shared" si="58"/>
        <v>24.666666666666668</v>
      </c>
      <c r="P1894" s="2">
        <f t="shared" si="59"/>
        <v>12.333333333333334</v>
      </c>
    </row>
    <row r="1895" spans="1:16" x14ac:dyDescent="0.3">
      <c r="A1895">
        <v>43</v>
      </c>
      <c r="B1895" t="s">
        <v>3236</v>
      </c>
      <c r="C1895" t="s">
        <v>19</v>
      </c>
      <c r="D1895">
        <v>1997</v>
      </c>
      <c r="E1895">
        <v>1998</v>
      </c>
      <c r="F1895">
        <v>8</v>
      </c>
      <c r="G1895">
        <v>14</v>
      </c>
      <c r="H1895">
        <v>3</v>
      </c>
      <c r="I1895">
        <v>74</v>
      </c>
      <c r="J1895">
        <v>28</v>
      </c>
      <c r="K1895">
        <v>6.72</v>
      </c>
      <c r="L1895">
        <v>0</v>
      </c>
      <c r="M1895">
        <v>0</v>
      </c>
      <c r="N1895">
        <v>7</v>
      </c>
      <c r="O1895" s="2">
        <f t="shared" si="58"/>
        <v>9.25</v>
      </c>
      <c r="P1895" s="2">
        <f t="shared" si="59"/>
        <v>5.2857142857142856</v>
      </c>
    </row>
    <row r="1896" spans="1:16" x14ac:dyDescent="0.3">
      <c r="A1896">
        <v>44</v>
      </c>
      <c r="B1896" t="s">
        <v>2395</v>
      </c>
      <c r="C1896" t="s">
        <v>11</v>
      </c>
      <c r="D1896">
        <v>1999</v>
      </c>
      <c r="E1896">
        <v>2000</v>
      </c>
      <c r="F1896">
        <v>2</v>
      </c>
      <c r="G1896">
        <v>4</v>
      </c>
      <c r="H1896">
        <v>0</v>
      </c>
      <c r="I1896">
        <v>74</v>
      </c>
      <c r="J1896">
        <v>45</v>
      </c>
      <c r="K1896">
        <v>18.5</v>
      </c>
      <c r="L1896">
        <v>0</v>
      </c>
      <c r="M1896">
        <v>0</v>
      </c>
      <c r="N1896">
        <v>0</v>
      </c>
      <c r="O1896" s="2">
        <f t="shared" si="58"/>
        <v>37</v>
      </c>
      <c r="P1896" s="2">
        <f t="shared" si="59"/>
        <v>18.5</v>
      </c>
    </row>
    <row r="1897" spans="1:16" x14ac:dyDescent="0.3">
      <c r="A1897">
        <v>45</v>
      </c>
      <c r="B1897" t="s">
        <v>2610</v>
      </c>
      <c r="C1897" t="s">
        <v>19</v>
      </c>
      <c r="D1897">
        <v>2004</v>
      </c>
      <c r="E1897">
        <v>2004</v>
      </c>
      <c r="F1897">
        <v>2</v>
      </c>
      <c r="G1897">
        <v>4</v>
      </c>
      <c r="H1897">
        <v>0</v>
      </c>
      <c r="I1897">
        <v>74</v>
      </c>
      <c r="J1897">
        <v>28</v>
      </c>
      <c r="K1897">
        <v>18.5</v>
      </c>
      <c r="L1897">
        <v>0</v>
      </c>
      <c r="M1897">
        <v>0</v>
      </c>
      <c r="N1897">
        <v>1</v>
      </c>
      <c r="O1897" s="2">
        <f t="shared" si="58"/>
        <v>37</v>
      </c>
      <c r="P1897" s="2">
        <f t="shared" si="59"/>
        <v>18.5</v>
      </c>
    </row>
    <row r="1898" spans="1:16" x14ac:dyDescent="0.3">
      <c r="A1898">
        <v>46</v>
      </c>
      <c r="B1898" t="s">
        <v>4330</v>
      </c>
      <c r="C1898" t="s">
        <v>18</v>
      </c>
      <c r="D1898">
        <v>2013</v>
      </c>
      <c r="E1898">
        <v>2013</v>
      </c>
      <c r="F1898">
        <v>5</v>
      </c>
      <c r="G1898">
        <v>6</v>
      </c>
      <c r="H1898">
        <v>1</v>
      </c>
      <c r="I1898">
        <v>74</v>
      </c>
      <c r="J1898">
        <v>41</v>
      </c>
      <c r="K1898">
        <v>14.8</v>
      </c>
      <c r="L1898">
        <v>0</v>
      </c>
      <c r="M1898">
        <v>0</v>
      </c>
      <c r="N1898">
        <v>1</v>
      </c>
      <c r="O1898" s="2">
        <f t="shared" si="58"/>
        <v>14.8</v>
      </c>
      <c r="P1898" s="2">
        <f t="shared" si="59"/>
        <v>12.333333333333334</v>
      </c>
    </row>
    <row r="1899" spans="1:16" x14ac:dyDescent="0.3">
      <c r="A1899">
        <v>47</v>
      </c>
      <c r="B1899" t="s">
        <v>2492</v>
      </c>
      <c r="C1899" t="s">
        <v>15</v>
      </c>
      <c r="D1899">
        <v>1999</v>
      </c>
      <c r="E1899">
        <v>1999</v>
      </c>
      <c r="F1899">
        <v>4</v>
      </c>
      <c r="G1899">
        <v>7</v>
      </c>
      <c r="H1899">
        <v>1</v>
      </c>
      <c r="I1899">
        <v>74</v>
      </c>
      <c r="J1899">
        <v>26</v>
      </c>
      <c r="K1899">
        <v>12.33</v>
      </c>
      <c r="L1899">
        <v>0</v>
      </c>
      <c r="M1899">
        <v>0</v>
      </c>
      <c r="N1899">
        <v>2</v>
      </c>
      <c r="O1899" s="2">
        <f t="shared" si="58"/>
        <v>18.5</v>
      </c>
      <c r="P1899" s="2">
        <f t="shared" si="59"/>
        <v>10.571428571428571</v>
      </c>
    </row>
    <row r="1900" spans="1:16" x14ac:dyDescent="0.3">
      <c r="A1900">
        <v>48</v>
      </c>
      <c r="B1900" t="s">
        <v>2777</v>
      </c>
      <c r="C1900" t="s">
        <v>16</v>
      </c>
      <c r="D1900">
        <v>1993</v>
      </c>
      <c r="E1900">
        <v>1995</v>
      </c>
      <c r="F1900">
        <v>3</v>
      </c>
      <c r="G1900">
        <v>5</v>
      </c>
      <c r="H1900">
        <v>0</v>
      </c>
      <c r="I1900">
        <v>74</v>
      </c>
      <c r="J1900">
        <v>33</v>
      </c>
      <c r="K1900">
        <v>14.8</v>
      </c>
      <c r="L1900">
        <v>0</v>
      </c>
      <c r="M1900">
        <v>0</v>
      </c>
      <c r="N1900">
        <v>1</v>
      </c>
      <c r="O1900" s="2">
        <f t="shared" si="58"/>
        <v>24.666666666666668</v>
      </c>
      <c r="P1900" s="2">
        <f t="shared" si="59"/>
        <v>14.8</v>
      </c>
    </row>
    <row r="1901" spans="1:16" x14ac:dyDescent="0.3">
      <c r="A1901">
        <v>49</v>
      </c>
      <c r="B1901" t="s">
        <v>4331</v>
      </c>
      <c r="C1901" t="s">
        <v>15</v>
      </c>
      <c r="D1901">
        <v>1973</v>
      </c>
      <c r="E1901">
        <v>1975</v>
      </c>
      <c r="F1901">
        <v>5</v>
      </c>
      <c r="G1901">
        <v>8</v>
      </c>
      <c r="H1901">
        <v>3</v>
      </c>
      <c r="I1901">
        <v>74</v>
      </c>
      <c r="J1901">
        <v>26</v>
      </c>
      <c r="K1901">
        <v>14.8</v>
      </c>
      <c r="L1901">
        <v>0</v>
      </c>
      <c r="M1901">
        <v>0</v>
      </c>
      <c r="N1901">
        <v>2</v>
      </c>
      <c r="O1901" s="2">
        <f t="shared" si="58"/>
        <v>14.8</v>
      </c>
      <c r="P1901" s="2">
        <f t="shared" si="59"/>
        <v>9.25</v>
      </c>
    </row>
    <row r="1902" spans="1:16" x14ac:dyDescent="0.3">
      <c r="A1902">
        <v>0</v>
      </c>
      <c r="B1902" t="s">
        <v>222</v>
      </c>
      <c r="C1902" t="s">
        <v>20</v>
      </c>
      <c r="D1902">
        <v>2013</v>
      </c>
      <c r="E1902">
        <v>2014</v>
      </c>
      <c r="F1902">
        <v>4</v>
      </c>
      <c r="G1902">
        <v>8</v>
      </c>
      <c r="H1902">
        <v>0</v>
      </c>
      <c r="I1902">
        <v>73</v>
      </c>
      <c r="J1902">
        <v>22</v>
      </c>
      <c r="K1902">
        <v>9.1199999999999992</v>
      </c>
      <c r="L1902">
        <v>0</v>
      </c>
      <c r="M1902">
        <v>0</v>
      </c>
      <c r="N1902">
        <v>1</v>
      </c>
      <c r="O1902" s="2">
        <f t="shared" si="58"/>
        <v>18.25</v>
      </c>
      <c r="P1902" s="2">
        <f t="shared" si="59"/>
        <v>9.125</v>
      </c>
    </row>
    <row r="1903" spans="1:16" x14ac:dyDescent="0.3">
      <c r="A1903">
        <v>1</v>
      </c>
      <c r="B1903" t="s">
        <v>2888</v>
      </c>
      <c r="C1903" t="s">
        <v>16</v>
      </c>
      <c r="D1903">
        <v>2018</v>
      </c>
      <c r="E1903">
        <v>2018</v>
      </c>
      <c r="F1903">
        <v>5</v>
      </c>
      <c r="G1903">
        <v>8</v>
      </c>
      <c r="H1903">
        <v>0</v>
      </c>
      <c r="I1903">
        <v>73</v>
      </c>
      <c r="J1903">
        <v>15</v>
      </c>
      <c r="K1903">
        <v>9.1199999999999992</v>
      </c>
      <c r="L1903">
        <v>0</v>
      </c>
      <c r="M1903">
        <v>0</v>
      </c>
      <c r="N1903">
        <v>2</v>
      </c>
      <c r="O1903" s="2">
        <f t="shared" si="58"/>
        <v>14.6</v>
      </c>
      <c r="P1903" s="2">
        <f t="shared" si="59"/>
        <v>9.125</v>
      </c>
    </row>
    <row r="1904" spans="1:16" x14ac:dyDescent="0.3">
      <c r="A1904">
        <v>2</v>
      </c>
      <c r="B1904" t="s">
        <v>4332</v>
      </c>
      <c r="C1904" t="s">
        <v>18</v>
      </c>
      <c r="D1904">
        <v>1951</v>
      </c>
      <c r="E1904">
        <v>1958</v>
      </c>
      <c r="F1904">
        <v>15</v>
      </c>
      <c r="G1904">
        <v>22</v>
      </c>
      <c r="H1904">
        <v>7</v>
      </c>
      <c r="I1904">
        <v>73</v>
      </c>
      <c r="J1904">
        <v>19</v>
      </c>
      <c r="K1904">
        <v>4.8600000000000003</v>
      </c>
      <c r="L1904">
        <v>0</v>
      </c>
      <c r="M1904">
        <v>0</v>
      </c>
      <c r="N1904">
        <v>4</v>
      </c>
      <c r="O1904" s="2">
        <f t="shared" si="58"/>
        <v>4.8666666666666663</v>
      </c>
      <c r="P1904" s="2">
        <f t="shared" si="59"/>
        <v>3.3181818181818183</v>
      </c>
    </row>
    <row r="1905" spans="1:16" x14ac:dyDescent="0.3">
      <c r="A1905">
        <v>3</v>
      </c>
      <c r="B1905" t="s">
        <v>2538</v>
      </c>
      <c r="C1905" t="s">
        <v>22</v>
      </c>
      <c r="D1905">
        <v>2019</v>
      </c>
      <c r="E1905">
        <v>2019</v>
      </c>
      <c r="F1905">
        <v>2</v>
      </c>
      <c r="G1905">
        <v>4</v>
      </c>
      <c r="H1905">
        <v>0</v>
      </c>
      <c r="I1905">
        <v>73</v>
      </c>
      <c r="J1905">
        <v>39</v>
      </c>
      <c r="K1905">
        <v>18.25</v>
      </c>
      <c r="L1905">
        <v>0</v>
      </c>
      <c r="M1905">
        <v>0</v>
      </c>
      <c r="N1905">
        <v>0</v>
      </c>
      <c r="O1905" s="2">
        <f t="shared" si="58"/>
        <v>36.5</v>
      </c>
      <c r="P1905" s="2">
        <f t="shared" si="59"/>
        <v>18.25</v>
      </c>
    </row>
    <row r="1906" spans="1:16" x14ac:dyDescent="0.3">
      <c r="A1906">
        <v>4</v>
      </c>
      <c r="B1906" t="s">
        <v>4333</v>
      </c>
      <c r="C1906" t="s">
        <v>18</v>
      </c>
      <c r="D1906">
        <v>1930</v>
      </c>
      <c r="E1906">
        <v>1931</v>
      </c>
      <c r="F1906">
        <v>6</v>
      </c>
      <c r="G1906">
        <v>8</v>
      </c>
      <c r="H1906">
        <v>1</v>
      </c>
      <c r="I1906">
        <v>73</v>
      </c>
      <c r="J1906">
        <v>19</v>
      </c>
      <c r="K1906">
        <v>10.42</v>
      </c>
      <c r="L1906">
        <v>0</v>
      </c>
      <c r="M1906">
        <v>0</v>
      </c>
      <c r="N1906">
        <v>1</v>
      </c>
      <c r="O1906" s="2">
        <f t="shared" si="58"/>
        <v>12.166666666666666</v>
      </c>
      <c r="P1906" s="2">
        <f t="shared" si="59"/>
        <v>9.125</v>
      </c>
    </row>
    <row r="1907" spans="1:16" x14ac:dyDescent="0.3">
      <c r="A1907">
        <v>5</v>
      </c>
      <c r="B1907" t="s">
        <v>577</v>
      </c>
      <c r="C1907" t="s">
        <v>18</v>
      </c>
      <c r="D1907">
        <v>2019</v>
      </c>
      <c r="E1907">
        <v>2019</v>
      </c>
      <c r="F1907">
        <v>1</v>
      </c>
      <c r="G1907">
        <v>1</v>
      </c>
      <c r="H1907">
        <v>0</v>
      </c>
      <c r="I1907">
        <v>73</v>
      </c>
      <c r="J1907">
        <v>73</v>
      </c>
      <c r="K1907">
        <v>73</v>
      </c>
      <c r="L1907">
        <v>0</v>
      </c>
      <c r="M1907">
        <v>1</v>
      </c>
      <c r="N1907">
        <v>0</v>
      </c>
      <c r="O1907" s="2">
        <f t="shared" si="58"/>
        <v>73</v>
      </c>
      <c r="P1907" s="2">
        <f t="shared" si="59"/>
        <v>73</v>
      </c>
    </row>
    <row r="1908" spans="1:16" x14ac:dyDescent="0.3">
      <c r="A1908">
        <v>6</v>
      </c>
      <c r="B1908" t="s">
        <v>4334</v>
      </c>
      <c r="C1908" t="s">
        <v>17</v>
      </c>
      <c r="D1908">
        <v>1963</v>
      </c>
      <c r="E1908">
        <v>1965</v>
      </c>
      <c r="F1908">
        <v>11</v>
      </c>
      <c r="G1908">
        <v>12</v>
      </c>
      <c r="H1908">
        <v>5</v>
      </c>
      <c r="I1908">
        <v>73</v>
      </c>
      <c r="J1908">
        <v>13</v>
      </c>
      <c r="K1908">
        <v>10.42</v>
      </c>
      <c r="L1908">
        <v>0</v>
      </c>
      <c r="M1908">
        <v>0</v>
      </c>
      <c r="N1908">
        <v>0</v>
      </c>
      <c r="O1908" s="2">
        <f t="shared" si="58"/>
        <v>6.6363636363636367</v>
      </c>
      <c r="P1908" s="2">
        <f t="shared" si="59"/>
        <v>6.083333333333333</v>
      </c>
    </row>
    <row r="1909" spans="1:16" x14ac:dyDescent="0.3">
      <c r="A1909">
        <v>7</v>
      </c>
      <c r="B1909" t="s">
        <v>4335</v>
      </c>
      <c r="C1909" t="s">
        <v>18</v>
      </c>
      <c r="D1909">
        <v>1937</v>
      </c>
      <c r="E1909">
        <v>1947</v>
      </c>
      <c r="F1909">
        <v>5</v>
      </c>
      <c r="G1909">
        <v>9</v>
      </c>
      <c r="H1909">
        <v>1</v>
      </c>
      <c r="I1909">
        <v>73</v>
      </c>
      <c r="J1909">
        <v>37</v>
      </c>
      <c r="K1909">
        <v>9.1199999999999992</v>
      </c>
      <c r="L1909">
        <v>0</v>
      </c>
      <c r="M1909">
        <v>0</v>
      </c>
      <c r="N1909">
        <v>1</v>
      </c>
      <c r="O1909" s="2">
        <f t="shared" si="58"/>
        <v>14.6</v>
      </c>
      <c r="P1909" s="2">
        <f t="shared" si="59"/>
        <v>8.1111111111111107</v>
      </c>
    </row>
    <row r="1910" spans="1:16" x14ac:dyDescent="0.3">
      <c r="A1910">
        <v>8</v>
      </c>
      <c r="B1910" t="s">
        <v>4336</v>
      </c>
      <c r="C1910" t="s">
        <v>12</v>
      </c>
      <c r="D1910">
        <v>1946</v>
      </c>
      <c r="E1910">
        <v>1948</v>
      </c>
      <c r="F1910">
        <v>12</v>
      </c>
      <c r="G1910">
        <v>11</v>
      </c>
      <c r="H1910">
        <v>6</v>
      </c>
      <c r="I1910">
        <v>73</v>
      </c>
      <c r="J1910">
        <v>20</v>
      </c>
      <c r="K1910">
        <v>14.6</v>
      </c>
      <c r="L1910">
        <v>0</v>
      </c>
      <c r="M1910">
        <v>0</v>
      </c>
      <c r="N1910">
        <v>1</v>
      </c>
      <c r="O1910" s="2">
        <f t="shared" si="58"/>
        <v>6.083333333333333</v>
      </c>
      <c r="P1910" s="2">
        <f t="shared" si="59"/>
        <v>6.6363636363636367</v>
      </c>
    </row>
    <row r="1911" spans="1:16" x14ac:dyDescent="0.3">
      <c r="A1911">
        <v>9</v>
      </c>
      <c r="B1911" t="s">
        <v>4337</v>
      </c>
      <c r="C1911" t="s">
        <v>13</v>
      </c>
      <c r="D1911">
        <v>1947</v>
      </c>
      <c r="E1911">
        <v>1950</v>
      </c>
      <c r="F1911">
        <v>4</v>
      </c>
      <c r="G1911">
        <v>7</v>
      </c>
      <c r="H1911">
        <v>0</v>
      </c>
      <c r="I1911">
        <v>72</v>
      </c>
      <c r="J1911">
        <v>37</v>
      </c>
      <c r="K1911">
        <v>10.28</v>
      </c>
      <c r="L1911">
        <v>0</v>
      </c>
      <c r="M1911">
        <v>0</v>
      </c>
      <c r="N1911">
        <v>2</v>
      </c>
      <c r="O1911" s="2">
        <f t="shared" si="58"/>
        <v>18</v>
      </c>
      <c r="P1911" s="2">
        <f t="shared" si="59"/>
        <v>10.285714285714286</v>
      </c>
    </row>
    <row r="1912" spans="1:16" x14ac:dyDescent="0.3">
      <c r="A1912">
        <v>10</v>
      </c>
      <c r="B1912" t="s">
        <v>2659</v>
      </c>
      <c r="C1912" t="s">
        <v>17</v>
      </c>
      <c r="D1912">
        <v>1998</v>
      </c>
      <c r="E1912">
        <v>2002</v>
      </c>
      <c r="F1912">
        <v>4</v>
      </c>
      <c r="G1912">
        <v>5</v>
      </c>
      <c r="H1912">
        <v>1</v>
      </c>
      <c r="I1912">
        <v>72</v>
      </c>
      <c r="J1912">
        <v>48</v>
      </c>
      <c r="K1912">
        <v>18</v>
      </c>
      <c r="L1912">
        <v>0</v>
      </c>
      <c r="M1912">
        <v>0</v>
      </c>
      <c r="N1912">
        <v>0</v>
      </c>
      <c r="O1912" s="2">
        <f t="shared" si="58"/>
        <v>18</v>
      </c>
      <c r="P1912" s="2">
        <f t="shared" si="59"/>
        <v>14.4</v>
      </c>
    </row>
    <row r="1913" spans="1:16" x14ac:dyDescent="0.3">
      <c r="A1913">
        <v>11</v>
      </c>
      <c r="B1913" t="s">
        <v>1516</v>
      </c>
      <c r="C1913" t="s">
        <v>19</v>
      </c>
      <c r="D1913">
        <v>2013</v>
      </c>
      <c r="E1913">
        <v>2013</v>
      </c>
      <c r="F1913">
        <v>2</v>
      </c>
      <c r="G1913">
        <v>4</v>
      </c>
      <c r="H1913">
        <v>1</v>
      </c>
      <c r="I1913">
        <v>72</v>
      </c>
      <c r="J1913">
        <v>31</v>
      </c>
      <c r="K1913">
        <v>24</v>
      </c>
      <c r="L1913">
        <v>0</v>
      </c>
      <c r="M1913">
        <v>0</v>
      </c>
      <c r="N1913">
        <v>0</v>
      </c>
      <c r="O1913" s="2">
        <f t="shared" si="58"/>
        <v>36</v>
      </c>
      <c r="P1913" s="2">
        <f t="shared" si="59"/>
        <v>18</v>
      </c>
    </row>
    <row r="1914" spans="1:16" x14ac:dyDescent="0.3">
      <c r="A1914">
        <v>12</v>
      </c>
      <c r="B1914" t="s">
        <v>4338</v>
      </c>
      <c r="C1914" t="s">
        <v>17</v>
      </c>
      <c r="D1914">
        <v>1892</v>
      </c>
      <c r="E1914">
        <v>1896</v>
      </c>
      <c r="F1914">
        <v>4</v>
      </c>
      <c r="G1914">
        <v>8</v>
      </c>
      <c r="H1914">
        <v>0</v>
      </c>
      <c r="I1914">
        <v>72</v>
      </c>
      <c r="J1914">
        <v>24</v>
      </c>
      <c r="K1914">
        <v>9</v>
      </c>
      <c r="L1914">
        <v>0</v>
      </c>
      <c r="M1914">
        <v>0</v>
      </c>
      <c r="N1914">
        <v>1</v>
      </c>
      <c r="O1914" s="2">
        <f t="shared" si="58"/>
        <v>18</v>
      </c>
      <c r="P1914" s="2">
        <f t="shared" si="59"/>
        <v>9</v>
      </c>
    </row>
    <row r="1915" spans="1:16" x14ac:dyDescent="0.3">
      <c r="A1915">
        <v>13</v>
      </c>
      <c r="B1915" t="s">
        <v>4339</v>
      </c>
      <c r="C1915" t="s">
        <v>15</v>
      </c>
      <c r="D1915">
        <v>2002</v>
      </c>
      <c r="E1915">
        <v>2004</v>
      </c>
      <c r="F1915">
        <v>11</v>
      </c>
      <c r="G1915">
        <v>17</v>
      </c>
      <c r="H1915">
        <v>2</v>
      </c>
      <c r="I1915">
        <v>72</v>
      </c>
      <c r="J1915">
        <v>18</v>
      </c>
      <c r="K1915">
        <v>4.8</v>
      </c>
      <c r="L1915">
        <v>0</v>
      </c>
      <c r="M1915">
        <v>0</v>
      </c>
      <c r="N1915">
        <v>2</v>
      </c>
      <c r="O1915" s="2">
        <f t="shared" si="58"/>
        <v>6.5454545454545459</v>
      </c>
      <c r="P1915" s="2">
        <f t="shared" si="59"/>
        <v>4.2352941176470589</v>
      </c>
    </row>
    <row r="1916" spans="1:16" x14ac:dyDescent="0.3">
      <c r="A1916">
        <v>14</v>
      </c>
      <c r="B1916" t="s">
        <v>4340</v>
      </c>
      <c r="C1916" t="s">
        <v>13</v>
      </c>
      <c r="D1916">
        <v>1896</v>
      </c>
      <c r="E1916">
        <v>1906</v>
      </c>
      <c r="F1916">
        <v>3</v>
      </c>
      <c r="G1916">
        <v>6</v>
      </c>
      <c r="H1916">
        <v>0</v>
      </c>
      <c r="I1916">
        <v>72</v>
      </c>
      <c r="J1916">
        <v>30</v>
      </c>
      <c r="K1916">
        <v>12</v>
      </c>
      <c r="L1916">
        <v>0</v>
      </c>
      <c r="M1916">
        <v>0</v>
      </c>
      <c r="N1916">
        <v>2</v>
      </c>
      <c r="O1916" s="2">
        <f t="shared" si="58"/>
        <v>24</v>
      </c>
      <c r="P1916" s="2">
        <f t="shared" si="59"/>
        <v>12</v>
      </c>
    </row>
    <row r="1917" spans="1:16" x14ac:dyDescent="0.3">
      <c r="A1917">
        <v>15</v>
      </c>
      <c r="B1917" t="s">
        <v>3224</v>
      </c>
      <c r="C1917" t="s">
        <v>12</v>
      </c>
      <c r="D1917">
        <v>1984</v>
      </c>
      <c r="E1917">
        <v>1985</v>
      </c>
      <c r="F1917">
        <v>3</v>
      </c>
      <c r="G1917">
        <v>5</v>
      </c>
      <c r="H1917">
        <v>2</v>
      </c>
      <c r="I1917">
        <v>71</v>
      </c>
      <c r="J1917">
        <v>23</v>
      </c>
      <c r="K1917">
        <v>23.66</v>
      </c>
      <c r="L1917">
        <v>0</v>
      </c>
      <c r="M1917">
        <v>0</v>
      </c>
      <c r="N1917">
        <v>0</v>
      </c>
      <c r="O1917" s="2">
        <f t="shared" si="58"/>
        <v>23.666666666666668</v>
      </c>
      <c r="P1917" s="2">
        <f t="shared" si="59"/>
        <v>14.2</v>
      </c>
    </row>
    <row r="1918" spans="1:16" x14ac:dyDescent="0.3">
      <c r="A1918">
        <v>16</v>
      </c>
      <c r="B1918" t="s">
        <v>4341</v>
      </c>
      <c r="C1918" t="s">
        <v>17</v>
      </c>
      <c r="D1918">
        <v>1922</v>
      </c>
      <c r="E1918">
        <v>1923</v>
      </c>
      <c r="F1918">
        <v>3</v>
      </c>
      <c r="G1918">
        <v>5</v>
      </c>
      <c r="H1918">
        <v>0</v>
      </c>
      <c r="I1918">
        <v>71</v>
      </c>
      <c r="J1918">
        <v>50</v>
      </c>
      <c r="K1918">
        <v>14.2</v>
      </c>
      <c r="L1918">
        <v>0</v>
      </c>
      <c r="M1918">
        <v>1</v>
      </c>
      <c r="N1918">
        <v>1</v>
      </c>
      <c r="O1918" s="2">
        <f t="shared" si="58"/>
        <v>23.666666666666668</v>
      </c>
      <c r="P1918" s="2">
        <f t="shared" si="59"/>
        <v>14.2</v>
      </c>
    </row>
    <row r="1919" spans="1:16" x14ac:dyDescent="0.3">
      <c r="A1919">
        <v>17</v>
      </c>
      <c r="B1919" t="s">
        <v>2787</v>
      </c>
      <c r="C1919" t="s">
        <v>13</v>
      </c>
      <c r="D1919">
        <v>1981</v>
      </c>
      <c r="E1919">
        <v>1981</v>
      </c>
      <c r="F1919">
        <v>3</v>
      </c>
      <c r="G1919">
        <v>5</v>
      </c>
      <c r="H1919">
        <v>0</v>
      </c>
      <c r="I1919">
        <v>71</v>
      </c>
      <c r="J1919">
        <v>32</v>
      </c>
      <c r="K1919">
        <v>14.2</v>
      </c>
      <c r="L1919">
        <v>0</v>
      </c>
      <c r="M1919">
        <v>0</v>
      </c>
      <c r="N1919">
        <v>1</v>
      </c>
      <c r="O1919" s="2">
        <f t="shared" si="58"/>
        <v>23.666666666666668</v>
      </c>
      <c r="P1919" s="2">
        <f t="shared" si="59"/>
        <v>14.2</v>
      </c>
    </row>
    <row r="1920" spans="1:16" x14ac:dyDescent="0.3">
      <c r="A1920">
        <v>18</v>
      </c>
      <c r="B1920" t="s">
        <v>4342</v>
      </c>
      <c r="C1920" t="s">
        <v>13</v>
      </c>
      <c r="D1920">
        <v>1930</v>
      </c>
      <c r="E1920">
        <v>1930</v>
      </c>
      <c r="F1920">
        <v>4</v>
      </c>
      <c r="G1920">
        <v>4</v>
      </c>
      <c r="H1920">
        <v>0</v>
      </c>
      <c r="I1920">
        <v>71</v>
      </c>
      <c r="J1920">
        <v>32</v>
      </c>
      <c r="K1920">
        <v>17.75</v>
      </c>
      <c r="L1920">
        <v>0</v>
      </c>
      <c r="M1920">
        <v>0</v>
      </c>
      <c r="N1920">
        <v>0</v>
      </c>
      <c r="O1920" s="2">
        <f t="shared" si="58"/>
        <v>17.75</v>
      </c>
      <c r="P1920" s="2">
        <f t="shared" si="59"/>
        <v>17.75</v>
      </c>
    </row>
    <row r="1921" spans="1:16" x14ac:dyDescent="0.3">
      <c r="A1921">
        <v>19</v>
      </c>
      <c r="B1921" t="s">
        <v>4343</v>
      </c>
      <c r="C1921" t="s">
        <v>11</v>
      </c>
      <c r="D1921">
        <v>1936</v>
      </c>
      <c r="E1921">
        <v>1946</v>
      </c>
      <c r="F1921">
        <v>4</v>
      </c>
      <c r="G1921">
        <v>7</v>
      </c>
      <c r="H1921">
        <v>2</v>
      </c>
      <c r="I1921">
        <v>71</v>
      </c>
      <c r="J1921">
        <v>26</v>
      </c>
      <c r="K1921">
        <v>14.2</v>
      </c>
      <c r="L1921">
        <v>0</v>
      </c>
      <c r="M1921">
        <v>0</v>
      </c>
      <c r="N1921">
        <v>0</v>
      </c>
      <c r="O1921" s="2">
        <f t="shared" si="58"/>
        <v>17.75</v>
      </c>
      <c r="P1921" s="2">
        <f t="shared" si="59"/>
        <v>10.142857142857142</v>
      </c>
    </row>
    <row r="1922" spans="1:16" x14ac:dyDescent="0.3">
      <c r="A1922">
        <v>20</v>
      </c>
      <c r="B1922" t="s">
        <v>628</v>
      </c>
      <c r="C1922" t="s">
        <v>18</v>
      </c>
      <c r="D1922">
        <v>2008</v>
      </c>
      <c r="E1922">
        <v>2010</v>
      </c>
      <c r="F1922">
        <v>4</v>
      </c>
      <c r="G1922">
        <v>7</v>
      </c>
      <c r="H1922">
        <v>1</v>
      </c>
      <c r="I1922">
        <v>71</v>
      </c>
      <c r="J1922">
        <v>15</v>
      </c>
      <c r="K1922">
        <v>11.83</v>
      </c>
      <c r="L1922">
        <v>0</v>
      </c>
      <c r="M1922">
        <v>0</v>
      </c>
      <c r="N1922">
        <v>0</v>
      </c>
      <c r="O1922" s="2">
        <f t="shared" si="58"/>
        <v>17.75</v>
      </c>
      <c r="P1922" s="2">
        <f t="shared" si="59"/>
        <v>10.142857142857142</v>
      </c>
    </row>
    <row r="1923" spans="1:16" x14ac:dyDescent="0.3">
      <c r="A1923">
        <v>21</v>
      </c>
      <c r="B1923" t="s">
        <v>2828</v>
      </c>
      <c r="C1923" t="s">
        <v>18</v>
      </c>
      <c r="D1923">
        <v>1987</v>
      </c>
      <c r="E1923">
        <v>1990</v>
      </c>
      <c r="F1923">
        <v>4</v>
      </c>
      <c r="G1923">
        <v>7</v>
      </c>
      <c r="H1923">
        <v>0</v>
      </c>
      <c r="I1923">
        <v>71</v>
      </c>
      <c r="J1923">
        <v>27</v>
      </c>
      <c r="K1923">
        <v>10.14</v>
      </c>
      <c r="L1923">
        <v>0</v>
      </c>
      <c r="M1923">
        <v>0</v>
      </c>
      <c r="N1923">
        <v>2</v>
      </c>
      <c r="O1923" s="2">
        <f t="shared" ref="O1923:O1986" si="60">I1923/F1923</f>
        <v>17.75</v>
      </c>
      <c r="P1923" s="2">
        <f t="shared" ref="P1923:P1986" si="61">I1923/G1923</f>
        <v>10.142857142857142</v>
      </c>
    </row>
    <row r="1924" spans="1:16" x14ac:dyDescent="0.3">
      <c r="A1924">
        <v>22</v>
      </c>
      <c r="B1924" t="s">
        <v>4344</v>
      </c>
      <c r="C1924" t="s">
        <v>13</v>
      </c>
      <c r="D1924">
        <v>1998</v>
      </c>
      <c r="E1924">
        <v>1998</v>
      </c>
      <c r="F1924">
        <v>2</v>
      </c>
      <c r="G1924">
        <v>4</v>
      </c>
      <c r="H1924">
        <v>0</v>
      </c>
      <c r="I1924">
        <v>71</v>
      </c>
      <c r="J1924">
        <v>36</v>
      </c>
      <c r="K1924">
        <v>17.75</v>
      </c>
      <c r="L1924">
        <v>0</v>
      </c>
      <c r="M1924">
        <v>0</v>
      </c>
      <c r="N1924">
        <v>1</v>
      </c>
      <c r="O1924" s="2">
        <f t="shared" si="60"/>
        <v>35.5</v>
      </c>
      <c r="P1924" s="2">
        <f t="shared" si="61"/>
        <v>17.75</v>
      </c>
    </row>
    <row r="1925" spans="1:16" x14ac:dyDescent="0.3">
      <c r="A1925">
        <v>23</v>
      </c>
      <c r="B1925" t="s">
        <v>3162</v>
      </c>
      <c r="C1925" t="s">
        <v>12</v>
      </c>
      <c r="D1925">
        <v>2008</v>
      </c>
      <c r="E1925">
        <v>2008</v>
      </c>
      <c r="F1925">
        <v>2</v>
      </c>
      <c r="G1925">
        <v>4</v>
      </c>
      <c r="H1925">
        <v>1</v>
      </c>
      <c r="I1925">
        <v>71</v>
      </c>
      <c r="J1925">
        <v>32</v>
      </c>
      <c r="K1925">
        <v>23.66</v>
      </c>
      <c r="L1925">
        <v>0</v>
      </c>
      <c r="M1925">
        <v>0</v>
      </c>
      <c r="N1925">
        <v>0</v>
      </c>
      <c r="O1925" s="2">
        <f t="shared" si="60"/>
        <v>35.5</v>
      </c>
      <c r="P1925" s="2">
        <f t="shared" si="61"/>
        <v>17.75</v>
      </c>
    </row>
    <row r="1926" spans="1:16" x14ac:dyDescent="0.3">
      <c r="A1926">
        <v>24</v>
      </c>
      <c r="B1926" t="s">
        <v>2533</v>
      </c>
      <c r="C1926" t="s">
        <v>13</v>
      </c>
      <c r="D1926">
        <v>1990</v>
      </c>
      <c r="E1926">
        <v>1990</v>
      </c>
      <c r="F1926">
        <v>3</v>
      </c>
      <c r="G1926">
        <v>5</v>
      </c>
      <c r="H1926">
        <v>2</v>
      </c>
      <c r="I1926">
        <v>71</v>
      </c>
      <c r="J1926">
        <v>32</v>
      </c>
      <c r="K1926">
        <v>23.66</v>
      </c>
      <c r="L1926">
        <v>0</v>
      </c>
      <c r="M1926">
        <v>0</v>
      </c>
      <c r="N1926">
        <v>0</v>
      </c>
      <c r="O1926" s="2">
        <f t="shared" si="60"/>
        <v>23.666666666666668</v>
      </c>
      <c r="P1926" s="2">
        <f t="shared" si="61"/>
        <v>14.2</v>
      </c>
    </row>
    <row r="1927" spans="1:16" x14ac:dyDescent="0.3">
      <c r="A1927">
        <v>25</v>
      </c>
      <c r="B1927" t="s">
        <v>3558</v>
      </c>
      <c r="C1927" t="s">
        <v>11</v>
      </c>
      <c r="D1927">
        <v>1982</v>
      </c>
      <c r="E1927">
        <v>1982</v>
      </c>
      <c r="F1927">
        <v>2</v>
      </c>
      <c r="G1927">
        <v>3</v>
      </c>
      <c r="H1927">
        <v>1</v>
      </c>
      <c r="I1927">
        <v>71</v>
      </c>
      <c r="J1927">
        <v>60</v>
      </c>
      <c r="K1927">
        <v>35.5</v>
      </c>
      <c r="L1927">
        <v>0</v>
      </c>
      <c r="M1927">
        <v>1</v>
      </c>
      <c r="N1927">
        <v>0</v>
      </c>
      <c r="O1927" s="2">
        <f t="shared" si="60"/>
        <v>35.5</v>
      </c>
      <c r="P1927" s="2">
        <f t="shared" si="61"/>
        <v>23.666666666666668</v>
      </c>
    </row>
    <row r="1928" spans="1:16" x14ac:dyDescent="0.3">
      <c r="A1928">
        <v>26</v>
      </c>
      <c r="B1928" t="s">
        <v>4345</v>
      </c>
      <c r="C1928" t="s">
        <v>13</v>
      </c>
      <c r="D1928">
        <v>2019</v>
      </c>
      <c r="E1928">
        <v>2019</v>
      </c>
      <c r="F1928">
        <v>3</v>
      </c>
      <c r="G1928">
        <v>5</v>
      </c>
      <c r="H1928">
        <v>0</v>
      </c>
      <c r="I1928">
        <v>71</v>
      </c>
      <c r="J1928">
        <v>29</v>
      </c>
      <c r="K1928">
        <v>14.2</v>
      </c>
      <c r="L1928">
        <v>0</v>
      </c>
      <c r="M1928">
        <v>0</v>
      </c>
      <c r="N1928">
        <v>0</v>
      </c>
      <c r="O1928" s="2">
        <f t="shared" si="60"/>
        <v>23.666666666666668</v>
      </c>
      <c r="P1928" s="2">
        <f t="shared" si="61"/>
        <v>14.2</v>
      </c>
    </row>
    <row r="1929" spans="1:16" x14ac:dyDescent="0.3">
      <c r="A1929">
        <v>27</v>
      </c>
      <c r="B1929" t="s">
        <v>4346</v>
      </c>
      <c r="C1929" t="s">
        <v>15</v>
      </c>
      <c r="D1929">
        <v>1965</v>
      </c>
      <c r="E1929">
        <v>1965</v>
      </c>
      <c r="F1929">
        <v>2</v>
      </c>
      <c r="G1929">
        <v>4</v>
      </c>
      <c r="H1929">
        <v>1</v>
      </c>
      <c r="I1929">
        <v>71</v>
      </c>
      <c r="J1929">
        <v>57</v>
      </c>
      <c r="K1929">
        <v>23.66</v>
      </c>
      <c r="L1929">
        <v>0</v>
      </c>
      <c r="M1929">
        <v>1</v>
      </c>
      <c r="N1929">
        <v>0</v>
      </c>
      <c r="O1929" s="2">
        <f t="shared" si="60"/>
        <v>35.5</v>
      </c>
      <c r="P1929" s="2">
        <f t="shared" si="61"/>
        <v>17.75</v>
      </c>
    </row>
    <row r="1930" spans="1:16" x14ac:dyDescent="0.3">
      <c r="A1930">
        <v>28</v>
      </c>
      <c r="B1930" t="s">
        <v>4347</v>
      </c>
      <c r="C1930" t="s">
        <v>17</v>
      </c>
      <c r="D1930">
        <v>1912</v>
      </c>
      <c r="E1930">
        <v>1914</v>
      </c>
      <c r="F1930">
        <v>5</v>
      </c>
      <c r="G1930">
        <v>9</v>
      </c>
      <c r="H1930">
        <v>0</v>
      </c>
      <c r="I1930">
        <v>70</v>
      </c>
      <c r="J1930">
        <v>31</v>
      </c>
      <c r="K1930">
        <v>7.77</v>
      </c>
      <c r="L1930">
        <v>0</v>
      </c>
      <c r="M1930">
        <v>0</v>
      </c>
      <c r="N1930">
        <v>2</v>
      </c>
      <c r="O1930" s="2">
        <f t="shared" si="60"/>
        <v>14</v>
      </c>
      <c r="P1930" s="2">
        <f t="shared" si="61"/>
        <v>7.7777777777777777</v>
      </c>
    </row>
    <row r="1931" spans="1:16" x14ac:dyDescent="0.3">
      <c r="A1931">
        <v>29</v>
      </c>
      <c r="B1931" t="s">
        <v>1114</v>
      </c>
      <c r="C1931" t="s">
        <v>16</v>
      </c>
      <c r="D1931">
        <v>2013</v>
      </c>
      <c r="E1931">
        <v>2014</v>
      </c>
      <c r="F1931">
        <v>2</v>
      </c>
      <c r="G1931">
        <v>3</v>
      </c>
      <c r="H1931">
        <v>1</v>
      </c>
      <c r="I1931">
        <v>70</v>
      </c>
      <c r="J1931">
        <v>32</v>
      </c>
      <c r="K1931">
        <v>35</v>
      </c>
      <c r="L1931">
        <v>0</v>
      </c>
      <c r="M1931">
        <v>0</v>
      </c>
      <c r="N1931">
        <v>0</v>
      </c>
      <c r="O1931" s="2">
        <f t="shared" si="60"/>
        <v>35</v>
      </c>
      <c r="P1931" s="2">
        <f t="shared" si="61"/>
        <v>23.333333333333332</v>
      </c>
    </row>
    <row r="1932" spans="1:16" x14ac:dyDescent="0.3">
      <c r="A1932">
        <v>30</v>
      </c>
      <c r="B1932" t="s">
        <v>1262</v>
      </c>
      <c r="C1932" t="s">
        <v>12</v>
      </c>
      <c r="D1932">
        <v>2003</v>
      </c>
      <c r="E1932">
        <v>2005</v>
      </c>
      <c r="F1932">
        <v>5</v>
      </c>
      <c r="G1932">
        <v>6</v>
      </c>
      <c r="H1932">
        <v>2</v>
      </c>
      <c r="I1932">
        <v>70</v>
      </c>
      <c r="J1932">
        <v>37</v>
      </c>
      <c r="K1932">
        <v>17.5</v>
      </c>
      <c r="L1932">
        <v>0</v>
      </c>
      <c r="M1932">
        <v>0</v>
      </c>
      <c r="N1932">
        <v>0</v>
      </c>
      <c r="O1932" s="2">
        <f t="shared" si="60"/>
        <v>14</v>
      </c>
      <c r="P1932" s="2">
        <f t="shared" si="61"/>
        <v>11.666666666666666</v>
      </c>
    </row>
    <row r="1933" spans="1:16" x14ac:dyDescent="0.3">
      <c r="A1933">
        <v>31</v>
      </c>
      <c r="B1933" t="s">
        <v>4348</v>
      </c>
      <c r="C1933" t="s">
        <v>15</v>
      </c>
      <c r="D1933">
        <v>1935</v>
      </c>
      <c r="E1933">
        <v>1939</v>
      </c>
      <c r="F1933">
        <v>6</v>
      </c>
      <c r="G1933">
        <v>8</v>
      </c>
      <c r="H1933">
        <v>2</v>
      </c>
      <c r="I1933">
        <v>70</v>
      </c>
      <c r="J1933">
        <v>19</v>
      </c>
      <c r="K1933">
        <v>11.66</v>
      </c>
      <c r="L1933">
        <v>0</v>
      </c>
      <c r="M1933">
        <v>0</v>
      </c>
      <c r="N1933">
        <v>0</v>
      </c>
      <c r="O1933" s="2">
        <f t="shared" si="60"/>
        <v>11.666666666666666</v>
      </c>
      <c r="P1933" s="2">
        <f t="shared" si="61"/>
        <v>8.75</v>
      </c>
    </row>
    <row r="1934" spans="1:16" x14ac:dyDescent="0.3">
      <c r="A1934">
        <v>32</v>
      </c>
      <c r="B1934" t="s">
        <v>4349</v>
      </c>
      <c r="C1934" t="s">
        <v>20</v>
      </c>
      <c r="D1934">
        <v>2018</v>
      </c>
      <c r="E1934">
        <v>2019</v>
      </c>
      <c r="F1934">
        <v>4</v>
      </c>
      <c r="G1934">
        <v>6</v>
      </c>
      <c r="H1934">
        <v>2</v>
      </c>
      <c r="I1934">
        <v>70</v>
      </c>
      <c r="J1934">
        <v>26</v>
      </c>
      <c r="K1934">
        <v>17.5</v>
      </c>
      <c r="L1934">
        <v>0</v>
      </c>
      <c r="M1934">
        <v>0</v>
      </c>
      <c r="N1934">
        <v>0</v>
      </c>
      <c r="O1934" s="2">
        <f t="shared" si="60"/>
        <v>17.5</v>
      </c>
      <c r="P1934" s="2">
        <f t="shared" si="61"/>
        <v>11.666666666666666</v>
      </c>
    </row>
    <row r="1935" spans="1:16" x14ac:dyDescent="0.3">
      <c r="A1935">
        <v>33</v>
      </c>
      <c r="B1935" t="s">
        <v>4350</v>
      </c>
      <c r="C1935" t="s">
        <v>13</v>
      </c>
      <c r="D1935">
        <v>1881</v>
      </c>
      <c r="E1935">
        <v>1886</v>
      </c>
      <c r="F1935">
        <v>9</v>
      </c>
      <c r="G1935">
        <v>14</v>
      </c>
      <c r="H1935">
        <v>8</v>
      </c>
      <c r="I1935">
        <v>70</v>
      </c>
      <c r="J1935">
        <v>13</v>
      </c>
      <c r="K1935">
        <v>11.66</v>
      </c>
      <c r="L1935">
        <v>0</v>
      </c>
      <c r="M1935">
        <v>0</v>
      </c>
      <c r="N1935">
        <v>1</v>
      </c>
      <c r="O1935" s="2">
        <f t="shared" si="60"/>
        <v>7.7777777777777777</v>
      </c>
      <c r="P1935" s="2">
        <f t="shared" si="61"/>
        <v>5</v>
      </c>
    </row>
    <row r="1936" spans="1:16" x14ac:dyDescent="0.3">
      <c r="A1936">
        <v>34</v>
      </c>
      <c r="B1936" t="s">
        <v>4351</v>
      </c>
      <c r="C1936" t="s">
        <v>13</v>
      </c>
      <c r="D1936">
        <v>1948</v>
      </c>
      <c r="E1936">
        <v>1948</v>
      </c>
      <c r="F1936">
        <v>2</v>
      </c>
      <c r="G1936">
        <v>3</v>
      </c>
      <c r="H1936">
        <v>0</v>
      </c>
      <c r="I1936">
        <v>70</v>
      </c>
      <c r="J1936">
        <v>35</v>
      </c>
      <c r="K1936">
        <v>23.33</v>
      </c>
      <c r="L1936">
        <v>0</v>
      </c>
      <c r="M1936">
        <v>0</v>
      </c>
      <c r="N1936">
        <v>1</v>
      </c>
      <c r="O1936" s="2">
        <f t="shared" si="60"/>
        <v>35</v>
      </c>
      <c r="P1936" s="2">
        <f t="shared" si="61"/>
        <v>23.333333333333332</v>
      </c>
    </row>
    <row r="1937" spans="1:16" x14ac:dyDescent="0.3">
      <c r="A1937">
        <v>35</v>
      </c>
      <c r="B1937" t="s">
        <v>4352</v>
      </c>
      <c r="C1937" t="s">
        <v>17</v>
      </c>
      <c r="D1937">
        <v>1929</v>
      </c>
      <c r="E1937">
        <v>1935</v>
      </c>
      <c r="F1937">
        <v>16</v>
      </c>
      <c r="G1937">
        <v>23</v>
      </c>
      <c r="H1937">
        <v>12</v>
      </c>
      <c r="I1937">
        <v>69</v>
      </c>
      <c r="J1937">
        <v>26</v>
      </c>
      <c r="K1937">
        <v>6.27</v>
      </c>
      <c r="L1937">
        <v>0</v>
      </c>
      <c r="M1937">
        <v>0</v>
      </c>
      <c r="N1937">
        <v>6</v>
      </c>
      <c r="O1937" s="2">
        <f t="shared" si="60"/>
        <v>4.3125</v>
      </c>
      <c r="P1937" s="2">
        <f t="shared" si="61"/>
        <v>3</v>
      </c>
    </row>
    <row r="1938" spans="1:16" x14ac:dyDescent="0.3">
      <c r="A1938">
        <v>36</v>
      </c>
      <c r="B1938" t="s">
        <v>1014</v>
      </c>
      <c r="C1938" t="s">
        <v>14</v>
      </c>
      <c r="D1938">
        <v>2015</v>
      </c>
      <c r="E1938">
        <v>2019</v>
      </c>
      <c r="F1938">
        <v>8</v>
      </c>
      <c r="G1938">
        <v>15</v>
      </c>
      <c r="H1938">
        <v>2</v>
      </c>
      <c r="I1938">
        <v>69</v>
      </c>
      <c r="J1938">
        <v>19</v>
      </c>
      <c r="K1938">
        <v>5.3</v>
      </c>
      <c r="L1938">
        <v>0</v>
      </c>
      <c r="M1938">
        <v>0</v>
      </c>
      <c r="N1938">
        <v>4</v>
      </c>
      <c r="O1938" s="2">
        <f t="shared" si="60"/>
        <v>8.625</v>
      </c>
      <c r="P1938" s="2">
        <f t="shared" si="61"/>
        <v>4.5999999999999996</v>
      </c>
    </row>
    <row r="1939" spans="1:16" x14ac:dyDescent="0.3">
      <c r="A1939">
        <v>37</v>
      </c>
      <c r="B1939" t="s">
        <v>4353</v>
      </c>
      <c r="C1939" t="s">
        <v>11</v>
      </c>
      <c r="D1939">
        <v>1932</v>
      </c>
      <c r="E1939">
        <v>1933</v>
      </c>
      <c r="F1939">
        <v>2</v>
      </c>
      <c r="G1939">
        <v>4</v>
      </c>
      <c r="H1939">
        <v>0</v>
      </c>
      <c r="I1939">
        <v>69</v>
      </c>
      <c r="J1939">
        <v>31</v>
      </c>
      <c r="K1939">
        <v>17.25</v>
      </c>
      <c r="L1939">
        <v>0</v>
      </c>
      <c r="M1939">
        <v>0</v>
      </c>
      <c r="N1939">
        <v>0</v>
      </c>
      <c r="O1939" s="2">
        <f t="shared" si="60"/>
        <v>34.5</v>
      </c>
      <c r="P1939" s="2">
        <f t="shared" si="61"/>
        <v>17.25</v>
      </c>
    </row>
    <row r="1940" spans="1:16" x14ac:dyDescent="0.3">
      <c r="A1940">
        <v>38</v>
      </c>
      <c r="B1940" t="s">
        <v>2667</v>
      </c>
      <c r="C1940" t="s">
        <v>19</v>
      </c>
      <c r="D1940">
        <v>1992</v>
      </c>
      <c r="E1940">
        <v>1992</v>
      </c>
      <c r="F1940">
        <v>3</v>
      </c>
      <c r="G1940">
        <v>4</v>
      </c>
      <c r="H1940">
        <v>1</v>
      </c>
      <c r="I1940">
        <v>69</v>
      </c>
      <c r="J1940">
        <v>33</v>
      </c>
      <c r="K1940">
        <v>23</v>
      </c>
      <c r="L1940">
        <v>0</v>
      </c>
      <c r="M1940">
        <v>0</v>
      </c>
      <c r="N1940">
        <v>0</v>
      </c>
      <c r="O1940" s="2">
        <f t="shared" si="60"/>
        <v>23</v>
      </c>
      <c r="P1940" s="2">
        <f t="shared" si="61"/>
        <v>17.25</v>
      </c>
    </row>
    <row r="1941" spans="1:16" x14ac:dyDescent="0.3">
      <c r="A1941">
        <v>39</v>
      </c>
      <c r="B1941" t="s">
        <v>2569</v>
      </c>
      <c r="C1941" t="s">
        <v>14</v>
      </c>
      <c r="D1941">
        <v>1992</v>
      </c>
      <c r="E1941">
        <v>2001</v>
      </c>
      <c r="F1941">
        <v>9</v>
      </c>
      <c r="G1941">
        <v>9</v>
      </c>
      <c r="H1941">
        <v>0</v>
      </c>
      <c r="I1941">
        <v>69</v>
      </c>
      <c r="J1941">
        <v>23</v>
      </c>
      <c r="K1941">
        <v>7.66</v>
      </c>
      <c r="L1941">
        <v>0</v>
      </c>
      <c r="M1941">
        <v>0</v>
      </c>
      <c r="N1941">
        <v>1</v>
      </c>
      <c r="O1941" s="2">
        <f t="shared" si="60"/>
        <v>7.666666666666667</v>
      </c>
      <c r="P1941" s="2">
        <f t="shared" si="61"/>
        <v>7.666666666666667</v>
      </c>
    </row>
    <row r="1942" spans="1:16" x14ac:dyDescent="0.3">
      <c r="A1942">
        <v>40</v>
      </c>
      <c r="B1942" t="s">
        <v>35</v>
      </c>
      <c r="C1942" t="s">
        <v>21</v>
      </c>
      <c r="D1942">
        <v>2018</v>
      </c>
      <c r="E1942">
        <v>2019</v>
      </c>
      <c r="F1942">
        <v>2</v>
      </c>
      <c r="G1942">
        <v>4</v>
      </c>
      <c r="H1942">
        <v>0</v>
      </c>
      <c r="I1942">
        <v>69</v>
      </c>
      <c r="J1942">
        <v>40</v>
      </c>
      <c r="K1942">
        <v>17.25</v>
      </c>
      <c r="L1942">
        <v>0</v>
      </c>
      <c r="M1942">
        <v>0</v>
      </c>
      <c r="N1942">
        <v>0</v>
      </c>
      <c r="O1942" s="2">
        <f t="shared" si="60"/>
        <v>34.5</v>
      </c>
      <c r="P1942" s="2">
        <f t="shared" si="61"/>
        <v>17.25</v>
      </c>
    </row>
    <row r="1943" spans="1:16" x14ac:dyDescent="0.3">
      <c r="A1943">
        <v>41</v>
      </c>
      <c r="B1943" t="s">
        <v>4354</v>
      </c>
      <c r="C1943" t="s">
        <v>13</v>
      </c>
      <c r="D1943">
        <v>1964</v>
      </c>
      <c r="E1943">
        <v>1965</v>
      </c>
      <c r="F1943">
        <v>5</v>
      </c>
      <c r="G1943">
        <v>4</v>
      </c>
      <c r="H1943">
        <v>1</v>
      </c>
      <c r="I1943">
        <v>69</v>
      </c>
      <c r="J1943">
        <v>39</v>
      </c>
      <c r="K1943">
        <v>23</v>
      </c>
      <c r="L1943">
        <v>0</v>
      </c>
      <c r="M1943">
        <v>0</v>
      </c>
      <c r="N1943">
        <v>1</v>
      </c>
      <c r="O1943" s="2">
        <f t="shared" si="60"/>
        <v>13.8</v>
      </c>
      <c r="P1943" s="2">
        <f t="shared" si="61"/>
        <v>17.25</v>
      </c>
    </row>
    <row r="1944" spans="1:16" x14ac:dyDescent="0.3">
      <c r="A1944">
        <v>42</v>
      </c>
      <c r="B1944" t="s">
        <v>2259</v>
      </c>
      <c r="C1944" t="s">
        <v>19</v>
      </c>
      <c r="D1944">
        <v>1996</v>
      </c>
      <c r="E1944">
        <v>1996</v>
      </c>
      <c r="F1944">
        <v>2</v>
      </c>
      <c r="G1944">
        <v>3</v>
      </c>
      <c r="H1944">
        <v>0</v>
      </c>
      <c r="I1944">
        <v>69</v>
      </c>
      <c r="J1944">
        <v>50</v>
      </c>
      <c r="K1944">
        <v>23</v>
      </c>
      <c r="L1944">
        <v>0</v>
      </c>
      <c r="M1944">
        <v>1</v>
      </c>
      <c r="N1944">
        <v>0</v>
      </c>
      <c r="O1944" s="2">
        <f t="shared" si="60"/>
        <v>34.5</v>
      </c>
      <c r="P1944" s="2">
        <f t="shared" si="61"/>
        <v>23</v>
      </c>
    </row>
    <row r="1945" spans="1:16" x14ac:dyDescent="0.3">
      <c r="A1945">
        <v>43</v>
      </c>
      <c r="B1945" t="s">
        <v>3395</v>
      </c>
      <c r="C1945" t="s">
        <v>12</v>
      </c>
      <c r="D1945">
        <v>1974</v>
      </c>
      <c r="E1945">
        <v>1974</v>
      </c>
      <c r="F1945">
        <v>3</v>
      </c>
      <c r="G1945">
        <v>6</v>
      </c>
      <c r="H1945">
        <v>0</v>
      </c>
      <c r="I1945">
        <v>68</v>
      </c>
      <c r="J1945">
        <v>30</v>
      </c>
      <c r="K1945">
        <v>11.33</v>
      </c>
      <c r="L1945">
        <v>0</v>
      </c>
      <c r="M1945">
        <v>0</v>
      </c>
      <c r="N1945">
        <v>2</v>
      </c>
      <c r="O1945" s="2">
        <f t="shared" si="60"/>
        <v>22.666666666666668</v>
      </c>
      <c r="P1945" s="2">
        <f t="shared" si="61"/>
        <v>11.333333333333334</v>
      </c>
    </row>
    <row r="1946" spans="1:16" x14ac:dyDescent="0.3">
      <c r="A1946">
        <v>44</v>
      </c>
      <c r="B1946" t="s">
        <v>4355</v>
      </c>
      <c r="C1946" t="s">
        <v>13</v>
      </c>
      <c r="D1946">
        <v>1877</v>
      </c>
      <c r="E1946">
        <v>1877</v>
      </c>
      <c r="F1946">
        <v>2</v>
      </c>
      <c r="G1946">
        <v>4</v>
      </c>
      <c r="H1946">
        <v>0</v>
      </c>
      <c r="I1946">
        <v>68</v>
      </c>
      <c r="J1946">
        <v>63</v>
      </c>
      <c r="K1946">
        <v>17</v>
      </c>
      <c r="L1946">
        <v>0</v>
      </c>
      <c r="M1946">
        <v>1</v>
      </c>
      <c r="N1946">
        <v>1</v>
      </c>
      <c r="O1946" s="2">
        <f t="shared" si="60"/>
        <v>34</v>
      </c>
      <c r="P1946" s="2">
        <f t="shared" si="61"/>
        <v>17</v>
      </c>
    </row>
    <row r="1947" spans="1:16" x14ac:dyDescent="0.3">
      <c r="A1947">
        <v>45</v>
      </c>
      <c r="B1947" t="s">
        <v>4356</v>
      </c>
      <c r="C1947" t="s">
        <v>17</v>
      </c>
      <c r="D1947">
        <v>1950</v>
      </c>
      <c r="E1947">
        <v>1953</v>
      </c>
      <c r="F1947">
        <v>7</v>
      </c>
      <c r="G1947">
        <v>12</v>
      </c>
      <c r="H1947">
        <v>4</v>
      </c>
      <c r="I1947">
        <v>68</v>
      </c>
      <c r="J1947">
        <v>17</v>
      </c>
      <c r="K1947">
        <v>8.5</v>
      </c>
      <c r="L1947">
        <v>0</v>
      </c>
      <c r="M1947">
        <v>0</v>
      </c>
      <c r="N1947">
        <v>1</v>
      </c>
      <c r="O1947" s="2">
        <f t="shared" si="60"/>
        <v>9.7142857142857135</v>
      </c>
      <c r="P1947" s="2">
        <f t="shared" si="61"/>
        <v>5.666666666666667</v>
      </c>
    </row>
    <row r="1948" spans="1:16" x14ac:dyDescent="0.3">
      <c r="A1948">
        <v>46</v>
      </c>
      <c r="B1948" t="s">
        <v>4357</v>
      </c>
      <c r="C1948" t="s">
        <v>17</v>
      </c>
      <c r="D1948">
        <v>1889</v>
      </c>
      <c r="E1948">
        <v>1892</v>
      </c>
      <c r="F1948">
        <v>3</v>
      </c>
      <c r="G1948">
        <v>6</v>
      </c>
      <c r="H1948">
        <v>0</v>
      </c>
      <c r="I1948">
        <v>68</v>
      </c>
      <c r="J1948">
        <v>21</v>
      </c>
      <c r="K1948">
        <v>11.33</v>
      </c>
      <c r="L1948">
        <v>0</v>
      </c>
      <c r="M1948">
        <v>0</v>
      </c>
      <c r="N1948">
        <v>0</v>
      </c>
      <c r="O1948" s="2">
        <f t="shared" si="60"/>
        <v>22.666666666666668</v>
      </c>
      <c r="P1948" s="2">
        <f t="shared" si="61"/>
        <v>11.333333333333334</v>
      </c>
    </row>
    <row r="1949" spans="1:16" x14ac:dyDescent="0.3">
      <c r="A1949">
        <v>47</v>
      </c>
      <c r="B1949" t="s">
        <v>1036</v>
      </c>
      <c r="C1949" t="s">
        <v>20</v>
      </c>
      <c r="D1949">
        <v>2017</v>
      </c>
      <c r="E1949">
        <v>2017</v>
      </c>
      <c r="F1949">
        <v>5</v>
      </c>
      <c r="G1949">
        <v>10</v>
      </c>
      <c r="H1949">
        <v>0</v>
      </c>
      <c r="I1949">
        <v>68</v>
      </c>
      <c r="J1949">
        <v>33</v>
      </c>
      <c r="K1949">
        <v>6.8</v>
      </c>
      <c r="L1949">
        <v>0</v>
      </c>
      <c r="M1949">
        <v>0</v>
      </c>
      <c r="N1949">
        <v>1</v>
      </c>
      <c r="O1949" s="2">
        <f t="shared" si="60"/>
        <v>13.6</v>
      </c>
      <c r="P1949" s="2">
        <f t="shared" si="61"/>
        <v>6.8</v>
      </c>
    </row>
    <row r="1950" spans="1:16" x14ac:dyDescent="0.3">
      <c r="A1950">
        <v>48</v>
      </c>
      <c r="B1950" t="s">
        <v>2895</v>
      </c>
      <c r="C1950" t="s">
        <v>12</v>
      </c>
      <c r="D1950">
        <v>1981</v>
      </c>
      <c r="E1950">
        <v>1992</v>
      </c>
      <c r="F1950">
        <v>12</v>
      </c>
      <c r="G1950">
        <v>19</v>
      </c>
      <c r="H1950">
        <v>8</v>
      </c>
      <c r="I1950">
        <v>68</v>
      </c>
      <c r="J1950">
        <v>13</v>
      </c>
      <c r="K1950">
        <v>6.18</v>
      </c>
      <c r="L1950">
        <v>0</v>
      </c>
      <c r="M1950">
        <v>0</v>
      </c>
      <c r="N1950">
        <v>4</v>
      </c>
      <c r="O1950" s="2">
        <f t="shared" si="60"/>
        <v>5.666666666666667</v>
      </c>
      <c r="P1950" s="2">
        <f t="shared" si="61"/>
        <v>3.5789473684210527</v>
      </c>
    </row>
    <row r="1951" spans="1:16" x14ac:dyDescent="0.3">
      <c r="A1951">
        <v>49</v>
      </c>
      <c r="B1951" t="s">
        <v>1886</v>
      </c>
      <c r="C1951" t="s">
        <v>13</v>
      </c>
      <c r="D1951">
        <v>2016</v>
      </c>
      <c r="E1951">
        <v>2017</v>
      </c>
      <c r="F1951">
        <v>4</v>
      </c>
      <c r="G1951">
        <v>8</v>
      </c>
      <c r="H1951">
        <v>0</v>
      </c>
      <c r="I1951">
        <v>67</v>
      </c>
      <c r="J1951">
        <v>31</v>
      </c>
      <c r="K1951">
        <v>8.3699999999999992</v>
      </c>
      <c r="L1951">
        <v>0</v>
      </c>
      <c r="M1951">
        <v>0</v>
      </c>
      <c r="N1951">
        <v>1</v>
      </c>
      <c r="O1951" s="2">
        <f t="shared" si="60"/>
        <v>16.75</v>
      </c>
      <c r="P1951" s="2">
        <f t="shared" si="61"/>
        <v>8.375</v>
      </c>
    </row>
    <row r="1952" spans="1:16" x14ac:dyDescent="0.3">
      <c r="A1952">
        <v>0</v>
      </c>
      <c r="B1952" t="s">
        <v>4358</v>
      </c>
      <c r="C1952" t="s">
        <v>11</v>
      </c>
      <c r="D1952">
        <v>1951</v>
      </c>
      <c r="E1952">
        <v>1955</v>
      </c>
      <c r="F1952">
        <v>4</v>
      </c>
      <c r="G1952">
        <v>8</v>
      </c>
      <c r="H1952">
        <v>1</v>
      </c>
      <c r="I1952">
        <v>67</v>
      </c>
      <c r="J1952">
        <v>39</v>
      </c>
      <c r="K1952">
        <v>9.57</v>
      </c>
      <c r="L1952">
        <v>0</v>
      </c>
      <c r="M1952">
        <v>0</v>
      </c>
      <c r="N1952">
        <v>2</v>
      </c>
      <c r="O1952" s="2">
        <f t="shared" si="60"/>
        <v>16.75</v>
      </c>
      <c r="P1952" s="2">
        <f t="shared" si="61"/>
        <v>8.375</v>
      </c>
    </row>
    <row r="1953" spans="1:16" x14ac:dyDescent="0.3">
      <c r="A1953">
        <v>1</v>
      </c>
      <c r="B1953" t="s">
        <v>517</v>
      </c>
      <c r="C1953" t="s">
        <v>17</v>
      </c>
      <c r="D1953">
        <v>2010</v>
      </c>
      <c r="E1953">
        <v>2017</v>
      </c>
      <c r="F1953">
        <v>6</v>
      </c>
      <c r="G1953">
        <v>4</v>
      </c>
      <c r="H1953">
        <v>0</v>
      </c>
      <c r="I1953">
        <v>67</v>
      </c>
      <c r="J1953">
        <v>23</v>
      </c>
      <c r="K1953">
        <v>16.75</v>
      </c>
      <c r="L1953">
        <v>0</v>
      </c>
      <c r="M1953">
        <v>0</v>
      </c>
      <c r="N1953">
        <v>0</v>
      </c>
      <c r="O1953" s="2">
        <f t="shared" si="60"/>
        <v>11.166666666666666</v>
      </c>
      <c r="P1953" s="2">
        <f t="shared" si="61"/>
        <v>16.75</v>
      </c>
    </row>
    <row r="1954" spans="1:16" x14ac:dyDescent="0.3">
      <c r="A1954">
        <v>2</v>
      </c>
      <c r="B1954" t="s">
        <v>2845</v>
      </c>
      <c r="C1954" t="s">
        <v>17</v>
      </c>
      <c r="D1954">
        <v>1992</v>
      </c>
      <c r="E1954">
        <v>1995</v>
      </c>
      <c r="F1954">
        <v>4</v>
      </c>
      <c r="G1954">
        <v>6</v>
      </c>
      <c r="H1954">
        <v>2</v>
      </c>
      <c r="I1954">
        <v>67</v>
      </c>
      <c r="J1954">
        <v>33</v>
      </c>
      <c r="K1954">
        <v>16.75</v>
      </c>
      <c r="L1954">
        <v>0</v>
      </c>
      <c r="M1954">
        <v>0</v>
      </c>
      <c r="N1954">
        <v>0</v>
      </c>
      <c r="O1954" s="2">
        <f t="shared" si="60"/>
        <v>16.75</v>
      </c>
      <c r="P1954" s="2">
        <f t="shared" si="61"/>
        <v>11.166666666666666</v>
      </c>
    </row>
    <row r="1955" spans="1:16" x14ac:dyDescent="0.3">
      <c r="A1955">
        <v>3</v>
      </c>
      <c r="B1955" t="s">
        <v>1111</v>
      </c>
      <c r="C1955" t="s">
        <v>13</v>
      </c>
      <c r="D1955">
        <v>2000</v>
      </c>
      <c r="E1955">
        <v>2000</v>
      </c>
      <c r="F1955">
        <v>2</v>
      </c>
      <c r="G1955">
        <v>3</v>
      </c>
      <c r="H1955">
        <v>0</v>
      </c>
      <c r="I1955">
        <v>67</v>
      </c>
      <c r="J1955">
        <v>57</v>
      </c>
      <c r="K1955">
        <v>22.33</v>
      </c>
      <c r="L1955">
        <v>0</v>
      </c>
      <c r="M1955">
        <v>1</v>
      </c>
      <c r="N1955">
        <v>1</v>
      </c>
      <c r="O1955" s="2">
        <f t="shared" si="60"/>
        <v>33.5</v>
      </c>
      <c r="P1955" s="2">
        <f t="shared" si="61"/>
        <v>22.333333333333332</v>
      </c>
    </row>
    <row r="1956" spans="1:16" x14ac:dyDescent="0.3">
      <c r="A1956">
        <v>4</v>
      </c>
      <c r="B1956" t="s">
        <v>4359</v>
      </c>
      <c r="C1956" t="s">
        <v>12</v>
      </c>
      <c r="D1956">
        <v>1936</v>
      </c>
      <c r="E1956">
        <v>1937</v>
      </c>
      <c r="F1956">
        <v>3</v>
      </c>
      <c r="G1956">
        <v>6</v>
      </c>
      <c r="H1956">
        <v>1</v>
      </c>
      <c r="I1956">
        <v>67</v>
      </c>
      <c r="J1956">
        <v>25</v>
      </c>
      <c r="K1956">
        <v>13.4</v>
      </c>
      <c r="L1956">
        <v>0</v>
      </c>
      <c r="M1956">
        <v>0</v>
      </c>
      <c r="N1956">
        <v>0</v>
      </c>
      <c r="O1956" s="2">
        <f t="shared" si="60"/>
        <v>22.333333333333332</v>
      </c>
      <c r="P1956" s="2">
        <f t="shared" si="61"/>
        <v>11.166666666666666</v>
      </c>
    </row>
    <row r="1957" spans="1:16" x14ac:dyDescent="0.3">
      <c r="A1957">
        <v>5</v>
      </c>
      <c r="B1957" t="s">
        <v>4360</v>
      </c>
      <c r="C1957" t="s">
        <v>13</v>
      </c>
      <c r="D1957">
        <v>1993</v>
      </c>
      <c r="E1957">
        <v>1999</v>
      </c>
      <c r="F1957">
        <v>11</v>
      </c>
      <c r="G1957">
        <v>16</v>
      </c>
      <c r="H1957">
        <v>5</v>
      </c>
      <c r="I1957">
        <v>67</v>
      </c>
      <c r="J1957">
        <v>14</v>
      </c>
      <c r="K1957">
        <v>6.09</v>
      </c>
      <c r="L1957">
        <v>0</v>
      </c>
      <c r="M1957">
        <v>0</v>
      </c>
      <c r="N1957">
        <v>3</v>
      </c>
      <c r="O1957" s="2">
        <f t="shared" si="60"/>
        <v>6.0909090909090908</v>
      </c>
      <c r="P1957" s="2">
        <f t="shared" si="61"/>
        <v>4.1875</v>
      </c>
    </row>
    <row r="1958" spans="1:16" x14ac:dyDescent="0.3">
      <c r="A1958">
        <v>6</v>
      </c>
      <c r="B1958" t="s">
        <v>4361</v>
      </c>
      <c r="C1958" t="s">
        <v>12</v>
      </c>
      <c r="D1958">
        <v>1877</v>
      </c>
      <c r="E1958">
        <v>1877</v>
      </c>
      <c r="F1958">
        <v>2</v>
      </c>
      <c r="G1958">
        <v>4</v>
      </c>
      <c r="H1958">
        <v>0</v>
      </c>
      <c r="I1958">
        <v>67</v>
      </c>
      <c r="J1958">
        <v>41</v>
      </c>
      <c r="K1958">
        <v>16.75</v>
      </c>
      <c r="L1958">
        <v>0</v>
      </c>
      <c r="M1958">
        <v>0</v>
      </c>
      <c r="N1958">
        <v>0</v>
      </c>
      <c r="O1958" s="2">
        <f t="shared" si="60"/>
        <v>33.5</v>
      </c>
      <c r="P1958" s="2">
        <f t="shared" si="61"/>
        <v>16.75</v>
      </c>
    </row>
    <row r="1959" spans="1:16" x14ac:dyDescent="0.3">
      <c r="A1959">
        <v>7</v>
      </c>
      <c r="B1959" t="s">
        <v>4362</v>
      </c>
      <c r="C1959" t="s">
        <v>15</v>
      </c>
      <c r="D1959">
        <v>1928</v>
      </c>
      <c r="E1959">
        <v>1930</v>
      </c>
      <c r="F1959">
        <v>2</v>
      </c>
      <c r="G1959">
        <v>4</v>
      </c>
      <c r="H1959">
        <v>1</v>
      </c>
      <c r="I1959">
        <v>67</v>
      </c>
      <c r="J1959">
        <v>23</v>
      </c>
      <c r="K1959">
        <v>22.33</v>
      </c>
      <c r="L1959">
        <v>0</v>
      </c>
      <c r="M1959">
        <v>0</v>
      </c>
      <c r="N1959">
        <v>0</v>
      </c>
      <c r="O1959" s="2">
        <f t="shared" si="60"/>
        <v>33.5</v>
      </c>
      <c r="P1959" s="2">
        <f t="shared" si="61"/>
        <v>16.75</v>
      </c>
    </row>
    <row r="1960" spans="1:16" x14ac:dyDescent="0.3">
      <c r="A1960">
        <v>8</v>
      </c>
      <c r="B1960" t="s">
        <v>4363</v>
      </c>
      <c r="C1960" t="s">
        <v>16</v>
      </c>
      <c r="D1960">
        <v>1961</v>
      </c>
      <c r="E1960">
        <v>1964</v>
      </c>
      <c r="F1960">
        <v>2</v>
      </c>
      <c r="G1960">
        <v>4</v>
      </c>
      <c r="H1960">
        <v>4</v>
      </c>
      <c r="I1960">
        <v>66</v>
      </c>
      <c r="J1960">
        <v>35</v>
      </c>
      <c r="K1960" t="s">
        <v>8</v>
      </c>
      <c r="L1960">
        <v>0</v>
      </c>
      <c r="M1960">
        <v>0</v>
      </c>
      <c r="N1960">
        <v>0</v>
      </c>
      <c r="O1960" s="2">
        <f t="shared" si="60"/>
        <v>33</v>
      </c>
      <c r="P1960" s="2">
        <f t="shared" si="61"/>
        <v>16.5</v>
      </c>
    </row>
    <row r="1961" spans="1:16" x14ac:dyDescent="0.3">
      <c r="A1961">
        <v>9</v>
      </c>
      <c r="B1961" t="s">
        <v>959</v>
      </c>
      <c r="C1961" t="s">
        <v>13</v>
      </c>
      <c r="D1961">
        <v>2017</v>
      </c>
      <c r="E1961">
        <v>2018</v>
      </c>
      <c r="F1961">
        <v>2</v>
      </c>
      <c r="G1961">
        <v>3</v>
      </c>
      <c r="H1961">
        <v>1</v>
      </c>
      <c r="I1961">
        <v>66</v>
      </c>
      <c r="J1961">
        <v>39</v>
      </c>
      <c r="K1961">
        <v>33</v>
      </c>
      <c r="L1961">
        <v>0</v>
      </c>
      <c r="M1961">
        <v>0</v>
      </c>
      <c r="N1961">
        <v>0</v>
      </c>
      <c r="O1961" s="2">
        <f t="shared" si="60"/>
        <v>33</v>
      </c>
      <c r="P1961" s="2">
        <f t="shared" si="61"/>
        <v>22</v>
      </c>
    </row>
    <row r="1962" spans="1:16" x14ac:dyDescent="0.3">
      <c r="A1962">
        <v>10</v>
      </c>
      <c r="B1962" t="s">
        <v>3174</v>
      </c>
      <c r="C1962" t="s">
        <v>17</v>
      </c>
      <c r="D1962">
        <v>1999</v>
      </c>
      <c r="E1962">
        <v>2004</v>
      </c>
      <c r="F1962">
        <v>16</v>
      </c>
      <c r="G1962">
        <v>17</v>
      </c>
      <c r="H1962">
        <v>8</v>
      </c>
      <c r="I1962">
        <v>66</v>
      </c>
      <c r="J1962">
        <v>14</v>
      </c>
      <c r="K1962">
        <v>7.33</v>
      </c>
      <c r="L1962">
        <v>0</v>
      </c>
      <c r="M1962">
        <v>0</v>
      </c>
      <c r="N1962">
        <v>3</v>
      </c>
      <c r="O1962" s="2">
        <f t="shared" si="60"/>
        <v>4.125</v>
      </c>
      <c r="P1962" s="2">
        <f t="shared" si="61"/>
        <v>3.8823529411764706</v>
      </c>
    </row>
    <row r="1963" spans="1:16" x14ac:dyDescent="0.3">
      <c r="A1963">
        <v>11</v>
      </c>
      <c r="B1963" t="s">
        <v>2759</v>
      </c>
      <c r="C1963" t="s">
        <v>15</v>
      </c>
      <c r="D1963">
        <v>1999</v>
      </c>
      <c r="E1963">
        <v>2005</v>
      </c>
      <c r="F1963">
        <v>19</v>
      </c>
      <c r="G1963">
        <v>27</v>
      </c>
      <c r="H1963">
        <v>8</v>
      </c>
      <c r="I1963">
        <v>66</v>
      </c>
      <c r="J1963">
        <v>12</v>
      </c>
      <c r="K1963">
        <v>3.47</v>
      </c>
      <c r="L1963">
        <v>0</v>
      </c>
      <c r="M1963">
        <v>0</v>
      </c>
      <c r="N1963">
        <v>7</v>
      </c>
      <c r="O1963" s="2">
        <f t="shared" si="60"/>
        <v>3.4736842105263159</v>
      </c>
      <c r="P1963" s="2">
        <f t="shared" si="61"/>
        <v>2.4444444444444446</v>
      </c>
    </row>
    <row r="1964" spans="1:16" x14ac:dyDescent="0.3">
      <c r="A1964">
        <v>12</v>
      </c>
      <c r="B1964" t="s">
        <v>3006</v>
      </c>
      <c r="C1964" t="s">
        <v>11</v>
      </c>
      <c r="D1964">
        <v>1997</v>
      </c>
      <c r="E1964">
        <v>1997</v>
      </c>
      <c r="F1964">
        <v>10</v>
      </c>
      <c r="G1964">
        <v>11</v>
      </c>
      <c r="H1964">
        <v>1</v>
      </c>
      <c r="I1964">
        <v>66</v>
      </c>
      <c r="J1964">
        <v>35</v>
      </c>
      <c r="K1964">
        <v>6.6</v>
      </c>
      <c r="L1964">
        <v>0</v>
      </c>
      <c r="M1964">
        <v>0</v>
      </c>
      <c r="N1964">
        <v>5</v>
      </c>
      <c r="O1964" s="2">
        <f t="shared" si="60"/>
        <v>6.6</v>
      </c>
      <c r="P1964" s="2">
        <f t="shared" si="61"/>
        <v>6</v>
      </c>
    </row>
    <row r="1965" spans="1:16" x14ac:dyDescent="0.3">
      <c r="A1965">
        <v>13</v>
      </c>
      <c r="B1965" t="s">
        <v>4364</v>
      </c>
      <c r="C1965" t="s">
        <v>13</v>
      </c>
      <c r="D1965">
        <v>1906</v>
      </c>
      <c r="E1965">
        <v>1906</v>
      </c>
      <c r="F1965">
        <v>5</v>
      </c>
      <c r="G1965">
        <v>9</v>
      </c>
      <c r="H1965">
        <v>3</v>
      </c>
      <c r="I1965">
        <v>66</v>
      </c>
      <c r="J1965">
        <v>25</v>
      </c>
      <c r="K1965">
        <v>11</v>
      </c>
      <c r="L1965">
        <v>0</v>
      </c>
      <c r="M1965">
        <v>0</v>
      </c>
      <c r="N1965">
        <v>0</v>
      </c>
      <c r="O1965" s="2">
        <f t="shared" si="60"/>
        <v>13.2</v>
      </c>
      <c r="P1965" s="2">
        <f t="shared" si="61"/>
        <v>7.333333333333333</v>
      </c>
    </row>
    <row r="1966" spans="1:16" x14ac:dyDescent="0.3">
      <c r="A1966">
        <v>14</v>
      </c>
      <c r="B1966" t="s">
        <v>4365</v>
      </c>
      <c r="C1966" t="s">
        <v>13</v>
      </c>
      <c r="D1966">
        <v>1964</v>
      </c>
      <c r="E1966">
        <v>1972</v>
      </c>
      <c r="F1966">
        <v>15</v>
      </c>
      <c r="G1966">
        <v>15</v>
      </c>
      <c r="H1966">
        <v>6</v>
      </c>
      <c r="I1966">
        <v>66</v>
      </c>
      <c r="J1966">
        <v>32</v>
      </c>
      <c r="K1966">
        <v>7.33</v>
      </c>
      <c r="L1966">
        <v>0</v>
      </c>
      <c r="M1966">
        <v>0</v>
      </c>
      <c r="N1966">
        <v>5</v>
      </c>
      <c r="O1966" s="2">
        <f t="shared" si="60"/>
        <v>4.4000000000000004</v>
      </c>
      <c r="P1966" s="2">
        <f t="shared" si="61"/>
        <v>4.4000000000000004</v>
      </c>
    </row>
    <row r="1967" spans="1:16" x14ac:dyDescent="0.3">
      <c r="A1967">
        <v>15</v>
      </c>
      <c r="B1967" t="s">
        <v>4366</v>
      </c>
      <c r="C1967" t="s">
        <v>17</v>
      </c>
      <c r="D1967">
        <v>1965</v>
      </c>
      <c r="E1967">
        <v>1965</v>
      </c>
      <c r="F1967">
        <v>3</v>
      </c>
      <c r="G1967">
        <v>6</v>
      </c>
      <c r="H1967">
        <v>0</v>
      </c>
      <c r="I1967">
        <v>65</v>
      </c>
      <c r="J1967">
        <v>33</v>
      </c>
      <c r="K1967">
        <v>10.83</v>
      </c>
      <c r="L1967">
        <v>0</v>
      </c>
      <c r="M1967">
        <v>0</v>
      </c>
      <c r="N1967">
        <v>2</v>
      </c>
      <c r="O1967" s="2">
        <f t="shared" si="60"/>
        <v>21.666666666666668</v>
      </c>
      <c r="P1967" s="2">
        <f t="shared" si="61"/>
        <v>10.833333333333334</v>
      </c>
    </row>
    <row r="1968" spans="1:16" x14ac:dyDescent="0.3">
      <c r="A1968">
        <v>16</v>
      </c>
      <c r="B1968" t="s">
        <v>4367</v>
      </c>
      <c r="C1968" t="s">
        <v>13</v>
      </c>
      <c r="D1968">
        <v>1899</v>
      </c>
      <c r="E1968">
        <v>1899</v>
      </c>
      <c r="F1968">
        <v>2</v>
      </c>
      <c r="G1968">
        <v>4</v>
      </c>
      <c r="H1968">
        <v>0</v>
      </c>
      <c r="I1968">
        <v>65</v>
      </c>
      <c r="J1968">
        <v>21</v>
      </c>
      <c r="K1968">
        <v>16.25</v>
      </c>
      <c r="L1968">
        <v>0</v>
      </c>
      <c r="M1968">
        <v>0</v>
      </c>
      <c r="N1968">
        <v>0</v>
      </c>
      <c r="O1968" s="2">
        <f t="shared" si="60"/>
        <v>32.5</v>
      </c>
      <c r="P1968" s="2">
        <f t="shared" si="61"/>
        <v>16.25</v>
      </c>
    </row>
    <row r="1969" spans="1:16" x14ac:dyDescent="0.3">
      <c r="A1969">
        <v>17</v>
      </c>
      <c r="B1969" t="s">
        <v>2898</v>
      </c>
      <c r="C1969" t="s">
        <v>14</v>
      </c>
      <c r="D1969">
        <v>1997</v>
      </c>
      <c r="E1969">
        <v>1999</v>
      </c>
      <c r="F1969">
        <v>8</v>
      </c>
      <c r="G1969">
        <v>12</v>
      </c>
      <c r="H1969">
        <v>5</v>
      </c>
      <c r="I1969">
        <v>65</v>
      </c>
      <c r="J1969">
        <v>27</v>
      </c>
      <c r="K1969">
        <v>9.2799999999999994</v>
      </c>
      <c r="L1969">
        <v>0</v>
      </c>
      <c r="M1969">
        <v>0</v>
      </c>
      <c r="N1969">
        <v>2</v>
      </c>
      <c r="O1969" s="2">
        <f t="shared" si="60"/>
        <v>8.125</v>
      </c>
      <c r="P1969" s="2">
        <f t="shared" si="61"/>
        <v>5.416666666666667</v>
      </c>
    </row>
    <row r="1970" spans="1:16" x14ac:dyDescent="0.3">
      <c r="A1970">
        <v>18</v>
      </c>
      <c r="B1970" t="s">
        <v>4368</v>
      </c>
      <c r="C1970" t="s">
        <v>15</v>
      </c>
      <c r="D1970">
        <v>1968</v>
      </c>
      <c r="E1970">
        <v>1969</v>
      </c>
      <c r="F1970">
        <v>5</v>
      </c>
      <c r="G1970">
        <v>8</v>
      </c>
      <c r="H1970">
        <v>1</v>
      </c>
      <c r="I1970">
        <v>65</v>
      </c>
      <c r="J1970">
        <v>22</v>
      </c>
      <c r="K1970">
        <v>9.2799999999999994</v>
      </c>
      <c r="L1970">
        <v>0</v>
      </c>
      <c r="M1970">
        <v>0</v>
      </c>
      <c r="N1970">
        <v>2</v>
      </c>
      <c r="O1970" s="2">
        <f t="shared" si="60"/>
        <v>13</v>
      </c>
      <c r="P1970" s="2">
        <f t="shared" si="61"/>
        <v>8.125</v>
      </c>
    </row>
    <row r="1971" spans="1:16" x14ac:dyDescent="0.3">
      <c r="A1971">
        <v>19</v>
      </c>
      <c r="B1971" t="s">
        <v>4369</v>
      </c>
      <c r="C1971" t="s">
        <v>17</v>
      </c>
      <c r="D1971">
        <v>2001</v>
      </c>
      <c r="E1971">
        <v>2002</v>
      </c>
      <c r="F1971">
        <v>7</v>
      </c>
      <c r="G1971">
        <v>7</v>
      </c>
      <c r="H1971">
        <v>0</v>
      </c>
      <c r="I1971">
        <v>65</v>
      </c>
      <c r="J1971">
        <v>30</v>
      </c>
      <c r="K1971">
        <v>9.2799999999999994</v>
      </c>
      <c r="L1971">
        <v>0</v>
      </c>
      <c r="M1971">
        <v>0</v>
      </c>
      <c r="N1971">
        <v>1</v>
      </c>
      <c r="O1971" s="2">
        <f t="shared" si="60"/>
        <v>9.2857142857142865</v>
      </c>
      <c r="P1971" s="2">
        <f t="shared" si="61"/>
        <v>9.2857142857142865</v>
      </c>
    </row>
    <row r="1972" spans="1:16" x14ac:dyDescent="0.3">
      <c r="A1972">
        <v>20</v>
      </c>
      <c r="B1972" t="s">
        <v>2297</v>
      </c>
      <c r="C1972" t="s">
        <v>13</v>
      </c>
      <c r="D1972">
        <v>1997</v>
      </c>
      <c r="E1972">
        <v>1998</v>
      </c>
      <c r="F1972">
        <v>4</v>
      </c>
      <c r="G1972">
        <v>6</v>
      </c>
      <c r="H1972">
        <v>0</v>
      </c>
      <c r="I1972">
        <v>65</v>
      </c>
      <c r="J1972">
        <v>45</v>
      </c>
      <c r="K1972">
        <v>10.83</v>
      </c>
      <c r="L1972">
        <v>0</v>
      </c>
      <c r="M1972">
        <v>0</v>
      </c>
      <c r="N1972">
        <v>1</v>
      </c>
      <c r="O1972" s="2">
        <f t="shared" si="60"/>
        <v>16.25</v>
      </c>
      <c r="P1972" s="2">
        <f t="shared" si="61"/>
        <v>10.833333333333334</v>
      </c>
    </row>
    <row r="1973" spans="1:16" x14ac:dyDescent="0.3">
      <c r="A1973">
        <v>21</v>
      </c>
      <c r="B1973" t="s">
        <v>4370</v>
      </c>
      <c r="C1973" t="s">
        <v>18</v>
      </c>
      <c r="D1973">
        <v>2018</v>
      </c>
      <c r="E1973">
        <v>2019</v>
      </c>
      <c r="F1973">
        <v>3</v>
      </c>
      <c r="G1973">
        <v>4</v>
      </c>
      <c r="H1973">
        <v>2</v>
      </c>
      <c r="I1973">
        <v>65</v>
      </c>
      <c r="J1973">
        <v>40</v>
      </c>
      <c r="K1973">
        <v>32.5</v>
      </c>
      <c r="L1973">
        <v>0</v>
      </c>
      <c r="M1973">
        <v>0</v>
      </c>
      <c r="N1973">
        <v>0</v>
      </c>
      <c r="O1973" s="2">
        <f t="shared" si="60"/>
        <v>21.666666666666668</v>
      </c>
      <c r="P1973" s="2">
        <f t="shared" si="61"/>
        <v>16.25</v>
      </c>
    </row>
    <row r="1974" spans="1:16" x14ac:dyDescent="0.3">
      <c r="A1974">
        <v>22</v>
      </c>
      <c r="B1974" t="s">
        <v>4371</v>
      </c>
      <c r="C1974" t="s">
        <v>13</v>
      </c>
      <c r="D1974">
        <v>1928</v>
      </c>
      <c r="E1974">
        <v>1928</v>
      </c>
      <c r="F1974">
        <v>3</v>
      </c>
      <c r="G1974">
        <v>5</v>
      </c>
      <c r="H1974">
        <v>0</v>
      </c>
      <c r="I1974">
        <v>65</v>
      </c>
      <c r="J1974">
        <v>39</v>
      </c>
      <c r="K1974">
        <v>13</v>
      </c>
      <c r="L1974">
        <v>0</v>
      </c>
      <c r="M1974">
        <v>0</v>
      </c>
      <c r="N1974">
        <v>0</v>
      </c>
      <c r="O1974" s="2">
        <f t="shared" si="60"/>
        <v>21.666666666666668</v>
      </c>
      <c r="P1974" s="2">
        <f t="shared" si="61"/>
        <v>13</v>
      </c>
    </row>
    <row r="1975" spans="1:16" x14ac:dyDescent="0.3">
      <c r="A1975">
        <v>23</v>
      </c>
      <c r="B1975" t="s">
        <v>4372</v>
      </c>
      <c r="C1975" t="s">
        <v>15</v>
      </c>
      <c r="D1975">
        <v>1953</v>
      </c>
      <c r="E1975">
        <v>1956</v>
      </c>
      <c r="F1975">
        <v>5</v>
      </c>
      <c r="G1975">
        <v>8</v>
      </c>
      <c r="H1975">
        <v>1</v>
      </c>
      <c r="I1975">
        <v>64</v>
      </c>
      <c r="J1975">
        <v>27</v>
      </c>
      <c r="K1975">
        <v>9.14</v>
      </c>
      <c r="L1975">
        <v>0</v>
      </c>
      <c r="M1975">
        <v>0</v>
      </c>
      <c r="N1975">
        <v>3</v>
      </c>
      <c r="O1975" s="2">
        <f t="shared" si="60"/>
        <v>12.8</v>
      </c>
      <c r="P1975" s="2">
        <f t="shared" si="61"/>
        <v>8</v>
      </c>
    </row>
    <row r="1976" spans="1:16" x14ac:dyDescent="0.3">
      <c r="A1976">
        <v>24</v>
      </c>
      <c r="B1976" t="s">
        <v>292</v>
      </c>
      <c r="C1976" t="s">
        <v>22</v>
      </c>
      <c r="D1976">
        <v>2019</v>
      </c>
      <c r="E1976">
        <v>2019</v>
      </c>
      <c r="F1976">
        <v>1</v>
      </c>
      <c r="G1976">
        <v>2</v>
      </c>
      <c r="H1976">
        <v>0</v>
      </c>
      <c r="I1976">
        <v>64</v>
      </c>
      <c r="J1976">
        <v>39</v>
      </c>
      <c r="K1976">
        <v>32</v>
      </c>
      <c r="L1976">
        <v>0</v>
      </c>
      <c r="M1976">
        <v>0</v>
      </c>
      <c r="N1976">
        <v>0</v>
      </c>
      <c r="O1976" s="2">
        <f t="shared" si="60"/>
        <v>64</v>
      </c>
      <c r="P1976" s="2">
        <f t="shared" si="61"/>
        <v>32</v>
      </c>
    </row>
    <row r="1977" spans="1:16" x14ac:dyDescent="0.3">
      <c r="A1977">
        <v>25</v>
      </c>
      <c r="B1977" t="s">
        <v>4373</v>
      </c>
      <c r="C1977" t="s">
        <v>17</v>
      </c>
      <c r="D1977">
        <v>1953</v>
      </c>
      <c r="E1977">
        <v>1958</v>
      </c>
      <c r="F1977">
        <v>7</v>
      </c>
      <c r="G1977">
        <v>9</v>
      </c>
      <c r="H1977">
        <v>1</v>
      </c>
      <c r="I1977">
        <v>64</v>
      </c>
      <c r="J1977">
        <v>17</v>
      </c>
      <c r="K1977">
        <v>8</v>
      </c>
      <c r="L1977">
        <v>0</v>
      </c>
      <c r="M1977">
        <v>0</v>
      </c>
      <c r="N1977">
        <v>2</v>
      </c>
      <c r="O1977" s="2">
        <f t="shared" si="60"/>
        <v>9.1428571428571423</v>
      </c>
      <c r="P1977" s="2">
        <f t="shared" si="61"/>
        <v>7.1111111111111107</v>
      </c>
    </row>
    <row r="1978" spans="1:16" x14ac:dyDescent="0.3">
      <c r="A1978">
        <v>26</v>
      </c>
      <c r="B1978" t="s">
        <v>4374</v>
      </c>
      <c r="C1978" t="s">
        <v>12</v>
      </c>
      <c r="D1978">
        <v>1877</v>
      </c>
      <c r="E1978">
        <v>1879</v>
      </c>
      <c r="F1978">
        <v>2</v>
      </c>
      <c r="G1978">
        <v>3</v>
      </c>
      <c r="H1978">
        <v>0</v>
      </c>
      <c r="I1978">
        <v>64</v>
      </c>
      <c r="J1978">
        <v>35</v>
      </c>
      <c r="K1978">
        <v>21.33</v>
      </c>
      <c r="L1978">
        <v>0</v>
      </c>
      <c r="M1978">
        <v>0</v>
      </c>
      <c r="N1978">
        <v>0</v>
      </c>
      <c r="O1978" s="2">
        <f t="shared" si="60"/>
        <v>32</v>
      </c>
      <c r="P1978" s="2">
        <f t="shared" si="61"/>
        <v>21.333333333333332</v>
      </c>
    </row>
    <row r="1979" spans="1:16" x14ac:dyDescent="0.3">
      <c r="A1979">
        <v>27</v>
      </c>
      <c r="B1979" t="s">
        <v>4375</v>
      </c>
      <c r="C1979" t="s">
        <v>13</v>
      </c>
      <c r="D1979">
        <v>1909</v>
      </c>
      <c r="E1979">
        <v>1909</v>
      </c>
      <c r="F1979">
        <v>1</v>
      </c>
      <c r="G1979">
        <v>2</v>
      </c>
      <c r="H1979">
        <v>0</v>
      </c>
      <c r="I1979">
        <v>64</v>
      </c>
      <c r="J1979">
        <v>60</v>
      </c>
      <c r="K1979">
        <v>32</v>
      </c>
      <c r="L1979">
        <v>0</v>
      </c>
      <c r="M1979">
        <v>1</v>
      </c>
      <c r="N1979">
        <v>0</v>
      </c>
      <c r="O1979" s="2">
        <f t="shared" si="60"/>
        <v>64</v>
      </c>
      <c r="P1979" s="2">
        <f t="shared" si="61"/>
        <v>32</v>
      </c>
    </row>
    <row r="1980" spans="1:16" x14ac:dyDescent="0.3">
      <c r="A1980">
        <v>28</v>
      </c>
      <c r="B1980" t="s">
        <v>4376</v>
      </c>
      <c r="C1980" t="s">
        <v>17</v>
      </c>
      <c r="D1980">
        <v>2019</v>
      </c>
      <c r="E1980">
        <v>2019</v>
      </c>
      <c r="F1980">
        <v>1</v>
      </c>
      <c r="G1980">
        <v>2</v>
      </c>
      <c r="H1980">
        <v>0</v>
      </c>
      <c r="I1980">
        <v>64</v>
      </c>
      <c r="J1980">
        <v>37</v>
      </c>
      <c r="K1980">
        <v>32</v>
      </c>
      <c r="L1980">
        <v>0</v>
      </c>
      <c r="M1980">
        <v>0</v>
      </c>
      <c r="N1980">
        <v>0</v>
      </c>
      <c r="O1980" s="2">
        <f t="shared" si="60"/>
        <v>64</v>
      </c>
      <c r="P1980" s="2">
        <f t="shared" si="61"/>
        <v>32</v>
      </c>
    </row>
    <row r="1981" spans="1:16" x14ac:dyDescent="0.3">
      <c r="A1981">
        <v>29</v>
      </c>
      <c r="B1981" t="s">
        <v>4377</v>
      </c>
      <c r="C1981" t="s">
        <v>12</v>
      </c>
      <c r="D1981">
        <v>1912</v>
      </c>
      <c r="E1981">
        <v>1921</v>
      </c>
      <c r="F1981">
        <v>4</v>
      </c>
      <c r="G1981">
        <v>4</v>
      </c>
      <c r="H1981">
        <v>1</v>
      </c>
      <c r="I1981">
        <v>64</v>
      </c>
      <c r="J1981">
        <v>25</v>
      </c>
      <c r="K1981">
        <v>21.33</v>
      </c>
      <c r="L1981">
        <v>0</v>
      </c>
      <c r="M1981">
        <v>0</v>
      </c>
      <c r="N1981">
        <v>0</v>
      </c>
      <c r="O1981" s="2">
        <f t="shared" si="60"/>
        <v>16</v>
      </c>
      <c r="P1981" s="2">
        <f t="shared" si="61"/>
        <v>16</v>
      </c>
    </row>
    <row r="1982" spans="1:16" x14ac:dyDescent="0.3">
      <c r="A1982">
        <v>30</v>
      </c>
      <c r="B1982" t="s">
        <v>4378</v>
      </c>
      <c r="C1982" t="s">
        <v>16</v>
      </c>
      <c r="D1982">
        <v>1998</v>
      </c>
      <c r="E1982">
        <v>2000</v>
      </c>
      <c r="F1982">
        <v>2</v>
      </c>
      <c r="G1982">
        <v>3</v>
      </c>
      <c r="H1982">
        <v>0</v>
      </c>
      <c r="I1982">
        <v>64</v>
      </c>
      <c r="J1982">
        <v>32</v>
      </c>
      <c r="K1982">
        <v>21.33</v>
      </c>
      <c r="L1982">
        <v>0</v>
      </c>
      <c r="M1982">
        <v>0</v>
      </c>
      <c r="N1982">
        <v>0</v>
      </c>
      <c r="O1982" s="2">
        <f t="shared" si="60"/>
        <v>32</v>
      </c>
      <c r="P1982" s="2">
        <f t="shared" si="61"/>
        <v>21.333333333333332</v>
      </c>
    </row>
    <row r="1983" spans="1:16" x14ac:dyDescent="0.3">
      <c r="A1983">
        <v>31</v>
      </c>
      <c r="B1983" t="s">
        <v>236</v>
      </c>
      <c r="C1983" t="s">
        <v>22</v>
      </c>
      <c r="D1983">
        <v>2018</v>
      </c>
      <c r="E1983">
        <v>2019</v>
      </c>
      <c r="F1983">
        <v>3</v>
      </c>
      <c r="G1983">
        <v>6</v>
      </c>
      <c r="H1983">
        <v>0</v>
      </c>
      <c r="I1983">
        <v>64</v>
      </c>
      <c r="J1983">
        <v>53</v>
      </c>
      <c r="K1983">
        <v>10.66</v>
      </c>
      <c r="L1983">
        <v>0</v>
      </c>
      <c r="M1983">
        <v>1</v>
      </c>
      <c r="N1983">
        <v>1</v>
      </c>
      <c r="O1983" s="2">
        <f t="shared" si="60"/>
        <v>21.333333333333332</v>
      </c>
      <c r="P1983" s="2">
        <f t="shared" si="61"/>
        <v>10.666666666666666</v>
      </c>
    </row>
    <row r="1984" spans="1:16" x14ac:dyDescent="0.3">
      <c r="A1984">
        <v>32</v>
      </c>
      <c r="B1984" t="s">
        <v>4379</v>
      </c>
      <c r="C1984" t="s">
        <v>18</v>
      </c>
      <c r="D1984">
        <v>1933</v>
      </c>
      <c r="E1984">
        <v>1933</v>
      </c>
      <c r="F1984">
        <v>2</v>
      </c>
      <c r="G1984">
        <v>4</v>
      </c>
      <c r="H1984">
        <v>2</v>
      </c>
      <c r="I1984">
        <v>64</v>
      </c>
      <c r="J1984">
        <v>30</v>
      </c>
      <c r="K1984">
        <v>32</v>
      </c>
      <c r="L1984">
        <v>0</v>
      </c>
      <c r="M1984">
        <v>0</v>
      </c>
      <c r="N1984">
        <v>0</v>
      </c>
      <c r="O1984" s="2">
        <f t="shared" si="60"/>
        <v>32</v>
      </c>
      <c r="P1984" s="2">
        <f t="shared" si="61"/>
        <v>16</v>
      </c>
    </row>
    <row r="1985" spans="1:16" x14ac:dyDescent="0.3">
      <c r="A1985">
        <v>33</v>
      </c>
      <c r="B1985" t="s">
        <v>886</v>
      </c>
      <c r="C1985" t="s">
        <v>11</v>
      </c>
      <c r="D1985">
        <v>2010</v>
      </c>
      <c r="E1985">
        <v>2010</v>
      </c>
      <c r="F1985">
        <v>2</v>
      </c>
      <c r="G1985">
        <v>3</v>
      </c>
      <c r="H1985">
        <v>0</v>
      </c>
      <c r="I1985">
        <v>63</v>
      </c>
      <c r="J1985">
        <v>56</v>
      </c>
      <c r="K1985">
        <v>21</v>
      </c>
      <c r="L1985">
        <v>0</v>
      </c>
      <c r="M1985">
        <v>1</v>
      </c>
      <c r="N1985">
        <v>0</v>
      </c>
      <c r="O1985" s="2">
        <f t="shared" si="60"/>
        <v>31.5</v>
      </c>
      <c r="P1985" s="2">
        <f t="shared" si="61"/>
        <v>21</v>
      </c>
    </row>
    <row r="1986" spans="1:16" x14ac:dyDescent="0.3">
      <c r="A1986">
        <v>34</v>
      </c>
      <c r="B1986" t="s">
        <v>4380</v>
      </c>
      <c r="C1986" t="s">
        <v>13</v>
      </c>
      <c r="D1986">
        <v>1877</v>
      </c>
      <c r="E1986">
        <v>1877</v>
      </c>
      <c r="F1986">
        <v>2</v>
      </c>
      <c r="G1986">
        <v>4</v>
      </c>
      <c r="H1986">
        <v>0</v>
      </c>
      <c r="I1986">
        <v>63</v>
      </c>
      <c r="J1986">
        <v>36</v>
      </c>
      <c r="K1986">
        <v>15.75</v>
      </c>
      <c r="L1986">
        <v>0</v>
      </c>
      <c r="M1986">
        <v>0</v>
      </c>
      <c r="N1986">
        <v>1</v>
      </c>
      <c r="O1986" s="2">
        <f t="shared" si="60"/>
        <v>31.5</v>
      </c>
      <c r="P1986" s="2">
        <f t="shared" si="61"/>
        <v>15.75</v>
      </c>
    </row>
    <row r="1987" spans="1:16" x14ac:dyDescent="0.3">
      <c r="A1987">
        <v>35</v>
      </c>
      <c r="B1987" t="s">
        <v>4381</v>
      </c>
      <c r="C1987" t="s">
        <v>17</v>
      </c>
      <c r="D1987">
        <v>1951</v>
      </c>
      <c r="E1987">
        <v>1951</v>
      </c>
      <c r="F1987">
        <v>5</v>
      </c>
      <c r="G1987">
        <v>9</v>
      </c>
      <c r="H1987">
        <v>3</v>
      </c>
      <c r="I1987">
        <v>63</v>
      </c>
      <c r="J1987">
        <v>15</v>
      </c>
      <c r="K1987">
        <v>10.5</v>
      </c>
      <c r="L1987">
        <v>0</v>
      </c>
      <c r="M1987">
        <v>0</v>
      </c>
      <c r="N1987">
        <v>0</v>
      </c>
      <c r="O1987" s="2">
        <f t="shared" ref="O1987:O2050" si="62">I1987/F1987</f>
        <v>12.6</v>
      </c>
      <c r="P1987" s="2">
        <f t="shared" ref="P1987:P2050" si="63">I1987/G1987</f>
        <v>7</v>
      </c>
    </row>
    <row r="1988" spans="1:16" x14ac:dyDescent="0.3">
      <c r="A1988">
        <v>36</v>
      </c>
      <c r="B1988" t="s">
        <v>4382</v>
      </c>
      <c r="C1988" t="s">
        <v>15</v>
      </c>
      <c r="D1988">
        <v>1930</v>
      </c>
      <c r="E1988">
        <v>1935</v>
      </c>
      <c r="F1988">
        <v>4</v>
      </c>
      <c r="G1988">
        <v>7</v>
      </c>
      <c r="H1988">
        <v>0</v>
      </c>
      <c r="I1988">
        <v>63</v>
      </c>
      <c r="J1988">
        <v>19</v>
      </c>
      <c r="K1988">
        <v>9</v>
      </c>
      <c r="L1988">
        <v>0</v>
      </c>
      <c r="M1988">
        <v>0</v>
      </c>
      <c r="N1988">
        <v>0</v>
      </c>
      <c r="O1988" s="2">
        <f t="shared" si="62"/>
        <v>15.75</v>
      </c>
      <c r="P1988" s="2">
        <f t="shared" si="63"/>
        <v>9</v>
      </c>
    </row>
    <row r="1989" spans="1:16" x14ac:dyDescent="0.3">
      <c r="A1989">
        <v>37</v>
      </c>
      <c r="B1989" t="s">
        <v>4383</v>
      </c>
      <c r="C1989" t="s">
        <v>16</v>
      </c>
      <c r="D1989">
        <v>1959</v>
      </c>
      <c r="E1989">
        <v>1962</v>
      </c>
      <c r="F1989">
        <v>4</v>
      </c>
      <c r="G1989">
        <v>7</v>
      </c>
      <c r="H1989">
        <v>2</v>
      </c>
      <c r="I1989">
        <v>63</v>
      </c>
      <c r="J1989">
        <v>19</v>
      </c>
      <c r="K1989">
        <v>12.6</v>
      </c>
      <c r="L1989">
        <v>0</v>
      </c>
      <c r="M1989">
        <v>0</v>
      </c>
      <c r="N1989">
        <v>0</v>
      </c>
      <c r="O1989" s="2">
        <f t="shared" si="62"/>
        <v>15.75</v>
      </c>
      <c r="P1989" s="2">
        <f t="shared" si="63"/>
        <v>9</v>
      </c>
    </row>
    <row r="1990" spans="1:16" x14ac:dyDescent="0.3">
      <c r="A1990">
        <v>38</v>
      </c>
      <c r="B1990" t="s">
        <v>4384</v>
      </c>
      <c r="C1990" t="s">
        <v>13</v>
      </c>
      <c r="D1990">
        <v>1892</v>
      </c>
      <c r="E1990">
        <v>1895</v>
      </c>
      <c r="F1990">
        <v>5</v>
      </c>
      <c r="G1990">
        <v>8</v>
      </c>
      <c r="H1990">
        <v>1</v>
      </c>
      <c r="I1990">
        <v>63</v>
      </c>
      <c r="J1990">
        <v>30</v>
      </c>
      <c r="K1990">
        <v>9</v>
      </c>
      <c r="L1990">
        <v>0</v>
      </c>
      <c r="M1990">
        <v>0</v>
      </c>
      <c r="N1990">
        <v>0</v>
      </c>
      <c r="O1990" s="2">
        <f t="shared" si="62"/>
        <v>12.6</v>
      </c>
      <c r="P1990" s="2">
        <f t="shared" si="63"/>
        <v>7.875</v>
      </c>
    </row>
    <row r="1991" spans="1:16" x14ac:dyDescent="0.3">
      <c r="A1991">
        <v>39</v>
      </c>
      <c r="B1991" t="s">
        <v>4385</v>
      </c>
      <c r="C1991" t="s">
        <v>15</v>
      </c>
      <c r="D1991">
        <v>2017</v>
      </c>
      <c r="E1991">
        <v>2017</v>
      </c>
      <c r="F1991">
        <v>3</v>
      </c>
      <c r="G1991">
        <v>6</v>
      </c>
      <c r="H1991">
        <v>0</v>
      </c>
      <c r="I1991">
        <v>63</v>
      </c>
      <c r="J1991">
        <v>32</v>
      </c>
      <c r="K1991">
        <v>10.5</v>
      </c>
      <c r="L1991">
        <v>0</v>
      </c>
      <c r="M1991">
        <v>0</v>
      </c>
      <c r="N1991">
        <v>0</v>
      </c>
      <c r="O1991" s="2">
        <f t="shared" si="62"/>
        <v>21</v>
      </c>
      <c r="P1991" s="2">
        <f t="shared" si="63"/>
        <v>10.5</v>
      </c>
    </row>
    <row r="1992" spans="1:16" x14ac:dyDescent="0.3">
      <c r="A1992">
        <v>40</v>
      </c>
      <c r="B1992" t="s">
        <v>4386</v>
      </c>
      <c r="C1992" t="s">
        <v>15</v>
      </c>
      <c r="D1992">
        <v>1957</v>
      </c>
      <c r="E1992">
        <v>1957</v>
      </c>
      <c r="F1992">
        <v>2</v>
      </c>
      <c r="G1992">
        <v>4</v>
      </c>
      <c r="H1992">
        <v>0</v>
      </c>
      <c r="I1992">
        <v>62</v>
      </c>
      <c r="J1992">
        <v>29</v>
      </c>
      <c r="K1992">
        <v>15.5</v>
      </c>
      <c r="L1992">
        <v>0</v>
      </c>
      <c r="M1992">
        <v>0</v>
      </c>
      <c r="N1992">
        <v>1</v>
      </c>
      <c r="O1992" s="2">
        <f t="shared" si="62"/>
        <v>31</v>
      </c>
      <c r="P1992" s="2">
        <f t="shared" si="63"/>
        <v>15.5</v>
      </c>
    </row>
    <row r="1993" spans="1:16" x14ac:dyDescent="0.3">
      <c r="A1993">
        <v>41</v>
      </c>
      <c r="B1993" t="s">
        <v>4387</v>
      </c>
      <c r="C1993" t="s">
        <v>13</v>
      </c>
      <c r="D1993">
        <v>1882</v>
      </c>
      <c r="E1993">
        <v>1883</v>
      </c>
      <c r="F1993">
        <v>4</v>
      </c>
      <c r="G1993">
        <v>7</v>
      </c>
      <c r="H1993">
        <v>1</v>
      </c>
      <c r="I1993">
        <v>62</v>
      </c>
      <c r="J1993">
        <v>19</v>
      </c>
      <c r="K1993">
        <v>10.33</v>
      </c>
      <c r="L1993">
        <v>0</v>
      </c>
      <c r="M1993">
        <v>0</v>
      </c>
      <c r="N1993">
        <v>2</v>
      </c>
      <c r="O1993" s="2">
        <f t="shared" si="62"/>
        <v>15.5</v>
      </c>
      <c r="P1993" s="2">
        <f t="shared" si="63"/>
        <v>8.8571428571428577</v>
      </c>
    </row>
    <row r="1994" spans="1:16" x14ac:dyDescent="0.3">
      <c r="A1994">
        <v>42</v>
      </c>
      <c r="B1994" t="s">
        <v>4388</v>
      </c>
      <c r="C1994" t="s">
        <v>18</v>
      </c>
      <c r="D1994">
        <v>1964</v>
      </c>
      <c r="E1994">
        <v>1964</v>
      </c>
      <c r="F1994">
        <v>2</v>
      </c>
      <c r="G1994">
        <v>4</v>
      </c>
      <c r="H1994">
        <v>0</v>
      </c>
      <c r="I1994">
        <v>62</v>
      </c>
      <c r="J1994">
        <v>32</v>
      </c>
      <c r="K1994">
        <v>15.5</v>
      </c>
      <c r="L1994">
        <v>0</v>
      </c>
      <c r="M1994">
        <v>0</v>
      </c>
      <c r="N1994">
        <v>0</v>
      </c>
      <c r="O1994" s="2">
        <f t="shared" si="62"/>
        <v>31</v>
      </c>
      <c r="P1994" s="2">
        <f t="shared" si="63"/>
        <v>15.5</v>
      </c>
    </row>
    <row r="1995" spans="1:16" x14ac:dyDescent="0.3">
      <c r="A1995">
        <v>43</v>
      </c>
      <c r="B1995" t="s">
        <v>4389</v>
      </c>
      <c r="C1995" t="s">
        <v>17</v>
      </c>
      <c r="D1995">
        <v>1958</v>
      </c>
      <c r="E1995">
        <v>1958</v>
      </c>
      <c r="F1995">
        <v>2</v>
      </c>
      <c r="G1995">
        <v>4</v>
      </c>
      <c r="H1995">
        <v>1</v>
      </c>
      <c r="I1995">
        <v>62</v>
      </c>
      <c r="J1995">
        <v>37</v>
      </c>
      <c r="K1995">
        <v>20.66</v>
      </c>
      <c r="L1995">
        <v>0</v>
      </c>
      <c r="M1995">
        <v>0</v>
      </c>
      <c r="N1995">
        <v>0</v>
      </c>
      <c r="O1995" s="2">
        <f t="shared" si="62"/>
        <v>31</v>
      </c>
      <c r="P1995" s="2">
        <f t="shared" si="63"/>
        <v>15.5</v>
      </c>
    </row>
    <row r="1996" spans="1:16" x14ac:dyDescent="0.3">
      <c r="A1996">
        <v>44</v>
      </c>
      <c r="B1996" t="s">
        <v>3076</v>
      </c>
      <c r="C1996" t="s">
        <v>15</v>
      </c>
      <c r="D1996">
        <v>1973</v>
      </c>
      <c r="E1996">
        <v>1973</v>
      </c>
      <c r="F1996">
        <v>2</v>
      </c>
      <c r="G1996">
        <v>4</v>
      </c>
      <c r="H1996">
        <v>0</v>
      </c>
      <c r="I1996">
        <v>62</v>
      </c>
      <c r="J1996">
        <v>42</v>
      </c>
      <c r="K1996">
        <v>15.5</v>
      </c>
      <c r="L1996">
        <v>0</v>
      </c>
      <c r="M1996">
        <v>0</v>
      </c>
      <c r="N1996">
        <v>0</v>
      </c>
      <c r="O1996" s="2">
        <f t="shared" si="62"/>
        <v>31</v>
      </c>
      <c r="P1996" s="2">
        <f t="shared" si="63"/>
        <v>15.5</v>
      </c>
    </row>
    <row r="1997" spans="1:16" x14ac:dyDescent="0.3">
      <c r="A1997">
        <v>45</v>
      </c>
      <c r="B1997" t="s">
        <v>4390</v>
      </c>
      <c r="C1997" t="s">
        <v>18</v>
      </c>
      <c r="D1997">
        <v>1959</v>
      </c>
      <c r="E1997">
        <v>1959</v>
      </c>
      <c r="F1997">
        <v>2</v>
      </c>
      <c r="G1997">
        <v>3</v>
      </c>
      <c r="H1997">
        <v>2</v>
      </c>
      <c r="I1997">
        <v>62</v>
      </c>
      <c r="J1997">
        <v>31</v>
      </c>
      <c r="K1997">
        <v>62</v>
      </c>
      <c r="L1997">
        <v>0</v>
      </c>
      <c r="M1997">
        <v>0</v>
      </c>
      <c r="N1997">
        <v>0</v>
      </c>
      <c r="O1997" s="2">
        <f t="shared" si="62"/>
        <v>31</v>
      </c>
      <c r="P1997" s="2">
        <f t="shared" si="63"/>
        <v>20.666666666666668</v>
      </c>
    </row>
    <row r="1998" spans="1:16" x14ac:dyDescent="0.3">
      <c r="A1998">
        <v>46</v>
      </c>
      <c r="B1998" t="s">
        <v>4391</v>
      </c>
      <c r="C1998" t="s">
        <v>17</v>
      </c>
      <c r="D1998">
        <v>1913</v>
      </c>
      <c r="E1998">
        <v>1914</v>
      </c>
      <c r="F1998">
        <v>4</v>
      </c>
      <c r="G1998">
        <v>8</v>
      </c>
      <c r="H1998">
        <v>0</v>
      </c>
      <c r="I1998">
        <v>62</v>
      </c>
      <c r="J1998">
        <v>16</v>
      </c>
      <c r="K1998">
        <v>7.75</v>
      </c>
      <c r="L1998">
        <v>0</v>
      </c>
      <c r="M1998">
        <v>0</v>
      </c>
      <c r="N1998">
        <v>1</v>
      </c>
      <c r="O1998" s="2">
        <f t="shared" si="62"/>
        <v>15.5</v>
      </c>
      <c r="P1998" s="2">
        <f t="shared" si="63"/>
        <v>7.75</v>
      </c>
    </row>
    <row r="1999" spans="1:16" x14ac:dyDescent="0.3">
      <c r="A1999">
        <v>47</v>
      </c>
      <c r="B1999" t="s">
        <v>2500</v>
      </c>
      <c r="C1999" t="s">
        <v>19</v>
      </c>
      <c r="D1999">
        <v>1993</v>
      </c>
      <c r="E1999">
        <v>1997</v>
      </c>
      <c r="F1999">
        <v>4</v>
      </c>
      <c r="G1999">
        <v>6</v>
      </c>
      <c r="H1999">
        <v>1</v>
      </c>
      <c r="I1999">
        <v>62</v>
      </c>
      <c r="J1999">
        <v>22</v>
      </c>
      <c r="K1999">
        <v>12.4</v>
      </c>
      <c r="L1999">
        <v>0</v>
      </c>
      <c r="M1999">
        <v>0</v>
      </c>
      <c r="N1999">
        <v>1</v>
      </c>
      <c r="O1999" s="2">
        <f t="shared" si="62"/>
        <v>15.5</v>
      </c>
      <c r="P1999" s="2">
        <f t="shared" si="63"/>
        <v>10.333333333333334</v>
      </c>
    </row>
    <row r="2000" spans="1:16" x14ac:dyDescent="0.3">
      <c r="A2000">
        <v>48</v>
      </c>
      <c r="B2000" t="s">
        <v>4392</v>
      </c>
      <c r="C2000" t="s">
        <v>13</v>
      </c>
      <c r="D2000">
        <v>1928</v>
      </c>
      <c r="E2000">
        <v>1934</v>
      </c>
      <c r="F2000">
        <v>4</v>
      </c>
      <c r="G2000">
        <v>5</v>
      </c>
      <c r="H2000">
        <v>1</v>
      </c>
      <c r="I2000">
        <v>61</v>
      </c>
      <c r="J2000">
        <v>37</v>
      </c>
      <c r="K2000">
        <v>15.25</v>
      </c>
      <c r="L2000">
        <v>0</v>
      </c>
      <c r="M2000">
        <v>0</v>
      </c>
      <c r="N2000">
        <v>0</v>
      </c>
      <c r="O2000" s="2">
        <f t="shared" si="62"/>
        <v>15.25</v>
      </c>
      <c r="P2000" s="2">
        <f t="shared" si="63"/>
        <v>12.2</v>
      </c>
    </row>
    <row r="2001" spans="1:16" x14ac:dyDescent="0.3">
      <c r="A2001">
        <v>49</v>
      </c>
      <c r="B2001" t="s">
        <v>4393</v>
      </c>
      <c r="C2001" t="s">
        <v>16</v>
      </c>
      <c r="D2001">
        <v>1958</v>
      </c>
      <c r="E2001">
        <v>1962</v>
      </c>
      <c r="F2001">
        <v>12</v>
      </c>
      <c r="G2001">
        <v>16</v>
      </c>
      <c r="H2001">
        <v>7</v>
      </c>
      <c r="I2001">
        <v>61</v>
      </c>
      <c r="J2001">
        <v>14</v>
      </c>
      <c r="K2001">
        <v>6.77</v>
      </c>
      <c r="L2001">
        <v>0</v>
      </c>
      <c r="M2001">
        <v>0</v>
      </c>
      <c r="N2001">
        <v>3</v>
      </c>
      <c r="O2001" s="2">
        <f t="shared" si="62"/>
        <v>5.083333333333333</v>
      </c>
      <c r="P2001" s="2">
        <f t="shared" si="63"/>
        <v>3.8125</v>
      </c>
    </row>
    <row r="2002" spans="1:16" x14ac:dyDescent="0.3">
      <c r="A2002">
        <v>0</v>
      </c>
      <c r="B2002" t="s">
        <v>1137</v>
      </c>
      <c r="C2002" t="s">
        <v>18</v>
      </c>
      <c r="D2002">
        <v>2010</v>
      </c>
      <c r="E2002">
        <v>2010</v>
      </c>
      <c r="F2002">
        <v>2</v>
      </c>
      <c r="G2002">
        <v>4</v>
      </c>
      <c r="H2002">
        <v>0</v>
      </c>
      <c r="I2002">
        <v>61</v>
      </c>
      <c r="J2002">
        <v>42</v>
      </c>
      <c r="K2002">
        <v>15.25</v>
      </c>
      <c r="L2002">
        <v>0</v>
      </c>
      <c r="M2002">
        <v>0</v>
      </c>
      <c r="N2002">
        <v>0</v>
      </c>
      <c r="O2002" s="2">
        <f t="shared" si="62"/>
        <v>30.5</v>
      </c>
      <c r="P2002" s="2">
        <f t="shared" si="63"/>
        <v>15.25</v>
      </c>
    </row>
    <row r="2003" spans="1:16" x14ac:dyDescent="0.3">
      <c r="A2003">
        <v>1</v>
      </c>
      <c r="B2003" t="s">
        <v>2654</v>
      </c>
      <c r="C2003" t="s">
        <v>19</v>
      </c>
      <c r="D2003">
        <v>1993</v>
      </c>
      <c r="E2003">
        <v>1994</v>
      </c>
      <c r="F2003">
        <v>4</v>
      </c>
      <c r="G2003">
        <v>4</v>
      </c>
      <c r="H2003">
        <v>0</v>
      </c>
      <c r="I2003">
        <v>61</v>
      </c>
      <c r="J2003">
        <v>33</v>
      </c>
      <c r="K2003">
        <v>15.25</v>
      </c>
      <c r="L2003">
        <v>0</v>
      </c>
      <c r="M2003">
        <v>0</v>
      </c>
      <c r="N2003">
        <v>0</v>
      </c>
      <c r="O2003" s="2">
        <f t="shared" si="62"/>
        <v>15.25</v>
      </c>
      <c r="P2003" s="2">
        <f t="shared" si="63"/>
        <v>15.25</v>
      </c>
    </row>
    <row r="2004" spans="1:16" x14ac:dyDescent="0.3">
      <c r="A2004">
        <v>2</v>
      </c>
      <c r="B2004" t="s">
        <v>2784</v>
      </c>
      <c r="C2004" t="s">
        <v>15</v>
      </c>
      <c r="D2004">
        <v>2001</v>
      </c>
      <c r="E2004">
        <v>2001</v>
      </c>
      <c r="F2004">
        <v>4</v>
      </c>
      <c r="G2004">
        <v>6</v>
      </c>
      <c r="H2004">
        <v>2</v>
      </c>
      <c r="I2004">
        <v>61</v>
      </c>
      <c r="J2004">
        <v>33</v>
      </c>
      <c r="K2004">
        <v>15.25</v>
      </c>
      <c r="L2004">
        <v>0</v>
      </c>
      <c r="M2004">
        <v>0</v>
      </c>
      <c r="N2004">
        <v>1</v>
      </c>
      <c r="O2004" s="2">
        <f t="shared" si="62"/>
        <v>15.25</v>
      </c>
      <c r="P2004" s="2">
        <f t="shared" si="63"/>
        <v>10.166666666666666</v>
      </c>
    </row>
    <row r="2005" spans="1:16" x14ac:dyDescent="0.3">
      <c r="A2005">
        <v>3</v>
      </c>
      <c r="B2005" t="s">
        <v>4394</v>
      </c>
      <c r="C2005" t="s">
        <v>13</v>
      </c>
      <c r="D2005">
        <v>1954</v>
      </c>
      <c r="E2005">
        <v>1960</v>
      </c>
      <c r="F2005">
        <v>9</v>
      </c>
      <c r="G2005">
        <v>7</v>
      </c>
      <c r="H2005">
        <v>1</v>
      </c>
      <c r="I2005">
        <v>61</v>
      </c>
      <c r="J2005">
        <v>26</v>
      </c>
      <c r="K2005">
        <v>10.16</v>
      </c>
      <c r="L2005">
        <v>0</v>
      </c>
      <c r="M2005">
        <v>0</v>
      </c>
      <c r="N2005">
        <v>1</v>
      </c>
      <c r="O2005" s="2">
        <f t="shared" si="62"/>
        <v>6.7777777777777777</v>
      </c>
      <c r="P2005" s="2">
        <f t="shared" si="63"/>
        <v>8.7142857142857135</v>
      </c>
    </row>
    <row r="2006" spans="1:16" x14ac:dyDescent="0.3">
      <c r="A2006">
        <v>4</v>
      </c>
      <c r="B2006" t="s">
        <v>4395</v>
      </c>
      <c r="C2006" t="s">
        <v>11</v>
      </c>
      <c r="D2006">
        <v>1951</v>
      </c>
      <c r="E2006">
        <v>1952</v>
      </c>
      <c r="F2006">
        <v>5</v>
      </c>
      <c r="G2006">
        <v>5</v>
      </c>
      <c r="H2006">
        <v>0</v>
      </c>
      <c r="I2006">
        <v>60</v>
      </c>
      <c r="J2006">
        <v>26</v>
      </c>
      <c r="K2006">
        <v>12</v>
      </c>
      <c r="L2006">
        <v>0</v>
      </c>
      <c r="M2006">
        <v>0</v>
      </c>
      <c r="N2006">
        <v>0</v>
      </c>
      <c r="O2006" s="2">
        <f t="shared" si="62"/>
        <v>12</v>
      </c>
      <c r="P2006" s="2">
        <f t="shared" si="63"/>
        <v>12</v>
      </c>
    </row>
    <row r="2007" spans="1:16" x14ac:dyDescent="0.3">
      <c r="A2007">
        <v>5</v>
      </c>
      <c r="B2007" t="s">
        <v>4396</v>
      </c>
      <c r="C2007" t="s">
        <v>15</v>
      </c>
      <c r="D2007">
        <v>1957</v>
      </c>
      <c r="E2007">
        <v>1959</v>
      </c>
      <c r="F2007">
        <v>13</v>
      </c>
      <c r="G2007">
        <v>14</v>
      </c>
      <c r="H2007">
        <v>3</v>
      </c>
      <c r="I2007">
        <v>60</v>
      </c>
      <c r="J2007">
        <v>12</v>
      </c>
      <c r="K2007">
        <v>5.45</v>
      </c>
      <c r="L2007">
        <v>0</v>
      </c>
      <c r="M2007">
        <v>0</v>
      </c>
      <c r="N2007">
        <v>4</v>
      </c>
      <c r="O2007" s="2">
        <f t="shared" si="62"/>
        <v>4.615384615384615</v>
      </c>
      <c r="P2007" s="2">
        <f t="shared" si="63"/>
        <v>4.2857142857142856</v>
      </c>
    </row>
    <row r="2008" spans="1:16" x14ac:dyDescent="0.3">
      <c r="A2008">
        <v>6</v>
      </c>
      <c r="B2008" t="s">
        <v>4397</v>
      </c>
      <c r="C2008" t="s">
        <v>12</v>
      </c>
      <c r="D2008">
        <v>1877</v>
      </c>
      <c r="E2008">
        <v>1879</v>
      </c>
      <c r="F2008">
        <v>3</v>
      </c>
      <c r="G2008">
        <v>5</v>
      </c>
      <c r="H2008">
        <v>2</v>
      </c>
      <c r="I2008">
        <v>60</v>
      </c>
      <c r="J2008">
        <v>43</v>
      </c>
      <c r="K2008">
        <v>20</v>
      </c>
      <c r="L2008">
        <v>0</v>
      </c>
      <c r="M2008">
        <v>0</v>
      </c>
      <c r="N2008">
        <v>0</v>
      </c>
      <c r="O2008" s="2">
        <f t="shared" si="62"/>
        <v>20</v>
      </c>
      <c r="P2008" s="2">
        <f t="shared" si="63"/>
        <v>12</v>
      </c>
    </row>
    <row r="2009" spans="1:16" x14ac:dyDescent="0.3">
      <c r="A2009">
        <v>7</v>
      </c>
      <c r="B2009" t="s">
        <v>4398</v>
      </c>
      <c r="C2009" t="s">
        <v>12</v>
      </c>
      <c r="D2009">
        <v>1929</v>
      </c>
      <c r="E2009">
        <v>1930</v>
      </c>
      <c r="F2009">
        <v>6</v>
      </c>
      <c r="G2009">
        <v>7</v>
      </c>
      <c r="H2009">
        <v>1</v>
      </c>
      <c r="I2009">
        <v>60</v>
      </c>
      <c r="J2009">
        <v>26</v>
      </c>
      <c r="K2009">
        <v>10</v>
      </c>
      <c r="L2009">
        <v>0</v>
      </c>
      <c r="M2009">
        <v>0</v>
      </c>
      <c r="N2009">
        <v>1</v>
      </c>
      <c r="O2009" s="2">
        <f t="shared" si="62"/>
        <v>10</v>
      </c>
      <c r="P2009" s="2">
        <f t="shared" si="63"/>
        <v>8.5714285714285712</v>
      </c>
    </row>
    <row r="2010" spans="1:16" x14ac:dyDescent="0.3">
      <c r="A2010">
        <v>8</v>
      </c>
      <c r="B2010" t="s">
        <v>4399</v>
      </c>
      <c r="C2010" t="s">
        <v>13</v>
      </c>
      <c r="D2010">
        <v>1959</v>
      </c>
      <c r="E2010">
        <v>1959</v>
      </c>
      <c r="F2010">
        <v>2</v>
      </c>
      <c r="G2010">
        <v>2</v>
      </c>
      <c r="H2010">
        <v>0</v>
      </c>
      <c r="I2010">
        <v>60</v>
      </c>
      <c r="J2010">
        <v>58</v>
      </c>
      <c r="K2010">
        <v>30</v>
      </c>
      <c r="L2010">
        <v>0</v>
      </c>
      <c r="M2010">
        <v>1</v>
      </c>
      <c r="N2010">
        <v>0</v>
      </c>
      <c r="O2010" s="2">
        <f t="shared" si="62"/>
        <v>30</v>
      </c>
      <c r="P2010" s="2">
        <f t="shared" si="63"/>
        <v>30</v>
      </c>
    </row>
    <row r="2011" spans="1:16" x14ac:dyDescent="0.3">
      <c r="A2011">
        <v>9</v>
      </c>
      <c r="B2011" t="s">
        <v>4400</v>
      </c>
      <c r="C2011" t="s">
        <v>13</v>
      </c>
      <c r="D2011">
        <v>1988</v>
      </c>
      <c r="E2011">
        <v>1992</v>
      </c>
      <c r="F2011">
        <v>5</v>
      </c>
      <c r="G2011">
        <v>6</v>
      </c>
      <c r="H2011">
        <v>0</v>
      </c>
      <c r="I2011">
        <v>60</v>
      </c>
      <c r="J2011">
        <v>34</v>
      </c>
      <c r="K2011">
        <v>10</v>
      </c>
      <c r="L2011">
        <v>0</v>
      </c>
      <c r="M2011">
        <v>0</v>
      </c>
      <c r="N2011">
        <v>0</v>
      </c>
      <c r="O2011" s="2">
        <f t="shared" si="62"/>
        <v>12</v>
      </c>
      <c r="P2011" s="2">
        <f t="shared" si="63"/>
        <v>10</v>
      </c>
    </row>
    <row r="2012" spans="1:16" x14ac:dyDescent="0.3">
      <c r="A2012">
        <v>10</v>
      </c>
      <c r="B2012" t="s">
        <v>4401</v>
      </c>
      <c r="C2012" t="s">
        <v>13</v>
      </c>
      <c r="D2012">
        <v>1961</v>
      </c>
      <c r="E2012">
        <v>1962</v>
      </c>
      <c r="F2012">
        <v>6</v>
      </c>
      <c r="G2012">
        <v>7</v>
      </c>
      <c r="H2012">
        <v>2</v>
      </c>
      <c r="I2012">
        <v>60</v>
      </c>
      <c r="J2012">
        <v>32</v>
      </c>
      <c r="K2012">
        <v>12</v>
      </c>
      <c r="L2012">
        <v>0</v>
      </c>
      <c r="M2012">
        <v>0</v>
      </c>
      <c r="N2012">
        <v>2</v>
      </c>
      <c r="O2012" s="2">
        <f t="shared" si="62"/>
        <v>10</v>
      </c>
      <c r="P2012" s="2">
        <f t="shared" si="63"/>
        <v>8.5714285714285712</v>
      </c>
    </row>
    <row r="2013" spans="1:16" x14ac:dyDescent="0.3">
      <c r="A2013">
        <v>11</v>
      </c>
      <c r="B2013" t="s">
        <v>3286</v>
      </c>
      <c r="C2013" t="s">
        <v>12</v>
      </c>
      <c r="D2013">
        <v>1979</v>
      </c>
      <c r="E2013">
        <v>1979</v>
      </c>
      <c r="F2013">
        <v>1</v>
      </c>
      <c r="G2013">
        <v>2</v>
      </c>
      <c r="H2013">
        <v>1</v>
      </c>
      <c r="I2013">
        <v>60</v>
      </c>
      <c r="J2013">
        <v>38</v>
      </c>
      <c r="K2013">
        <v>60</v>
      </c>
      <c r="L2013">
        <v>0</v>
      </c>
      <c r="M2013">
        <v>0</v>
      </c>
      <c r="N2013">
        <v>0</v>
      </c>
      <c r="O2013" s="2">
        <f t="shared" si="62"/>
        <v>60</v>
      </c>
      <c r="P2013" s="2">
        <f t="shared" si="63"/>
        <v>30</v>
      </c>
    </row>
    <row r="2014" spans="1:16" x14ac:dyDescent="0.3">
      <c r="A2014">
        <v>12</v>
      </c>
      <c r="B2014" t="s">
        <v>1842</v>
      </c>
      <c r="C2014" t="s">
        <v>11</v>
      </c>
      <c r="D2014">
        <v>2006</v>
      </c>
      <c r="E2014">
        <v>2011</v>
      </c>
      <c r="F2014">
        <v>13</v>
      </c>
      <c r="G2014">
        <v>14</v>
      </c>
      <c r="H2014">
        <v>6</v>
      </c>
      <c r="I2014">
        <v>60</v>
      </c>
      <c r="J2014">
        <v>15</v>
      </c>
      <c r="K2014">
        <v>7.5</v>
      </c>
      <c r="L2014">
        <v>0</v>
      </c>
      <c r="M2014">
        <v>0</v>
      </c>
      <c r="N2014">
        <v>4</v>
      </c>
      <c r="O2014" s="2">
        <f t="shared" si="62"/>
        <v>4.615384615384615</v>
      </c>
      <c r="P2014" s="2">
        <f t="shared" si="63"/>
        <v>4.2857142857142856</v>
      </c>
    </row>
    <row r="2015" spans="1:16" x14ac:dyDescent="0.3">
      <c r="A2015">
        <v>13</v>
      </c>
      <c r="B2015" t="s">
        <v>2689</v>
      </c>
      <c r="C2015" t="s">
        <v>19</v>
      </c>
      <c r="D2015">
        <v>1993</v>
      </c>
      <c r="E2015">
        <v>1994</v>
      </c>
      <c r="F2015">
        <v>4</v>
      </c>
      <c r="G2015">
        <v>6</v>
      </c>
      <c r="H2015">
        <v>2</v>
      </c>
      <c r="I2015">
        <v>60</v>
      </c>
      <c r="J2015">
        <v>30</v>
      </c>
      <c r="K2015">
        <v>15</v>
      </c>
      <c r="L2015">
        <v>0</v>
      </c>
      <c r="M2015">
        <v>0</v>
      </c>
      <c r="N2015">
        <v>2</v>
      </c>
      <c r="O2015" s="2">
        <f t="shared" si="62"/>
        <v>15</v>
      </c>
      <c r="P2015" s="2">
        <f t="shared" si="63"/>
        <v>10</v>
      </c>
    </row>
    <row r="2016" spans="1:16" x14ac:dyDescent="0.3">
      <c r="A2016">
        <v>14</v>
      </c>
      <c r="B2016" t="s">
        <v>2701</v>
      </c>
      <c r="C2016" t="s">
        <v>18</v>
      </c>
      <c r="D2016">
        <v>1986</v>
      </c>
      <c r="E2016">
        <v>1993</v>
      </c>
      <c r="F2016">
        <v>15</v>
      </c>
      <c r="G2016">
        <v>18</v>
      </c>
      <c r="H2016">
        <v>6</v>
      </c>
      <c r="I2016">
        <v>60</v>
      </c>
      <c r="J2016">
        <v>11</v>
      </c>
      <c r="K2016">
        <v>5</v>
      </c>
      <c r="L2016">
        <v>0</v>
      </c>
      <c r="M2016">
        <v>0</v>
      </c>
      <c r="N2016">
        <v>3</v>
      </c>
      <c r="O2016" s="2">
        <f t="shared" si="62"/>
        <v>4</v>
      </c>
      <c r="P2016" s="2">
        <f t="shared" si="63"/>
        <v>3.3333333333333335</v>
      </c>
    </row>
    <row r="2017" spans="1:16" x14ac:dyDescent="0.3">
      <c r="A2017">
        <v>15</v>
      </c>
      <c r="B2017" t="s">
        <v>4402</v>
      </c>
      <c r="C2017" t="s">
        <v>16</v>
      </c>
      <c r="D2017">
        <v>1964</v>
      </c>
      <c r="E2017">
        <v>1965</v>
      </c>
      <c r="F2017">
        <v>3</v>
      </c>
      <c r="G2017">
        <v>5</v>
      </c>
      <c r="H2017">
        <v>0</v>
      </c>
      <c r="I2017">
        <v>59</v>
      </c>
      <c r="J2017">
        <v>20</v>
      </c>
      <c r="K2017">
        <v>11.8</v>
      </c>
      <c r="L2017">
        <v>0</v>
      </c>
      <c r="M2017">
        <v>0</v>
      </c>
      <c r="N2017">
        <v>1</v>
      </c>
      <c r="O2017" s="2">
        <f t="shared" si="62"/>
        <v>19.666666666666668</v>
      </c>
      <c r="P2017" s="2">
        <f t="shared" si="63"/>
        <v>11.8</v>
      </c>
    </row>
    <row r="2018" spans="1:16" x14ac:dyDescent="0.3">
      <c r="A2018">
        <v>16</v>
      </c>
      <c r="B2018" t="s">
        <v>4403</v>
      </c>
      <c r="C2018" t="s">
        <v>18</v>
      </c>
      <c r="D2018">
        <v>1959</v>
      </c>
      <c r="E2018">
        <v>1959</v>
      </c>
      <c r="F2018">
        <v>2</v>
      </c>
      <c r="G2018">
        <v>3</v>
      </c>
      <c r="H2018">
        <v>0</v>
      </c>
      <c r="I2018">
        <v>59</v>
      </c>
      <c r="J2018">
        <v>33</v>
      </c>
      <c r="K2018">
        <v>19.66</v>
      </c>
      <c r="L2018">
        <v>0</v>
      </c>
      <c r="M2018">
        <v>0</v>
      </c>
      <c r="N2018">
        <v>1</v>
      </c>
      <c r="O2018" s="2">
        <f t="shared" si="62"/>
        <v>29.5</v>
      </c>
      <c r="P2018" s="2">
        <f t="shared" si="63"/>
        <v>19.666666666666668</v>
      </c>
    </row>
    <row r="2019" spans="1:16" x14ac:dyDescent="0.3">
      <c r="A2019">
        <v>17</v>
      </c>
      <c r="B2019" t="s">
        <v>4404</v>
      </c>
      <c r="C2019" t="s">
        <v>17</v>
      </c>
      <c r="D2019">
        <v>1961</v>
      </c>
      <c r="E2019">
        <v>1965</v>
      </c>
      <c r="F2019">
        <v>9</v>
      </c>
      <c r="G2019">
        <v>12</v>
      </c>
      <c r="H2019">
        <v>7</v>
      </c>
      <c r="I2019">
        <v>59</v>
      </c>
      <c r="J2019">
        <v>21</v>
      </c>
      <c r="K2019">
        <v>11.8</v>
      </c>
      <c r="L2019">
        <v>0</v>
      </c>
      <c r="M2019">
        <v>0</v>
      </c>
      <c r="N2019">
        <v>3</v>
      </c>
      <c r="O2019" s="2">
        <f t="shared" si="62"/>
        <v>6.5555555555555554</v>
      </c>
      <c r="P2019" s="2">
        <f t="shared" si="63"/>
        <v>4.916666666666667</v>
      </c>
    </row>
    <row r="2020" spans="1:16" x14ac:dyDescent="0.3">
      <c r="A2020">
        <v>18</v>
      </c>
      <c r="B2020" t="s">
        <v>3173</v>
      </c>
      <c r="C2020" t="s">
        <v>20</v>
      </c>
      <c r="D2020">
        <v>2003</v>
      </c>
      <c r="E2020">
        <v>2013</v>
      </c>
      <c r="F2020">
        <v>15</v>
      </c>
      <c r="G2020">
        <v>26</v>
      </c>
      <c r="H2020">
        <v>16</v>
      </c>
      <c r="I2020">
        <v>59</v>
      </c>
      <c r="J2020">
        <v>13</v>
      </c>
      <c r="K2020">
        <v>5.9</v>
      </c>
      <c r="L2020">
        <v>0</v>
      </c>
      <c r="M2020">
        <v>0</v>
      </c>
      <c r="N2020">
        <v>4</v>
      </c>
      <c r="O2020" s="2">
        <f t="shared" si="62"/>
        <v>3.9333333333333331</v>
      </c>
      <c r="P2020" s="2">
        <f t="shared" si="63"/>
        <v>2.2692307692307692</v>
      </c>
    </row>
    <row r="2021" spans="1:16" x14ac:dyDescent="0.3">
      <c r="A2021">
        <v>19</v>
      </c>
      <c r="B2021" t="s">
        <v>4405</v>
      </c>
      <c r="C2021" t="s">
        <v>17</v>
      </c>
      <c r="D2021">
        <v>1922</v>
      </c>
      <c r="E2021">
        <v>1924</v>
      </c>
      <c r="F2021">
        <v>3</v>
      </c>
      <c r="G2021">
        <v>5</v>
      </c>
      <c r="H2021">
        <v>0</v>
      </c>
      <c r="I2021">
        <v>59</v>
      </c>
      <c r="J2021">
        <v>28</v>
      </c>
      <c r="K2021">
        <v>11.8</v>
      </c>
      <c r="L2021">
        <v>0</v>
      </c>
      <c r="M2021">
        <v>0</v>
      </c>
      <c r="N2021">
        <v>2</v>
      </c>
      <c r="O2021" s="2">
        <f t="shared" si="62"/>
        <v>19.666666666666668</v>
      </c>
      <c r="P2021" s="2">
        <f t="shared" si="63"/>
        <v>11.8</v>
      </c>
    </row>
    <row r="2022" spans="1:16" x14ac:dyDescent="0.3">
      <c r="A2022">
        <v>20</v>
      </c>
      <c r="B2022" t="s">
        <v>3111</v>
      </c>
      <c r="C2022" t="s">
        <v>13</v>
      </c>
      <c r="D2022">
        <v>2003</v>
      </c>
      <c r="E2022">
        <v>2003</v>
      </c>
      <c r="F2022">
        <v>3</v>
      </c>
      <c r="G2022">
        <v>4</v>
      </c>
      <c r="H2022">
        <v>0</v>
      </c>
      <c r="I2022">
        <v>59</v>
      </c>
      <c r="J2022">
        <v>26</v>
      </c>
      <c r="K2022">
        <v>14.75</v>
      </c>
      <c r="L2022">
        <v>0</v>
      </c>
      <c r="M2022">
        <v>0</v>
      </c>
      <c r="N2022">
        <v>0</v>
      </c>
      <c r="O2022" s="2">
        <f t="shared" si="62"/>
        <v>19.666666666666668</v>
      </c>
      <c r="P2022" s="2">
        <f t="shared" si="63"/>
        <v>14.75</v>
      </c>
    </row>
    <row r="2023" spans="1:16" x14ac:dyDescent="0.3">
      <c r="A2023">
        <v>21</v>
      </c>
      <c r="B2023" t="s">
        <v>4406</v>
      </c>
      <c r="C2023" t="s">
        <v>13</v>
      </c>
      <c r="D2023">
        <v>1884</v>
      </c>
      <c r="E2023">
        <v>1896</v>
      </c>
      <c r="F2023">
        <v>5</v>
      </c>
      <c r="G2023">
        <v>8</v>
      </c>
      <c r="H2023">
        <v>0</v>
      </c>
      <c r="I2023">
        <v>59</v>
      </c>
      <c r="J2023">
        <v>20</v>
      </c>
      <c r="K2023">
        <v>7.37</v>
      </c>
      <c r="L2023">
        <v>0</v>
      </c>
      <c r="M2023">
        <v>0</v>
      </c>
      <c r="N2023">
        <v>3</v>
      </c>
      <c r="O2023" s="2">
        <f t="shared" si="62"/>
        <v>11.8</v>
      </c>
      <c r="P2023" s="2">
        <f t="shared" si="63"/>
        <v>7.375</v>
      </c>
    </row>
    <row r="2024" spans="1:16" x14ac:dyDescent="0.3">
      <c r="A2024">
        <v>22</v>
      </c>
      <c r="B2024" t="s">
        <v>4407</v>
      </c>
      <c r="C2024" t="s">
        <v>13</v>
      </c>
      <c r="D2024">
        <v>1879</v>
      </c>
      <c r="E2024">
        <v>1879</v>
      </c>
      <c r="F2024">
        <v>1</v>
      </c>
      <c r="G2024">
        <v>2</v>
      </c>
      <c r="H2024">
        <v>0</v>
      </c>
      <c r="I2024">
        <v>58</v>
      </c>
      <c r="J2024">
        <v>52</v>
      </c>
      <c r="K2024">
        <v>29</v>
      </c>
      <c r="L2024">
        <v>0</v>
      </c>
      <c r="M2024">
        <v>1</v>
      </c>
      <c r="N2024">
        <v>0</v>
      </c>
      <c r="O2024" s="2">
        <f t="shared" si="62"/>
        <v>58</v>
      </c>
      <c r="P2024" s="2">
        <f t="shared" si="63"/>
        <v>29</v>
      </c>
    </row>
    <row r="2025" spans="1:16" x14ac:dyDescent="0.3">
      <c r="A2025">
        <v>23</v>
      </c>
      <c r="B2025" t="s">
        <v>2769</v>
      </c>
      <c r="C2025" t="s">
        <v>15</v>
      </c>
      <c r="D2025">
        <v>1994</v>
      </c>
      <c r="E2025">
        <v>2002</v>
      </c>
      <c r="F2025">
        <v>15</v>
      </c>
      <c r="G2025">
        <v>23</v>
      </c>
      <c r="H2025">
        <v>9</v>
      </c>
      <c r="I2025">
        <v>58</v>
      </c>
      <c r="J2025">
        <v>15</v>
      </c>
      <c r="K2025">
        <v>4.1399999999999997</v>
      </c>
      <c r="L2025">
        <v>0</v>
      </c>
      <c r="M2025">
        <v>0</v>
      </c>
      <c r="N2025">
        <v>6</v>
      </c>
      <c r="O2025" s="2">
        <f t="shared" si="62"/>
        <v>3.8666666666666667</v>
      </c>
      <c r="P2025" s="2">
        <f t="shared" si="63"/>
        <v>2.5217391304347827</v>
      </c>
    </row>
    <row r="2026" spans="1:16" x14ac:dyDescent="0.3">
      <c r="A2026">
        <v>24</v>
      </c>
      <c r="B2026" t="s">
        <v>4408</v>
      </c>
      <c r="C2026" t="s">
        <v>13</v>
      </c>
      <c r="D2026">
        <v>1934</v>
      </c>
      <c r="E2026">
        <v>1939</v>
      </c>
      <c r="F2026">
        <v>15</v>
      </c>
      <c r="G2026">
        <v>17</v>
      </c>
      <c r="H2026">
        <v>5</v>
      </c>
      <c r="I2026">
        <v>58</v>
      </c>
      <c r="J2026">
        <v>20</v>
      </c>
      <c r="K2026">
        <v>4.83</v>
      </c>
      <c r="L2026">
        <v>0</v>
      </c>
      <c r="M2026">
        <v>0</v>
      </c>
      <c r="N2026">
        <v>4</v>
      </c>
      <c r="O2026" s="2">
        <f t="shared" si="62"/>
        <v>3.8666666666666667</v>
      </c>
      <c r="P2026" s="2">
        <f t="shared" si="63"/>
        <v>3.4117647058823528</v>
      </c>
    </row>
    <row r="2027" spans="1:16" x14ac:dyDescent="0.3">
      <c r="A2027">
        <v>25</v>
      </c>
      <c r="B2027" t="s">
        <v>4409</v>
      </c>
      <c r="C2027" t="s">
        <v>17</v>
      </c>
      <c r="D2027">
        <v>2015</v>
      </c>
      <c r="E2027">
        <v>2015</v>
      </c>
      <c r="F2027">
        <v>5</v>
      </c>
      <c r="G2027">
        <v>6</v>
      </c>
      <c r="H2027">
        <v>1</v>
      </c>
      <c r="I2027">
        <v>58</v>
      </c>
      <c r="J2027">
        <v>13</v>
      </c>
      <c r="K2027">
        <v>11.6</v>
      </c>
      <c r="L2027">
        <v>0</v>
      </c>
      <c r="M2027">
        <v>0</v>
      </c>
      <c r="N2027">
        <v>0</v>
      </c>
      <c r="O2027" s="2">
        <f t="shared" si="62"/>
        <v>11.6</v>
      </c>
      <c r="P2027" s="2">
        <f t="shared" si="63"/>
        <v>9.6666666666666661</v>
      </c>
    </row>
    <row r="2028" spans="1:16" x14ac:dyDescent="0.3">
      <c r="A2028">
        <v>26</v>
      </c>
      <c r="B2028" t="s">
        <v>4410</v>
      </c>
      <c r="C2028" t="s">
        <v>12</v>
      </c>
      <c r="D2028">
        <v>1957</v>
      </c>
      <c r="E2028">
        <v>1961</v>
      </c>
      <c r="F2028">
        <v>13</v>
      </c>
      <c r="G2028">
        <v>16</v>
      </c>
      <c r="H2028">
        <v>9</v>
      </c>
      <c r="I2028">
        <v>58</v>
      </c>
      <c r="J2028">
        <v>15</v>
      </c>
      <c r="K2028">
        <v>8.2799999999999994</v>
      </c>
      <c r="L2028">
        <v>0</v>
      </c>
      <c r="M2028">
        <v>0</v>
      </c>
      <c r="N2028">
        <v>3</v>
      </c>
      <c r="O2028" s="2">
        <f t="shared" si="62"/>
        <v>4.4615384615384617</v>
      </c>
      <c r="P2028" s="2">
        <f t="shared" si="63"/>
        <v>3.625</v>
      </c>
    </row>
    <row r="2029" spans="1:16" x14ac:dyDescent="0.3">
      <c r="A2029">
        <v>27</v>
      </c>
      <c r="B2029" t="s">
        <v>4411</v>
      </c>
      <c r="C2029" t="s">
        <v>15</v>
      </c>
      <c r="D2029">
        <v>1933</v>
      </c>
      <c r="E2029">
        <v>1939</v>
      </c>
      <c r="F2029">
        <v>10</v>
      </c>
      <c r="G2029">
        <v>14</v>
      </c>
      <c r="H2029">
        <v>3</v>
      </c>
      <c r="I2029">
        <v>58</v>
      </c>
      <c r="J2029">
        <v>22</v>
      </c>
      <c r="K2029">
        <v>5.27</v>
      </c>
      <c r="L2029">
        <v>0</v>
      </c>
      <c r="M2029">
        <v>0</v>
      </c>
      <c r="N2029">
        <v>3</v>
      </c>
      <c r="O2029" s="2">
        <f t="shared" si="62"/>
        <v>5.8</v>
      </c>
      <c r="P2029" s="2">
        <f t="shared" si="63"/>
        <v>4.1428571428571432</v>
      </c>
    </row>
    <row r="2030" spans="1:16" x14ac:dyDescent="0.3">
      <c r="A2030">
        <v>28</v>
      </c>
      <c r="B2030" t="s">
        <v>3284</v>
      </c>
      <c r="C2030" t="s">
        <v>11</v>
      </c>
      <c r="D2030">
        <v>1996</v>
      </c>
      <c r="E2030">
        <v>1996</v>
      </c>
      <c r="F2030">
        <v>2</v>
      </c>
      <c r="G2030">
        <v>3</v>
      </c>
      <c r="H2030">
        <v>1</v>
      </c>
      <c r="I2030">
        <v>58</v>
      </c>
      <c r="J2030">
        <v>28</v>
      </c>
      <c r="K2030">
        <v>29</v>
      </c>
      <c r="L2030">
        <v>0</v>
      </c>
      <c r="M2030">
        <v>0</v>
      </c>
      <c r="N2030">
        <v>0</v>
      </c>
      <c r="O2030" s="2">
        <f t="shared" si="62"/>
        <v>29</v>
      </c>
      <c r="P2030" s="2">
        <f t="shared" si="63"/>
        <v>19.333333333333332</v>
      </c>
    </row>
    <row r="2031" spans="1:16" x14ac:dyDescent="0.3">
      <c r="A2031">
        <v>29</v>
      </c>
      <c r="B2031" t="s">
        <v>4412</v>
      </c>
      <c r="C2031" t="s">
        <v>13</v>
      </c>
      <c r="D2031">
        <v>1899</v>
      </c>
      <c r="E2031">
        <v>1899</v>
      </c>
      <c r="F2031">
        <v>2</v>
      </c>
      <c r="G2031">
        <v>4</v>
      </c>
      <c r="H2031">
        <v>0</v>
      </c>
      <c r="I2031">
        <v>58</v>
      </c>
      <c r="J2031">
        <v>38</v>
      </c>
      <c r="K2031">
        <v>14.5</v>
      </c>
      <c r="L2031">
        <v>0</v>
      </c>
      <c r="M2031">
        <v>0</v>
      </c>
      <c r="N2031">
        <v>0</v>
      </c>
      <c r="O2031" s="2">
        <f t="shared" si="62"/>
        <v>29</v>
      </c>
      <c r="P2031" s="2">
        <f t="shared" si="63"/>
        <v>14.5</v>
      </c>
    </row>
    <row r="2032" spans="1:16" x14ac:dyDescent="0.3">
      <c r="A2032">
        <v>30</v>
      </c>
      <c r="B2032" t="s">
        <v>143</v>
      </c>
      <c r="C2032" t="s">
        <v>17</v>
      </c>
      <c r="D2032">
        <v>2009</v>
      </c>
      <c r="E2032">
        <v>2009</v>
      </c>
      <c r="F2032">
        <v>1</v>
      </c>
      <c r="G2032">
        <v>1</v>
      </c>
      <c r="H2032">
        <v>0</v>
      </c>
      <c r="I2032">
        <v>58</v>
      </c>
      <c r="J2032">
        <v>58</v>
      </c>
      <c r="K2032">
        <v>58</v>
      </c>
      <c r="L2032">
        <v>0</v>
      </c>
      <c r="M2032">
        <v>1</v>
      </c>
      <c r="N2032">
        <v>0</v>
      </c>
      <c r="O2032" s="2">
        <f t="shared" si="62"/>
        <v>58</v>
      </c>
      <c r="P2032" s="2">
        <f t="shared" si="63"/>
        <v>58</v>
      </c>
    </row>
    <row r="2033" spans="1:16" x14ac:dyDescent="0.3">
      <c r="A2033">
        <v>31</v>
      </c>
      <c r="B2033" t="s">
        <v>81</v>
      </c>
      <c r="C2033" t="s">
        <v>22</v>
      </c>
      <c r="D2033">
        <v>2018</v>
      </c>
      <c r="E2033">
        <v>2019</v>
      </c>
      <c r="F2033">
        <v>3</v>
      </c>
      <c r="G2033">
        <v>6</v>
      </c>
      <c r="H2033">
        <v>0</v>
      </c>
      <c r="I2033">
        <v>58</v>
      </c>
      <c r="J2033">
        <v>32</v>
      </c>
      <c r="K2033">
        <v>9.66</v>
      </c>
      <c r="L2033">
        <v>0</v>
      </c>
      <c r="M2033">
        <v>0</v>
      </c>
      <c r="N2033">
        <v>1</v>
      </c>
      <c r="O2033" s="2">
        <f t="shared" si="62"/>
        <v>19.333333333333332</v>
      </c>
      <c r="P2033" s="2">
        <f t="shared" si="63"/>
        <v>9.6666666666666661</v>
      </c>
    </row>
    <row r="2034" spans="1:16" x14ac:dyDescent="0.3">
      <c r="A2034">
        <v>32</v>
      </c>
      <c r="B2034" t="s">
        <v>4413</v>
      </c>
      <c r="C2034" t="s">
        <v>15</v>
      </c>
      <c r="D2034">
        <v>1962</v>
      </c>
      <c r="E2034">
        <v>1962</v>
      </c>
      <c r="F2034">
        <v>4</v>
      </c>
      <c r="G2034">
        <v>4</v>
      </c>
      <c r="H2034">
        <v>1</v>
      </c>
      <c r="I2034">
        <v>58</v>
      </c>
      <c r="J2034">
        <v>35</v>
      </c>
      <c r="K2034">
        <v>19.329999999999998</v>
      </c>
      <c r="L2034">
        <v>0</v>
      </c>
      <c r="M2034">
        <v>0</v>
      </c>
      <c r="N2034">
        <v>0</v>
      </c>
      <c r="O2034" s="2">
        <f t="shared" si="62"/>
        <v>14.5</v>
      </c>
      <c r="P2034" s="2">
        <f t="shared" si="63"/>
        <v>14.5</v>
      </c>
    </row>
    <row r="2035" spans="1:16" x14ac:dyDescent="0.3">
      <c r="A2035">
        <v>33</v>
      </c>
      <c r="B2035" t="s">
        <v>4414</v>
      </c>
      <c r="C2035" t="s">
        <v>17</v>
      </c>
      <c r="D2035">
        <v>1923</v>
      </c>
      <c r="E2035">
        <v>1923</v>
      </c>
      <c r="F2035">
        <v>2</v>
      </c>
      <c r="G2035">
        <v>3</v>
      </c>
      <c r="H2035">
        <v>1</v>
      </c>
      <c r="I2035">
        <v>58</v>
      </c>
      <c r="J2035">
        <v>50</v>
      </c>
      <c r="K2035">
        <v>29</v>
      </c>
      <c r="L2035">
        <v>0</v>
      </c>
      <c r="M2035">
        <v>1</v>
      </c>
      <c r="N2035">
        <v>0</v>
      </c>
      <c r="O2035" s="2">
        <f t="shared" si="62"/>
        <v>29</v>
      </c>
      <c r="P2035" s="2">
        <f t="shared" si="63"/>
        <v>19.333333333333332</v>
      </c>
    </row>
    <row r="2036" spans="1:16" x14ac:dyDescent="0.3">
      <c r="A2036">
        <v>34</v>
      </c>
      <c r="B2036" t="s">
        <v>2899</v>
      </c>
      <c r="C2036" t="s">
        <v>12</v>
      </c>
      <c r="D2036">
        <v>1985</v>
      </c>
      <c r="E2036">
        <v>1986</v>
      </c>
      <c r="F2036">
        <v>9</v>
      </c>
      <c r="G2036">
        <v>12</v>
      </c>
      <c r="H2036">
        <v>4</v>
      </c>
      <c r="I2036">
        <v>57</v>
      </c>
      <c r="J2036">
        <v>15</v>
      </c>
      <c r="K2036">
        <v>7.12</v>
      </c>
      <c r="L2036">
        <v>0</v>
      </c>
      <c r="M2036">
        <v>0</v>
      </c>
      <c r="N2036">
        <v>1</v>
      </c>
      <c r="O2036" s="2">
        <f t="shared" si="62"/>
        <v>6.333333333333333</v>
      </c>
      <c r="P2036" s="2">
        <f t="shared" si="63"/>
        <v>4.75</v>
      </c>
    </row>
    <row r="2037" spans="1:16" x14ac:dyDescent="0.3">
      <c r="A2037">
        <v>35</v>
      </c>
      <c r="B2037" t="s">
        <v>4415</v>
      </c>
      <c r="C2037" t="s">
        <v>13</v>
      </c>
      <c r="D2037">
        <v>1934</v>
      </c>
      <c r="E2037">
        <v>1939</v>
      </c>
      <c r="F2037">
        <v>2</v>
      </c>
      <c r="G2037">
        <v>4</v>
      </c>
      <c r="H2037">
        <v>0</v>
      </c>
      <c r="I2037">
        <v>57</v>
      </c>
      <c r="J2037">
        <v>25</v>
      </c>
      <c r="K2037">
        <v>14.25</v>
      </c>
      <c r="L2037">
        <v>0</v>
      </c>
      <c r="M2037">
        <v>0</v>
      </c>
      <c r="N2037">
        <v>1</v>
      </c>
      <c r="O2037" s="2">
        <f t="shared" si="62"/>
        <v>28.5</v>
      </c>
      <c r="P2037" s="2">
        <f t="shared" si="63"/>
        <v>14.25</v>
      </c>
    </row>
    <row r="2038" spans="1:16" x14ac:dyDescent="0.3">
      <c r="A2038">
        <v>36</v>
      </c>
      <c r="B2038" t="s">
        <v>4416</v>
      </c>
      <c r="C2038" t="s">
        <v>12</v>
      </c>
      <c r="D2038">
        <v>1931</v>
      </c>
      <c r="E2038">
        <v>1933</v>
      </c>
      <c r="F2038">
        <v>2</v>
      </c>
      <c r="G2038">
        <v>3</v>
      </c>
      <c r="H2038">
        <v>0</v>
      </c>
      <c r="I2038">
        <v>57</v>
      </c>
      <c r="J2038">
        <v>42</v>
      </c>
      <c r="K2038">
        <v>19</v>
      </c>
      <c r="L2038">
        <v>0</v>
      </c>
      <c r="M2038">
        <v>0</v>
      </c>
      <c r="N2038">
        <v>1</v>
      </c>
      <c r="O2038" s="2">
        <f t="shared" si="62"/>
        <v>28.5</v>
      </c>
      <c r="P2038" s="2">
        <f t="shared" si="63"/>
        <v>19</v>
      </c>
    </row>
    <row r="2039" spans="1:16" x14ac:dyDescent="0.3">
      <c r="A2039">
        <v>37</v>
      </c>
      <c r="B2039" t="s">
        <v>1949</v>
      </c>
      <c r="C2039" t="s">
        <v>20</v>
      </c>
      <c r="D2039">
        <v>2015</v>
      </c>
      <c r="E2039">
        <v>2015</v>
      </c>
      <c r="F2039">
        <v>5</v>
      </c>
      <c r="G2039">
        <v>6</v>
      </c>
      <c r="H2039">
        <v>1</v>
      </c>
      <c r="I2039">
        <v>57</v>
      </c>
      <c r="J2039">
        <v>25</v>
      </c>
      <c r="K2039">
        <v>11.4</v>
      </c>
      <c r="L2039">
        <v>0</v>
      </c>
      <c r="M2039">
        <v>0</v>
      </c>
      <c r="N2039">
        <v>0</v>
      </c>
      <c r="O2039" s="2">
        <f t="shared" si="62"/>
        <v>11.4</v>
      </c>
      <c r="P2039" s="2">
        <f t="shared" si="63"/>
        <v>9.5</v>
      </c>
    </row>
    <row r="2040" spans="1:16" x14ac:dyDescent="0.3">
      <c r="A2040">
        <v>38</v>
      </c>
      <c r="B2040" t="s">
        <v>421</v>
      </c>
      <c r="C2040" t="s">
        <v>17</v>
      </c>
      <c r="D2040">
        <v>2002</v>
      </c>
      <c r="E2040">
        <v>2004</v>
      </c>
      <c r="F2040">
        <v>2</v>
      </c>
      <c r="G2040">
        <v>4</v>
      </c>
      <c r="H2040">
        <v>1</v>
      </c>
      <c r="I2040">
        <v>57</v>
      </c>
      <c r="J2040">
        <v>32</v>
      </c>
      <c r="K2040">
        <v>19</v>
      </c>
      <c r="L2040">
        <v>0</v>
      </c>
      <c r="M2040">
        <v>0</v>
      </c>
      <c r="N2040">
        <v>1</v>
      </c>
      <c r="O2040" s="2">
        <f t="shared" si="62"/>
        <v>28.5</v>
      </c>
      <c r="P2040" s="2">
        <f t="shared" si="63"/>
        <v>14.25</v>
      </c>
    </row>
    <row r="2041" spans="1:16" x14ac:dyDescent="0.3">
      <c r="A2041">
        <v>39</v>
      </c>
      <c r="B2041" t="s">
        <v>4417</v>
      </c>
      <c r="C2041" t="s">
        <v>15</v>
      </c>
      <c r="D2041">
        <v>1969</v>
      </c>
      <c r="E2041">
        <v>1972</v>
      </c>
      <c r="F2041">
        <v>7</v>
      </c>
      <c r="G2041">
        <v>8</v>
      </c>
      <c r="H2041">
        <v>1</v>
      </c>
      <c r="I2041">
        <v>57</v>
      </c>
      <c r="J2041">
        <v>25</v>
      </c>
      <c r="K2041">
        <v>8.14</v>
      </c>
      <c r="L2041">
        <v>0</v>
      </c>
      <c r="M2041">
        <v>0</v>
      </c>
      <c r="N2041">
        <v>1</v>
      </c>
      <c r="O2041" s="2">
        <f t="shared" si="62"/>
        <v>8.1428571428571423</v>
      </c>
      <c r="P2041" s="2">
        <f t="shared" si="63"/>
        <v>7.125</v>
      </c>
    </row>
    <row r="2042" spans="1:16" x14ac:dyDescent="0.3">
      <c r="A2042">
        <v>40</v>
      </c>
      <c r="B2042" t="s">
        <v>4418</v>
      </c>
      <c r="C2042" t="s">
        <v>13</v>
      </c>
      <c r="D2042">
        <v>1959</v>
      </c>
      <c r="E2042">
        <v>1964</v>
      </c>
      <c r="F2042">
        <v>3</v>
      </c>
      <c r="G2042">
        <v>5</v>
      </c>
      <c r="H2042">
        <v>0</v>
      </c>
      <c r="I2042">
        <v>57</v>
      </c>
      <c r="J2042">
        <v>24</v>
      </c>
      <c r="K2042">
        <v>11.4</v>
      </c>
      <c r="L2042">
        <v>0</v>
      </c>
      <c r="M2042">
        <v>0</v>
      </c>
      <c r="N2042">
        <v>0</v>
      </c>
      <c r="O2042" s="2">
        <f t="shared" si="62"/>
        <v>19</v>
      </c>
      <c r="P2042" s="2">
        <f t="shared" si="63"/>
        <v>11.4</v>
      </c>
    </row>
    <row r="2043" spans="1:16" x14ac:dyDescent="0.3">
      <c r="A2043">
        <v>41</v>
      </c>
      <c r="B2043" t="s">
        <v>289</v>
      </c>
      <c r="C2043" t="s">
        <v>17</v>
      </c>
      <c r="D2043">
        <v>2019</v>
      </c>
      <c r="E2043">
        <v>2019</v>
      </c>
      <c r="F2043">
        <v>1</v>
      </c>
      <c r="G2043">
        <v>2</v>
      </c>
      <c r="H2043">
        <v>0</v>
      </c>
      <c r="I2043">
        <v>57</v>
      </c>
      <c r="J2043">
        <v>51</v>
      </c>
      <c r="K2043">
        <v>28.5</v>
      </c>
      <c r="L2043">
        <v>0</v>
      </c>
      <c r="M2043">
        <v>1</v>
      </c>
      <c r="N2043">
        <v>0</v>
      </c>
      <c r="O2043" s="2">
        <f t="shared" si="62"/>
        <v>57</v>
      </c>
      <c r="P2043" s="2">
        <f t="shared" si="63"/>
        <v>28.5</v>
      </c>
    </row>
    <row r="2044" spans="1:16" x14ac:dyDescent="0.3">
      <c r="A2044">
        <v>42</v>
      </c>
      <c r="B2044" t="s">
        <v>2325</v>
      </c>
      <c r="C2044" t="s">
        <v>19</v>
      </c>
      <c r="D2044">
        <v>1998</v>
      </c>
      <c r="E2044">
        <v>2000</v>
      </c>
      <c r="F2044">
        <v>2</v>
      </c>
      <c r="G2044">
        <v>4</v>
      </c>
      <c r="H2044">
        <v>0</v>
      </c>
      <c r="I2044">
        <v>57</v>
      </c>
      <c r="J2044">
        <v>38</v>
      </c>
      <c r="K2044">
        <v>14.25</v>
      </c>
      <c r="L2044">
        <v>0</v>
      </c>
      <c r="M2044">
        <v>0</v>
      </c>
      <c r="N2044">
        <v>2</v>
      </c>
      <c r="O2044" s="2">
        <f t="shared" si="62"/>
        <v>28.5</v>
      </c>
      <c r="P2044" s="2">
        <f t="shared" si="63"/>
        <v>14.25</v>
      </c>
    </row>
    <row r="2045" spans="1:16" x14ac:dyDescent="0.3">
      <c r="A2045">
        <v>43</v>
      </c>
      <c r="B2045" t="s">
        <v>1570</v>
      </c>
      <c r="C2045" t="s">
        <v>18</v>
      </c>
      <c r="D2045">
        <v>2012</v>
      </c>
      <c r="E2045">
        <v>2019</v>
      </c>
      <c r="F2045">
        <v>4</v>
      </c>
      <c r="G2045">
        <v>4</v>
      </c>
      <c r="H2045">
        <v>0</v>
      </c>
      <c r="I2045">
        <v>56</v>
      </c>
      <c r="J2045">
        <v>35</v>
      </c>
      <c r="K2045">
        <v>14</v>
      </c>
      <c r="L2045">
        <v>0</v>
      </c>
      <c r="M2045">
        <v>0</v>
      </c>
      <c r="N2045">
        <v>1</v>
      </c>
      <c r="O2045" s="2">
        <f t="shared" si="62"/>
        <v>14</v>
      </c>
      <c r="P2045" s="2">
        <f t="shared" si="63"/>
        <v>14</v>
      </c>
    </row>
    <row r="2046" spans="1:16" x14ac:dyDescent="0.3">
      <c r="A2046">
        <v>44</v>
      </c>
      <c r="B2046" t="s">
        <v>4419</v>
      </c>
      <c r="C2046" t="s">
        <v>14</v>
      </c>
      <c r="D2046">
        <v>2003</v>
      </c>
      <c r="E2046">
        <v>2003</v>
      </c>
      <c r="F2046">
        <v>2</v>
      </c>
      <c r="G2046">
        <v>3</v>
      </c>
      <c r="H2046">
        <v>1</v>
      </c>
      <c r="I2046">
        <v>56</v>
      </c>
      <c r="J2046">
        <v>51</v>
      </c>
      <c r="K2046">
        <v>28</v>
      </c>
      <c r="L2046">
        <v>0</v>
      </c>
      <c r="M2046">
        <v>1</v>
      </c>
      <c r="N2046">
        <v>0</v>
      </c>
      <c r="O2046" s="2">
        <f t="shared" si="62"/>
        <v>28</v>
      </c>
      <c r="P2046" s="2">
        <f t="shared" si="63"/>
        <v>18.666666666666668</v>
      </c>
    </row>
    <row r="2047" spans="1:16" x14ac:dyDescent="0.3">
      <c r="A2047">
        <v>45</v>
      </c>
      <c r="B2047" t="s">
        <v>4420</v>
      </c>
      <c r="C2047" t="s">
        <v>11</v>
      </c>
      <c r="D2047">
        <v>1958</v>
      </c>
      <c r="E2047">
        <v>1958</v>
      </c>
      <c r="F2047">
        <v>2</v>
      </c>
      <c r="G2047">
        <v>4</v>
      </c>
      <c r="H2047">
        <v>1</v>
      </c>
      <c r="I2047">
        <v>56</v>
      </c>
      <c r="J2047">
        <v>32</v>
      </c>
      <c r="K2047">
        <v>18.66</v>
      </c>
      <c r="L2047">
        <v>0</v>
      </c>
      <c r="M2047">
        <v>0</v>
      </c>
      <c r="N2047">
        <v>1</v>
      </c>
      <c r="O2047" s="2">
        <f t="shared" si="62"/>
        <v>28</v>
      </c>
      <c r="P2047" s="2">
        <f t="shared" si="63"/>
        <v>14</v>
      </c>
    </row>
    <row r="2048" spans="1:16" x14ac:dyDescent="0.3">
      <c r="A2048">
        <v>46</v>
      </c>
      <c r="B2048" t="s">
        <v>890</v>
      </c>
      <c r="C2048" t="s">
        <v>20</v>
      </c>
      <c r="D2048">
        <v>2015</v>
      </c>
      <c r="E2048">
        <v>2019</v>
      </c>
      <c r="F2048">
        <v>13</v>
      </c>
      <c r="G2048">
        <v>19</v>
      </c>
      <c r="H2048">
        <v>6</v>
      </c>
      <c r="I2048">
        <v>56</v>
      </c>
      <c r="J2048">
        <v>16</v>
      </c>
      <c r="K2048">
        <v>4.3</v>
      </c>
      <c r="L2048">
        <v>0</v>
      </c>
      <c r="M2048">
        <v>0</v>
      </c>
      <c r="N2048">
        <v>7</v>
      </c>
      <c r="O2048" s="2">
        <f t="shared" si="62"/>
        <v>4.3076923076923075</v>
      </c>
      <c r="P2048" s="2">
        <f t="shared" si="63"/>
        <v>2.9473684210526314</v>
      </c>
    </row>
    <row r="2049" spans="1:16" x14ac:dyDescent="0.3">
      <c r="A2049">
        <v>47</v>
      </c>
      <c r="B2049" t="s">
        <v>1344</v>
      </c>
      <c r="C2049" t="s">
        <v>11</v>
      </c>
      <c r="D2049">
        <v>2015</v>
      </c>
      <c r="E2049">
        <v>2015</v>
      </c>
      <c r="F2049">
        <v>1</v>
      </c>
      <c r="G2049">
        <v>2</v>
      </c>
      <c r="H2049">
        <v>0</v>
      </c>
      <c r="I2049">
        <v>56</v>
      </c>
      <c r="J2049">
        <v>35</v>
      </c>
      <c r="K2049">
        <v>28</v>
      </c>
      <c r="L2049">
        <v>0</v>
      </c>
      <c r="M2049">
        <v>0</v>
      </c>
      <c r="N2049">
        <v>0</v>
      </c>
      <c r="O2049" s="2">
        <f t="shared" si="62"/>
        <v>56</v>
      </c>
      <c r="P2049" s="2">
        <f t="shared" si="63"/>
        <v>28</v>
      </c>
    </row>
    <row r="2050" spans="1:16" x14ac:dyDescent="0.3">
      <c r="A2050">
        <v>48</v>
      </c>
      <c r="B2050" t="s">
        <v>2649</v>
      </c>
      <c r="C2050" t="s">
        <v>18</v>
      </c>
      <c r="D2050">
        <v>1990</v>
      </c>
      <c r="E2050">
        <v>1998</v>
      </c>
      <c r="F2050">
        <v>3</v>
      </c>
      <c r="G2050">
        <v>4</v>
      </c>
      <c r="H2050">
        <v>0</v>
      </c>
      <c r="I2050">
        <v>56</v>
      </c>
      <c r="J2050">
        <v>26</v>
      </c>
      <c r="K2050">
        <v>14</v>
      </c>
      <c r="L2050">
        <v>0</v>
      </c>
      <c r="M2050">
        <v>0</v>
      </c>
      <c r="N2050">
        <v>0</v>
      </c>
      <c r="O2050" s="2">
        <f t="shared" si="62"/>
        <v>18.666666666666668</v>
      </c>
      <c r="P2050" s="2">
        <f t="shared" si="63"/>
        <v>14</v>
      </c>
    </row>
    <row r="2051" spans="1:16" x14ac:dyDescent="0.3">
      <c r="A2051">
        <v>49</v>
      </c>
      <c r="B2051" t="s">
        <v>2722</v>
      </c>
      <c r="C2051" t="s">
        <v>11</v>
      </c>
      <c r="D2051">
        <v>1988</v>
      </c>
      <c r="E2051">
        <v>1990</v>
      </c>
      <c r="F2051">
        <v>2</v>
      </c>
      <c r="G2051">
        <v>3</v>
      </c>
      <c r="H2051">
        <v>1</v>
      </c>
      <c r="I2051">
        <v>56</v>
      </c>
      <c r="J2051">
        <v>38</v>
      </c>
      <c r="K2051">
        <v>28</v>
      </c>
      <c r="L2051">
        <v>0</v>
      </c>
      <c r="M2051">
        <v>0</v>
      </c>
      <c r="N2051">
        <v>1</v>
      </c>
      <c r="O2051" s="2">
        <f t="shared" ref="O2051:O2114" si="64">I2051/F2051</f>
        <v>28</v>
      </c>
      <c r="P2051" s="2">
        <f t="shared" ref="P2051:P2114" si="65">I2051/G2051</f>
        <v>18.666666666666668</v>
      </c>
    </row>
    <row r="2052" spans="1:16" x14ac:dyDescent="0.3">
      <c r="A2052">
        <v>0</v>
      </c>
      <c r="B2052" t="s">
        <v>4421</v>
      </c>
      <c r="C2052" t="s">
        <v>18</v>
      </c>
      <c r="D2052">
        <v>1966</v>
      </c>
      <c r="E2052">
        <v>1966</v>
      </c>
      <c r="F2052">
        <v>2</v>
      </c>
      <c r="G2052">
        <v>4</v>
      </c>
      <c r="H2052">
        <v>0</v>
      </c>
      <c r="I2052">
        <v>55</v>
      </c>
      <c r="J2052">
        <v>28</v>
      </c>
      <c r="K2052">
        <v>13.75</v>
      </c>
      <c r="L2052">
        <v>0</v>
      </c>
      <c r="M2052">
        <v>0</v>
      </c>
      <c r="N2052">
        <v>0</v>
      </c>
      <c r="O2052" s="2">
        <f t="shared" si="64"/>
        <v>27.5</v>
      </c>
      <c r="P2052" s="2">
        <f t="shared" si="65"/>
        <v>13.75</v>
      </c>
    </row>
    <row r="2053" spans="1:16" x14ac:dyDescent="0.3">
      <c r="A2053">
        <v>1</v>
      </c>
      <c r="B2053" t="s">
        <v>3392</v>
      </c>
      <c r="C2053" t="s">
        <v>12</v>
      </c>
      <c r="D2053">
        <v>2017</v>
      </c>
      <c r="E2053">
        <v>2017</v>
      </c>
      <c r="F2053">
        <v>2</v>
      </c>
      <c r="G2053">
        <v>2</v>
      </c>
      <c r="H2053">
        <v>0</v>
      </c>
      <c r="I2053">
        <v>55</v>
      </c>
      <c r="J2053">
        <v>37</v>
      </c>
      <c r="K2053">
        <v>27.5</v>
      </c>
      <c r="L2053">
        <v>0</v>
      </c>
      <c r="M2053">
        <v>0</v>
      </c>
      <c r="N2053">
        <v>0</v>
      </c>
      <c r="O2053" s="2">
        <f t="shared" si="64"/>
        <v>27.5</v>
      </c>
      <c r="P2053" s="2">
        <f t="shared" si="65"/>
        <v>27.5</v>
      </c>
    </row>
    <row r="2054" spans="1:16" x14ac:dyDescent="0.3">
      <c r="A2054">
        <v>2</v>
      </c>
      <c r="B2054" t="s">
        <v>4422</v>
      </c>
      <c r="C2054" t="s">
        <v>13</v>
      </c>
      <c r="D2054">
        <v>1896</v>
      </c>
      <c r="E2054">
        <v>1899</v>
      </c>
      <c r="F2054">
        <v>5</v>
      </c>
      <c r="G2054">
        <v>8</v>
      </c>
      <c r="H2054">
        <v>1</v>
      </c>
      <c r="I2054">
        <v>55</v>
      </c>
      <c r="J2054">
        <v>30</v>
      </c>
      <c r="K2054">
        <v>7.85</v>
      </c>
      <c r="L2054">
        <v>0</v>
      </c>
      <c r="M2054">
        <v>0</v>
      </c>
      <c r="N2054">
        <v>2</v>
      </c>
      <c r="O2054" s="2">
        <f t="shared" si="64"/>
        <v>11</v>
      </c>
      <c r="P2054" s="2">
        <f t="shared" si="65"/>
        <v>6.875</v>
      </c>
    </row>
    <row r="2055" spans="1:16" x14ac:dyDescent="0.3">
      <c r="A2055">
        <v>3</v>
      </c>
      <c r="B2055" t="s">
        <v>2891</v>
      </c>
      <c r="C2055" t="s">
        <v>19</v>
      </c>
      <c r="D2055">
        <v>2016</v>
      </c>
      <c r="E2055">
        <v>2016</v>
      </c>
      <c r="F2055">
        <v>2</v>
      </c>
      <c r="G2055">
        <v>4</v>
      </c>
      <c r="H2055">
        <v>0</v>
      </c>
      <c r="I2055">
        <v>55</v>
      </c>
      <c r="J2055">
        <v>42</v>
      </c>
      <c r="K2055">
        <v>13.75</v>
      </c>
      <c r="L2055">
        <v>0</v>
      </c>
      <c r="M2055">
        <v>0</v>
      </c>
      <c r="N2055">
        <v>1</v>
      </c>
      <c r="O2055" s="2">
        <f t="shared" si="64"/>
        <v>27.5</v>
      </c>
      <c r="P2055" s="2">
        <f t="shared" si="65"/>
        <v>13.75</v>
      </c>
    </row>
    <row r="2056" spans="1:16" x14ac:dyDescent="0.3">
      <c r="A2056">
        <v>4</v>
      </c>
      <c r="B2056" t="s">
        <v>4423</v>
      </c>
      <c r="C2056" t="s">
        <v>11</v>
      </c>
      <c r="D2056">
        <v>1932</v>
      </c>
      <c r="E2056">
        <v>1936</v>
      </c>
      <c r="F2056">
        <v>6</v>
      </c>
      <c r="G2056">
        <v>11</v>
      </c>
      <c r="H2056">
        <v>3</v>
      </c>
      <c r="I2056">
        <v>55</v>
      </c>
      <c r="J2056">
        <v>14</v>
      </c>
      <c r="K2056">
        <v>6.87</v>
      </c>
      <c r="L2056">
        <v>0</v>
      </c>
      <c r="M2056">
        <v>0</v>
      </c>
      <c r="N2056">
        <v>2</v>
      </c>
      <c r="O2056" s="2">
        <f t="shared" si="64"/>
        <v>9.1666666666666661</v>
      </c>
      <c r="P2056" s="2">
        <f t="shared" si="65"/>
        <v>5</v>
      </c>
    </row>
    <row r="2057" spans="1:16" x14ac:dyDescent="0.3">
      <c r="A2057">
        <v>5</v>
      </c>
      <c r="B2057" t="s">
        <v>1396</v>
      </c>
      <c r="C2057" t="s">
        <v>15</v>
      </c>
      <c r="D2057">
        <v>2008</v>
      </c>
      <c r="E2057">
        <v>2008</v>
      </c>
      <c r="F2057">
        <v>2</v>
      </c>
      <c r="G2057">
        <v>4</v>
      </c>
      <c r="H2057">
        <v>0</v>
      </c>
      <c r="I2057">
        <v>55</v>
      </c>
      <c r="J2057">
        <v>20</v>
      </c>
      <c r="K2057">
        <v>13.75</v>
      </c>
      <c r="L2057">
        <v>0</v>
      </c>
      <c r="M2057">
        <v>0</v>
      </c>
      <c r="N2057">
        <v>0</v>
      </c>
      <c r="O2057" s="2">
        <f t="shared" si="64"/>
        <v>27.5</v>
      </c>
      <c r="P2057" s="2">
        <f t="shared" si="65"/>
        <v>13.75</v>
      </c>
    </row>
    <row r="2058" spans="1:16" x14ac:dyDescent="0.3">
      <c r="A2058">
        <v>6</v>
      </c>
      <c r="B2058" t="s">
        <v>4424</v>
      </c>
      <c r="C2058" t="s">
        <v>17</v>
      </c>
      <c r="D2058">
        <v>1910</v>
      </c>
      <c r="E2058">
        <v>1911</v>
      </c>
      <c r="F2058">
        <v>3</v>
      </c>
      <c r="G2058">
        <v>6</v>
      </c>
      <c r="H2058">
        <v>0</v>
      </c>
      <c r="I2058">
        <v>55</v>
      </c>
      <c r="J2058">
        <v>31</v>
      </c>
      <c r="K2058">
        <v>9.16</v>
      </c>
      <c r="L2058">
        <v>0</v>
      </c>
      <c r="M2058">
        <v>0</v>
      </c>
      <c r="N2058">
        <v>2</v>
      </c>
      <c r="O2058" s="2">
        <f t="shared" si="64"/>
        <v>18.333333333333332</v>
      </c>
      <c r="P2058" s="2">
        <f t="shared" si="65"/>
        <v>9.1666666666666661</v>
      </c>
    </row>
    <row r="2059" spans="1:16" x14ac:dyDescent="0.3">
      <c r="A2059">
        <v>7</v>
      </c>
      <c r="B2059" t="s">
        <v>4425</v>
      </c>
      <c r="C2059" t="s">
        <v>13</v>
      </c>
      <c r="D2059">
        <v>1888</v>
      </c>
      <c r="E2059">
        <v>1888</v>
      </c>
      <c r="F2059">
        <v>2</v>
      </c>
      <c r="G2059">
        <v>2</v>
      </c>
      <c r="H2059">
        <v>0</v>
      </c>
      <c r="I2059">
        <v>55</v>
      </c>
      <c r="J2059">
        <v>31</v>
      </c>
      <c r="K2059">
        <v>27.5</v>
      </c>
      <c r="L2059">
        <v>0</v>
      </c>
      <c r="M2059">
        <v>0</v>
      </c>
      <c r="N2059">
        <v>0</v>
      </c>
      <c r="O2059" s="2">
        <f t="shared" si="64"/>
        <v>27.5</v>
      </c>
      <c r="P2059" s="2">
        <f t="shared" si="65"/>
        <v>27.5</v>
      </c>
    </row>
    <row r="2060" spans="1:16" x14ac:dyDescent="0.3">
      <c r="A2060">
        <v>8</v>
      </c>
      <c r="B2060" t="s">
        <v>2657</v>
      </c>
      <c r="C2060" t="s">
        <v>18</v>
      </c>
      <c r="D2060">
        <v>1976</v>
      </c>
      <c r="E2060">
        <v>1986</v>
      </c>
      <c r="F2060">
        <v>15</v>
      </c>
      <c r="G2060">
        <v>18</v>
      </c>
      <c r="H2060">
        <v>6</v>
      </c>
      <c r="I2060">
        <v>55</v>
      </c>
      <c r="J2060">
        <v>13</v>
      </c>
      <c r="K2060">
        <v>4.58</v>
      </c>
      <c r="L2060">
        <v>0</v>
      </c>
      <c r="M2060">
        <v>0</v>
      </c>
      <c r="N2060">
        <v>7</v>
      </c>
      <c r="O2060" s="2">
        <f t="shared" si="64"/>
        <v>3.6666666666666665</v>
      </c>
      <c r="P2060" s="2">
        <f t="shared" si="65"/>
        <v>3.0555555555555554</v>
      </c>
    </row>
    <row r="2061" spans="1:16" x14ac:dyDescent="0.3">
      <c r="A2061">
        <v>9</v>
      </c>
      <c r="B2061" t="s">
        <v>4426</v>
      </c>
      <c r="C2061" t="s">
        <v>14</v>
      </c>
      <c r="D2061">
        <v>1984</v>
      </c>
      <c r="E2061">
        <v>1984</v>
      </c>
      <c r="F2061">
        <v>2</v>
      </c>
      <c r="G2061">
        <v>4</v>
      </c>
      <c r="H2061">
        <v>1</v>
      </c>
      <c r="I2061">
        <v>54</v>
      </c>
      <c r="J2061">
        <v>34</v>
      </c>
      <c r="K2061">
        <v>18</v>
      </c>
      <c r="L2061">
        <v>0</v>
      </c>
      <c r="M2061">
        <v>0</v>
      </c>
      <c r="N2061">
        <v>0</v>
      </c>
      <c r="O2061" s="2">
        <f t="shared" si="64"/>
        <v>27</v>
      </c>
      <c r="P2061" s="2">
        <f t="shared" si="65"/>
        <v>13.5</v>
      </c>
    </row>
    <row r="2062" spans="1:16" x14ac:dyDescent="0.3">
      <c r="A2062">
        <v>10</v>
      </c>
      <c r="B2062" t="s">
        <v>1715</v>
      </c>
      <c r="C2062" t="s">
        <v>12</v>
      </c>
      <c r="D2062">
        <v>2009</v>
      </c>
      <c r="E2062">
        <v>2010</v>
      </c>
      <c r="F2062">
        <v>12</v>
      </c>
      <c r="G2062">
        <v>14</v>
      </c>
      <c r="H2062">
        <v>7</v>
      </c>
      <c r="I2062">
        <v>54</v>
      </c>
      <c r="J2062">
        <v>21</v>
      </c>
      <c r="K2062">
        <v>7.71</v>
      </c>
      <c r="L2062">
        <v>0</v>
      </c>
      <c r="M2062">
        <v>0</v>
      </c>
      <c r="N2062">
        <v>3</v>
      </c>
      <c r="O2062" s="2">
        <f t="shared" si="64"/>
        <v>4.5</v>
      </c>
      <c r="P2062" s="2">
        <f t="shared" si="65"/>
        <v>3.8571428571428572</v>
      </c>
    </row>
    <row r="2063" spans="1:16" x14ac:dyDescent="0.3">
      <c r="A2063">
        <v>11</v>
      </c>
      <c r="B2063" t="s">
        <v>2637</v>
      </c>
      <c r="C2063" t="s">
        <v>19</v>
      </c>
      <c r="D2063">
        <v>1992</v>
      </c>
      <c r="E2063">
        <v>1992</v>
      </c>
      <c r="F2063">
        <v>3</v>
      </c>
      <c r="G2063">
        <v>4</v>
      </c>
      <c r="H2063">
        <v>2</v>
      </c>
      <c r="I2063">
        <v>54</v>
      </c>
      <c r="J2063">
        <v>30</v>
      </c>
      <c r="K2063">
        <v>27</v>
      </c>
      <c r="L2063">
        <v>0</v>
      </c>
      <c r="M2063">
        <v>0</v>
      </c>
      <c r="N2063">
        <v>1</v>
      </c>
      <c r="O2063" s="2">
        <f t="shared" si="64"/>
        <v>18</v>
      </c>
      <c r="P2063" s="2">
        <f t="shared" si="65"/>
        <v>13.5</v>
      </c>
    </row>
    <row r="2064" spans="1:16" x14ac:dyDescent="0.3">
      <c r="A2064">
        <v>12</v>
      </c>
      <c r="B2064" t="s">
        <v>4427</v>
      </c>
      <c r="C2064" t="s">
        <v>12</v>
      </c>
      <c r="D2064">
        <v>1935</v>
      </c>
      <c r="E2064">
        <v>1938</v>
      </c>
      <c r="F2064">
        <v>10</v>
      </c>
      <c r="G2064">
        <v>11</v>
      </c>
      <c r="H2064">
        <v>5</v>
      </c>
      <c r="I2064">
        <v>54</v>
      </c>
      <c r="J2064">
        <v>16</v>
      </c>
      <c r="K2064">
        <v>9</v>
      </c>
      <c r="L2064">
        <v>0</v>
      </c>
      <c r="M2064">
        <v>0</v>
      </c>
      <c r="N2064">
        <v>2</v>
      </c>
      <c r="O2064" s="2">
        <f t="shared" si="64"/>
        <v>5.4</v>
      </c>
      <c r="P2064" s="2">
        <f t="shared" si="65"/>
        <v>4.9090909090909092</v>
      </c>
    </row>
    <row r="2065" spans="1:16" x14ac:dyDescent="0.3">
      <c r="A2065">
        <v>13</v>
      </c>
      <c r="B2065" t="s">
        <v>4428</v>
      </c>
      <c r="C2065" t="s">
        <v>11</v>
      </c>
      <c r="D2065">
        <v>1969</v>
      </c>
      <c r="E2065">
        <v>1969</v>
      </c>
      <c r="F2065">
        <v>2</v>
      </c>
      <c r="G2065">
        <v>4</v>
      </c>
      <c r="H2065">
        <v>0</v>
      </c>
      <c r="I2065">
        <v>54</v>
      </c>
      <c r="J2065">
        <v>18</v>
      </c>
      <c r="K2065">
        <v>13.5</v>
      </c>
      <c r="L2065">
        <v>0</v>
      </c>
      <c r="M2065">
        <v>0</v>
      </c>
      <c r="N2065">
        <v>0</v>
      </c>
      <c r="O2065" s="2">
        <f t="shared" si="64"/>
        <v>27</v>
      </c>
      <c r="P2065" s="2">
        <f t="shared" si="65"/>
        <v>13.5</v>
      </c>
    </row>
    <row r="2066" spans="1:16" x14ac:dyDescent="0.3">
      <c r="A2066">
        <v>14</v>
      </c>
      <c r="B2066" t="s">
        <v>3256</v>
      </c>
      <c r="C2066" t="s">
        <v>11</v>
      </c>
      <c r="D2066">
        <v>1988</v>
      </c>
      <c r="E2066">
        <v>1996</v>
      </c>
      <c r="F2066">
        <v>17</v>
      </c>
      <c r="G2066">
        <v>22</v>
      </c>
      <c r="H2066">
        <v>12</v>
      </c>
      <c r="I2066">
        <v>54</v>
      </c>
      <c r="J2066">
        <v>17</v>
      </c>
      <c r="K2066">
        <v>5.4</v>
      </c>
      <c r="L2066">
        <v>0</v>
      </c>
      <c r="M2066">
        <v>0</v>
      </c>
      <c r="N2066">
        <v>5</v>
      </c>
      <c r="O2066" s="2">
        <f t="shared" si="64"/>
        <v>3.1764705882352939</v>
      </c>
      <c r="P2066" s="2">
        <f t="shared" si="65"/>
        <v>2.4545454545454546</v>
      </c>
    </row>
    <row r="2067" spans="1:16" x14ac:dyDescent="0.3">
      <c r="A2067">
        <v>15</v>
      </c>
      <c r="B2067" t="s">
        <v>2782</v>
      </c>
      <c r="C2067" t="s">
        <v>16</v>
      </c>
      <c r="D2067">
        <v>2001</v>
      </c>
      <c r="E2067">
        <v>2001</v>
      </c>
      <c r="F2067">
        <v>1</v>
      </c>
      <c r="G2067">
        <v>2</v>
      </c>
      <c r="H2067">
        <v>0</v>
      </c>
      <c r="I2067">
        <v>54</v>
      </c>
      <c r="J2067">
        <v>28</v>
      </c>
      <c r="K2067">
        <v>27</v>
      </c>
      <c r="L2067">
        <v>0</v>
      </c>
      <c r="M2067">
        <v>0</v>
      </c>
      <c r="N2067">
        <v>0</v>
      </c>
      <c r="O2067" s="2">
        <f t="shared" si="64"/>
        <v>54</v>
      </c>
      <c r="P2067" s="2">
        <f t="shared" si="65"/>
        <v>27</v>
      </c>
    </row>
    <row r="2068" spans="1:16" x14ac:dyDescent="0.3">
      <c r="A2068">
        <v>16</v>
      </c>
      <c r="B2068" t="s">
        <v>4429</v>
      </c>
      <c r="C2068" t="s">
        <v>13</v>
      </c>
      <c r="D2068">
        <v>1921</v>
      </c>
      <c r="E2068">
        <v>1921</v>
      </c>
      <c r="F2068">
        <v>2</v>
      </c>
      <c r="G2068">
        <v>4</v>
      </c>
      <c r="H2068">
        <v>0</v>
      </c>
      <c r="I2068">
        <v>54</v>
      </c>
      <c r="J2068">
        <v>38</v>
      </c>
      <c r="K2068">
        <v>13.5</v>
      </c>
      <c r="L2068">
        <v>0</v>
      </c>
      <c r="M2068">
        <v>0</v>
      </c>
      <c r="N2068">
        <v>0</v>
      </c>
      <c r="O2068" s="2">
        <f t="shared" si="64"/>
        <v>27</v>
      </c>
      <c r="P2068" s="2">
        <f t="shared" si="65"/>
        <v>13.5</v>
      </c>
    </row>
    <row r="2069" spans="1:16" x14ac:dyDescent="0.3">
      <c r="A2069">
        <v>17</v>
      </c>
      <c r="B2069" t="s">
        <v>2214</v>
      </c>
      <c r="C2069" t="s">
        <v>12</v>
      </c>
      <c r="D2069">
        <v>1995</v>
      </c>
      <c r="E2069">
        <v>1995</v>
      </c>
      <c r="F2069">
        <v>1</v>
      </c>
      <c r="G2069">
        <v>1</v>
      </c>
      <c r="H2069">
        <v>1</v>
      </c>
      <c r="I2069">
        <v>54</v>
      </c>
      <c r="J2069">
        <v>54</v>
      </c>
      <c r="K2069" t="s">
        <v>8</v>
      </c>
      <c r="L2069">
        <v>0</v>
      </c>
      <c r="M2069">
        <v>1</v>
      </c>
      <c r="N2069">
        <v>0</v>
      </c>
      <c r="O2069" s="2">
        <f t="shared" si="64"/>
        <v>54</v>
      </c>
      <c r="P2069" s="2">
        <f t="shared" si="65"/>
        <v>54</v>
      </c>
    </row>
    <row r="2070" spans="1:16" x14ac:dyDescent="0.3">
      <c r="A2070">
        <v>18</v>
      </c>
      <c r="B2070" t="s">
        <v>4430</v>
      </c>
      <c r="C2070" t="s">
        <v>12</v>
      </c>
      <c r="D2070">
        <v>1935</v>
      </c>
      <c r="E2070">
        <v>1938</v>
      </c>
      <c r="F2070">
        <v>12</v>
      </c>
      <c r="G2070">
        <v>14</v>
      </c>
      <c r="H2070">
        <v>5</v>
      </c>
      <c r="I2070">
        <v>54</v>
      </c>
      <c r="J2070">
        <v>17</v>
      </c>
      <c r="K2070">
        <v>6</v>
      </c>
      <c r="L2070">
        <v>0</v>
      </c>
      <c r="M2070">
        <v>0</v>
      </c>
      <c r="N2070">
        <v>3</v>
      </c>
      <c r="O2070" s="2">
        <f t="shared" si="64"/>
        <v>4.5</v>
      </c>
      <c r="P2070" s="2">
        <f t="shared" si="65"/>
        <v>3.8571428571428572</v>
      </c>
    </row>
    <row r="2071" spans="1:16" x14ac:dyDescent="0.3">
      <c r="A2071">
        <v>19</v>
      </c>
      <c r="B2071" t="s">
        <v>4431</v>
      </c>
      <c r="C2071" t="s">
        <v>12</v>
      </c>
      <c r="D2071">
        <v>1986</v>
      </c>
      <c r="E2071">
        <v>1988</v>
      </c>
      <c r="F2071">
        <v>3</v>
      </c>
      <c r="G2071">
        <v>5</v>
      </c>
      <c r="H2071">
        <v>0</v>
      </c>
      <c r="I2071">
        <v>54</v>
      </c>
      <c r="J2071">
        <v>32</v>
      </c>
      <c r="K2071">
        <v>10.8</v>
      </c>
      <c r="L2071">
        <v>0</v>
      </c>
      <c r="M2071">
        <v>0</v>
      </c>
      <c r="N2071">
        <v>1</v>
      </c>
      <c r="O2071" s="2">
        <f t="shared" si="64"/>
        <v>18</v>
      </c>
      <c r="P2071" s="2">
        <f t="shared" si="65"/>
        <v>10.8</v>
      </c>
    </row>
    <row r="2072" spans="1:16" x14ac:dyDescent="0.3">
      <c r="A2072">
        <v>20</v>
      </c>
      <c r="B2072" t="s">
        <v>4432</v>
      </c>
      <c r="C2072" t="s">
        <v>15</v>
      </c>
      <c r="D2072">
        <v>1960</v>
      </c>
      <c r="E2072">
        <v>1960</v>
      </c>
      <c r="F2072">
        <v>3</v>
      </c>
      <c r="G2072">
        <v>4</v>
      </c>
      <c r="H2072">
        <v>1</v>
      </c>
      <c r="I2072">
        <v>54</v>
      </c>
      <c r="J2072">
        <v>29</v>
      </c>
      <c r="K2072">
        <v>18</v>
      </c>
      <c r="L2072">
        <v>0</v>
      </c>
      <c r="M2072">
        <v>0</v>
      </c>
      <c r="N2072">
        <v>0</v>
      </c>
      <c r="O2072" s="2">
        <f t="shared" si="64"/>
        <v>18</v>
      </c>
      <c r="P2072" s="2">
        <f t="shared" si="65"/>
        <v>13.5</v>
      </c>
    </row>
    <row r="2073" spans="1:16" x14ac:dyDescent="0.3">
      <c r="A2073">
        <v>21</v>
      </c>
      <c r="B2073" t="s">
        <v>4433</v>
      </c>
      <c r="C2073" t="s">
        <v>12</v>
      </c>
      <c r="D2073">
        <v>1956</v>
      </c>
      <c r="E2073">
        <v>1956</v>
      </c>
      <c r="F2073">
        <v>4</v>
      </c>
      <c r="G2073">
        <v>5</v>
      </c>
      <c r="H2073">
        <v>2</v>
      </c>
      <c r="I2073">
        <v>53</v>
      </c>
      <c r="J2073">
        <v>34</v>
      </c>
      <c r="K2073">
        <v>17.66</v>
      </c>
      <c r="L2073">
        <v>0</v>
      </c>
      <c r="M2073">
        <v>0</v>
      </c>
      <c r="N2073">
        <v>1</v>
      </c>
      <c r="O2073" s="2">
        <f t="shared" si="64"/>
        <v>13.25</v>
      </c>
      <c r="P2073" s="2">
        <f t="shared" si="65"/>
        <v>10.6</v>
      </c>
    </row>
    <row r="2074" spans="1:16" x14ac:dyDescent="0.3">
      <c r="A2074">
        <v>22</v>
      </c>
      <c r="B2074" t="s">
        <v>3062</v>
      </c>
      <c r="C2074" t="s">
        <v>17</v>
      </c>
      <c r="D2074">
        <v>1992</v>
      </c>
      <c r="E2074">
        <v>1993</v>
      </c>
      <c r="F2074">
        <v>3</v>
      </c>
      <c r="G2074">
        <v>3</v>
      </c>
      <c r="H2074">
        <v>0</v>
      </c>
      <c r="I2074">
        <v>53</v>
      </c>
      <c r="J2074">
        <v>34</v>
      </c>
      <c r="K2074">
        <v>17.66</v>
      </c>
      <c r="L2074">
        <v>0</v>
      </c>
      <c r="M2074">
        <v>0</v>
      </c>
      <c r="N2074">
        <v>0</v>
      </c>
      <c r="O2074" s="2">
        <f t="shared" si="64"/>
        <v>17.666666666666668</v>
      </c>
      <c r="P2074" s="2">
        <f t="shared" si="65"/>
        <v>17.666666666666668</v>
      </c>
    </row>
    <row r="2075" spans="1:16" x14ac:dyDescent="0.3">
      <c r="A2075">
        <v>23</v>
      </c>
      <c r="B2075" t="s">
        <v>2707</v>
      </c>
      <c r="C2075" t="s">
        <v>14</v>
      </c>
      <c r="D2075">
        <v>1983</v>
      </c>
      <c r="E2075">
        <v>1984</v>
      </c>
      <c r="F2075">
        <v>6</v>
      </c>
      <c r="G2075">
        <v>10</v>
      </c>
      <c r="H2075">
        <v>5</v>
      </c>
      <c r="I2075">
        <v>53</v>
      </c>
      <c r="J2075">
        <v>27</v>
      </c>
      <c r="K2075">
        <v>10.6</v>
      </c>
      <c r="L2075">
        <v>0</v>
      </c>
      <c r="M2075">
        <v>0</v>
      </c>
      <c r="N2075">
        <v>4</v>
      </c>
      <c r="O2075" s="2">
        <f t="shared" si="64"/>
        <v>8.8333333333333339</v>
      </c>
      <c r="P2075" s="2">
        <f t="shared" si="65"/>
        <v>5.3</v>
      </c>
    </row>
    <row r="2076" spans="1:16" x14ac:dyDescent="0.3">
      <c r="A2076">
        <v>24</v>
      </c>
      <c r="B2076" t="s">
        <v>4434</v>
      </c>
      <c r="C2076" t="s">
        <v>12</v>
      </c>
      <c r="D2076">
        <v>1931</v>
      </c>
      <c r="E2076">
        <v>1931</v>
      </c>
      <c r="F2076">
        <v>2</v>
      </c>
      <c r="G2076">
        <v>2</v>
      </c>
      <c r="H2076">
        <v>0</v>
      </c>
      <c r="I2076">
        <v>53</v>
      </c>
      <c r="J2076">
        <v>47</v>
      </c>
      <c r="K2076">
        <v>26.5</v>
      </c>
      <c r="L2076">
        <v>0</v>
      </c>
      <c r="M2076">
        <v>0</v>
      </c>
      <c r="N2076">
        <v>0</v>
      </c>
      <c r="O2076" s="2">
        <f t="shared" si="64"/>
        <v>26.5</v>
      </c>
      <c r="P2076" s="2">
        <f t="shared" si="65"/>
        <v>26.5</v>
      </c>
    </row>
    <row r="2077" spans="1:16" x14ac:dyDescent="0.3">
      <c r="A2077">
        <v>25</v>
      </c>
      <c r="B2077" t="s">
        <v>2170</v>
      </c>
      <c r="C2077" t="s">
        <v>15</v>
      </c>
      <c r="D2077">
        <v>1999</v>
      </c>
      <c r="E2077">
        <v>2004</v>
      </c>
      <c r="F2077">
        <v>2</v>
      </c>
      <c r="G2077">
        <v>3</v>
      </c>
      <c r="H2077">
        <v>0</v>
      </c>
      <c r="I2077">
        <v>53</v>
      </c>
      <c r="J2077">
        <v>30</v>
      </c>
      <c r="K2077">
        <v>17.66</v>
      </c>
      <c r="L2077">
        <v>0</v>
      </c>
      <c r="M2077">
        <v>0</v>
      </c>
      <c r="N2077">
        <v>1</v>
      </c>
      <c r="O2077" s="2">
        <f t="shared" si="64"/>
        <v>26.5</v>
      </c>
      <c r="P2077" s="2">
        <f t="shared" si="65"/>
        <v>17.666666666666668</v>
      </c>
    </row>
    <row r="2078" spans="1:16" x14ac:dyDescent="0.3">
      <c r="A2078">
        <v>26</v>
      </c>
      <c r="B2078" t="s">
        <v>2949</v>
      </c>
      <c r="C2078" t="s">
        <v>12</v>
      </c>
      <c r="D2078">
        <v>1982</v>
      </c>
      <c r="E2078">
        <v>1991</v>
      </c>
      <c r="F2078">
        <v>12</v>
      </c>
      <c r="G2078">
        <v>14</v>
      </c>
      <c r="H2078">
        <v>4</v>
      </c>
      <c r="I2078">
        <v>53</v>
      </c>
      <c r="J2078">
        <v>15</v>
      </c>
      <c r="K2078">
        <v>5.3</v>
      </c>
      <c r="L2078">
        <v>0</v>
      </c>
      <c r="M2078">
        <v>0</v>
      </c>
      <c r="N2078">
        <v>5</v>
      </c>
      <c r="O2078" s="2">
        <f t="shared" si="64"/>
        <v>4.416666666666667</v>
      </c>
      <c r="P2078" s="2">
        <f t="shared" si="65"/>
        <v>3.7857142857142856</v>
      </c>
    </row>
    <row r="2079" spans="1:16" x14ac:dyDescent="0.3">
      <c r="A2079">
        <v>27</v>
      </c>
      <c r="B2079" t="s">
        <v>2354</v>
      </c>
      <c r="C2079" t="s">
        <v>11</v>
      </c>
      <c r="D2079">
        <v>1988</v>
      </c>
      <c r="E2079">
        <v>1988</v>
      </c>
      <c r="F2079">
        <v>1</v>
      </c>
      <c r="G2079">
        <v>2</v>
      </c>
      <c r="H2079">
        <v>0</v>
      </c>
      <c r="I2079">
        <v>53</v>
      </c>
      <c r="J2079">
        <v>30</v>
      </c>
      <c r="K2079">
        <v>26.5</v>
      </c>
      <c r="L2079">
        <v>0</v>
      </c>
      <c r="M2079">
        <v>0</v>
      </c>
      <c r="N2079">
        <v>0</v>
      </c>
      <c r="O2079" s="2">
        <f t="shared" si="64"/>
        <v>53</v>
      </c>
      <c r="P2079" s="2">
        <f t="shared" si="65"/>
        <v>26.5</v>
      </c>
    </row>
    <row r="2080" spans="1:16" x14ac:dyDescent="0.3">
      <c r="A2080">
        <v>28</v>
      </c>
      <c r="B2080" t="s">
        <v>1872</v>
      </c>
      <c r="C2080" t="s">
        <v>16</v>
      </c>
      <c r="D2080">
        <v>2009</v>
      </c>
      <c r="E2080">
        <v>2009</v>
      </c>
      <c r="F2080">
        <v>3</v>
      </c>
      <c r="G2080">
        <v>6</v>
      </c>
      <c r="H2080">
        <v>0</v>
      </c>
      <c r="I2080">
        <v>52</v>
      </c>
      <c r="J2080">
        <v>31</v>
      </c>
      <c r="K2080">
        <v>8.66</v>
      </c>
      <c r="L2080">
        <v>0</v>
      </c>
      <c r="M2080">
        <v>0</v>
      </c>
      <c r="N2080">
        <v>2</v>
      </c>
      <c r="O2080" s="2">
        <f t="shared" si="64"/>
        <v>17.333333333333332</v>
      </c>
      <c r="P2080" s="2">
        <f t="shared" si="65"/>
        <v>8.6666666666666661</v>
      </c>
    </row>
    <row r="2081" spans="1:16" x14ac:dyDescent="0.3">
      <c r="A2081">
        <v>29</v>
      </c>
      <c r="B2081" t="s">
        <v>4435</v>
      </c>
      <c r="C2081" t="s">
        <v>12</v>
      </c>
      <c r="D2081">
        <v>1880</v>
      </c>
      <c r="E2081">
        <v>1884</v>
      </c>
      <c r="F2081">
        <v>2</v>
      </c>
      <c r="G2081">
        <v>4</v>
      </c>
      <c r="H2081">
        <v>0</v>
      </c>
      <c r="I2081">
        <v>52</v>
      </c>
      <c r="J2081">
        <v>33</v>
      </c>
      <c r="K2081">
        <v>13</v>
      </c>
      <c r="L2081">
        <v>0</v>
      </c>
      <c r="M2081">
        <v>0</v>
      </c>
      <c r="N2081">
        <v>0</v>
      </c>
      <c r="O2081" s="2">
        <f t="shared" si="64"/>
        <v>26</v>
      </c>
      <c r="P2081" s="2">
        <f t="shared" si="65"/>
        <v>13</v>
      </c>
    </row>
    <row r="2082" spans="1:16" x14ac:dyDescent="0.3">
      <c r="A2082">
        <v>30</v>
      </c>
      <c r="B2082" t="s">
        <v>4436</v>
      </c>
      <c r="C2082" t="s">
        <v>15</v>
      </c>
      <c r="D2082">
        <v>1930</v>
      </c>
      <c r="E2082">
        <v>1930</v>
      </c>
      <c r="F2082">
        <v>1</v>
      </c>
      <c r="G2082">
        <v>2</v>
      </c>
      <c r="H2082">
        <v>0</v>
      </c>
      <c r="I2082">
        <v>52</v>
      </c>
      <c r="J2082">
        <v>39</v>
      </c>
      <c r="K2082">
        <v>26</v>
      </c>
      <c r="L2082">
        <v>0</v>
      </c>
      <c r="M2082">
        <v>0</v>
      </c>
      <c r="N2082">
        <v>0</v>
      </c>
      <c r="O2082" s="2">
        <f t="shared" si="64"/>
        <v>52</v>
      </c>
      <c r="P2082" s="2">
        <f t="shared" si="65"/>
        <v>26</v>
      </c>
    </row>
    <row r="2083" spans="1:16" x14ac:dyDescent="0.3">
      <c r="A2083">
        <v>31</v>
      </c>
      <c r="B2083" t="s">
        <v>2265</v>
      </c>
      <c r="C2083" t="s">
        <v>19</v>
      </c>
      <c r="D2083">
        <v>1996</v>
      </c>
      <c r="E2083">
        <v>2003</v>
      </c>
      <c r="F2083">
        <v>3</v>
      </c>
      <c r="G2083">
        <v>6</v>
      </c>
      <c r="H2083">
        <v>0</v>
      </c>
      <c r="I2083">
        <v>52</v>
      </c>
      <c r="J2083">
        <v>22</v>
      </c>
      <c r="K2083">
        <v>8.66</v>
      </c>
      <c r="L2083">
        <v>0</v>
      </c>
      <c r="M2083">
        <v>0</v>
      </c>
      <c r="N2083">
        <v>0</v>
      </c>
      <c r="O2083" s="2">
        <f t="shared" si="64"/>
        <v>17.333333333333332</v>
      </c>
      <c r="P2083" s="2">
        <f t="shared" si="65"/>
        <v>8.6666666666666661</v>
      </c>
    </row>
    <row r="2084" spans="1:16" x14ac:dyDescent="0.3">
      <c r="A2084">
        <v>32</v>
      </c>
      <c r="B2084" t="s">
        <v>3302</v>
      </c>
      <c r="C2084" t="s">
        <v>20</v>
      </c>
      <c r="D2084">
        <v>2002</v>
      </c>
      <c r="E2084">
        <v>2002</v>
      </c>
      <c r="F2084">
        <v>3</v>
      </c>
      <c r="G2084">
        <v>6</v>
      </c>
      <c r="H2084">
        <v>0</v>
      </c>
      <c r="I2084">
        <v>52</v>
      </c>
      <c r="J2084">
        <v>33</v>
      </c>
      <c r="K2084">
        <v>8.66</v>
      </c>
      <c r="L2084">
        <v>0</v>
      </c>
      <c r="M2084">
        <v>0</v>
      </c>
      <c r="N2084">
        <v>1</v>
      </c>
      <c r="O2084" s="2">
        <f t="shared" si="64"/>
        <v>17.333333333333332</v>
      </c>
      <c r="P2084" s="2">
        <f t="shared" si="65"/>
        <v>8.6666666666666661</v>
      </c>
    </row>
    <row r="2085" spans="1:16" x14ac:dyDescent="0.3">
      <c r="A2085">
        <v>33</v>
      </c>
      <c r="B2085" t="s">
        <v>3275</v>
      </c>
      <c r="C2085" t="s">
        <v>16</v>
      </c>
      <c r="D2085">
        <v>1998</v>
      </c>
      <c r="E2085">
        <v>2004</v>
      </c>
      <c r="F2085">
        <v>5</v>
      </c>
      <c r="G2085">
        <v>8</v>
      </c>
      <c r="H2085">
        <v>4</v>
      </c>
      <c r="I2085">
        <v>52</v>
      </c>
      <c r="J2085">
        <v>25</v>
      </c>
      <c r="K2085">
        <v>13</v>
      </c>
      <c r="L2085">
        <v>0</v>
      </c>
      <c r="M2085">
        <v>0</v>
      </c>
      <c r="N2085">
        <v>2</v>
      </c>
      <c r="O2085" s="2">
        <f t="shared" si="64"/>
        <v>10.4</v>
      </c>
      <c r="P2085" s="2">
        <f t="shared" si="65"/>
        <v>6.5</v>
      </c>
    </row>
    <row r="2086" spans="1:16" x14ac:dyDescent="0.3">
      <c r="A2086">
        <v>34</v>
      </c>
      <c r="B2086" t="s">
        <v>4437</v>
      </c>
      <c r="C2086" t="s">
        <v>12</v>
      </c>
      <c r="D2086">
        <v>1972</v>
      </c>
      <c r="E2086">
        <v>1972</v>
      </c>
      <c r="F2086">
        <v>3</v>
      </c>
      <c r="G2086">
        <v>5</v>
      </c>
      <c r="H2086">
        <v>0</v>
      </c>
      <c r="I2086">
        <v>52</v>
      </c>
      <c r="J2086">
        <v>27</v>
      </c>
      <c r="K2086">
        <v>10.4</v>
      </c>
      <c r="L2086">
        <v>0</v>
      </c>
      <c r="M2086">
        <v>0</v>
      </c>
      <c r="N2086">
        <v>1</v>
      </c>
      <c r="O2086" s="2">
        <f t="shared" si="64"/>
        <v>17.333333333333332</v>
      </c>
      <c r="P2086" s="2">
        <f t="shared" si="65"/>
        <v>10.4</v>
      </c>
    </row>
    <row r="2087" spans="1:16" x14ac:dyDescent="0.3">
      <c r="A2087">
        <v>35</v>
      </c>
      <c r="B2087" t="s">
        <v>860</v>
      </c>
      <c r="C2087" t="s">
        <v>12</v>
      </c>
      <c r="D2087">
        <v>2012</v>
      </c>
      <c r="E2087">
        <v>2012</v>
      </c>
      <c r="F2087">
        <v>1</v>
      </c>
      <c r="G2087">
        <v>2</v>
      </c>
      <c r="H2087">
        <v>0</v>
      </c>
      <c r="I2087">
        <v>52</v>
      </c>
      <c r="J2087">
        <v>32</v>
      </c>
      <c r="K2087">
        <v>26</v>
      </c>
      <c r="L2087">
        <v>0</v>
      </c>
      <c r="M2087">
        <v>0</v>
      </c>
      <c r="N2087">
        <v>0</v>
      </c>
      <c r="O2087" s="2">
        <f t="shared" si="64"/>
        <v>52</v>
      </c>
      <c r="P2087" s="2">
        <f t="shared" si="65"/>
        <v>26</v>
      </c>
    </row>
    <row r="2088" spans="1:16" x14ac:dyDescent="0.3">
      <c r="A2088">
        <v>36</v>
      </c>
      <c r="B2088" t="s">
        <v>4438</v>
      </c>
      <c r="C2088" t="s">
        <v>18</v>
      </c>
      <c r="D2088">
        <v>1930</v>
      </c>
      <c r="E2088">
        <v>1933</v>
      </c>
      <c r="F2088">
        <v>11</v>
      </c>
      <c r="G2088">
        <v>13</v>
      </c>
      <c r="H2088">
        <v>2</v>
      </c>
      <c r="I2088">
        <v>52</v>
      </c>
      <c r="J2088">
        <v>14</v>
      </c>
      <c r="K2088">
        <v>4.72</v>
      </c>
      <c r="L2088">
        <v>0</v>
      </c>
      <c r="M2088">
        <v>0</v>
      </c>
      <c r="N2088">
        <v>4</v>
      </c>
      <c r="O2088" s="2">
        <f t="shared" si="64"/>
        <v>4.7272727272727275</v>
      </c>
      <c r="P2088" s="2">
        <f t="shared" si="65"/>
        <v>4</v>
      </c>
    </row>
    <row r="2089" spans="1:16" x14ac:dyDescent="0.3">
      <c r="A2089">
        <v>37</v>
      </c>
      <c r="B2089" t="s">
        <v>4439</v>
      </c>
      <c r="C2089" t="s">
        <v>13</v>
      </c>
      <c r="D2089">
        <v>1911</v>
      </c>
      <c r="E2089">
        <v>1911</v>
      </c>
      <c r="F2089">
        <v>1</v>
      </c>
      <c r="G2089">
        <v>2</v>
      </c>
      <c r="H2089">
        <v>0</v>
      </c>
      <c r="I2089">
        <v>52</v>
      </c>
      <c r="J2089">
        <v>30</v>
      </c>
      <c r="K2089">
        <v>26</v>
      </c>
      <c r="L2089">
        <v>0</v>
      </c>
      <c r="M2089">
        <v>0</v>
      </c>
      <c r="N2089">
        <v>0</v>
      </c>
      <c r="O2089" s="2">
        <f t="shared" si="64"/>
        <v>52</v>
      </c>
      <c r="P2089" s="2">
        <f t="shared" si="65"/>
        <v>26</v>
      </c>
    </row>
    <row r="2090" spans="1:16" x14ac:dyDescent="0.3">
      <c r="A2090">
        <v>38</v>
      </c>
      <c r="B2090" t="s">
        <v>3087</v>
      </c>
      <c r="C2090" t="s">
        <v>15</v>
      </c>
      <c r="D2090">
        <v>2002</v>
      </c>
      <c r="E2090">
        <v>2005</v>
      </c>
      <c r="F2090">
        <v>13</v>
      </c>
      <c r="G2090">
        <v>21</v>
      </c>
      <c r="H2090">
        <v>6</v>
      </c>
      <c r="I2090">
        <v>52</v>
      </c>
      <c r="J2090">
        <v>14</v>
      </c>
      <c r="K2090">
        <v>3.46</v>
      </c>
      <c r="L2090">
        <v>0</v>
      </c>
      <c r="M2090">
        <v>0</v>
      </c>
      <c r="N2090">
        <v>6</v>
      </c>
      <c r="O2090" s="2">
        <f t="shared" si="64"/>
        <v>4</v>
      </c>
      <c r="P2090" s="2">
        <f t="shared" si="65"/>
        <v>2.4761904761904763</v>
      </c>
    </row>
    <row r="2091" spans="1:16" x14ac:dyDescent="0.3">
      <c r="A2091">
        <v>39</v>
      </c>
      <c r="B2091" t="s">
        <v>4440</v>
      </c>
      <c r="C2091" t="s">
        <v>17</v>
      </c>
      <c r="D2091">
        <v>1896</v>
      </c>
      <c r="E2091">
        <v>1902</v>
      </c>
      <c r="F2091">
        <v>6</v>
      </c>
      <c r="G2091">
        <v>12</v>
      </c>
      <c r="H2091">
        <v>5</v>
      </c>
      <c r="I2091">
        <v>52</v>
      </c>
      <c r="J2091">
        <v>22</v>
      </c>
      <c r="K2091">
        <v>7.42</v>
      </c>
      <c r="L2091">
        <v>0</v>
      </c>
      <c r="M2091">
        <v>0</v>
      </c>
      <c r="N2091">
        <v>2</v>
      </c>
      <c r="O2091" s="2">
        <f t="shared" si="64"/>
        <v>8.6666666666666661</v>
      </c>
      <c r="P2091" s="2">
        <f t="shared" si="65"/>
        <v>4.333333333333333</v>
      </c>
    </row>
    <row r="2092" spans="1:16" x14ac:dyDescent="0.3">
      <c r="A2092">
        <v>40</v>
      </c>
      <c r="B2092" t="s">
        <v>1967</v>
      </c>
      <c r="C2092" t="s">
        <v>17</v>
      </c>
      <c r="D2092">
        <v>2019</v>
      </c>
      <c r="E2092">
        <v>2019</v>
      </c>
      <c r="F2092">
        <v>3</v>
      </c>
      <c r="G2092">
        <v>6</v>
      </c>
      <c r="H2092">
        <v>3</v>
      </c>
      <c r="I2092">
        <v>52</v>
      </c>
      <c r="J2092">
        <v>40</v>
      </c>
      <c r="K2092">
        <v>17.329999999999998</v>
      </c>
      <c r="L2092">
        <v>0</v>
      </c>
      <c r="M2092">
        <v>0</v>
      </c>
      <c r="N2092">
        <v>0</v>
      </c>
      <c r="O2092" s="2">
        <f t="shared" si="64"/>
        <v>17.333333333333332</v>
      </c>
      <c r="P2092" s="2">
        <f t="shared" si="65"/>
        <v>8.6666666666666661</v>
      </c>
    </row>
    <row r="2093" spans="1:16" x14ac:dyDescent="0.3">
      <c r="A2093">
        <v>41</v>
      </c>
      <c r="B2093" t="s">
        <v>4441</v>
      </c>
      <c r="C2093" t="s">
        <v>12</v>
      </c>
      <c r="D2093">
        <v>1928</v>
      </c>
      <c r="E2093">
        <v>1928</v>
      </c>
      <c r="F2093">
        <v>1</v>
      </c>
      <c r="G2093">
        <v>2</v>
      </c>
      <c r="H2093">
        <v>0</v>
      </c>
      <c r="I2093">
        <v>52</v>
      </c>
      <c r="J2093">
        <v>44</v>
      </c>
      <c r="K2093">
        <v>26</v>
      </c>
      <c r="L2093">
        <v>0</v>
      </c>
      <c r="M2093">
        <v>0</v>
      </c>
      <c r="N2093">
        <v>0</v>
      </c>
      <c r="O2093" s="2">
        <f t="shared" si="64"/>
        <v>52</v>
      </c>
      <c r="P2093" s="2">
        <f t="shared" si="65"/>
        <v>26</v>
      </c>
    </row>
    <row r="2094" spans="1:16" x14ac:dyDescent="0.3">
      <c r="A2094">
        <v>42</v>
      </c>
      <c r="B2094" t="s">
        <v>3287</v>
      </c>
      <c r="C2094" t="s">
        <v>15</v>
      </c>
      <c r="D2094">
        <v>2017</v>
      </c>
      <c r="E2094">
        <v>2017</v>
      </c>
      <c r="F2094">
        <v>1</v>
      </c>
      <c r="G2094">
        <v>2</v>
      </c>
      <c r="H2094">
        <v>1</v>
      </c>
      <c r="I2094">
        <v>52</v>
      </c>
      <c r="J2094">
        <v>29</v>
      </c>
      <c r="K2094">
        <v>52</v>
      </c>
      <c r="L2094">
        <v>0</v>
      </c>
      <c r="M2094">
        <v>0</v>
      </c>
      <c r="N2094">
        <v>0</v>
      </c>
      <c r="O2094" s="2">
        <f t="shared" si="64"/>
        <v>52</v>
      </c>
      <c r="P2094" s="2">
        <f t="shared" si="65"/>
        <v>26</v>
      </c>
    </row>
    <row r="2095" spans="1:16" x14ac:dyDescent="0.3">
      <c r="A2095">
        <v>43</v>
      </c>
      <c r="B2095" t="s">
        <v>3329</v>
      </c>
      <c r="C2095" t="s">
        <v>20</v>
      </c>
      <c r="D2095">
        <v>2002</v>
      </c>
      <c r="E2095">
        <v>2004</v>
      </c>
      <c r="F2095">
        <v>7</v>
      </c>
      <c r="G2095">
        <v>14</v>
      </c>
      <c r="H2095">
        <v>6</v>
      </c>
      <c r="I2095">
        <v>52</v>
      </c>
      <c r="J2095">
        <v>31</v>
      </c>
      <c r="K2095">
        <v>6.5</v>
      </c>
      <c r="L2095">
        <v>0</v>
      </c>
      <c r="M2095">
        <v>0</v>
      </c>
      <c r="N2095">
        <v>6</v>
      </c>
      <c r="O2095" s="2">
        <f t="shared" si="64"/>
        <v>7.4285714285714288</v>
      </c>
      <c r="P2095" s="2">
        <f t="shared" si="65"/>
        <v>3.7142857142857144</v>
      </c>
    </row>
    <row r="2096" spans="1:16" x14ac:dyDescent="0.3">
      <c r="A2096">
        <v>44</v>
      </c>
      <c r="B2096" t="s">
        <v>1470</v>
      </c>
      <c r="C2096" t="s">
        <v>19</v>
      </c>
      <c r="D2096">
        <v>2011</v>
      </c>
      <c r="E2096">
        <v>2013</v>
      </c>
      <c r="F2096">
        <v>4</v>
      </c>
      <c r="G2096">
        <v>7</v>
      </c>
      <c r="H2096">
        <v>2</v>
      </c>
      <c r="I2096">
        <v>52</v>
      </c>
      <c r="J2096">
        <v>19</v>
      </c>
      <c r="K2096">
        <v>10.4</v>
      </c>
      <c r="L2096">
        <v>0</v>
      </c>
      <c r="M2096">
        <v>0</v>
      </c>
      <c r="N2096">
        <v>2</v>
      </c>
      <c r="O2096" s="2">
        <f t="shared" si="64"/>
        <v>13</v>
      </c>
      <c r="P2096" s="2">
        <f t="shared" si="65"/>
        <v>7.4285714285714288</v>
      </c>
    </row>
    <row r="2097" spans="1:16" x14ac:dyDescent="0.3">
      <c r="A2097">
        <v>45</v>
      </c>
      <c r="B2097" t="s">
        <v>4442</v>
      </c>
      <c r="C2097" t="s">
        <v>15</v>
      </c>
      <c r="D2097">
        <v>1935</v>
      </c>
      <c r="E2097">
        <v>1935</v>
      </c>
      <c r="F2097">
        <v>1</v>
      </c>
      <c r="G2097">
        <v>2</v>
      </c>
      <c r="H2097">
        <v>0</v>
      </c>
      <c r="I2097">
        <v>52</v>
      </c>
      <c r="J2097">
        <v>52</v>
      </c>
      <c r="K2097">
        <v>26</v>
      </c>
      <c r="L2097">
        <v>0</v>
      </c>
      <c r="M2097">
        <v>1</v>
      </c>
      <c r="N2097">
        <v>1</v>
      </c>
      <c r="O2097" s="2">
        <f t="shared" si="64"/>
        <v>52</v>
      </c>
      <c r="P2097" s="2">
        <f t="shared" si="65"/>
        <v>26</v>
      </c>
    </row>
    <row r="2098" spans="1:16" x14ac:dyDescent="0.3">
      <c r="A2098">
        <v>46</v>
      </c>
      <c r="B2098" t="s">
        <v>4443</v>
      </c>
      <c r="C2098" t="s">
        <v>13</v>
      </c>
      <c r="D2098">
        <v>1954</v>
      </c>
      <c r="E2098">
        <v>1956</v>
      </c>
      <c r="F2098">
        <v>9</v>
      </c>
      <c r="G2098">
        <v>9</v>
      </c>
      <c r="H2098">
        <v>6</v>
      </c>
      <c r="I2098">
        <v>51</v>
      </c>
      <c r="J2098">
        <v>19</v>
      </c>
      <c r="K2098">
        <v>17</v>
      </c>
      <c r="L2098">
        <v>0</v>
      </c>
      <c r="M2098">
        <v>0</v>
      </c>
      <c r="N2098">
        <v>0</v>
      </c>
      <c r="O2098" s="2">
        <f t="shared" si="64"/>
        <v>5.666666666666667</v>
      </c>
      <c r="P2098" s="2">
        <f t="shared" si="65"/>
        <v>5.666666666666667</v>
      </c>
    </row>
    <row r="2099" spans="1:16" x14ac:dyDescent="0.3">
      <c r="A2099">
        <v>47</v>
      </c>
      <c r="B2099" t="s">
        <v>1885</v>
      </c>
      <c r="C2099" t="s">
        <v>11</v>
      </c>
      <c r="D2099">
        <v>2003</v>
      </c>
      <c r="E2099">
        <v>2005</v>
      </c>
      <c r="F2099">
        <v>8</v>
      </c>
      <c r="G2099">
        <v>9</v>
      </c>
      <c r="H2099">
        <v>0</v>
      </c>
      <c r="I2099">
        <v>51</v>
      </c>
      <c r="J2099">
        <v>31</v>
      </c>
      <c r="K2099">
        <v>5.66</v>
      </c>
      <c r="L2099">
        <v>0</v>
      </c>
      <c r="M2099">
        <v>0</v>
      </c>
      <c r="N2099">
        <v>4</v>
      </c>
      <c r="O2099" s="2">
        <f t="shared" si="64"/>
        <v>6.375</v>
      </c>
      <c r="P2099" s="2">
        <f t="shared" si="65"/>
        <v>5.666666666666667</v>
      </c>
    </row>
    <row r="2100" spans="1:16" x14ac:dyDescent="0.3">
      <c r="A2100">
        <v>48</v>
      </c>
      <c r="B2100" t="s">
        <v>3026</v>
      </c>
      <c r="C2100" t="s">
        <v>13</v>
      </c>
      <c r="D2100">
        <v>1986</v>
      </c>
      <c r="E2100">
        <v>1986</v>
      </c>
      <c r="F2100">
        <v>1</v>
      </c>
      <c r="G2100">
        <v>2</v>
      </c>
      <c r="H2100">
        <v>0</v>
      </c>
      <c r="I2100">
        <v>51</v>
      </c>
      <c r="J2100">
        <v>30</v>
      </c>
      <c r="K2100">
        <v>25.5</v>
      </c>
      <c r="L2100">
        <v>0</v>
      </c>
      <c r="M2100">
        <v>0</v>
      </c>
      <c r="N2100">
        <v>0</v>
      </c>
      <c r="O2100" s="2">
        <f t="shared" si="64"/>
        <v>51</v>
      </c>
      <c r="P2100" s="2">
        <f t="shared" si="65"/>
        <v>25.5</v>
      </c>
    </row>
    <row r="2101" spans="1:16" x14ac:dyDescent="0.3">
      <c r="A2101">
        <v>49</v>
      </c>
      <c r="B2101" t="s">
        <v>2864</v>
      </c>
      <c r="C2101" t="s">
        <v>18</v>
      </c>
      <c r="D2101">
        <v>1985</v>
      </c>
      <c r="E2101">
        <v>1985</v>
      </c>
      <c r="F2101">
        <v>2</v>
      </c>
      <c r="G2101">
        <v>3</v>
      </c>
      <c r="H2101">
        <v>1</v>
      </c>
      <c r="I2101">
        <v>51</v>
      </c>
      <c r="J2101">
        <v>36</v>
      </c>
      <c r="K2101">
        <v>25.5</v>
      </c>
      <c r="L2101">
        <v>0</v>
      </c>
      <c r="M2101">
        <v>0</v>
      </c>
      <c r="N2101">
        <v>1</v>
      </c>
      <c r="O2101" s="2">
        <f t="shared" si="64"/>
        <v>25.5</v>
      </c>
      <c r="P2101" s="2">
        <f t="shared" si="65"/>
        <v>17</v>
      </c>
    </row>
    <row r="2102" spans="1:16" x14ac:dyDescent="0.3">
      <c r="A2102">
        <v>0</v>
      </c>
      <c r="B2102" t="s">
        <v>4444</v>
      </c>
      <c r="C2102" t="s">
        <v>13</v>
      </c>
      <c r="D2102">
        <v>1921</v>
      </c>
      <c r="E2102">
        <v>1921</v>
      </c>
      <c r="F2102">
        <v>1</v>
      </c>
      <c r="G2102">
        <v>2</v>
      </c>
      <c r="H2102">
        <v>0</v>
      </c>
      <c r="I2102">
        <v>51</v>
      </c>
      <c r="J2102">
        <v>40</v>
      </c>
      <c r="K2102">
        <v>25.5</v>
      </c>
      <c r="L2102">
        <v>0</v>
      </c>
      <c r="M2102">
        <v>0</v>
      </c>
      <c r="N2102">
        <v>0</v>
      </c>
      <c r="O2102" s="2">
        <f t="shared" si="64"/>
        <v>51</v>
      </c>
      <c r="P2102" s="2">
        <f t="shared" si="65"/>
        <v>25.5</v>
      </c>
    </row>
    <row r="2103" spans="1:16" x14ac:dyDescent="0.3">
      <c r="A2103">
        <v>1</v>
      </c>
      <c r="B2103" t="s">
        <v>1204</v>
      </c>
      <c r="C2103" t="s">
        <v>12</v>
      </c>
      <c r="D2103">
        <v>2010</v>
      </c>
      <c r="E2103">
        <v>2013</v>
      </c>
      <c r="F2103">
        <v>4</v>
      </c>
      <c r="G2103">
        <v>7</v>
      </c>
      <c r="H2103">
        <v>3</v>
      </c>
      <c r="I2103">
        <v>51</v>
      </c>
      <c r="J2103">
        <v>18</v>
      </c>
      <c r="K2103">
        <v>12.75</v>
      </c>
      <c r="L2103">
        <v>0</v>
      </c>
      <c r="M2103">
        <v>0</v>
      </c>
      <c r="N2103">
        <v>0</v>
      </c>
      <c r="O2103" s="2">
        <f t="shared" si="64"/>
        <v>12.75</v>
      </c>
      <c r="P2103" s="2">
        <f t="shared" si="65"/>
        <v>7.2857142857142856</v>
      </c>
    </row>
    <row r="2104" spans="1:16" x14ac:dyDescent="0.3">
      <c r="A2104">
        <v>2</v>
      </c>
      <c r="B2104" t="s">
        <v>4445</v>
      </c>
      <c r="C2104" t="s">
        <v>14</v>
      </c>
      <c r="D2104">
        <v>2019</v>
      </c>
      <c r="E2104">
        <v>2019</v>
      </c>
      <c r="F2104">
        <v>5</v>
      </c>
      <c r="G2104">
        <v>7</v>
      </c>
      <c r="H2104">
        <v>0</v>
      </c>
      <c r="I2104">
        <v>51</v>
      </c>
      <c r="J2104">
        <v>24</v>
      </c>
      <c r="K2104">
        <v>7.28</v>
      </c>
      <c r="L2104">
        <v>0</v>
      </c>
      <c r="M2104">
        <v>0</v>
      </c>
      <c r="N2104">
        <v>2</v>
      </c>
      <c r="O2104" s="2">
        <f t="shared" si="64"/>
        <v>10.199999999999999</v>
      </c>
      <c r="P2104" s="2">
        <f t="shared" si="65"/>
        <v>7.2857142857142856</v>
      </c>
    </row>
    <row r="2105" spans="1:16" x14ac:dyDescent="0.3">
      <c r="A2105">
        <v>3</v>
      </c>
      <c r="B2105" t="s">
        <v>4446</v>
      </c>
      <c r="C2105" t="s">
        <v>17</v>
      </c>
      <c r="D2105">
        <v>1936</v>
      </c>
      <c r="E2105">
        <v>1936</v>
      </c>
      <c r="F2105">
        <v>2</v>
      </c>
      <c r="G2105">
        <v>4</v>
      </c>
      <c r="H2105">
        <v>0</v>
      </c>
      <c r="I2105">
        <v>51</v>
      </c>
      <c r="J2105">
        <v>28</v>
      </c>
      <c r="K2105">
        <v>12.75</v>
      </c>
      <c r="L2105">
        <v>0</v>
      </c>
      <c r="M2105">
        <v>0</v>
      </c>
      <c r="N2105">
        <v>0</v>
      </c>
      <c r="O2105" s="2">
        <f t="shared" si="64"/>
        <v>25.5</v>
      </c>
      <c r="P2105" s="2">
        <f t="shared" si="65"/>
        <v>12.75</v>
      </c>
    </row>
    <row r="2106" spans="1:16" x14ac:dyDescent="0.3">
      <c r="A2106">
        <v>4</v>
      </c>
      <c r="B2106" t="s">
        <v>4447</v>
      </c>
      <c r="C2106" t="s">
        <v>11</v>
      </c>
      <c r="D2106">
        <v>1964</v>
      </c>
      <c r="E2106">
        <v>1969</v>
      </c>
      <c r="F2106">
        <v>4</v>
      </c>
      <c r="G2106">
        <v>7</v>
      </c>
      <c r="H2106">
        <v>1</v>
      </c>
      <c r="I2106">
        <v>51</v>
      </c>
      <c r="J2106">
        <v>23</v>
      </c>
      <c r="K2106">
        <v>8.5</v>
      </c>
      <c r="L2106">
        <v>0</v>
      </c>
      <c r="M2106">
        <v>0</v>
      </c>
      <c r="N2106">
        <v>1</v>
      </c>
      <c r="O2106" s="2">
        <f t="shared" si="64"/>
        <v>12.75</v>
      </c>
      <c r="P2106" s="2">
        <f t="shared" si="65"/>
        <v>7.2857142857142856</v>
      </c>
    </row>
    <row r="2107" spans="1:16" x14ac:dyDescent="0.3">
      <c r="A2107">
        <v>5</v>
      </c>
      <c r="B2107" t="s">
        <v>4448</v>
      </c>
      <c r="C2107" t="s">
        <v>20</v>
      </c>
      <c r="D2107">
        <v>2016</v>
      </c>
      <c r="E2107">
        <v>2018</v>
      </c>
      <c r="F2107">
        <v>7</v>
      </c>
      <c r="G2107">
        <v>14</v>
      </c>
      <c r="H2107">
        <v>5</v>
      </c>
      <c r="I2107">
        <v>51</v>
      </c>
      <c r="J2107">
        <v>25</v>
      </c>
      <c r="K2107">
        <v>5.66</v>
      </c>
      <c r="L2107">
        <v>0</v>
      </c>
      <c r="M2107">
        <v>0</v>
      </c>
      <c r="N2107">
        <v>5</v>
      </c>
      <c r="O2107" s="2">
        <f t="shared" si="64"/>
        <v>7.2857142857142856</v>
      </c>
      <c r="P2107" s="2">
        <f t="shared" si="65"/>
        <v>3.6428571428571428</v>
      </c>
    </row>
    <row r="2108" spans="1:16" x14ac:dyDescent="0.3">
      <c r="A2108">
        <v>6</v>
      </c>
      <c r="B2108" t="s">
        <v>1167</v>
      </c>
      <c r="C2108" t="s">
        <v>11</v>
      </c>
      <c r="D2108">
        <v>2017</v>
      </c>
      <c r="E2108">
        <v>2019</v>
      </c>
      <c r="F2108">
        <v>6</v>
      </c>
      <c r="G2108">
        <v>6</v>
      </c>
      <c r="H2108">
        <v>0</v>
      </c>
      <c r="I2108">
        <v>51</v>
      </c>
      <c r="J2108">
        <v>26</v>
      </c>
      <c r="K2108">
        <v>8.5</v>
      </c>
      <c r="L2108">
        <v>0</v>
      </c>
      <c r="M2108">
        <v>0</v>
      </c>
      <c r="N2108">
        <v>2</v>
      </c>
      <c r="O2108" s="2">
        <f t="shared" si="64"/>
        <v>8.5</v>
      </c>
      <c r="P2108" s="2">
        <f t="shared" si="65"/>
        <v>8.5</v>
      </c>
    </row>
    <row r="2109" spans="1:16" x14ac:dyDescent="0.3">
      <c r="A2109">
        <v>7</v>
      </c>
      <c r="B2109" t="s">
        <v>4449</v>
      </c>
      <c r="C2109" t="s">
        <v>18</v>
      </c>
      <c r="D2109">
        <v>1930</v>
      </c>
      <c r="E2109">
        <v>1930</v>
      </c>
      <c r="F2109">
        <v>2</v>
      </c>
      <c r="G2109">
        <v>1</v>
      </c>
      <c r="H2109">
        <v>0</v>
      </c>
      <c r="I2109">
        <v>51</v>
      </c>
      <c r="J2109">
        <v>51</v>
      </c>
      <c r="K2109">
        <v>51</v>
      </c>
      <c r="L2109">
        <v>0</v>
      </c>
      <c r="M2109">
        <v>1</v>
      </c>
      <c r="N2109">
        <v>0</v>
      </c>
      <c r="O2109" s="2">
        <f t="shared" si="64"/>
        <v>25.5</v>
      </c>
      <c r="P2109" s="2">
        <f t="shared" si="65"/>
        <v>51</v>
      </c>
    </row>
    <row r="2110" spans="1:16" x14ac:dyDescent="0.3">
      <c r="A2110">
        <v>8</v>
      </c>
      <c r="B2110" t="s">
        <v>216</v>
      </c>
      <c r="C2110" t="s">
        <v>16</v>
      </c>
      <c r="D2110">
        <v>2013</v>
      </c>
      <c r="E2110">
        <v>2013</v>
      </c>
      <c r="F2110">
        <v>2</v>
      </c>
      <c r="G2110">
        <v>4</v>
      </c>
      <c r="H2110">
        <v>0</v>
      </c>
      <c r="I2110">
        <v>51</v>
      </c>
      <c r="J2110">
        <v>46</v>
      </c>
      <c r="K2110">
        <v>12.75</v>
      </c>
      <c r="L2110">
        <v>0</v>
      </c>
      <c r="M2110">
        <v>0</v>
      </c>
      <c r="N2110">
        <v>1</v>
      </c>
      <c r="O2110" s="2">
        <f t="shared" si="64"/>
        <v>25.5</v>
      </c>
      <c r="P2110" s="2">
        <f t="shared" si="65"/>
        <v>12.75</v>
      </c>
    </row>
    <row r="2111" spans="1:16" x14ac:dyDescent="0.3">
      <c r="A2111">
        <v>9</v>
      </c>
      <c r="B2111" t="s">
        <v>4450</v>
      </c>
      <c r="C2111" t="s">
        <v>13</v>
      </c>
      <c r="D2111">
        <v>1960</v>
      </c>
      <c r="E2111">
        <v>1960</v>
      </c>
      <c r="F2111">
        <v>2</v>
      </c>
      <c r="G2111">
        <v>4</v>
      </c>
      <c r="H2111">
        <v>0</v>
      </c>
      <c r="I2111">
        <v>51</v>
      </c>
      <c r="J2111">
        <v>31</v>
      </c>
      <c r="K2111">
        <v>12.75</v>
      </c>
      <c r="L2111">
        <v>0</v>
      </c>
      <c r="M2111">
        <v>0</v>
      </c>
      <c r="N2111">
        <v>0</v>
      </c>
      <c r="O2111" s="2">
        <f t="shared" si="64"/>
        <v>25.5</v>
      </c>
      <c r="P2111" s="2">
        <f t="shared" si="65"/>
        <v>12.75</v>
      </c>
    </row>
    <row r="2112" spans="1:16" x14ac:dyDescent="0.3">
      <c r="A2112">
        <v>10</v>
      </c>
      <c r="B2112" t="s">
        <v>4451</v>
      </c>
      <c r="C2112" t="s">
        <v>17</v>
      </c>
      <c r="D2112">
        <v>1935</v>
      </c>
      <c r="E2112">
        <v>1936</v>
      </c>
      <c r="F2112">
        <v>3</v>
      </c>
      <c r="G2112">
        <v>6</v>
      </c>
      <c r="H2112">
        <v>1</v>
      </c>
      <c r="I2112">
        <v>51</v>
      </c>
      <c r="J2112">
        <v>17</v>
      </c>
      <c r="K2112">
        <v>10.199999999999999</v>
      </c>
      <c r="L2112">
        <v>0</v>
      </c>
      <c r="M2112">
        <v>0</v>
      </c>
      <c r="N2112">
        <v>0</v>
      </c>
      <c r="O2112" s="2">
        <f t="shared" si="64"/>
        <v>17</v>
      </c>
      <c r="P2112" s="2">
        <f t="shared" si="65"/>
        <v>8.5</v>
      </c>
    </row>
    <row r="2113" spans="1:16" x14ac:dyDescent="0.3">
      <c r="A2113">
        <v>11</v>
      </c>
      <c r="B2113" t="s">
        <v>4452</v>
      </c>
      <c r="C2113" t="s">
        <v>13</v>
      </c>
      <c r="D2113">
        <v>1899</v>
      </c>
      <c r="E2113">
        <v>1899</v>
      </c>
      <c r="F2113">
        <v>2</v>
      </c>
      <c r="G2113">
        <v>3</v>
      </c>
      <c r="H2113">
        <v>0</v>
      </c>
      <c r="I2113">
        <v>51</v>
      </c>
      <c r="J2113">
        <v>38</v>
      </c>
      <c r="K2113">
        <v>17</v>
      </c>
      <c r="L2113">
        <v>0</v>
      </c>
      <c r="M2113">
        <v>0</v>
      </c>
      <c r="N2113">
        <v>0</v>
      </c>
      <c r="O2113" s="2">
        <f t="shared" si="64"/>
        <v>25.5</v>
      </c>
      <c r="P2113" s="2">
        <f t="shared" si="65"/>
        <v>17</v>
      </c>
    </row>
    <row r="2114" spans="1:16" x14ac:dyDescent="0.3">
      <c r="A2114">
        <v>12</v>
      </c>
      <c r="B2114" t="s">
        <v>4453</v>
      </c>
      <c r="C2114" t="s">
        <v>15</v>
      </c>
      <c r="D2114">
        <v>1953</v>
      </c>
      <c r="E2114">
        <v>1953</v>
      </c>
      <c r="F2114">
        <v>4</v>
      </c>
      <c r="G2114">
        <v>5</v>
      </c>
      <c r="H2114">
        <v>0</v>
      </c>
      <c r="I2114">
        <v>50</v>
      </c>
      <c r="J2114">
        <v>23</v>
      </c>
      <c r="K2114">
        <v>10</v>
      </c>
      <c r="L2114">
        <v>0</v>
      </c>
      <c r="M2114">
        <v>0</v>
      </c>
      <c r="N2114">
        <v>0</v>
      </c>
      <c r="O2114" s="2">
        <f t="shared" si="64"/>
        <v>12.5</v>
      </c>
      <c r="P2114" s="2">
        <f t="shared" si="65"/>
        <v>10</v>
      </c>
    </row>
    <row r="2115" spans="1:16" x14ac:dyDescent="0.3">
      <c r="A2115">
        <v>14</v>
      </c>
      <c r="B2115" t="s">
        <v>4454</v>
      </c>
      <c r="C2115" t="s">
        <v>13</v>
      </c>
      <c r="D2115">
        <v>1880</v>
      </c>
      <c r="E2115">
        <v>1880</v>
      </c>
      <c r="F2115">
        <v>1</v>
      </c>
      <c r="G2115">
        <v>2</v>
      </c>
      <c r="H2115">
        <v>1</v>
      </c>
      <c r="I2115">
        <v>50</v>
      </c>
      <c r="J2115">
        <v>27</v>
      </c>
      <c r="K2115">
        <v>50</v>
      </c>
      <c r="L2115">
        <v>0</v>
      </c>
      <c r="M2115">
        <v>0</v>
      </c>
      <c r="N2115">
        <v>0</v>
      </c>
      <c r="O2115" s="2">
        <f t="shared" ref="O2115:O2146" si="66">I2115/F2115</f>
        <v>50</v>
      </c>
      <c r="P2115" s="2">
        <f t="shared" ref="P2115:P2146" si="67">I2115/G2115</f>
        <v>25</v>
      </c>
    </row>
    <row r="2116" spans="1:16" x14ac:dyDescent="0.3">
      <c r="A2116">
        <v>15</v>
      </c>
      <c r="B2116" t="s">
        <v>4455</v>
      </c>
      <c r="C2116" t="s">
        <v>13</v>
      </c>
      <c r="D2116">
        <v>1951</v>
      </c>
      <c r="E2116">
        <v>1954</v>
      </c>
      <c r="F2116">
        <v>16</v>
      </c>
      <c r="G2116">
        <v>17</v>
      </c>
      <c r="H2116">
        <v>7</v>
      </c>
      <c r="I2116">
        <v>50</v>
      </c>
      <c r="J2116">
        <v>10</v>
      </c>
      <c r="K2116">
        <v>5</v>
      </c>
      <c r="L2116">
        <v>0</v>
      </c>
      <c r="M2116">
        <v>0</v>
      </c>
      <c r="N2116">
        <v>1</v>
      </c>
      <c r="O2116" s="2">
        <f t="shared" si="66"/>
        <v>3.125</v>
      </c>
      <c r="P2116" s="2">
        <f t="shared" si="67"/>
        <v>2.9411764705882355</v>
      </c>
    </row>
    <row r="2117" spans="1:16" x14ac:dyDescent="0.3">
      <c r="A2117">
        <v>16</v>
      </c>
      <c r="B2117" t="s">
        <v>3509</v>
      </c>
      <c r="C2117" t="s">
        <v>13</v>
      </c>
      <c r="D2117">
        <v>2016</v>
      </c>
      <c r="E2117">
        <v>2016</v>
      </c>
      <c r="F2117">
        <v>3</v>
      </c>
      <c r="G2117">
        <v>5</v>
      </c>
      <c r="H2117">
        <v>0</v>
      </c>
      <c r="I2117">
        <v>49</v>
      </c>
      <c r="J2117">
        <v>32</v>
      </c>
      <c r="K2117">
        <v>9.8000000000000007</v>
      </c>
      <c r="L2117">
        <v>0</v>
      </c>
      <c r="M2117">
        <v>0</v>
      </c>
      <c r="N2117">
        <v>2</v>
      </c>
      <c r="O2117" s="2">
        <f t="shared" si="66"/>
        <v>16.333333333333332</v>
      </c>
      <c r="P2117" s="2">
        <f t="shared" si="67"/>
        <v>9.8000000000000007</v>
      </c>
    </row>
    <row r="2118" spans="1:16" x14ac:dyDescent="0.3">
      <c r="A2118">
        <v>17</v>
      </c>
      <c r="B2118" t="s">
        <v>2879</v>
      </c>
      <c r="C2118" t="s">
        <v>16</v>
      </c>
      <c r="D2118">
        <v>1980</v>
      </c>
      <c r="E2118">
        <v>1980</v>
      </c>
      <c r="F2118">
        <v>1</v>
      </c>
      <c r="G2118">
        <v>1</v>
      </c>
      <c r="H2118">
        <v>0</v>
      </c>
      <c r="I2118">
        <v>49</v>
      </c>
      <c r="J2118">
        <v>49</v>
      </c>
      <c r="K2118">
        <v>49</v>
      </c>
      <c r="L2118">
        <v>0</v>
      </c>
      <c r="M2118">
        <v>0</v>
      </c>
      <c r="N2118">
        <v>0</v>
      </c>
      <c r="O2118" s="2">
        <f t="shared" si="66"/>
        <v>49</v>
      </c>
      <c r="P2118" s="2">
        <f t="shared" si="67"/>
        <v>49</v>
      </c>
    </row>
    <row r="2119" spans="1:16" x14ac:dyDescent="0.3">
      <c r="A2119">
        <v>18</v>
      </c>
      <c r="B2119" t="s">
        <v>4456</v>
      </c>
      <c r="C2119" t="s">
        <v>15</v>
      </c>
      <c r="D2119">
        <v>1928</v>
      </c>
      <c r="E2119">
        <v>1930</v>
      </c>
      <c r="F2119">
        <v>2</v>
      </c>
      <c r="G2119">
        <v>4</v>
      </c>
      <c r="H2119">
        <v>0</v>
      </c>
      <c r="I2119">
        <v>49</v>
      </c>
      <c r="J2119">
        <v>22</v>
      </c>
      <c r="K2119">
        <v>12.25</v>
      </c>
      <c r="L2119">
        <v>0</v>
      </c>
      <c r="M2119">
        <v>0</v>
      </c>
      <c r="N2119">
        <v>1</v>
      </c>
      <c r="O2119" s="2">
        <f t="shared" si="66"/>
        <v>24.5</v>
      </c>
      <c r="P2119" s="2">
        <f t="shared" si="67"/>
        <v>12.25</v>
      </c>
    </row>
    <row r="2120" spans="1:16" x14ac:dyDescent="0.3">
      <c r="A2120">
        <v>19</v>
      </c>
      <c r="B2120" t="s">
        <v>1590</v>
      </c>
      <c r="C2120" t="s">
        <v>14</v>
      </c>
      <c r="D2120">
        <v>2016</v>
      </c>
      <c r="E2120">
        <v>2019</v>
      </c>
      <c r="F2120">
        <v>19</v>
      </c>
      <c r="G2120">
        <v>27</v>
      </c>
      <c r="H2120">
        <v>13</v>
      </c>
      <c r="I2120">
        <v>49</v>
      </c>
      <c r="J2120">
        <v>10</v>
      </c>
      <c r="K2120">
        <v>3.5</v>
      </c>
      <c r="L2120">
        <v>0</v>
      </c>
      <c r="M2120">
        <v>0</v>
      </c>
      <c r="N2120">
        <v>9</v>
      </c>
      <c r="O2120" s="2">
        <f t="shared" si="66"/>
        <v>2.5789473684210527</v>
      </c>
      <c r="P2120" s="2">
        <f t="shared" si="67"/>
        <v>1.8148148148148149</v>
      </c>
    </row>
    <row r="2121" spans="1:16" x14ac:dyDescent="0.3">
      <c r="A2121">
        <v>20</v>
      </c>
      <c r="B2121" t="s">
        <v>3239</v>
      </c>
      <c r="C2121" t="s">
        <v>20</v>
      </c>
      <c r="D2121">
        <v>2003</v>
      </c>
      <c r="E2121">
        <v>2003</v>
      </c>
      <c r="F2121">
        <v>2</v>
      </c>
      <c r="G2121">
        <v>4</v>
      </c>
      <c r="H2121">
        <v>1</v>
      </c>
      <c r="I2121">
        <v>49</v>
      </c>
      <c r="J2121">
        <v>26</v>
      </c>
      <c r="K2121">
        <v>16.329999999999998</v>
      </c>
      <c r="L2121">
        <v>0</v>
      </c>
      <c r="M2121">
        <v>0</v>
      </c>
      <c r="N2121">
        <v>1</v>
      </c>
      <c r="O2121" s="2">
        <f t="shared" si="66"/>
        <v>24.5</v>
      </c>
      <c r="P2121" s="2">
        <f t="shared" si="67"/>
        <v>12.25</v>
      </c>
    </row>
    <row r="2122" spans="1:16" x14ac:dyDescent="0.3">
      <c r="A2122">
        <v>21</v>
      </c>
      <c r="B2122" t="s">
        <v>4457</v>
      </c>
      <c r="C2122" t="s">
        <v>13</v>
      </c>
      <c r="D2122">
        <v>1902</v>
      </c>
      <c r="E2122">
        <v>1902</v>
      </c>
      <c r="F2122">
        <v>2</v>
      </c>
      <c r="G2122">
        <v>4</v>
      </c>
      <c r="H2122">
        <v>0</v>
      </c>
      <c r="I2122">
        <v>49</v>
      </c>
      <c r="J2122">
        <v>20</v>
      </c>
      <c r="K2122">
        <v>12.25</v>
      </c>
      <c r="L2122">
        <v>0</v>
      </c>
      <c r="M2122">
        <v>0</v>
      </c>
      <c r="N2122">
        <v>0</v>
      </c>
      <c r="O2122" s="2">
        <f t="shared" si="66"/>
        <v>24.5</v>
      </c>
      <c r="P2122" s="2">
        <f t="shared" si="67"/>
        <v>12.25</v>
      </c>
    </row>
    <row r="2123" spans="1:16" x14ac:dyDescent="0.3">
      <c r="A2123">
        <v>22</v>
      </c>
      <c r="B2123" t="s">
        <v>1973</v>
      </c>
      <c r="C2123" t="s">
        <v>18</v>
      </c>
      <c r="D2123">
        <v>2018</v>
      </c>
      <c r="E2123">
        <v>2019</v>
      </c>
      <c r="F2123">
        <v>7</v>
      </c>
      <c r="G2123">
        <v>9</v>
      </c>
      <c r="H2123">
        <v>2</v>
      </c>
      <c r="I2123">
        <v>49</v>
      </c>
      <c r="J2123">
        <v>14</v>
      </c>
      <c r="K2123">
        <v>7</v>
      </c>
      <c r="L2123">
        <v>0</v>
      </c>
      <c r="M2123">
        <v>0</v>
      </c>
      <c r="N2123">
        <v>1</v>
      </c>
      <c r="O2123" s="2">
        <f t="shared" si="66"/>
        <v>7</v>
      </c>
      <c r="P2123" s="2">
        <f t="shared" si="67"/>
        <v>5.4444444444444446</v>
      </c>
    </row>
    <row r="2124" spans="1:16" x14ac:dyDescent="0.3">
      <c r="A2124">
        <v>23</v>
      </c>
      <c r="B2124" t="s">
        <v>4458</v>
      </c>
      <c r="C2124" t="s">
        <v>13</v>
      </c>
      <c r="D2124">
        <v>1951</v>
      </c>
      <c r="E2124">
        <v>1952</v>
      </c>
      <c r="F2124">
        <v>5</v>
      </c>
      <c r="G2124">
        <v>6</v>
      </c>
      <c r="H2124">
        <v>0</v>
      </c>
      <c r="I2124">
        <v>49</v>
      </c>
      <c r="J2124">
        <v>24</v>
      </c>
      <c r="K2124">
        <v>8.16</v>
      </c>
      <c r="L2124">
        <v>0</v>
      </c>
      <c r="M2124">
        <v>0</v>
      </c>
      <c r="N2124">
        <v>2</v>
      </c>
      <c r="O2124" s="2">
        <f t="shared" si="66"/>
        <v>9.8000000000000007</v>
      </c>
      <c r="P2124" s="2">
        <f t="shared" si="67"/>
        <v>8.1666666666666661</v>
      </c>
    </row>
    <row r="2125" spans="1:16" x14ac:dyDescent="0.3">
      <c r="A2125">
        <v>24</v>
      </c>
      <c r="B2125" t="s">
        <v>4459</v>
      </c>
      <c r="C2125" t="s">
        <v>17</v>
      </c>
      <c r="D2125">
        <v>1960</v>
      </c>
      <c r="E2125">
        <v>1960</v>
      </c>
      <c r="F2125">
        <v>3</v>
      </c>
      <c r="G2125">
        <v>5</v>
      </c>
      <c r="H2125">
        <v>0</v>
      </c>
      <c r="I2125">
        <v>49</v>
      </c>
      <c r="J2125">
        <v>35</v>
      </c>
      <c r="K2125">
        <v>9.8000000000000007</v>
      </c>
      <c r="L2125">
        <v>0</v>
      </c>
      <c r="M2125">
        <v>0</v>
      </c>
      <c r="N2125">
        <v>2</v>
      </c>
      <c r="O2125" s="2">
        <f t="shared" si="66"/>
        <v>16.333333333333332</v>
      </c>
      <c r="P2125" s="2">
        <f t="shared" si="67"/>
        <v>9.8000000000000007</v>
      </c>
    </row>
    <row r="2126" spans="1:16" x14ac:dyDescent="0.3">
      <c r="A2126">
        <v>25</v>
      </c>
      <c r="B2126" t="s">
        <v>4460</v>
      </c>
      <c r="C2126" t="s">
        <v>13</v>
      </c>
      <c r="D2126">
        <v>1892</v>
      </c>
      <c r="E2126">
        <v>1892</v>
      </c>
      <c r="F2126">
        <v>1</v>
      </c>
      <c r="G2126">
        <v>1</v>
      </c>
      <c r="H2126">
        <v>0</v>
      </c>
      <c r="I2126">
        <v>48</v>
      </c>
      <c r="J2126">
        <v>48</v>
      </c>
      <c r="K2126">
        <v>48</v>
      </c>
      <c r="L2126">
        <v>0</v>
      </c>
      <c r="M2126">
        <v>0</v>
      </c>
      <c r="N2126">
        <v>0</v>
      </c>
      <c r="O2126" s="2">
        <f t="shared" si="66"/>
        <v>48</v>
      </c>
      <c r="P2126" s="2">
        <f t="shared" si="67"/>
        <v>48</v>
      </c>
    </row>
    <row r="2127" spans="1:16" x14ac:dyDescent="0.3">
      <c r="A2127">
        <v>26</v>
      </c>
      <c r="B2127" t="s">
        <v>4461</v>
      </c>
      <c r="C2127" t="s">
        <v>12</v>
      </c>
      <c r="D2127">
        <v>1888</v>
      </c>
      <c r="E2127">
        <v>1888</v>
      </c>
      <c r="F2127">
        <v>3</v>
      </c>
      <c r="G2127">
        <v>6</v>
      </c>
      <c r="H2127">
        <v>1</v>
      </c>
      <c r="I2127">
        <v>48</v>
      </c>
      <c r="J2127">
        <v>26</v>
      </c>
      <c r="K2127">
        <v>9.6</v>
      </c>
      <c r="L2127">
        <v>0</v>
      </c>
      <c r="M2127">
        <v>0</v>
      </c>
      <c r="N2127">
        <v>3</v>
      </c>
      <c r="O2127" s="2">
        <f t="shared" si="66"/>
        <v>16</v>
      </c>
      <c r="P2127" s="2">
        <f t="shared" si="67"/>
        <v>8</v>
      </c>
    </row>
    <row r="2128" spans="1:16" x14ac:dyDescent="0.3">
      <c r="A2128">
        <v>27</v>
      </c>
      <c r="B2128" t="s">
        <v>2748</v>
      </c>
      <c r="C2128" t="s">
        <v>14</v>
      </c>
      <c r="D2128">
        <v>1983</v>
      </c>
      <c r="E2128">
        <v>1983</v>
      </c>
      <c r="F2128">
        <v>2</v>
      </c>
      <c r="G2128">
        <v>4</v>
      </c>
      <c r="H2128">
        <v>0</v>
      </c>
      <c r="I2128">
        <v>48</v>
      </c>
      <c r="J2128">
        <v>23</v>
      </c>
      <c r="K2128">
        <v>12</v>
      </c>
      <c r="L2128">
        <v>0</v>
      </c>
      <c r="M2128">
        <v>0</v>
      </c>
      <c r="N2128">
        <v>0</v>
      </c>
      <c r="O2128" s="2">
        <f t="shared" si="66"/>
        <v>24</v>
      </c>
      <c r="P2128" s="2">
        <f t="shared" si="67"/>
        <v>12</v>
      </c>
    </row>
    <row r="2129" spans="1:16" x14ac:dyDescent="0.3">
      <c r="A2129">
        <v>28</v>
      </c>
      <c r="B2129" t="s">
        <v>2822</v>
      </c>
      <c r="C2129" t="s">
        <v>15</v>
      </c>
      <c r="D2129">
        <v>1986</v>
      </c>
      <c r="E2129">
        <v>1987</v>
      </c>
      <c r="F2129">
        <v>5</v>
      </c>
      <c r="G2129">
        <v>8</v>
      </c>
      <c r="H2129">
        <v>2</v>
      </c>
      <c r="I2129">
        <v>48</v>
      </c>
      <c r="J2129">
        <v>12</v>
      </c>
      <c r="K2129">
        <v>8</v>
      </c>
      <c r="L2129">
        <v>0</v>
      </c>
      <c r="M2129">
        <v>0</v>
      </c>
      <c r="N2129">
        <v>2</v>
      </c>
      <c r="O2129" s="2">
        <f t="shared" si="66"/>
        <v>9.6</v>
      </c>
      <c r="P2129" s="2">
        <f t="shared" si="67"/>
        <v>6</v>
      </c>
    </row>
    <row r="2130" spans="1:16" x14ac:dyDescent="0.3">
      <c r="A2130">
        <v>29</v>
      </c>
      <c r="B2130" t="s">
        <v>431</v>
      </c>
      <c r="C2130" t="s">
        <v>16</v>
      </c>
      <c r="D2130">
        <v>2016</v>
      </c>
      <c r="E2130">
        <v>2019</v>
      </c>
      <c r="F2130">
        <v>3</v>
      </c>
      <c r="G2130">
        <v>5</v>
      </c>
      <c r="H2130">
        <v>0</v>
      </c>
      <c r="I2130">
        <v>48</v>
      </c>
      <c r="J2130">
        <v>27</v>
      </c>
      <c r="K2130">
        <v>9.6</v>
      </c>
      <c r="L2130">
        <v>0</v>
      </c>
      <c r="M2130">
        <v>0</v>
      </c>
      <c r="N2130">
        <v>1</v>
      </c>
      <c r="O2130" s="2">
        <f t="shared" si="66"/>
        <v>16</v>
      </c>
      <c r="P2130" s="2">
        <f t="shared" si="67"/>
        <v>9.6</v>
      </c>
    </row>
    <row r="2131" spans="1:16" x14ac:dyDescent="0.3">
      <c r="A2131">
        <v>30</v>
      </c>
      <c r="B2131" t="s">
        <v>1253</v>
      </c>
      <c r="C2131" t="s">
        <v>20</v>
      </c>
      <c r="D2131">
        <v>2017</v>
      </c>
      <c r="E2131">
        <v>2018</v>
      </c>
      <c r="F2131">
        <v>2</v>
      </c>
      <c r="G2131">
        <v>4</v>
      </c>
      <c r="H2131">
        <v>0</v>
      </c>
      <c r="I2131">
        <v>48</v>
      </c>
      <c r="J2131">
        <v>18</v>
      </c>
      <c r="K2131">
        <v>12</v>
      </c>
      <c r="L2131">
        <v>0</v>
      </c>
      <c r="M2131">
        <v>0</v>
      </c>
      <c r="N2131">
        <v>0</v>
      </c>
      <c r="O2131" s="2">
        <f t="shared" si="66"/>
        <v>24</v>
      </c>
      <c r="P2131" s="2">
        <f t="shared" si="67"/>
        <v>12</v>
      </c>
    </row>
    <row r="2132" spans="1:16" x14ac:dyDescent="0.3">
      <c r="A2132">
        <v>31</v>
      </c>
      <c r="B2132" t="s">
        <v>3219</v>
      </c>
      <c r="C2132" t="s">
        <v>11</v>
      </c>
      <c r="D2132">
        <v>1981</v>
      </c>
      <c r="E2132">
        <v>1981</v>
      </c>
      <c r="F2132">
        <v>1</v>
      </c>
      <c r="G2132">
        <v>2</v>
      </c>
      <c r="H2132">
        <v>0</v>
      </c>
      <c r="I2132">
        <v>48</v>
      </c>
      <c r="J2132">
        <v>29</v>
      </c>
      <c r="K2132">
        <v>24</v>
      </c>
      <c r="L2132">
        <v>0</v>
      </c>
      <c r="M2132">
        <v>0</v>
      </c>
      <c r="N2132">
        <v>0</v>
      </c>
      <c r="O2132" s="2">
        <f t="shared" si="66"/>
        <v>48</v>
      </c>
      <c r="P2132" s="2">
        <f t="shared" si="67"/>
        <v>24</v>
      </c>
    </row>
    <row r="2133" spans="1:16" x14ac:dyDescent="0.3">
      <c r="A2133">
        <v>32</v>
      </c>
      <c r="B2133" t="s">
        <v>4462</v>
      </c>
      <c r="C2133" t="s">
        <v>13</v>
      </c>
      <c r="D2133">
        <v>1936</v>
      </c>
      <c r="E2133">
        <v>1947</v>
      </c>
      <c r="F2133">
        <v>4</v>
      </c>
      <c r="G2133">
        <v>5</v>
      </c>
      <c r="H2133">
        <v>1</v>
      </c>
      <c r="I2133">
        <v>47</v>
      </c>
      <c r="J2133">
        <v>19</v>
      </c>
      <c r="K2133">
        <v>11.75</v>
      </c>
      <c r="L2133">
        <v>0</v>
      </c>
      <c r="M2133">
        <v>0</v>
      </c>
      <c r="N2133">
        <v>1</v>
      </c>
      <c r="O2133" s="2">
        <f t="shared" si="66"/>
        <v>11.75</v>
      </c>
      <c r="P2133" s="2">
        <f t="shared" si="67"/>
        <v>9.4</v>
      </c>
    </row>
    <row r="2134" spans="1:16" x14ac:dyDescent="0.3">
      <c r="A2134">
        <v>33</v>
      </c>
      <c r="B2134" t="s">
        <v>4463</v>
      </c>
      <c r="C2134" t="s">
        <v>15</v>
      </c>
      <c r="D2134">
        <v>1948</v>
      </c>
      <c r="E2134">
        <v>1951</v>
      </c>
      <c r="F2134">
        <v>9</v>
      </c>
      <c r="G2134">
        <v>11</v>
      </c>
      <c r="H2134">
        <v>2</v>
      </c>
      <c r="I2134">
        <v>47</v>
      </c>
      <c r="J2134">
        <v>10</v>
      </c>
      <c r="K2134">
        <v>5.22</v>
      </c>
      <c r="L2134">
        <v>0</v>
      </c>
      <c r="M2134">
        <v>0</v>
      </c>
      <c r="N2134">
        <v>1</v>
      </c>
      <c r="O2134" s="2">
        <f t="shared" si="66"/>
        <v>5.2222222222222223</v>
      </c>
      <c r="P2134" s="2">
        <f t="shared" si="67"/>
        <v>4.2727272727272725</v>
      </c>
    </row>
    <row r="2135" spans="1:16" x14ac:dyDescent="0.3">
      <c r="A2135">
        <v>34</v>
      </c>
      <c r="B2135" t="s">
        <v>197</v>
      </c>
      <c r="C2135" t="s">
        <v>22</v>
      </c>
      <c r="D2135">
        <v>2018</v>
      </c>
      <c r="E2135">
        <v>2018</v>
      </c>
      <c r="F2135">
        <v>1</v>
      </c>
      <c r="G2135">
        <v>2</v>
      </c>
      <c r="H2135">
        <v>0</v>
      </c>
      <c r="I2135">
        <v>47</v>
      </c>
      <c r="J2135">
        <v>43</v>
      </c>
      <c r="K2135">
        <v>23.5</v>
      </c>
      <c r="L2135">
        <v>0</v>
      </c>
      <c r="M2135">
        <v>0</v>
      </c>
      <c r="N2135">
        <v>0</v>
      </c>
      <c r="O2135" s="2">
        <f t="shared" si="66"/>
        <v>47</v>
      </c>
      <c r="P2135" s="2">
        <f t="shared" si="67"/>
        <v>23.5</v>
      </c>
    </row>
    <row r="2136" spans="1:16" x14ac:dyDescent="0.3">
      <c r="A2136">
        <v>35</v>
      </c>
      <c r="B2136" t="s">
        <v>1423</v>
      </c>
      <c r="C2136" t="s">
        <v>17</v>
      </c>
      <c r="D2136">
        <v>2010</v>
      </c>
      <c r="E2136">
        <v>2014</v>
      </c>
      <c r="F2136">
        <v>2</v>
      </c>
      <c r="G2136">
        <v>3</v>
      </c>
      <c r="H2136">
        <v>1</v>
      </c>
      <c r="I2136">
        <v>47</v>
      </c>
      <c r="J2136">
        <v>33</v>
      </c>
      <c r="K2136">
        <v>23.5</v>
      </c>
      <c r="L2136">
        <v>0</v>
      </c>
      <c r="M2136">
        <v>0</v>
      </c>
      <c r="N2136">
        <v>0</v>
      </c>
      <c r="O2136" s="2">
        <f t="shared" si="66"/>
        <v>23.5</v>
      </c>
      <c r="P2136" s="2">
        <f t="shared" si="67"/>
        <v>15.666666666666666</v>
      </c>
    </row>
    <row r="2137" spans="1:16" x14ac:dyDescent="0.3">
      <c r="A2137">
        <v>36</v>
      </c>
      <c r="B2137" t="s">
        <v>4464</v>
      </c>
      <c r="C2137" t="s">
        <v>16</v>
      </c>
      <c r="D2137">
        <v>2012</v>
      </c>
      <c r="E2137">
        <v>2012</v>
      </c>
      <c r="F2137">
        <v>1</v>
      </c>
      <c r="G2137">
        <v>2</v>
      </c>
      <c r="H2137">
        <v>0</v>
      </c>
      <c r="I2137">
        <v>47</v>
      </c>
      <c r="J2137">
        <v>25</v>
      </c>
      <c r="K2137">
        <v>23.5</v>
      </c>
      <c r="L2137">
        <v>0</v>
      </c>
      <c r="M2137">
        <v>0</v>
      </c>
      <c r="N2137">
        <v>0</v>
      </c>
      <c r="O2137" s="2">
        <f t="shared" si="66"/>
        <v>47</v>
      </c>
      <c r="P2137" s="2">
        <f t="shared" si="67"/>
        <v>23.5</v>
      </c>
    </row>
    <row r="2138" spans="1:16" x14ac:dyDescent="0.3">
      <c r="A2138">
        <v>37</v>
      </c>
      <c r="B2138" t="s">
        <v>3266</v>
      </c>
      <c r="C2138" t="s">
        <v>11</v>
      </c>
      <c r="D2138">
        <v>2006</v>
      </c>
      <c r="E2138">
        <v>2007</v>
      </c>
      <c r="F2138">
        <v>5</v>
      </c>
      <c r="G2138">
        <v>6</v>
      </c>
      <c r="H2138">
        <v>2</v>
      </c>
      <c r="I2138">
        <v>47</v>
      </c>
      <c r="J2138">
        <v>29</v>
      </c>
      <c r="K2138">
        <v>11.75</v>
      </c>
      <c r="L2138">
        <v>0</v>
      </c>
      <c r="M2138">
        <v>0</v>
      </c>
      <c r="N2138">
        <v>0</v>
      </c>
      <c r="O2138" s="2">
        <f t="shared" si="66"/>
        <v>9.4</v>
      </c>
      <c r="P2138" s="2">
        <f t="shared" si="67"/>
        <v>7.833333333333333</v>
      </c>
    </row>
    <row r="2139" spans="1:16" x14ac:dyDescent="0.3">
      <c r="A2139">
        <v>38</v>
      </c>
      <c r="B2139" t="s">
        <v>4465</v>
      </c>
      <c r="C2139" t="s">
        <v>17</v>
      </c>
      <c r="D2139">
        <v>2004</v>
      </c>
      <c r="E2139">
        <v>2004</v>
      </c>
      <c r="F2139">
        <v>3</v>
      </c>
      <c r="G2139">
        <v>5</v>
      </c>
      <c r="H2139">
        <v>0</v>
      </c>
      <c r="I2139">
        <v>47</v>
      </c>
      <c r="J2139">
        <v>22</v>
      </c>
      <c r="K2139">
        <v>9.4</v>
      </c>
      <c r="L2139">
        <v>0</v>
      </c>
      <c r="M2139">
        <v>0</v>
      </c>
      <c r="N2139">
        <v>1</v>
      </c>
      <c r="O2139" s="2">
        <f t="shared" si="66"/>
        <v>15.666666666666666</v>
      </c>
      <c r="P2139" s="2">
        <f t="shared" si="67"/>
        <v>9.4</v>
      </c>
    </row>
    <row r="2140" spans="1:16" x14ac:dyDescent="0.3">
      <c r="A2140">
        <v>39</v>
      </c>
      <c r="B2140" t="s">
        <v>4466</v>
      </c>
      <c r="C2140" t="s">
        <v>13</v>
      </c>
      <c r="D2140">
        <v>1924</v>
      </c>
      <c r="E2140">
        <v>1930</v>
      </c>
      <c r="F2140">
        <v>7</v>
      </c>
      <c r="G2140">
        <v>7</v>
      </c>
      <c r="H2140">
        <v>1</v>
      </c>
      <c r="I2140">
        <v>47</v>
      </c>
      <c r="J2140">
        <v>29</v>
      </c>
      <c r="K2140">
        <v>7.83</v>
      </c>
      <c r="L2140">
        <v>0</v>
      </c>
      <c r="M2140">
        <v>0</v>
      </c>
      <c r="N2140">
        <v>1</v>
      </c>
      <c r="O2140" s="2">
        <f t="shared" si="66"/>
        <v>6.7142857142857144</v>
      </c>
      <c r="P2140" s="2">
        <f t="shared" si="67"/>
        <v>6.7142857142857144</v>
      </c>
    </row>
    <row r="2141" spans="1:16" x14ac:dyDescent="0.3">
      <c r="A2141">
        <v>40</v>
      </c>
      <c r="B2141" t="s">
        <v>4467</v>
      </c>
      <c r="C2141" t="s">
        <v>13</v>
      </c>
      <c r="D2141">
        <v>1937</v>
      </c>
      <c r="E2141">
        <v>1938</v>
      </c>
      <c r="F2141">
        <v>2</v>
      </c>
      <c r="G2141">
        <v>4</v>
      </c>
      <c r="H2141">
        <v>0</v>
      </c>
      <c r="I2141">
        <v>47</v>
      </c>
      <c r="J2141">
        <v>38</v>
      </c>
      <c r="K2141">
        <v>11.75</v>
      </c>
      <c r="L2141">
        <v>0</v>
      </c>
      <c r="M2141">
        <v>0</v>
      </c>
      <c r="N2141">
        <v>1</v>
      </c>
      <c r="O2141" s="2">
        <f t="shared" si="66"/>
        <v>23.5</v>
      </c>
      <c r="P2141" s="2">
        <f t="shared" si="67"/>
        <v>11.75</v>
      </c>
    </row>
    <row r="2142" spans="1:16" x14ac:dyDescent="0.3">
      <c r="A2142">
        <v>41</v>
      </c>
      <c r="B2142" t="s">
        <v>4468</v>
      </c>
      <c r="C2142" t="s">
        <v>13</v>
      </c>
      <c r="D2142">
        <v>1913</v>
      </c>
      <c r="E2142">
        <v>1914</v>
      </c>
      <c r="F2142">
        <v>2</v>
      </c>
      <c r="G2142">
        <v>2</v>
      </c>
      <c r="H2142">
        <v>0</v>
      </c>
      <c r="I2142">
        <v>46</v>
      </c>
      <c r="J2142">
        <v>32</v>
      </c>
      <c r="K2142">
        <v>23</v>
      </c>
      <c r="L2142">
        <v>0</v>
      </c>
      <c r="M2142">
        <v>0</v>
      </c>
      <c r="N2142">
        <v>0</v>
      </c>
      <c r="O2142" s="2">
        <f t="shared" si="66"/>
        <v>23</v>
      </c>
      <c r="P2142" s="2">
        <f t="shared" si="67"/>
        <v>23</v>
      </c>
    </row>
    <row r="2143" spans="1:16" x14ac:dyDescent="0.3">
      <c r="A2143">
        <v>42</v>
      </c>
      <c r="B2143" t="s">
        <v>2833</v>
      </c>
      <c r="C2143" t="s">
        <v>15</v>
      </c>
      <c r="D2143">
        <v>1976</v>
      </c>
      <c r="E2143">
        <v>1984</v>
      </c>
      <c r="F2143">
        <v>10</v>
      </c>
      <c r="G2143">
        <v>11</v>
      </c>
      <c r="H2143">
        <v>4</v>
      </c>
      <c r="I2143">
        <v>46</v>
      </c>
      <c r="J2143">
        <v>11</v>
      </c>
      <c r="K2143">
        <v>6.57</v>
      </c>
      <c r="L2143">
        <v>0</v>
      </c>
      <c r="M2143">
        <v>0</v>
      </c>
      <c r="N2143">
        <v>2</v>
      </c>
      <c r="O2143" s="2">
        <f t="shared" si="66"/>
        <v>4.5999999999999996</v>
      </c>
      <c r="P2143" s="2">
        <f t="shared" si="67"/>
        <v>4.1818181818181817</v>
      </c>
    </row>
    <row r="2144" spans="1:16" x14ac:dyDescent="0.3">
      <c r="A2144">
        <v>43</v>
      </c>
      <c r="B2144" t="s">
        <v>4469</v>
      </c>
      <c r="C2144" t="s">
        <v>18</v>
      </c>
      <c r="D2144">
        <v>1952</v>
      </c>
      <c r="E2144">
        <v>1952</v>
      </c>
      <c r="F2144">
        <v>2</v>
      </c>
      <c r="G2144">
        <v>4</v>
      </c>
      <c r="H2144">
        <v>0</v>
      </c>
      <c r="I2144">
        <v>46</v>
      </c>
      <c r="J2144">
        <v>28</v>
      </c>
      <c r="K2144">
        <v>11.5</v>
      </c>
      <c r="L2144">
        <v>0</v>
      </c>
      <c r="M2144">
        <v>0</v>
      </c>
      <c r="N2144">
        <v>0</v>
      </c>
      <c r="O2144" s="2">
        <f t="shared" si="66"/>
        <v>23</v>
      </c>
      <c r="P2144" s="2">
        <f t="shared" si="67"/>
        <v>11.5</v>
      </c>
    </row>
    <row r="2145" spans="1:16" x14ac:dyDescent="0.3">
      <c r="A2145">
        <v>44</v>
      </c>
      <c r="B2145" t="s">
        <v>1006</v>
      </c>
      <c r="C2145" t="s">
        <v>19</v>
      </c>
      <c r="D2145">
        <v>2011</v>
      </c>
      <c r="E2145">
        <v>2011</v>
      </c>
      <c r="F2145">
        <v>1</v>
      </c>
      <c r="G2145">
        <v>2</v>
      </c>
      <c r="H2145">
        <v>0</v>
      </c>
      <c r="I2145">
        <v>46</v>
      </c>
      <c r="J2145">
        <v>39</v>
      </c>
      <c r="K2145">
        <v>23</v>
      </c>
      <c r="L2145">
        <v>0</v>
      </c>
      <c r="M2145">
        <v>0</v>
      </c>
      <c r="N2145">
        <v>0</v>
      </c>
      <c r="O2145" s="2">
        <f t="shared" si="66"/>
        <v>46</v>
      </c>
      <c r="P2145" s="2">
        <f t="shared" si="67"/>
        <v>23</v>
      </c>
    </row>
    <row r="2146" spans="1:16" x14ac:dyDescent="0.3">
      <c r="A2146">
        <v>45</v>
      </c>
      <c r="B2146" t="s">
        <v>519</v>
      </c>
      <c r="C2146" t="s">
        <v>13</v>
      </c>
      <c r="D2146">
        <v>1999</v>
      </c>
      <c r="E2146">
        <v>2000</v>
      </c>
      <c r="F2146">
        <v>3</v>
      </c>
      <c r="G2146">
        <v>4</v>
      </c>
      <c r="H2146">
        <v>0</v>
      </c>
      <c r="I2146">
        <v>46</v>
      </c>
      <c r="J2146">
        <v>24</v>
      </c>
      <c r="K2146">
        <v>11.5</v>
      </c>
      <c r="L2146">
        <v>0</v>
      </c>
      <c r="M2146">
        <v>0</v>
      </c>
      <c r="N2146">
        <v>0</v>
      </c>
      <c r="O2146" s="2">
        <f t="shared" si="66"/>
        <v>15.333333333333334</v>
      </c>
      <c r="P2146" s="2">
        <f t="shared" si="67"/>
        <v>11.5</v>
      </c>
    </row>
    <row r="2147" spans="1:16" x14ac:dyDescent="0.3">
      <c r="A2147">
        <v>46</v>
      </c>
      <c r="B2147" t="s">
        <v>2924</v>
      </c>
      <c r="C2147" t="s">
        <v>12</v>
      </c>
      <c r="D2147">
        <v>1977</v>
      </c>
      <c r="E2147">
        <v>1977</v>
      </c>
      <c r="F2147">
        <v>1</v>
      </c>
      <c r="G2147">
        <v>1</v>
      </c>
      <c r="H2147">
        <v>0</v>
      </c>
      <c r="I2147">
        <v>46</v>
      </c>
      <c r="J2147">
        <v>46</v>
      </c>
      <c r="K2147">
        <v>46</v>
      </c>
      <c r="L2147">
        <v>0</v>
      </c>
      <c r="M2147">
        <v>0</v>
      </c>
      <c r="N2147">
        <v>0</v>
      </c>
      <c r="O2147" s="2">
        <f t="shared" ref="O2147:O2177" si="68">I2147/F2147</f>
        <v>46</v>
      </c>
      <c r="P2147" s="2">
        <f t="shared" ref="P2147:P2177" si="69">I2147/G2147</f>
        <v>46</v>
      </c>
    </row>
    <row r="2148" spans="1:16" x14ac:dyDescent="0.3">
      <c r="A2148">
        <v>47</v>
      </c>
      <c r="B2148" t="s">
        <v>4470</v>
      </c>
      <c r="C2148" t="s">
        <v>16</v>
      </c>
      <c r="D2148">
        <v>1989</v>
      </c>
      <c r="E2148">
        <v>1989</v>
      </c>
      <c r="F2148">
        <v>3</v>
      </c>
      <c r="G2148">
        <v>2</v>
      </c>
      <c r="H2148">
        <v>0</v>
      </c>
      <c r="I2148">
        <v>46</v>
      </c>
      <c r="J2148">
        <v>36</v>
      </c>
      <c r="K2148">
        <v>23</v>
      </c>
      <c r="L2148">
        <v>0</v>
      </c>
      <c r="M2148">
        <v>0</v>
      </c>
      <c r="N2148">
        <v>0</v>
      </c>
      <c r="O2148" s="2">
        <f t="shared" si="68"/>
        <v>15.333333333333334</v>
      </c>
      <c r="P2148" s="2">
        <f t="shared" si="69"/>
        <v>23</v>
      </c>
    </row>
    <row r="2149" spans="1:16" x14ac:dyDescent="0.3">
      <c r="A2149">
        <v>48</v>
      </c>
      <c r="B2149" t="s">
        <v>4471</v>
      </c>
      <c r="C2149" t="s">
        <v>11</v>
      </c>
      <c r="D2149">
        <v>1978</v>
      </c>
      <c r="E2149">
        <v>1979</v>
      </c>
      <c r="F2149">
        <v>4</v>
      </c>
      <c r="G2149">
        <v>6</v>
      </c>
      <c r="H2149">
        <v>1</v>
      </c>
      <c r="I2149">
        <v>46</v>
      </c>
      <c r="J2149">
        <v>20</v>
      </c>
      <c r="K2149">
        <v>9.1999999999999993</v>
      </c>
      <c r="L2149">
        <v>0</v>
      </c>
      <c r="M2149">
        <v>0</v>
      </c>
      <c r="N2149">
        <v>0</v>
      </c>
      <c r="O2149" s="2">
        <f t="shared" si="68"/>
        <v>11.5</v>
      </c>
      <c r="P2149" s="2">
        <f t="shared" si="69"/>
        <v>7.666666666666667</v>
      </c>
    </row>
    <row r="2150" spans="1:16" x14ac:dyDescent="0.3">
      <c r="A2150">
        <v>49</v>
      </c>
      <c r="B2150" t="s">
        <v>4472</v>
      </c>
      <c r="C2150" t="s">
        <v>15</v>
      </c>
      <c r="D2150">
        <v>1930</v>
      </c>
      <c r="E2150">
        <v>1930</v>
      </c>
      <c r="F2150">
        <v>1</v>
      </c>
      <c r="G2150">
        <v>2</v>
      </c>
      <c r="H2150">
        <v>1</v>
      </c>
      <c r="I2150">
        <v>46</v>
      </c>
      <c r="J2150">
        <v>44</v>
      </c>
      <c r="K2150">
        <v>46</v>
      </c>
      <c r="L2150">
        <v>0</v>
      </c>
      <c r="M2150">
        <v>0</v>
      </c>
      <c r="N2150">
        <v>0</v>
      </c>
      <c r="O2150" s="2">
        <f t="shared" si="68"/>
        <v>46</v>
      </c>
      <c r="P2150" s="2">
        <f t="shared" si="69"/>
        <v>23</v>
      </c>
    </row>
    <row r="2151" spans="1:16" x14ac:dyDescent="0.3">
      <c r="A2151">
        <v>0</v>
      </c>
      <c r="B2151" t="s">
        <v>3289</v>
      </c>
      <c r="C2151" t="s">
        <v>13</v>
      </c>
      <c r="D2151">
        <v>1970</v>
      </c>
      <c r="E2151">
        <v>1971</v>
      </c>
      <c r="F2151">
        <v>5</v>
      </c>
      <c r="G2151">
        <v>6</v>
      </c>
      <c r="H2151">
        <v>0</v>
      </c>
      <c r="I2151">
        <v>46</v>
      </c>
      <c r="J2151">
        <v>21</v>
      </c>
      <c r="K2151">
        <v>7.66</v>
      </c>
      <c r="L2151">
        <v>0</v>
      </c>
      <c r="M2151">
        <v>0</v>
      </c>
      <c r="N2151">
        <v>1</v>
      </c>
      <c r="O2151" s="2">
        <f t="shared" si="68"/>
        <v>9.1999999999999993</v>
      </c>
      <c r="P2151" s="2">
        <f t="shared" si="69"/>
        <v>7.666666666666667</v>
      </c>
    </row>
    <row r="2152" spans="1:16" x14ac:dyDescent="0.3">
      <c r="A2152">
        <v>1</v>
      </c>
      <c r="B2152" t="s">
        <v>4473</v>
      </c>
      <c r="C2152" t="s">
        <v>13</v>
      </c>
      <c r="D2152">
        <v>1912</v>
      </c>
      <c r="E2152">
        <v>1912</v>
      </c>
      <c r="F2152">
        <v>2</v>
      </c>
      <c r="G2152">
        <v>3</v>
      </c>
      <c r="H2152">
        <v>2</v>
      </c>
      <c r="I2152">
        <v>46</v>
      </c>
      <c r="J2152">
        <v>36</v>
      </c>
      <c r="K2152">
        <v>46</v>
      </c>
      <c r="L2152">
        <v>0</v>
      </c>
      <c r="M2152">
        <v>0</v>
      </c>
      <c r="N2152">
        <v>0</v>
      </c>
      <c r="O2152" s="2">
        <f t="shared" si="68"/>
        <v>23</v>
      </c>
      <c r="P2152" s="2">
        <f t="shared" si="69"/>
        <v>15.333333333333334</v>
      </c>
    </row>
    <row r="2153" spans="1:16" x14ac:dyDescent="0.3">
      <c r="A2153">
        <v>2</v>
      </c>
      <c r="B2153" t="s">
        <v>4474</v>
      </c>
      <c r="C2153" t="s">
        <v>18</v>
      </c>
      <c r="D2153">
        <v>2010</v>
      </c>
      <c r="E2153">
        <v>2012</v>
      </c>
      <c r="F2153">
        <v>6</v>
      </c>
      <c r="G2153">
        <v>12</v>
      </c>
      <c r="H2153">
        <v>4</v>
      </c>
      <c r="I2153">
        <v>45</v>
      </c>
      <c r="J2153">
        <v>8</v>
      </c>
      <c r="K2153">
        <v>5.62</v>
      </c>
      <c r="L2153">
        <v>0</v>
      </c>
      <c r="M2153">
        <v>0</v>
      </c>
      <c r="N2153">
        <v>3</v>
      </c>
      <c r="O2153" s="2">
        <f t="shared" si="68"/>
        <v>7.5</v>
      </c>
      <c r="P2153" s="2">
        <f t="shared" si="69"/>
        <v>3.75</v>
      </c>
    </row>
    <row r="2154" spans="1:16" x14ac:dyDescent="0.3">
      <c r="A2154">
        <v>3</v>
      </c>
      <c r="B2154" t="s">
        <v>2678</v>
      </c>
      <c r="C2154" t="s">
        <v>13</v>
      </c>
      <c r="D2154">
        <v>1993</v>
      </c>
      <c r="E2154">
        <v>2003</v>
      </c>
      <c r="F2154">
        <v>4</v>
      </c>
      <c r="G2154">
        <v>7</v>
      </c>
      <c r="H2154">
        <v>0</v>
      </c>
      <c r="I2154">
        <v>45</v>
      </c>
      <c r="J2154">
        <v>15</v>
      </c>
      <c r="K2154">
        <v>6.42</v>
      </c>
      <c r="L2154">
        <v>0</v>
      </c>
      <c r="M2154">
        <v>0</v>
      </c>
      <c r="N2154">
        <v>3</v>
      </c>
      <c r="O2154" s="2">
        <f t="shared" si="68"/>
        <v>11.25</v>
      </c>
      <c r="P2154" s="2">
        <f t="shared" si="69"/>
        <v>6.4285714285714288</v>
      </c>
    </row>
    <row r="2155" spans="1:16" x14ac:dyDescent="0.3">
      <c r="A2155">
        <v>4</v>
      </c>
      <c r="B2155" t="s">
        <v>3171</v>
      </c>
      <c r="C2155" t="s">
        <v>18</v>
      </c>
      <c r="D2155">
        <v>1993</v>
      </c>
      <c r="E2155">
        <v>1994</v>
      </c>
      <c r="F2155">
        <v>5</v>
      </c>
      <c r="G2155">
        <v>10</v>
      </c>
      <c r="H2155">
        <v>4</v>
      </c>
      <c r="I2155">
        <v>45</v>
      </c>
      <c r="J2155">
        <v>26</v>
      </c>
      <c r="K2155">
        <v>7.5</v>
      </c>
      <c r="L2155">
        <v>0</v>
      </c>
      <c r="M2155">
        <v>0</v>
      </c>
      <c r="N2155">
        <v>1</v>
      </c>
      <c r="O2155" s="2">
        <f t="shared" si="68"/>
        <v>9</v>
      </c>
      <c r="P2155" s="2">
        <f t="shared" si="69"/>
        <v>4.5</v>
      </c>
    </row>
    <row r="2156" spans="1:16" x14ac:dyDescent="0.3">
      <c r="A2156">
        <v>5</v>
      </c>
      <c r="B2156" t="s">
        <v>415</v>
      </c>
      <c r="C2156" t="s">
        <v>12</v>
      </c>
      <c r="D2156">
        <v>2013</v>
      </c>
      <c r="E2156">
        <v>2013</v>
      </c>
      <c r="F2156">
        <v>1</v>
      </c>
      <c r="G2156">
        <v>2</v>
      </c>
      <c r="H2156">
        <v>0</v>
      </c>
      <c r="I2156">
        <v>45</v>
      </c>
      <c r="J2156">
        <v>23</v>
      </c>
      <c r="K2156">
        <v>22.5</v>
      </c>
      <c r="L2156">
        <v>0</v>
      </c>
      <c r="M2156">
        <v>0</v>
      </c>
      <c r="N2156">
        <v>0</v>
      </c>
      <c r="O2156" s="2">
        <f t="shared" si="68"/>
        <v>45</v>
      </c>
      <c r="P2156" s="2">
        <f t="shared" si="69"/>
        <v>22.5</v>
      </c>
    </row>
    <row r="2157" spans="1:16" x14ac:dyDescent="0.3">
      <c r="A2157">
        <v>6</v>
      </c>
      <c r="B2157" t="s">
        <v>1842</v>
      </c>
      <c r="C2157" t="s">
        <v>13</v>
      </c>
      <c r="D2157">
        <v>1996</v>
      </c>
      <c r="E2157">
        <v>1996</v>
      </c>
      <c r="F2157">
        <v>2</v>
      </c>
      <c r="G2157">
        <v>2</v>
      </c>
      <c r="H2157">
        <v>0</v>
      </c>
      <c r="I2157">
        <v>45</v>
      </c>
      <c r="J2157">
        <v>27</v>
      </c>
      <c r="K2157">
        <v>22.5</v>
      </c>
      <c r="L2157">
        <v>0</v>
      </c>
      <c r="M2157">
        <v>0</v>
      </c>
      <c r="N2157">
        <v>0</v>
      </c>
      <c r="O2157" s="2">
        <f t="shared" si="68"/>
        <v>22.5</v>
      </c>
      <c r="P2157" s="2">
        <f t="shared" si="69"/>
        <v>22.5</v>
      </c>
    </row>
    <row r="2158" spans="1:16" x14ac:dyDescent="0.3">
      <c r="A2158">
        <v>7</v>
      </c>
      <c r="B2158" t="s">
        <v>4475</v>
      </c>
      <c r="C2158" t="s">
        <v>17</v>
      </c>
      <c r="D2158">
        <v>1889</v>
      </c>
      <c r="E2158">
        <v>1896</v>
      </c>
      <c r="F2158">
        <v>3</v>
      </c>
      <c r="G2158">
        <v>6</v>
      </c>
      <c r="H2158">
        <v>1</v>
      </c>
      <c r="I2158">
        <v>45</v>
      </c>
      <c r="J2158">
        <v>12</v>
      </c>
      <c r="K2158">
        <v>9</v>
      </c>
      <c r="L2158">
        <v>0</v>
      </c>
      <c r="M2158">
        <v>0</v>
      </c>
      <c r="N2158">
        <v>1</v>
      </c>
      <c r="O2158" s="2">
        <f t="shared" si="68"/>
        <v>15</v>
      </c>
      <c r="P2158" s="2">
        <f t="shared" si="69"/>
        <v>7.5</v>
      </c>
    </row>
    <row r="2159" spans="1:16" x14ac:dyDescent="0.3">
      <c r="A2159">
        <v>8</v>
      </c>
      <c r="B2159" t="s">
        <v>1012</v>
      </c>
      <c r="C2159" t="s">
        <v>13</v>
      </c>
      <c r="D2159">
        <v>2010</v>
      </c>
      <c r="E2159">
        <v>2015</v>
      </c>
      <c r="F2159">
        <v>2</v>
      </c>
      <c r="G2159">
        <v>2</v>
      </c>
      <c r="H2159">
        <v>0</v>
      </c>
      <c r="I2159">
        <v>45</v>
      </c>
      <c r="J2159">
        <v>37</v>
      </c>
      <c r="K2159">
        <v>22.5</v>
      </c>
      <c r="L2159">
        <v>0</v>
      </c>
      <c r="M2159">
        <v>0</v>
      </c>
      <c r="N2159">
        <v>0</v>
      </c>
      <c r="O2159" s="2">
        <f t="shared" si="68"/>
        <v>22.5</v>
      </c>
      <c r="P2159" s="2">
        <f t="shared" si="69"/>
        <v>22.5</v>
      </c>
    </row>
    <row r="2160" spans="1:16" x14ac:dyDescent="0.3">
      <c r="A2160">
        <v>9</v>
      </c>
      <c r="B2160" t="s">
        <v>72</v>
      </c>
      <c r="C2160" t="s">
        <v>22</v>
      </c>
      <c r="D2160">
        <v>2018</v>
      </c>
      <c r="E2160">
        <v>2019</v>
      </c>
      <c r="F2160">
        <v>2</v>
      </c>
      <c r="G2160">
        <v>4</v>
      </c>
      <c r="H2160">
        <v>1</v>
      </c>
      <c r="I2160">
        <v>45</v>
      </c>
      <c r="J2160">
        <v>33</v>
      </c>
      <c r="K2160">
        <v>15</v>
      </c>
      <c r="L2160">
        <v>0</v>
      </c>
      <c r="M2160">
        <v>0</v>
      </c>
      <c r="N2160">
        <v>2</v>
      </c>
      <c r="O2160" s="2">
        <f t="shared" si="68"/>
        <v>22.5</v>
      </c>
      <c r="P2160" s="2">
        <f t="shared" si="69"/>
        <v>11.25</v>
      </c>
    </row>
    <row r="2161" spans="1:16" x14ac:dyDescent="0.3">
      <c r="A2161">
        <v>10</v>
      </c>
      <c r="B2161" t="s">
        <v>4476</v>
      </c>
      <c r="C2161" t="s">
        <v>12</v>
      </c>
      <c r="D2161">
        <v>1887</v>
      </c>
      <c r="E2161">
        <v>1887</v>
      </c>
      <c r="F2161">
        <v>1</v>
      </c>
      <c r="G2161">
        <v>2</v>
      </c>
      <c r="H2161">
        <v>0</v>
      </c>
      <c r="I2161">
        <v>44</v>
      </c>
      <c r="J2161">
        <v>30</v>
      </c>
      <c r="K2161">
        <v>22</v>
      </c>
      <c r="L2161">
        <v>0</v>
      </c>
      <c r="M2161">
        <v>0</v>
      </c>
      <c r="N2161">
        <v>0</v>
      </c>
      <c r="O2161" s="2">
        <f t="shared" si="68"/>
        <v>44</v>
      </c>
      <c r="P2161" s="2">
        <f t="shared" si="69"/>
        <v>22</v>
      </c>
    </row>
    <row r="2162" spans="1:16" x14ac:dyDescent="0.3">
      <c r="A2162">
        <v>11</v>
      </c>
      <c r="B2162" t="s">
        <v>2416</v>
      </c>
      <c r="C2162" t="s">
        <v>13</v>
      </c>
      <c r="D2162">
        <v>1997</v>
      </c>
      <c r="E2162">
        <v>1998</v>
      </c>
      <c r="F2162">
        <v>2</v>
      </c>
      <c r="G2162">
        <v>4</v>
      </c>
      <c r="H2162">
        <v>0</v>
      </c>
      <c r="I2162">
        <v>44</v>
      </c>
      <c r="J2162">
        <v>28</v>
      </c>
      <c r="K2162">
        <v>11</v>
      </c>
      <c r="L2162">
        <v>0</v>
      </c>
      <c r="M2162">
        <v>0</v>
      </c>
      <c r="N2162">
        <v>1</v>
      </c>
      <c r="O2162" s="2">
        <f t="shared" si="68"/>
        <v>22</v>
      </c>
      <c r="P2162" s="2">
        <f t="shared" si="69"/>
        <v>11</v>
      </c>
    </row>
    <row r="2163" spans="1:16" x14ac:dyDescent="0.3">
      <c r="A2163">
        <v>12</v>
      </c>
      <c r="B2163" t="s">
        <v>4477</v>
      </c>
      <c r="C2163" t="s">
        <v>13</v>
      </c>
      <c r="D2163">
        <v>1908</v>
      </c>
      <c r="E2163">
        <v>1908</v>
      </c>
      <c r="F2163">
        <v>3</v>
      </c>
      <c r="G2163">
        <v>6</v>
      </c>
      <c r="H2163">
        <v>1</v>
      </c>
      <c r="I2163">
        <v>44</v>
      </c>
      <c r="J2163">
        <v>16</v>
      </c>
      <c r="K2163">
        <v>8.8000000000000007</v>
      </c>
      <c r="L2163">
        <v>0</v>
      </c>
      <c r="M2163">
        <v>0</v>
      </c>
      <c r="N2163">
        <v>0</v>
      </c>
      <c r="O2163" s="2">
        <f t="shared" si="68"/>
        <v>14.666666666666666</v>
      </c>
      <c r="P2163" s="2">
        <f t="shared" si="69"/>
        <v>7.333333333333333</v>
      </c>
    </row>
    <row r="2164" spans="1:16" x14ac:dyDescent="0.3">
      <c r="A2164">
        <v>13</v>
      </c>
      <c r="B2164" t="s">
        <v>4478</v>
      </c>
      <c r="C2164" t="s">
        <v>11</v>
      </c>
      <c r="D2164">
        <v>1932</v>
      </c>
      <c r="E2164">
        <v>1932</v>
      </c>
      <c r="F2164">
        <v>1</v>
      </c>
      <c r="G2164">
        <v>2</v>
      </c>
      <c r="H2164">
        <v>0</v>
      </c>
      <c r="I2164">
        <v>44</v>
      </c>
      <c r="J2164">
        <v>29</v>
      </c>
      <c r="K2164">
        <v>22</v>
      </c>
      <c r="L2164">
        <v>0</v>
      </c>
      <c r="M2164">
        <v>0</v>
      </c>
      <c r="N2164">
        <v>0</v>
      </c>
      <c r="O2164" s="2">
        <f t="shared" si="68"/>
        <v>44</v>
      </c>
      <c r="P2164" s="2">
        <f t="shared" si="69"/>
        <v>22</v>
      </c>
    </row>
    <row r="2165" spans="1:16" x14ac:dyDescent="0.3">
      <c r="A2165">
        <v>14</v>
      </c>
      <c r="B2165" t="s">
        <v>2632</v>
      </c>
      <c r="C2165" t="s">
        <v>16</v>
      </c>
      <c r="D2165">
        <v>1989</v>
      </c>
      <c r="E2165">
        <v>1990</v>
      </c>
      <c r="F2165">
        <v>2</v>
      </c>
      <c r="G2165">
        <v>3</v>
      </c>
      <c r="H2165">
        <v>0</v>
      </c>
      <c r="I2165">
        <v>44</v>
      </c>
      <c r="J2165">
        <v>22</v>
      </c>
      <c r="K2165">
        <v>14.66</v>
      </c>
      <c r="L2165">
        <v>0</v>
      </c>
      <c r="M2165">
        <v>0</v>
      </c>
      <c r="N2165">
        <v>0</v>
      </c>
      <c r="O2165" s="2">
        <f t="shared" si="68"/>
        <v>22</v>
      </c>
      <c r="P2165" s="2">
        <f t="shared" si="69"/>
        <v>14.666666666666666</v>
      </c>
    </row>
    <row r="2166" spans="1:16" x14ac:dyDescent="0.3">
      <c r="A2166">
        <v>15</v>
      </c>
      <c r="B2166" t="s">
        <v>218</v>
      </c>
      <c r="C2166" t="s">
        <v>16</v>
      </c>
      <c r="D2166">
        <v>2017</v>
      </c>
      <c r="E2166">
        <v>2017</v>
      </c>
      <c r="F2166">
        <v>1</v>
      </c>
      <c r="G2166">
        <v>2</v>
      </c>
      <c r="H2166">
        <v>0</v>
      </c>
      <c r="I2166">
        <v>44</v>
      </c>
      <c r="J2166">
        <v>40</v>
      </c>
      <c r="K2166">
        <v>22</v>
      </c>
      <c r="L2166">
        <v>0</v>
      </c>
      <c r="M2166">
        <v>0</v>
      </c>
      <c r="N2166">
        <v>0</v>
      </c>
      <c r="O2166" s="2">
        <f t="shared" si="68"/>
        <v>44</v>
      </c>
      <c r="P2166" s="2">
        <f t="shared" si="69"/>
        <v>22</v>
      </c>
    </row>
    <row r="2167" spans="1:16" x14ac:dyDescent="0.3">
      <c r="A2167">
        <v>16</v>
      </c>
      <c r="B2167" t="s">
        <v>4479</v>
      </c>
      <c r="C2167" t="s">
        <v>13</v>
      </c>
      <c r="D2167">
        <v>1890</v>
      </c>
      <c r="E2167">
        <v>1892</v>
      </c>
      <c r="F2167">
        <v>3</v>
      </c>
      <c r="G2167">
        <v>6</v>
      </c>
      <c r="H2167">
        <v>4</v>
      </c>
      <c r="I2167">
        <v>44</v>
      </c>
      <c r="J2167">
        <v>26</v>
      </c>
      <c r="K2167">
        <v>22</v>
      </c>
      <c r="L2167">
        <v>0</v>
      </c>
      <c r="M2167">
        <v>0</v>
      </c>
      <c r="N2167">
        <v>0</v>
      </c>
      <c r="O2167" s="2">
        <f t="shared" si="68"/>
        <v>14.666666666666666</v>
      </c>
      <c r="P2167" s="2">
        <f t="shared" si="69"/>
        <v>7.333333333333333</v>
      </c>
    </row>
    <row r="2168" spans="1:16" x14ac:dyDescent="0.3">
      <c r="A2168">
        <v>17</v>
      </c>
      <c r="B2168" t="s">
        <v>4480</v>
      </c>
      <c r="C2168" t="s">
        <v>12</v>
      </c>
      <c r="D2168">
        <v>1952</v>
      </c>
      <c r="E2168">
        <v>1952</v>
      </c>
      <c r="F2168">
        <v>1</v>
      </c>
      <c r="G2168">
        <v>2</v>
      </c>
      <c r="H2168">
        <v>0</v>
      </c>
      <c r="I2168">
        <v>44</v>
      </c>
      <c r="J2168">
        <v>28</v>
      </c>
      <c r="K2168">
        <v>22</v>
      </c>
      <c r="L2168">
        <v>0</v>
      </c>
      <c r="M2168">
        <v>0</v>
      </c>
      <c r="N2168">
        <v>0</v>
      </c>
      <c r="O2168" s="2">
        <f t="shared" si="68"/>
        <v>44</v>
      </c>
      <c r="P2168" s="2">
        <f t="shared" si="69"/>
        <v>22</v>
      </c>
    </row>
    <row r="2169" spans="1:16" x14ac:dyDescent="0.3">
      <c r="A2169">
        <v>18</v>
      </c>
      <c r="B2169" t="s">
        <v>4481</v>
      </c>
      <c r="C2169" t="s">
        <v>17</v>
      </c>
      <c r="D2169">
        <v>1902</v>
      </c>
      <c r="E2169">
        <v>1902</v>
      </c>
      <c r="F2169">
        <v>1</v>
      </c>
      <c r="G2169">
        <v>2</v>
      </c>
      <c r="H2169">
        <v>0</v>
      </c>
      <c r="I2169">
        <v>43</v>
      </c>
      <c r="J2169">
        <v>32</v>
      </c>
      <c r="K2169">
        <v>21.5</v>
      </c>
      <c r="L2169">
        <v>0</v>
      </c>
      <c r="M2169">
        <v>0</v>
      </c>
      <c r="N2169">
        <v>0</v>
      </c>
      <c r="O2169" s="2">
        <f t="shared" si="68"/>
        <v>43</v>
      </c>
      <c r="P2169" s="2">
        <f t="shared" si="69"/>
        <v>21.5</v>
      </c>
    </row>
    <row r="2170" spans="1:16" x14ac:dyDescent="0.3">
      <c r="A2170">
        <v>19</v>
      </c>
      <c r="B2170" t="s">
        <v>4482</v>
      </c>
      <c r="C2170" t="s">
        <v>12</v>
      </c>
      <c r="D2170">
        <v>2012</v>
      </c>
      <c r="E2170">
        <v>2017</v>
      </c>
      <c r="F2170">
        <v>9</v>
      </c>
      <c r="G2170">
        <v>9</v>
      </c>
      <c r="H2170">
        <v>6</v>
      </c>
      <c r="I2170">
        <v>43</v>
      </c>
      <c r="J2170">
        <v>19</v>
      </c>
      <c r="K2170">
        <v>14.33</v>
      </c>
      <c r="L2170">
        <v>0</v>
      </c>
      <c r="M2170">
        <v>0</v>
      </c>
      <c r="N2170">
        <v>1</v>
      </c>
      <c r="O2170" s="2">
        <f t="shared" si="68"/>
        <v>4.7777777777777777</v>
      </c>
      <c r="P2170" s="2">
        <f t="shared" si="69"/>
        <v>4.7777777777777777</v>
      </c>
    </row>
    <row r="2171" spans="1:16" x14ac:dyDescent="0.3">
      <c r="A2171">
        <v>20</v>
      </c>
      <c r="B2171" t="s">
        <v>4483</v>
      </c>
      <c r="C2171" t="s">
        <v>13</v>
      </c>
      <c r="D2171">
        <v>1910</v>
      </c>
      <c r="E2171">
        <v>1910</v>
      </c>
      <c r="F2171">
        <v>4</v>
      </c>
      <c r="G2171">
        <v>7</v>
      </c>
      <c r="H2171">
        <v>0</v>
      </c>
      <c r="I2171">
        <v>43</v>
      </c>
      <c r="J2171">
        <v>17</v>
      </c>
      <c r="K2171">
        <v>6.14</v>
      </c>
      <c r="L2171">
        <v>0</v>
      </c>
      <c r="M2171">
        <v>0</v>
      </c>
      <c r="N2171">
        <v>1</v>
      </c>
      <c r="O2171" s="2">
        <f t="shared" si="68"/>
        <v>10.75</v>
      </c>
      <c r="P2171" s="2">
        <f t="shared" si="69"/>
        <v>6.1428571428571432</v>
      </c>
    </row>
    <row r="2172" spans="1:16" x14ac:dyDescent="0.3">
      <c r="A2172">
        <v>21</v>
      </c>
      <c r="B2172" t="s">
        <v>4484</v>
      </c>
      <c r="C2172" t="s">
        <v>12</v>
      </c>
      <c r="D2172">
        <v>1934</v>
      </c>
      <c r="E2172">
        <v>1934</v>
      </c>
      <c r="F2172">
        <v>1</v>
      </c>
      <c r="G2172">
        <v>2</v>
      </c>
      <c r="H2172">
        <v>0</v>
      </c>
      <c r="I2172">
        <v>43</v>
      </c>
      <c r="J2172">
        <v>41</v>
      </c>
      <c r="K2172">
        <v>21.5</v>
      </c>
      <c r="L2172">
        <v>0</v>
      </c>
      <c r="M2172">
        <v>0</v>
      </c>
      <c r="N2172">
        <v>0</v>
      </c>
      <c r="O2172" s="2">
        <f t="shared" si="68"/>
        <v>43</v>
      </c>
      <c r="P2172" s="2">
        <f t="shared" si="69"/>
        <v>21.5</v>
      </c>
    </row>
    <row r="2173" spans="1:16" x14ac:dyDescent="0.3">
      <c r="A2173">
        <v>22</v>
      </c>
      <c r="B2173" t="s">
        <v>4485</v>
      </c>
      <c r="C2173" t="s">
        <v>12</v>
      </c>
      <c r="D2173">
        <v>1947</v>
      </c>
      <c r="E2173">
        <v>1947</v>
      </c>
      <c r="F2173">
        <v>1</v>
      </c>
      <c r="G2173">
        <v>2</v>
      </c>
      <c r="H2173">
        <v>0</v>
      </c>
      <c r="I2173">
        <v>43</v>
      </c>
      <c r="J2173">
        <v>31</v>
      </c>
      <c r="K2173">
        <v>21.5</v>
      </c>
      <c r="L2173">
        <v>0</v>
      </c>
      <c r="M2173">
        <v>0</v>
      </c>
      <c r="N2173">
        <v>0</v>
      </c>
      <c r="O2173" s="2">
        <f t="shared" si="68"/>
        <v>43</v>
      </c>
      <c r="P2173" s="2">
        <f t="shared" si="69"/>
        <v>21.5</v>
      </c>
    </row>
    <row r="2174" spans="1:16" x14ac:dyDescent="0.3">
      <c r="A2174">
        <v>23</v>
      </c>
      <c r="B2174" t="s">
        <v>4486</v>
      </c>
      <c r="C2174" t="s">
        <v>17</v>
      </c>
      <c r="D2174">
        <v>1923</v>
      </c>
      <c r="E2174">
        <v>1923</v>
      </c>
      <c r="F2174">
        <v>2</v>
      </c>
      <c r="G2174">
        <v>3</v>
      </c>
      <c r="H2174">
        <v>0</v>
      </c>
      <c r="I2174">
        <v>43</v>
      </c>
      <c r="J2174">
        <v>21</v>
      </c>
      <c r="K2174">
        <v>14.33</v>
      </c>
      <c r="L2174">
        <v>0</v>
      </c>
      <c r="M2174">
        <v>0</v>
      </c>
      <c r="N2174">
        <v>0</v>
      </c>
      <c r="O2174" s="2">
        <f t="shared" si="68"/>
        <v>21.5</v>
      </c>
      <c r="P2174" s="2">
        <f t="shared" si="69"/>
        <v>14.333333333333334</v>
      </c>
    </row>
    <row r="2175" spans="1:16" x14ac:dyDescent="0.3">
      <c r="A2175">
        <v>24</v>
      </c>
      <c r="B2175" t="s">
        <v>737</v>
      </c>
      <c r="C2175" t="s">
        <v>13</v>
      </c>
      <c r="D2175">
        <v>2014</v>
      </c>
      <c r="E2175">
        <v>2019</v>
      </c>
      <c r="F2175">
        <v>3</v>
      </c>
      <c r="G2175">
        <v>6</v>
      </c>
      <c r="H2175">
        <v>1</v>
      </c>
      <c r="I2175">
        <v>43</v>
      </c>
      <c r="J2175">
        <v>17</v>
      </c>
      <c r="K2175">
        <v>8.6</v>
      </c>
      <c r="L2175">
        <v>0</v>
      </c>
      <c r="M2175">
        <v>0</v>
      </c>
      <c r="N2175">
        <v>1</v>
      </c>
      <c r="O2175" s="2">
        <f t="shared" si="68"/>
        <v>14.333333333333334</v>
      </c>
      <c r="P2175" s="2">
        <f t="shared" si="69"/>
        <v>7.166666666666667</v>
      </c>
    </row>
    <row r="2176" spans="1:16" x14ac:dyDescent="0.3">
      <c r="A2176">
        <v>25</v>
      </c>
      <c r="B2176" t="s">
        <v>2853</v>
      </c>
      <c r="C2176" t="s">
        <v>11</v>
      </c>
      <c r="D2176">
        <v>2000</v>
      </c>
      <c r="E2176">
        <v>2002</v>
      </c>
      <c r="F2176">
        <v>3</v>
      </c>
      <c r="G2176">
        <v>2</v>
      </c>
      <c r="H2176">
        <v>1</v>
      </c>
      <c r="I2176">
        <v>43</v>
      </c>
      <c r="J2176">
        <v>39</v>
      </c>
      <c r="K2176">
        <v>43</v>
      </c>
      <c r="L2176">
        <v>0</v>
      </c>
      <c r="M2176">
        <v>0</v>
      </c>
      <c r="N2176">
        <v>0</v>
      </c>
      <c r="O2176" s="2">
        <f t="shared" si="68"/>
        <v>14.333333333333334</v>
      </c>
      <c r="P2176" s="2">
        <f t="shared" si="69"/>
        <v>21.5</v>
      </c>
    </row>
    <row r="2177" spans="1:16" x14ac:dyDescent="0.3">
      <c r="A2177">
        <v>26</v>
      </c>
      <c r="B2177" t="s">
        <v>4487</v>
      </c>
      <c r="C2177" t="s">
        <v>13</v>
      </c>
      <c r="D2177">
        <v>1899</v>
      </c>
      <c r="E2177">
        <v>1899</v>
      </c>
      <c r="F2177">
        <v>2</v>
      </c>
      <c r="G2177">
        <v>2</v>
      </c>
      <c r="H2177">
        <v>0</v>
      </c>
      <c r="I2177">
        <v>43</v>
      </c>
      <c r="J2177">
        <v>43</v>
      </c>
      <c r="K2177">
        <v>21.5</v>
      </c>
      <c r="L2177">
        <v>0</v>
      </c>
      <c r="M2177">
        <v>0</v>
      </c>
      <c r="N2177">
        <v>1</v>
      </c>
      <c r="O2177" s="2">
        <f t="shared" si="68"/>
        <v>21.5</v>
      </c>
      <c r="P2177" s="2">
        <f t="shared" si="69"/>
        <v>21.5</v>
      </c>
    </row>
    <row r="2178" spans="1:16" x14ac:dyDescent="0.3">
      <c r="A2178">
        <v>27</v>
      </c>
      <c r="B2178" t="s">
        <v>4488</v>
      </c>
      <c r="C2178" t="s">
        <v>16</v>
      </c>
      <c r="D2178">
        <v>1952</v>
      </c>
      <c r="E2178">
        <v>1952</v>
      </c>
      <c r="F2178">
        <v>4</v>
      </c>
      <c r="G2178">
        <v>6</v>
      </c>
      <c r="H2178">
        <v>0</v>
      </c>
      <c r="I2178">
        <v>42</v>
      </c>
      <c r="J2178">
        <v>17</v>
      </c>
      <c r="K2178">
        <v>7</v>
      </c>
      <c r="L2178">
        <v>0</v>
      </c>
      <c r="M2178">
        <v>0</v>
      </c>
      <c r="N2178">
        <v>0</v>
      </c>
      <c r="O2178" s="2">
        <f t="shared" ref="O2178:O2241" si="70">I2178/F2178</f>
        <v>10.5</v>
      </c>
      <c r="P2178" s="2">
        <f t="shared" ref="P2178:P2241" si="71">I2178/G2178</f>
        <v>7</v>
      </c>
    </row>
    <row r="2179" spans="1:16" x14ac:dyDescent="0.3">
      <c r="A2179">
        <v>28</v>
      </c>
      <c r="B2179" t="s">
        <v>4489</v>
      </c>
      <c r="C2179" t="s">
        <v>17</v>
      </c>
      <c r="D2179">
        <v>1962</v>
      </c>
      <c r="E2179">
        <v>1965</v>
      </c>
      <c r="F2179">
        <v>2</v>
      </c>
      <c r="G2179">
        <v>4</v>
      </c>
      <c r="H2179">
        <v>1</v>
      </c>
      <c r="I2179">
        <v>42</v>
      </c>
      <c r="J2179">
        <v>20</v>
      </c>
      <c r="K2179">
        <v>14</v>
      </c>
      <c r="L2179">
        <v>0</v>
      </c>
      <c r="M2179">
        <v>0</v>
      </c>
      <c r="N2179">
        <v>1</v>
      </c>
      <c r="O2179" s="2">
        <f t="shared" si="70"/>
        <v>21</v>
      </c>
      <c r="P2179" s="2">
        <f t="shared" si="71"/>
        <v>10.5</v>
      </c>
    </row>
    <row r="2180" spans="1:16" x14ac:dyDescent="0.3">
      <c r="A2180">
        <v>29</v>
      </c>
      <c r="B2180" t="s">
        <v>4490</v>
      </c>
      <c r="C2180" t="s">
        <v>17</v>
      </c>
      <c r="D2180">
        <v>1889</v>
      </c>
      <c r="E2180">
        <v>1889</v>
      </c>
      <c r="F2180">
        <v>2</v>
      </c>
      <c r="G2180">
        <v>4</v>
      </c>
      <c r="H2180">
        <v>1</v>
      </c>
      <c r="I2180">
        <v>42</v>
      </c>
      <c r="J2180">
        <v>26</v>
      </c>
      <c r="K2180">
        <v>14</v>
      </c>
      <c r="L2180">
        <v>0</v>
      </c>
      <c r="M2180">
        <v>0</v>
      </c>
      <c r="N2180">
        <v>1</v>
      </c>
      <c r="O2180" s="2">
        <f t="shared" si="70"/>
        <v>21</v>
      </c>
      <c r="P2180" s="2">
        <f t="shared" si="71"/>
        <v>10.5</v>
      </c>
    </row>
    <row r="2181" spans="1:16" x14ac:dyDescent="0.3">
      <c r="A2181">
        <v>30</v>
      </c>
      <c r="B2181" t="s">
        <v>4491</v>
      </c>
      <c r="C2181" t="s">
        <v>13</v>
      </c>
      <c r="D2181">
        <v>1921</v>
      </c>
      <c r="E2181">
        <v>1928</v>
      </c>
      <c r="F2181">
        <v>2</v>
      </c>
      <c r="G2181">
        <v>2</v>
      </c>
      <c r="H2181">
        <v>1</v>
      </c>
      <c r="I2181">
        <v>42</v>
      </c>
      <c r="J2181">
        <v>26</v>
      </c>
      <c r="K2181">
        <v>42</v>
      </c>
      <c r="L2181">
        <v>0</v>
      </c>
      <c r="M2181">
        <v>0</v>
      </c>
      <c r="N2181">
        <v>0</v>
      </c>
      <c r="O2181" s="2">
        <f t="shared" si="70"/>
        <v>21</v>
      </c>
      <c r="P2181" s="2">
        <f t="shared" si="71"/>
        <v>21</v>
      </c>
    </row>
    <row r="2182" spans="1:16" x14ac:dyDescent="0.3">
      <c r="A2182">
        <v>31</v>
      </c>
      <c r="B2182" t="s">
        <v>4492</v>
      </c>
      <c r="C2182" t="s">
        <v>12</v>
      </c>
      <c r="D2182">
        <v>1928</v>
      </c>
      <c r="E2182">
        <v>1933</v>
      </c>
      <c r="F2182">
        <v>14</v>
      </c>
      <c r="G2182">
        <v>21</v>
      </c>
      <c r="H2182">
        <v>5</v>
      </c>
      <c r="I2182">
        <v>42</v>
      </c>
      <c r="J2182">
        <v>12</v>
      </c>
      <c r="K2182">
        <v>2.62</v>
      </c>
      <c r="L2182">
        <v>0</v>
      </c>
      <c r="M2182">
        <v>0</v>
      </c>
      <c r="N2182">
        <v>6</v>
      </c>
      <c r="O2182" s="2">
        <f t="shared" si="70"/>
        <v>3</v>
      </c>
      <c r="P2182" s="2">
        <f t="shared" si="71"/>
        <v>2</v>
      </c>
    </row>
    <row r="2183" spans="1:16" x14ac:dyDescent="0.3">
      <c r="A2183">
        <v>32</v>
      </c>
      <c r="B2183" t="s">
        <v>2805</v>
      </c>
      <c r="C2183" t="s">
        <v>13</v>
      </c>
      <c r="D2183">
        <v>1981</v>
      </c>
      <c r="E2183">
        <v>1982</v>
      </c>
      <c r="F2183">
        <v>4</v>
      </c>
      <c r="G2183">
        <v>6</v>
      </c>
      <c r="H2183">
        <v>0</v>
      </c>
      <c r="I2183">
        <v>42</v>
      </c>
      <c r="J2183">
        <v>17</v>
      </c>
      <c r="K2183">
        <v>7</v>
      </c>
      <c r="L2183">
        <v>0</v>
      </c>
      <c r="M2183">
        <v>0</v>
      </c>
      <c r="N2183">
        <v>2</v>
      </c>
      <c r="O2183" s="2">
        <f t="shared" si="70"/>
        <v>10.5</v>
      </c>
      <c r="P2183" s="2">
        <f t="shared" si="71"/>
        <v>7</v>
      </c>
    </row>
    <row r="2184" spans="1:16" x14ac:dyDescent="0.3">
      <c r="A2184">
        <v>33</v>
      </c>
      <c r="B2184" t="s">
        <v>3281</v>
      </c>
      <c r="C2184" t="s">
        <v>14</v>
      </c>
      <c r="D2184">
        <v>2002</v>
      </c>
      <c r="E2184">
        <v>2002</v>
      </c>
      <c r="F2184">
        <v>2</v>
      </c>
      <c r="G2184">
        <v>3</v>
      </c>
      <c r="H2184">
        <v>0</v>
      </c>
      <c r="I2184">
        <v>42</v>
      </c>
      <c r="J2184">
        <v>40</v>
      </c>
      <c r="K2184">
        <v>14</v>
      </c>
      <c r="L2184">
        <v>0</v>
      </c>
      <c r="M2184">
        <v>0</v>
      </c>
      <c r="N2184">
        <v>1</v>
      </c>
      <c r="O2184" s="2">
        <f t="shared" si="70"/>
        <v>21</v>
      </c>
      <c r="P2184" s="2">
        <f t="shared" si="71"/>
        <v>14</v>
      </c>
    </row>
    <row r="2185" spans="1:16" x14ac:dyDescent="0.3">
      <c r="A2185">
        <v>34</v>
      </c>
      <c r="B2185" t="s">
        <v>4493</v>
      </c>
      <c r="C2185" t="s">
        <v>11</v>
      </c>
      <c r="D2185">
        <v>1932</v>
      </c>
      <c r="E2185">
        <v>1933</v>
      </c>
      <c r="F2185">
        <v>2</v>
      </c>
      <c r="G2185">
        <v>4</v>
      </c>
      <c r="H2185">
        <v>0</v>
      </c>
      <c r="I2185">
        <v>42</v>
      </c>
      <c r="J2185">
        <v>13</v>
      </c>
      <c r="K2185">
        <v>10.5</v>
      </c>
      <c r="L2185">
        <v>0</v>
      </c>
      <c r="M2185">
        <v>0</v>
      </c>
      <c r="N2185">
        <v>0</v>
      </c>
      <c r="O2185" s="2">
        <f t="shared" si="70"/>
        <v>21</v>
      </c>
      <c r="P2185" s="2">
        <f t="shared" si="71"/>
        <v>10.5</v>
      </c>
    </row>
    <row r="2186" spans="1:16" x14ac:dyDescent="0.3">
      <c r="A2186">
        <v>35</v>
      </c>
      <c r="B2186" t="s">
        <v>2928</v>
      </c>
      <c r="C2186" t="s">
        <v>16</v>
      </c>
      <c r="D2186">
        <v>1986</v>
      </c>
      <c r="E2186">
        <v>1992</v>
      </c>
      <c r="F2186">
        <v>14</v>
      </c>
      <c r="G2186">
        <v>14</v>
      </c>
      <c r="H2186">
        <v>6</v>
      </c>
      <c r="I2186">
        <v>42</v>
      </c>
      <c r="J2186">
        <v>10</v>
      </c>
      <c r="K2186">
        <v>5.25</v>
      </c>
      <c r="L2186">
        <v>0</v>
      </c>
      <c r="M2186">
        <v>0</v>
      </c>
      <c r="N2186">
        <v>4</v>
      </c>
      <c r="O2186" s="2">
        <f t="shared" si="70"/>
        <v>3</v>
      </c>
      <c r="P2186" s="2">
        <f t="shared" si="71"/>
        <v>3</v>
      </c>
    </row>
    <row r="2187" spans="1:16" x14ac:dyDescent="0.3">
      <c r="A2187">
        <v>36</v>
      </c>
      <c r="B2187" t="s">
        <v>4494</v>
      </c>
      <c r="C2187" t="s">
        <v>13</v>
      </c>
      <c r="D2187">
        <v>1899</v>
      </c>
      <c r="E2187">
        <v>1899</v>
      </c>
      <c r="F2187">
        <v>2</v>
      </c>
      <c r="G2187">
        <v>4</v>
      </c>
      <c r="H2187">
        <v>1</v>
      </c>
      <c r="I2187">
        <v>42</v>
      </c>
      <c r="J2187">
        <v>18</v>
      </c>
      <c r="K2187">
        <v>14</v>
      </c>
      <c r="L2187">
        <v>0</v>
      </c>
      <c r="M2187">
        <v>0</v>
      </c>
      <c r="N2187">
        <v>0</v>
      </c>
      <c r="O2187" s="2">
        <f t="shared" si="70"/>
        <v>21</v>
      </c>
      <c r="P2187" s="2">
        <f t="shared" si="71"/>
        <v>10.5</v>
      </c>
    </row>
    <row r="2188" spans="1:16" x14ac:dyDescent="0.3">
      <c r="A2188">
        <v>37</v>
      </c>
      <c r="B2188" t="s">
        <v>4495</v>
      </c>
      <c r="C2188" t="s">
        <v>12</v>
      </c>
      <c r="D2188">
        <v>1890</v>
      </c>
      <c r="E2188">
        <v>1890</v>
      </c>
      <c r="F2188">
        <v>2</v>
      </c>
      <c r="G2188">
        <v>4</v>
      </c>
      <c r="H2188">
        <v>0</v>
      </c>
      <c r="I2188">
        <v>41</v>
      </c>
      <c r="J2188">
        <v>19</v>
      </c>
      <c r="K2188">
        <v>10.25</v>
      </c>
      <c r="L2188">
        <v>0</v>
      </c>
      <c r="M2188">
        <v>0</v>
      </c>
      <c r="N2188">
        <v>1</v>
      </c>
      <c r="O2188" s="2">
        <f t="shared" si="70"/>
        <v>20.5</v>
      </c>
      <c r="P2188" s="2">
        <f t="shared" si="71"/>
        <v>10.25</v>
      </c>
    </row>
    <row r="2189" spans="1:16" x14ac:dyDescent="0.3">
      <c r="A2189">
        <v>38</v>
      </c>
      <c r="B2189" t="s">
        <v>3273</v>
      </c>
      <c r="C2189" t="s">
        <v>22</v>
      </c>
      <c r="D2189">
        <v>2019</v>
      </c>
      <c r="E2189">
        <v>2019</v>
      </c>
      <c r="F2189">
        <v>1</v>
      </c>
      <c r="G2189">
        <v>2</v>
      </c>
      <c r="H2189">
        <v>1</v>
      </c>
      <c r="I2189">
        <v>41</v>
      </c>
      <c r="J2189">
        <v>32</v>
      </c>
      <c r="K2189">
        <v>41</v>
      </c>
      <c r="L2189">
        <v>0</v>
      </c>
      <c r="M2189">
        <v>0</v>
      </c>
      <c r="N2189">
        <v>0</v>
      </c>
      <c r="O2189" s="2">
        <f t="shared" si="70"/>
        <v>41</v>
      </c>
      <c r="P2189" s="2">
        <f t="shared" si="71"/>
        <v>20.5</v>
      </c>
    </row>
    <row r="2190" spans="1:16" x14ac:dyDescent="0.3">
      <c r="A2190">
        <v>39</v>
      </c>
      <c r="B2190" t="s">
        <v>3230</v>
      </c>
      <c r="C2190" t="s">
        <v>14</v>
      </c>
      <c r="D2190">
        <v>1982</v>
      </c>
      <c r="E2190">
        <v>1982</v>
      </c>
      <c r="F2190">
        <v>4</v>
      </c>
      <c r="G2190">
        <v>7</v>
      </c>
      <c r="H2190">
        <v>2</v>
      </c>
      <c r="I2190">
        <v>41</v>
      </c>
      <c r="J2190">
        <v>14</v>
      </c>
      <c r="K2190">
        <v>8.1999999999999993</v>
      </c>
      <c r="L2190">
        <v>0</v>
      </c>
      <c r="M2190">
        <v>0</v>
      </c>
      <c r="N2190">
        <v>2</v>
      </c>
      <c r="O2190" s="2">
        <f t="shared" si="70"/>
        <v>10.25</v>
      </c>
      <c r="P2190" s="2">
        <f t="shared" si="71"/>
        <v>5.8571428571428568</v>
      </c>
    </row>
    <row r="2191" spans="1:16" x14ac:dyDescent="0.3">
      <c r="A2191">
        <v>40</v>
      </c>
      <c r="B2191" t="s">
        <v>4496</v>
      </c>
      <c r="C2191" t="s">
        <v>15</v>
      </c>
      <c r="D2191">
        <v>1962</v>
      </c>
      <c r="E2191">
        <v>1968</v>
      </c>
      <c r="F2191">
        <v>2</v>
      </c>
      <c r="G2191">
        <v>4</v>
      </c>
      <c r="H2191">
        <v>0</v>
      </c>
      <c r="I2191">
        <v>41</v>
      </c>
      <c r="J2191">
        <v>20</v>
      </c>
      <c r="K2191">
        <v>10.25</v>
      </c>
      <c r="L2191">
        <v>0</v>
      </c>
      <c r="M2191">
        <v>0</v>
      </c>
      <c r="N2191">
        <v>1</v>
      </c>
      <c r="O2191" s="2">
        <f t="shared" si="70"/>
        <v>20.5</v>
      </c>
      <c r="P2191" s="2">
        <f t="shared" si="71"/>
        <v>10.25</v>
      </c>
    </row>
    <row r="2192" spans="1:16" x14ac:dyDescent="0.3">
      <c r="A2192">
        <v>41</v>
      </c>
      <c r="B2192" t="s">
        <v>4497</v>
      </c>
      <c r="C2192" t="s">
        <v>15</v>
      </c>
      <c r="D2192">
        <v>1933</v>
      </c>
      <c r="E2192">
        <v>1933</v>
      </c>
      <c r="F2192">
        <v>1</v>
      </c>
      <c r="G2192">
        <v>2</v>
      </c>
      <c r="H2192">
        <v>0</v>
      </c>
      <c r="I2192">
        <v>41</v>
      </c>
      <c r="J2192">
        <v>29</v>
      </c>
      <c r="K2192">
        <v>20.5</v>
      </c>
      <c r="L2192">
        <v>0</v>
      </c>
      <c r="M2192">
        <v>0</v>
      </c>
      <c r="N2192">
        <v>0</v>
      </c>
      <c r="O2192" s="2">
        <f t="shared" si="70"/>
        <v>41</v>
      </c>
      <c r="P2192" s="2">
        <f t="shared" si="71"/>
        <v>20.5</v>
      </c>
    </row>
    <row r="2193" spans="1:16" x14ac:dyDescent="0.3">
      <c r="A2193">
        <v>42</v>
      </c>
      <c r="B2193" t="s">
        <v>2247</v>
      </c>
      <c r="C2193" t="s">
        <v>12</v>
      </c>
      <c r="D2193">
        <v>1984</v>
      </c>
      <c r="E2193">
        <v>1984</v>
      </c>
      <c r="F2193">
        <v>3</v>
      </c>
      <c r="G2193">
        <v>5</v>
      </c>
      <c r="H2193">
        <v>0</v>
      </c>
      <c r="I2193">
        <v>41</v>
      </c>
      <c r="J2193">
        <v>12</v>
      </c>
      <c r="K2193">
        <v>8.1999999999999993</v>
      </c>
      <c r="L2193">
        <v>0</v>
      </c>
      <c r="M2193">
        <v>0</v>
      </c>
      <c r="N2193">
        <v>0</v>
      </c>
      <c r="O2193" s="2">
        <f t="shared" si="70"/>
        <v>13.666666666666666</v>
      </c>
      <c r="P2193" s="2">
        <f t="shared" si="71"/>
        <v>8.1999999999999993</v>
      </c>
    </row>
    <row r="2194" spans="1:16" x14ac:dyDescent="0.3">
      <c r="A2194">
        <v>43</v>
      </c>
      <c r="B2194" t="s">
        <v>4498</v>
      </c>
      <c r="C2194" t="s">
        <v>15</v>
      </c>
      <c r="D2194">
        <v>1971</v>
      </c>
      <c r="E2194">
        <v>1975</v>
      </c>
      <c r="F2194">
        <v>6</v>
      </c>
      <c r="G2194">
        <v>7</v>
      </c>
      <c r="H2194">
        <v>1</v>
      </c>
      <c r="I2194">
        <v>40</v>
      </c>
      <c r="J2194">
        <v>19</v>
      </c>
      <c r="K2194">
        <v>6.66</v>
      </c>
      <c r="L2194">
        <v>0</v>
      </c>
      <c r="M2194">
        <v>0</v>
      </c>
      <c r="N2194">
        <v>1</v>
      </c>
      <c r="O2194" s="2">
        <f t="shared" si="70"/>
        <v>6.666666666666667</v>
      </c>
      <c r="P2194" s="2">
        <f t="shared" si="71"/>
        <v>5.7142857142857144</v>
      </c>
    </row>
    <row r="2195" spans="1:16" x14ac:dyDescent="0.3">
      <c r="A2195">
        <v>44</v>
      </c>
      <c r="B2195" t="s">
        <v>3423</v>
      </c>
      <c r="C2195" t="s">
        <v>13</v>
      </c>
      <c r="D2195">
        <v>1977</v>
      </c>
      <c r="E2195">
        <v>1978</v>
      </c>
      <c r="F2195">
        <v>3</v>
      </c>
      <c r="G2195">
        <v>3</v>
      </c>
      <c r="H2195">
        <v>0</v>
      </c>
      <c r="I2195">
        <v>40</v>
      </c>
      <c r="J2195">
        <v>22</v>
      </c>
      <c r="K2195">
        <v>13.33</v>
      </c>
      <c r="L2195">
        <v>0</v>
      </c>
      <c r="M2195">
        <v>0</v>
      </c>
      <c r="N2195">
        <v>1</v>
      </c>
      <c r="O2195" s="2">
        <f t="shared" si="70"/>
        <v>13.333333333333334</v>
      </c>
      <c r="P2195" s="2">
        <f t="shared" si="71"/>
        <v>13.333333333333334</v>
      </c>
    </row>
    <row r="2196" spans="1:16" x14ac:dyDescent="0.3">
      <c r="A2196">
        <v>45</v>
      </c>
      <c r="B2196" t="s">
        <v>4499</v>
      </c>
      <c r="C2196" t="s">
        <v>13</v>
      </c>
      <c r="D2196">
        <v>1889</v>
      </c>
      <c r="E2196">
        <v>1889</v>
      </c>
      <c r="F2196">
        <v>2</v>
      </c>
      <c r="G2196">
        <v>3</v>
      </c>
      <c r="H2196">
        <v>2</v>
      </c>
      <c r="I2196">
        <v>40</v>
      </c>
      <c r="J2196">
        <v>14</v>
      </c>
      <c r="K2196">
        <v>40</v>
      </c>
      <c r="L2196">
        <v>0</v>
      </c>
      <c r="M2196">
        <v>0</v>
      </c>
      <c r="N2196">
        <v>0</v>
      </c>
      <c r="O2196" s="2">
        <f t="shared" si="70"/>
        <v>20</v>
      </c>
      <c r="P2196" s="2">
        <f t="shared" si="71"/>
        <v>13.333333333333334</v>
      </c>
    </row>
    <row r="2197" spans="1:16" x14ac:dyDescent="0.3">
      <c r="A2197">
        <v>46</v>
      </c>
      <c r="B2197" t="s">
        <v>4500</v>
      </c>
      <c r="C2197" t="s">
        <v>13</v>
      </c>
      <c r="D2197">
        <v>1951</v>
      </c>
      <c r="E2197">
        <v>1952</v>
      </c>
      <c r="F2197">
        <v>2</v>
      </c>
      <c r="G2197">
        <v>2</v>
      </c>
      <c r="H2197">
        <v>0</v>
      </c>
      <c r="I2197">
        <v>40</v>
      </c>
      <c r="J2197">
        <v>38</v>
      </c>
      <c r="K2197">
        <v>20</v>
      </c>
      <c r="L2197">
        <v>0</v>
      </c>
      <c r="M2197">
        <v>0</v>
      </c>
      <c r="N2197">
        <v>0</v>
      </c>
      <c r="O2197" s="2">
        <f t="shared" si="70"/>
        <v>20</v>
      </c>
      <c r="P2197" s="2">
        <f t="shared" si="71"/>
        <v>20</v>
      </c>
    </row>
    <row r="2198" spans="1:16" x14ac:dyDescent="0.3">
      <c r="A2198">
        <v>47</v>
      </c>
      <c r="B2198" t="s">
        <v>4501</v>
      </c>
      <c r="C2198" t="s">
        <v>12</v>
      </c>
      <c r="D2198">
        <v>1880</v>
      </c>
      <c r="E2198">
        <v>1880</v>
      </c>
      <c r="F2198">
        <v>1</v>
      </c>
      <c r="G2198">
        <v>2</v>
      </c>
      <c r="H2198">
        <v>0</v>
      </c>
      <c r="I2198">
        <v>40</v>
      </c>
      <c r="J2198">
        <v>34</v>
      </c>
      <c r="K2198">
        <v>20</v>
      </c>
      <c r="L2198">
        <v>0</v>
      </c>
      <c r="M2198">
        <v>0</v>
      </c>
      <c r="N2198">
        <v>0</v>
      </c>
      <c r="O2198" s="2">
        <f t="shared" si="70"/>
        <v>40</v>
      </c>
      <c r="P2198" s="2">
        <f t="shared" si="71"/>
        <v>20</v>
      </c>
    </row>
    <row r="2199" spans="1:16" x14ac:dyDescent="0.3">
      <c r="A2199">
        <v>48</v>
      </c>
      <c r="B2199" t="s">
        <v>425</v>
      </c>
      <c r="C2199" t="s">
        <v>15</v>
      </c>
      <c r="D2199">
        <v>2012</v>
      </c>
      <c r="E2199">
        <v>2013</v>
      </c>
      <c r="F2199">
        <v>6</v>
      </c>
      <c r="G2199">
        <v>7</v>
      </c>
      <c r="H2199">
        <v>2</v>
      </c>
      <c r="I2199">
        <v>40</v>
      </c>
      <c r="J2199">
        <v>22</v>
      </c>
      <c r="K2199">
        <v>8</v>
      </c>
      <c r="L2199">
        <v>0</v>
      </c>
      <c r="M2199">
        <v>0</v>
      </c>
      <c r="N2199">
        <v>1</v>
      </c>
      <c r="O2199" s="2">
        <f t="shared" si="70"/>
        <v>6.666666666666667</v>
      </c>
      <c r="P2199" s="2">
        <f t="shared" si="71"/>
        <v>5.7142857142857144</v>
      </c>
    </row>
    <row r="2200" spans="1:16" x14ac:dyDescent="0.3">
      <c r="A2200">
        <v>49</v>
      </c>
      <c r="B2200" t="s">
        <v>624</v>
      </c>
      <c r="C2200" t="s">
        <v>17</v>
      </c>
      <c r="D2200">
        <v>2019</v>
      </c>
      <c r="E2200">
        <v>2019</v>
      </c>
      <c r="F2200">
        <v>1</v>
      </c>
      <c r="G2200">
        <v>2</v>
      </c>
      <c r="H2200">
        <v>0</v>
      </c>
      <c r="I2200">
        <v>40</v>
      </c>
      <c r="J2200">
        <v>33</v>
      </c>
      <c r="K2200">
        <v>20</v>
      </c>
      <c r="L2200">
        <v>0</v>
      </c>
      <c r="M2200">
        <v>0</v>
      </c>
      <c r="N2200">
        <v>0</v>
      </c>
      <c r="O2200" s="2">
        <f t="shared" si="70"/>
        <v>40</v>
      </c>
      <c r="P2200" s="2">
        <f t="shared" si="71"/>
        <v>20</v>
      </c>
    </row>
    <row r="2201" spans="1:16" x14ac:dyDescent="0.3">
      <c r="A2201">
        <v>0</v>
      </c>
      <c r="B2201" t="s">
        <v>4502</v>
      </c>
      <c r="C2201" t="s">
        <v>11</v>
      </c>
      <c r="D2201">
        <v>1958</v>
      </c>
      <c r="E2201">
        <v>1964</v>
      </c>
      <c r="F2201">
        <v>7</v>
      </c>
      <c r="G2201">
        <v>9</v>
      </c>
      <c r="H2201">
        <v>3</v>
      </c>
      <c r="I2201">
        <v>40</v>
      </c>
      <c r="J2201">
        <v>16</v>
      </c>
      <c r="K2201">
        <v>6.66</v>
      </c>
      <c r="L2201">
        <v>0</v>
      </c>
      <c r="M2201">
        <v>0</v>
      </c>
      <c r="N2201">
        <v>1</v>
      </c>
      <c r="O2201" s="2">
        <f t="shared" si="70"/>
        <v>5.7142857142857144</v>
      </c>
      <c r="P2201" s="2">
        <f t="shared" si="71"/>
        <v>4.4444444444444446</v>
      </c>
    </row>
    <row r="2202" spans="1:16" x14ac:dyDescent="0.3">
      <c r="A2202">
        <v>1</v>
      </c>
      <c r="B2202" t="s">
        <v>4503</v>
      </c>
      <c r="C2202" t="s">
        <v>15</v>
      </c>
      <c r="D2202">
        <v>1930</v>
      </c>
      <c r="E2202">
        <v>1930</v>
      </c>
      <c r="F2202">
        <v>1</v>
      </c>
      <c r="G2202">
        <v>2</v>
      </c>
      <c r="H2202">
        <v>1</v>
      </c>
      <c r="I2202">
        <v>40</v>
      </c>
      <c r="J2202">
        <v>24</v>
      </c>
      <c r="K2202">
        <v>40</v>
      </c>
      <c r="L2202">
        <v>0</v>
      </c>
      <c r="M2202">
        <v>0</v>
      </c>
      <c r="N2202">
        <v>0</v>
      </c>
      <c r="O2202" s="2">
        <f t="shared" si="70"/>
        <v>40</v>
      </c>
      <c r="P2202" s="2">
        <f t="shared" si="71"/>
        <v>20</v>
      </c>
    </row>
    <row r="2203" spans="1:16" x14ac:dyDescent="0.3">
      <c r="A2203">
        <v>2</v>
      </c>
      <c r="B2203" t="s">
        <v>3808</v>
      </c>
      <c r="C2203" t="s">
        <v>13</v>
      </c>
      <c r="D2203">
        <v>1969</v>
      </c>
      <c r="E2203">
        <v>1976</v>
      </c>
      <c r="F2203">
        <v>5</v>
      </c>
      <c r="G2203">
        <v>6</v>
      </c>
      <c r="H2203">
        <v>1</v>
      </c>
      <c r="I2203">
        <v>40</v>
      </c>
      <c r="J2203">
        <v>21</v>
      </c>
      <c r="K2203">
        <v>8</v>
      </c>
      <c r="L2203">
        <v>0</v>
      </c>
      <c r="M2203">
        <v>0</v>
      </c>
      <c r="N2203">
        <v>4</v>
      </c>
      <c r="O2203" s="2">
        <f t="shared" si="70"/>
        <v>8</v>
      </c>
      <c r="P2203" s="2">
        <f t="shared" si="71"/>
        <v>6.666666666666667</v>
      </c>
    </row>
    <row r="2204" spans="1:16" x14ac:dyDescent="0.3">
      <c r="A2204">
        <v>3</v>
      </c>
      <c r="B2204" t="s">
        <v>3248</v>
      </c>
      <c r="C2204" t="s">
        <v>15</v>
      </c>
      <c r="D2204">
        <v>2009</v>
      </c>
      <c r="E2204">
        <v>2009</v>
      </c>
      <c r="F2204">
        <v>2</v>
      </c>
      <c r="G2204">
        <v>4</v>
      </c>
      <c r="H2204">
        <v>0</v>
      </c>
      <c r="I2204">
        <v>39</v>
      </c>
      <c r="J2204">
        <v>19</v>
      </c>
      <c r="K2204">
        <v>9.75</v>
      </c>
      <c r="L2204">
        <v>0</v>
      </c>
      <c r="M2204">
        <v>0</v>
      </c>
      <c r="N2204">
        <v>1</v>
      </c>
      <c r="O2204" s="2">
        <f t="shared" si="70"/>
        <v>19.5</v>
      </c>
      <c r="P2204" s="2">
        <f t="shared" si="71"/>
        <v>9.75</v>
      </c>
    </row>
    <row r="2205" spans="1:16" x14ac:dyDescent="0.3">
      <c r="A2205">
        <v>4</v>
      </c>
      <c r="B2205" t="s">
        <v>3041</v>
      </c>
      <c r="C2205" t="s">
        <v>11</v>
      </c>
      <c r="D2205">
        <v>2001</v>
      </c>
      <c r="E2205">
        <v>2001</v>
      </c>
      <c r="F2205">
        <v>2</v>
      </c>
      <c r="G2205">
        <v>4</v>
      </c>
      <c r="H2205">
        <v>1</v>
      </c>
      <c r="I2205">
        <v>39</v>
      </c>
      <c r="J2205">
        <v>21</v>
      </c>
      <c r="K2205">
        <v>13</v>
      </c>
      <c r="L2205">
        <v>0</v>
      </c>
      <c r="M2205">
        <v>0</v>
      </c>
      <c r="N2205">
        <v>2</v>
      </c>
      <c r="O2205" s="2">
        <f t="shared" si="70"/>
        <v>19.5</v>
      </c>
      <c r="P2205" s="2">
        <f t="shared" si="71"/>
        <v>9.75</v>
      </c>
    </row>
    <row r="2206" spans="1:16" x14ac:dyDescent="0.3">
      <c r="A2206">
        <v>5</v>
      </c>
      <c r="B2206" t="s">
        <v>4504</v>
      </c>
      <c r="C2206" t="s">
        <v>13</v>
      </c>
      <c r="D2206">
        <v>1976</v>
      </c>
      <c r="E2206">
        <v>1976</v>
      </c>
      <c r="F2206">
        <v>2</v>
      </c>
      <c r="G2206">
        <v>4</v>
      </c>
      <c r="H2206">
        <v>0</v>
      </c>
      <c r="I2206">
        <v>39</v>
      </c>
      <c r="J2206">
        <v>35</v>
      </c>
      <c r="K2206">
        <v>9.75</v>
      </c>
      <c r="L2206">
        <v>0</v>
      </c>
      <c r="M2206">
        <v>0</v>
      </c>
      <c r="N2206">
        <v>2</v>
      </c>
      <c r="O2206" s="2">
        <f t="shared" si="70"/>
        <v>19.5</v>
      </c>
      <c r="P2206" s="2">
        <f t="shared" si="71"/>
        <v>9.75</v>
      </c>
    </row>
    <row r="2207" spans="1:16" x14ac:dyDescent="0.3">
      <c r="A2207">
        <v>6</v>
      </c>
      <c r="B2207" t="s">
        <v>3168</v>
      </c>
      <c r="C2207" t="s">
        <v>19</v>
      </c>
      <c r="D2207">
        <v>1993</v>
      </c>
      <c r="E2207">
        <v>1993</v>
      </c>
      <c r="F2207">
        <v>2</v>
      </c>
      <c r="G2207">
        <v>4</v>
      </c>
      <c r="H2207">
        <v>0</v>
      </c>
      <c r="I2207">
        <v>39</v>
      </c>
      <c r="J2207">
        <v>31</v>
      </c>
      <c r="K2207">
        <v>9.75</v>
      </c>
      <c r="L2207">
        <v>0</v>
      </c>
      <c r="M2207">
        <v>0</v>
      </c>
      <c r="N2207">
        <v>1</v>
      </c>
      <c r="O2207" s="2">
        <f t="shared" si="70"/>
        <v>19.5</v>
      </c>
      <c r="P2207" s="2">
        <f t="shared" si="71"/>
        <v>9.75</v>
      </c>
    </row>
    <row r="2208" spans="1:16" x14ac:dyDescent="0.3">
      <c r="A2208">
        <v>7</v>
      </c>
      <c r="B2208" t="s">
        <v>4505</v>
      </c>
      <c r="C2208" t="s">
        <v>17</v>
      </c>
      <c r="D2208">
        <v>1914</v>
      </c>
      <c r="E2208">
        <v>1921</v>
      </c>
      <c r="F2208">
        <v>2</v>
      </c>
      <c r="G2208">
        <v>4</v>
      </c>
      <c r="H2208">
        <v>1</v>
      </c>
      <c r="I2208">
        <v>39</v>
      </c>
      <c r="J2208">
        <v>17</v>
      </c>
      <c r="K2208">
        <v>13</v>
      </c>
      <c r="L2208">
        <v>0</v>
      </c>
      <c r="M2208">
        <v>0</v>
      </c>
      <c r="N2208">
        <v>0</v>
      </c>
      <c r="O2208" s="2">
        <f t="shared" si="70"/>
        <v>19.5</v>
      </c>
      <c r="P2208" s="2">
        <f t="shared" si="71"/>
        <v>9.75</v>
      </c>
    </row>
    <row r="2209" spans="1:16" x14ac:dyDescent="0.3">
      <c r="A2209">
        <v>8</v>
      </c>
      <c r="B2209" t="s">
        <v>4506</v>
      </c>
      <c r="C2209" t="s">
        <v>12</v>
      </c>
      <c r="D2209">
        <v>2011</v>
      </c>
      <c r="E2209">
        <v>2011</v>
      </c>
      <c r="F2209">
        <v>3</v>
      </c>
      <c r="G2209">
        <v>4</v>
      </c>
      <c r="H2209">
        <v>1</v>
      </c>
      <c r="I2209">
        <v>39</v>
      </c>
      <c r="J2209">
        <v>23</v>
      </c>
      <c r="K2209">
        <v>13</v>
      </c>
      <c r="L2209">
        <v>0</v>
      </c>
      <c r="M2209">
        <v>0</v>
      </c>
      <c r="N2209">
        <v>0</v>
      </c>
      <c r="O2209" s="2">
        <f t="shared" si="70"/>
        <v>13</v>
      </c>
      <c r="P2209" s="2">
        <f t="shared" si="71"/>
        <v>9.75</v>
      </c>
    </row>
    <row r="2210" spans="1:16" x14ac:dyDescent="0.3">
      <c r="A2210">
        <v>9</v>
      </c>
      <c r="B2210" t="s">
        <v>4507</v>
      </c>
      <c r="C2210" t="s">
        <v>17</v>
      </c>
      <c r="D2210">
        <v>1899</v>
      </c>
      <c r="E2210">
        <v>1899</v>
      </c>
      <c r="F2210">
        <v>2</v>
      </c>
      <c r="G2210">
        <v>4</v>
      </c>
      <c r="H2210">
        <v>0</v>
      </c>
      <c r="I2210">
        <v>39</v>
      </c>
      <c r="J2210">
        <v>29</v>
      </c>
      <c r="K2210">
        <v>9.75</v>
      </c>
      <c r="L2210">
        <v>0</v>
      </c>
      <c r="M2210">
        <v>0</v>
      </c>
      <c r="N2210">
        <v>0</v>
      </c>
      <c r="O2210" s="2">
        <f t="shared" si="70"/>
        <v>19.5</v>
      </c>
      <c r="P2210" s="2">
        <f t="shared" si="71"/>
        <v>9.75</v>
      </c>
    </row>
    <row r="2211" spans="1:16" x14ac:dyDescent="0.3">
      <c r="A2211">
        <v>10</v>
      </c>
      <c r="B2211" t="s">
        <v>4508</v>
      </c>
      <c r="C2211" t="s">
        <v>17</v>
      </c>
      <c r="D2211">
        <v>1970</v>
      </c>
      <c r="E2211">
        <v>1970</v>
      </c>
      <c r="F2211">
        <v>2</v>
      </c>
      <c r="G2211">
        <v>3</v>
      </c>
      <c r="H2211">
        <v>1</v>
      </c>
      <c r="I2211">
        <v>39</v>
      </c>
      <c r="J2211">
        <v>30</v>
      </c>
      <c r="K2211">
        <v>19.5</v>
      </c>
      <c r="L2211">
        <v>0</v>
      </c>
      <c r="M2211">
        <v>0</v>
      </c>
      <c r="N2211">
        <v>0</v>
      </c>
      <c r="O2211" s="2">
        <f t="shared" si="70"/>
        <v>19.5</v>
      </c>
      <c r="P2211" s="2">
        <f t="shared" si="71"/>
        <v>13</v>
      </c>
    </row>
    <row r="2212" spans="1:16" x14ac:dyDescent="0.3">
      <c r="A2212">
        <v>11</v>
      </c>
      <c r="B2212" t="s">
        <v>4509</v>
      </c>
      <c r="C2212" t="s">
        <v>11</v>
      </c>
      <c r="D2212">
        <v>1932</v>
      </c>
      <c r="E2212">
        <v>1936</v>
      </c>
      <c r="F2212">
        <v>4</v>
      </c>
      <c r="G2212">
        <v>7</v>
      </c>
      <c r="H2212">
        <v>0</v>
      </c>
      <c r="I2212">
        <v>39</v>
      </c>
      <c r="J2212">
        <v>13</v>
      </c>
      <c r="K2212">
        <v>5.57</v>
      </c>
      <c r="L2212">
        <v>0</v>
      </c>
      <c r="M2212">
        <v>0</v>
      </c>
      <c r="N2212">
        <v>1</v>
      </c>
      <c r="O2212" s="2">
        <f t="shared" si="70"/>
        <v>9.75</v>
      </c>
      <c r="P2212" s="2">
        <f t="shared" si="71"/>
        <v>5.5714285714285712</v>
      </c>
    </row>
    <row r="2213" spans="1:16" x14ac:dyDescent="0.3">
      <c r="A2213">
        <v>12</v>
      </c>
      <c r="B2213" t="s">
        <v>4510</v>
      </c>
      <c r="C2213" t="s">
        <v>12</v>
      </c>
      <c r="D2213">
        <v>1877</v>
      </c>
      <c r="E2213">
        <v>1877</v>
      </c>
      <c r="F2213">
        <v>2</v>
      </c>
      <c r="G2213">
        <v>4</v>
      </c>
      <c r="H2213">
        <v>1</v>
      </c>
      <c r="I2213">
        <v>39</v>
      </c>
      <c r="J2213">
        <v>17</v>
      </c>
      <c r="K2213">
        <v>13</v>
      </c>
      <c r="L2213">
        <v>0</v>
      </c>
      <c r="M2213">
        <v>0</v>
      </c>
      <c r="N2213">
        <v>0</v>
      </c>
      <c r="O2213" s="2">
        <f t="shared" si="70"/>
        <v>19.5</v>
      </c>
      <c r="P2213" s="2">
        <f t="shared" si="71"/>
        <v>9.75</v>
      </c>
    </row>
    <row r="2214" spans="1:16" x14ac:dyDescent="0.3">
      <c r="A2214">
        <v>13</v>
      </c>
      <c r="B2214" t="s">
        <v>4511</v>
      </c>
      <c r="C2214" t="s">
        <v>16</v>
      </c>
      <c r="D2214">
        <v>1990</v>
      </c>
      <c r="E2214">
        <v>1990</v>
      </c>
      <c r="F2214">
        <v>1</v>
      </c>
      <c r="G2214">
        <v>2</v>
      </c>
      <c r="H2214">
        <v>0</v>
      </c>
      <c r="I2214">
        <v>39</v>
      </c>
      <c r="J2214">
        <v>37</v>
      </c>
      <c r="K2214">
        <v>19.5</v>
      </c>
      <c r="L2214">
        <v>0</v>
      </c>
      <c r="M2214">
        <v>0</v>
      </c>
      <c r="N2214">
        <v>0</v>
      </c>
      <c r="O2214" s="2">
        <f t="shared" si="70"/>
        <v>39</v>
      </c>
      <c r="P2214" s="2">
        <f t="shared" si="71"/>
        <v>19.5</v>
      </c>
    </row>
    <row r="2215" spans="1:16" x14ac:dyDescent="0.3">
      <c r="A2215">
        <v>14</v>
      </c>
      <c r="B2215" t="s">
        <v>4512</v>
      </c>
      <c r="C2215" t="s">
        <v>12</v>
      </c>
      <c r="D2215">
        <v>1902</v>
      </c>
      <c r="E2215">
        <v>1908</v>
      </c>
      <c r="F2215">
        <v>14</v>
      </c>
      <c r="G2215">
        <v>23</v>
      </c>
      <c r="H2215">
        <v>6</v>
      </c>
      <c r="I2215">
        <v>39</v>
      </c>
      <c r="J2215">
        <v>11</v>
      </c>
      <c r="K2215">
        <v>2.29</v>
      </c>
      <c r="L2215">
        <v>0</v>
      </c>
      <c r="M2215">
        <v>0</v>
      </c>
      <c r="N2215">
        <v>8</v>
      </c>
      <c r="O2215" s="2">
        <f t="shared" si="70"/>
        <v>2.7857142857142856</v>
      </c>
      <c r="P2215" s="2">
        <f t="shared" si="71"/>
        <v>1.6956521739130435</v>
      </c>
    </row>
    <row r="2216" spans="1:16" x14ac:dyDescent="0.3">
      <c r="A2216">
        <v>15</v>
      </c>
      <c r="B2216" t="s">
        <v>1853</v>
      </c>
      <c r="C2216" t="s">
        <v>16</v>
      </c>
      <c r="D2216">
        <v>2018</v>
      </c>
      <c r="E2216">
        <v>2019</v>
      </c>
      <c r="F2216">
        <v>7</v>
      </c>
      <c r="G2216">
        <v>11</v>
      </c>
      <c r="H2216">
        <v>2</v>
      </c>
      <c r="I2216">
        <v>39</v>
      </c>
      <c r="J2216">
        <v>14</v>
      </c>
      <c r="K2216">
        <v>4.33</v>
      </c>
      <c r="L2216">
        <v>0</v>
      </c>
      <c r="M2216">
        <v>0</v>
      </c>
      <c r="N2216">
        <v>3</v>
      </c>
      <c r="O2216" s="2">
        <f t="shared" si="70"/>
        <v>5.5714285714285712</v>
      </c>
      <c r="P2216" s="2">
        <f t="shared" si="71"/>
        <v>3.5454545454545454</v>
      </c>
    </row>
    <row r="2217" spans="1:16" x14ac:dyDescent="0.3">
      <c r="A2217">
        <v>16</v>
      </c>
      <c r="B2217" t="s">
        <v>4513</v>
      </c>
      <c r="C2217" t="s">
        <v>17</v>
      </c>
      <c r="D2217">
        <v>1947</v>
      </c>
      <c r="E2217">
        <v>1957</v>
      </c>
      <c r="F2217">
        <v>9</v>
      </c>
      <c r="G2217">
        <v>16</v>
      </c>
      <c r="H2217">
        <v>6</v>
      </c>
      <c r="I2217">
        <v>39</v>
      </c>
      <c r="J2217">
        <v>11</v>
      </c>
      <c r="K2217">
        <v>3.9</v>
      </c>
      <c r="L2217">
        <v>0</v>
      </c>
      <c r="M2217">
        <v>0</v>
      </c>
      <c r="N2217">
        <v>4</v>
      </c>
      <c r="O2217" s="2">
        <f t="shared" si="70"/>
        <v>4.333333333333333</v>
      </c>
      <c r="P2217" s="2">
        <f t="shared" si="71"/>
        <v>2.4375</v>
      </c>
    </row>
    <row r="2218" spans="1:16" x14ac:dyDescent="0.3">
      <c r="A2218">
        <v>17</v>
      </c>
      <c r="B2218" t="s">
        <v>3452</v>
      </c>
      <c r="C2218" t="s">
        <v>14</v>
      </c>
      <c r="D2218">
        <v>1986</v>
      </c>
      <c r="E2218">
        <v>1994</v>
      </c>
      <c r="F2218">
        <v>10</v>
      </c>
      <c r="G2218">
        <v>12</v>
      </c>
      <c r="H2218">
        <v>3</v>
      </c>
      <c r="I2218">
        <v>39</v>
      </c>
      <c r="J2218">
        <v>20</v>
      </c>
      <c r="K2218">
        <v>4.33</v>
      </c>
      <c r="L2218">
        <v>0</v>
      </c>
      <c r="M2218">
        <v>0</v>
      </c>
      <c r="N2218">
        <v>3</v>
      </c>
      <c r="O2218" s="2">
        <f t="shared" si="70"/>
        <v>3.9</v>
      </c>
      <c r="P2218" s="2">
        <f t="shared" si="71"/>
        <v>3.25</v>
      </c>
    </row>
    <row r="2219" spans="1:16" x14ac:dyDescent="0.3">
      <c r="A2219">
        <v>18</v>
      </c>
      <c r="B2219" t="s">
        <v>4514</v>
      </c>
      <c r="C2219" t="s">
        <v>12</v>
      </c>
      <c r="D2219">
        <v>1973</v>
      </c>
      <c r="E2219">
        <v>1973</v>
      </c>
      <c r="F2219">
        <v>1</v>
      </c>
      <c r="G2219">
        <v>2</v>
      </c>
      <c r="H2219">
        <v>1</v>
      </c>
      <c r="I2219">
        <v>39</v>
      </c>
      <c r="J2219">
        <v>36</v>
      </c>
      <c r="K2219">
        <v>39</v>
      </c>
      <c r="L2219">
        <v>0</v>
      </c>
      <c r="M2219">
        <v>0</v>
      </c>
      <c r="N2219">
        <v>0</v>
      </c>
      <c r="O2219" s="2">
        <f t="shared" si="70"/>
        <v>39</v>
      </c>
      <c r="P2219" s="2">
        <f t="shared" si="71"/>
        <v>19.5</v>
      </c>
    </row>
    <row r="2220" spans="1:16" x14ac:dyDescent="0.3">
      <c r="A2220">
        <v>19</v>
      </c>
      <c r="B2220" t="s">
        <v>4515</v>
      </c>
      <c r="C2220" t="s">
        <v>17</v>
      </c>
      <c r="D2220">
        <v>1927</v>
      </c>
      <c r="E2220">
        <v>1928</v>
      </c>
      <c r="F2220">
        <v>4</v>
      </c>
      <c r="G2220">
        <v>4</v>
      </c>
      <c r="H2220">
        <v>2</v>
      </c>
      <c r="I2220">
        <v>38</v>
      </c>
      <c r="J2220">
        <v>23</v>
      </c>
      <c r="K2220">
        <v>19</v>
      </c>
      <c r="L2220">
        <v>0</v>
      </c>
      <c r="M2220">
        <v>0</v>
      </c>
      <c r="N2220">
        <v>0</v>
      </c>
      <c r="O2220" s="2">
        <f t="shared" si="70"/>
        <v>9.5</v>
      </c>
      <c r="P2220" s="2">
        <f t="shared" si="71"/>
        <v>9.5</v>
      </c>
    </row>
    <row r="2221" spans="1:16" x14ac:dyDescent="0.3">
      <c r="A2221">
        <v>20</v>
      </c>
      <c r="B2221" t="s">
        <v>4516</v>
      </c>
      <c r="C2221" t="s">
        <v>12</v>
      </c>
      <c r="D2221">
        <v>1933</v>
      </c>
      <c r="E2221">
        <v>1934</v>
      </c>
      <c r="F2221">
        <v>2</v>
      </c>
      <c r="G2221">
        <v>4</v>
      </c>
      <c r="H2221">
        <v>0</v>
      </c>
      <c r="I2221">
        <v>38</v>
      </c>
      <c r="J2221">
        <v>26</v>
      </c>
      <c r="K2221">
        <v>9.5</v>
      </c>
      <c r="L2221">
        <v>0</v>
      </c>
      <c r="M2221">
        <v>0</v>
      </c>
      <c r="N2221">
        <v>0</v>
      </c>
      <c r="O2221" s="2">
        <f t="shared" si="70"/>
        <v>19</v>
      </c>
      <c r="P2221" s="2">
        <f t="shared" si="71"/>
        <v>9.5</v>
      </c>
    </row>
    <row r="2222" spans="1:16" x14ac:dyDescent="0.3">
      <c r="A2222">
        <v>21</v>
      </c>
      <c r="B2222" t="s">
        <v>4517</v>
      </c>
      <c r="C2222" t="s">
        <v>18</v>
      </c>
      <c r="D2222">
        <v>1933</v>
      </c>
      <c r="E2222">
        <v>1937</v>
      </c>
      <c r="F2222">
        <v>4</v>
      </c>
      <c r="G2222">
        <v>6</v>
      </c>
      <c r="H2222">
        <v>1</v>
      </c>
      <c r="I2222">
        <v>38</v>
      </c>
      <c r="J2222">
        <v>19</v>
      </c>
      <c r="K2222">
        <v>7.6</v>
      </c>
      <c r="L2222">
        <v>0</v>
      </c>
      <c r="M2222">
        <v>0</v>
      </c>
      <c r="N2222">
        <v>2</v>
      </c>
      <c r="O2222" s="2">
        <f t="shared" si="70"/>
        <v>9.5</v>
      </c>
      <c r="P2222" s="2">
        <f t="shared" si="71"/>
        <v>6.333333333333333</v>
      </c>
    </row>
    <row r="2223" spans="1:16" x14ac:dyDescent="0.3">
      <c r="A2223">
        <v>22</v>
      </c>
      <c r="B2223" t="s">
        <v>1417</v>
      </c>
      <c r="C2223" t="s">
        <v>20</v>
      </c>
      <c r="D2223">
        <v>2011</v>
      </c>
      <c r="E2223">
        <v>2013</v>
      </c>
      <c r="F2223">
        <v>4</v>
      </c>
      <c r="G2223">
        <v>6</v>
      </c>
      <c r="H2223">
        <v>1</v>
      </c>
      <c r="I2223">
        <v>38</v>
      </c>
      <c r="J2223">
        <v>20</v>
      </c>
      <c r="K2223">
        <v>7.6</v>
      </c>
      <c r="L2223">
        <v>0</v>
      </c>
      <c r="M2223">
        <v>0</v>
      </c>
      <c r="N2223">
        <v>2</v>
      </c>
      <c r="O2223" s="2">
        <f t="shared" si="70"/>
        <v>9.5</v>
      </c>
      <c r="P2223" s="2">
        <f t="shared" si="71"/>
        <v>6.333333333333333</v>
      </c>
    </row>
    <row r="2224" spans="1:16" x14ac:dyDescent="0.3">
      <c r="A2224">
        <v>23</v>
      </c>
      <c r="B2224" t="s">
        <v>2872</v>
      </c>
      <c r="C2224" t="s">
        <v>14</v>
      </c>
      <c r="D2224">
        <v>2002</v>
      </c>
      <c r="E2224">
        <v>2002</v>
      </c>
      <c r="F2224">
        <v>2</v>
      </c>
      <c r="G2224">
        <v>4</v>
      </c>
      <c r="H2224">
        <v>0</v>
      </c>
      <c r="I2224">
        <v>38</v>
      </c>
      <c r="J2224">
        <v>24</v>
      </c>
      <c r="K2224">
        <v>9.5</v>
      </c>
      <c r="L2224">
        <v>0</v>
      </c>
      <c r="M2224">
        <v>0</v>
      </c>
      <c r="N2224">
        <v>2</v>
      </c>
      <c r="O2224" s="2">
        <f t="shared" si="70"/>
        <v>19</v>
      </c>
      <c r="P2224" s="2">
        <f t="shared" si="71"/>
        <v>9.5</v>
      </c>
    </row>
    <row r="2225" spans="1:16" x14ac:dyDescent="0.3">
      <c r="A2225">
        <v>24</v>
      </c>
      <c r="B2225" t="s">
        <v>4518</v>
      </c>
      <c r="C2225" t="s">
        <v>15</v>
      </c>
      <c r="D2225">
        <v>1948</v>
      </c>
      <c r="E2225">
        <v>1950</v>
      </c>
      <c r="F2225">
        <v>3</v>
      </c>
      <c r="G2225">
        <v>4</v>
      </c>
      <c r="H2225">
        <v>0</v>
      </c>
      <c r="I2225">
        <v>38</v>
      </c>
      <c r="J2225">
        <v>22</v>
      </c>
      <c r="K2225">
        <v>9.5</v>
      </c>
      <c r="L2225">
        <v>0</v>
      </c>
      <c r="M2225">
        <v>0</v>
      </c>
      <c r="N2225">
        <v>1</v>
      </c>
      <c r="O2225" s="2">
        <f t="shared" si="70"/>
        <v>12.666666666666666</v>
      </c>
      <c r="P2225" s="2">
        <f t="shared" si="71"/>
        <v>9.5</v>
      </c>
    </row>
    <row r="2226" spans="1:16" x14ac:dyDescent="0.3">
      <c r="A2226">
        <v>25</v>
      </c>
      <c r="B2226" t="s">
        <v>4519</v>
      </c>
      <c r="C2226" t="s">
        <v>13</v>
      </c>
      <c r="D2226">
        <v>1964</v>
      </c>
      <c r="E2226">
        <v>1968</v>
      </c>
      <c r="F2226">
        <v>15</v>
      </c>
      <c r="G2226">
        <v>17</v>
      </c>
      <c r="H2226">
        <v>9</v>
      </c>
      <c r="I2226">
        <v>38</v>
      </c>
      <c r="J2226">
        <v>16</v>
      </c>
      <c r="K2226">
        <v>4.75</v>
      </c>
      <c r="L2226">
        <v>0</v>
      </c>
      <c r="M2226">
        <v>0</v>
      </c>
      <c r="N2226">
        <v>2</v>
      </c>
      <c r="O2226" s="2">
        <f t="shared" si="70"/>
        <v>2.5333333333333332</v>
      </c>
      <c r="P2226" s="2">
        <f t="shared" si="71"/>
        <v>2.2352941176470589</v>
      </c>
    </row>
    <row r="2227" spans="1:16" x14ac:dyDescent="0.3">
      <c r="A2227">
        <v>26</v>
      </c>
      <c r="B2227" t="s">
        <v>4520</v>
      </c>
      <c r="C2227" t="s">
        <v>13</v>
      </c>
      <c r="D2227">
        <v>1902</v>
      </c>
      <c r="E2227">
        <v>1902</v>
      </c>
      <c r="F2227">
        <v>2</v>
      </c>
      <c r="G2227">
        <v>4</v>
      </c>
      <c r="H2227">
        <v>0</v>
      </c>
      <c r="I2227">
        <v>38</v>
      </c>
      <c r="J2227">
        <v>18</v>
      </c>
      <c r="K2227">
        <v>9.5</v>
      </c>
      <c r="L2227">
        <v>0</v>
      </c>
      <c r="M2227">
        <v>0</v>
      </c>
      <c r="N2227">
        <v>1</v>
      </c>
      <c r="O2227" s="2">
        <f t="shared" si="70"/>
        <v>19</v>
      </c>
      <c r="P2227" s="2">
        <f t="shared" si="71"/>
        <v>9.5</v>
      </c>
    </row>
    <row r="2228" spans="1:16" x14ac:dyDescent="0.3">
      <c r="A2228">
        <v>27</v>
      </c>
      <c r="B2228" t="s">
        <v>4521</v>
      </c>
      <c r="C2228" t="s">
        <v>18</v>
      </c>
      <c r="D2228">
        <v>1953</v>
      </c>
      <c r="E2228">
        <v>1953</v>
      </c>
      <c r="F2228">
        <v>1</v>
      </c>
      <c r="G2228">
        <v>2</v>
      </c>
      <c r="H2228">
        <v>0</v>
      </c>
      <c r="I2228">
        <v>38</v>
      </c>
      <c r="J2228">
        <v>23</v>
      </c>
      <c r="K2228">
        <v>19</v>
      </c>
      <c r="L2228">
        <v>0</v>
      </c>
      <c r="M2228">
        <v>0</v>
      </c>
      <c r="N2228">
        <v>0</v>
      </c>
      <c r="O2228" s="2">
        <f t="shared" si="70"/>
        <v>38</v>
      </c>
      <c r="P2228" s="2">
        <f t="shared" si="71"/>
        <v>19</v>
      </c>
    </row>
    <row r="2229" spans="1:16" x14ac:dyDescent="0.3">
      <c r="A2229">
        <v>28</v>
      </c>
      <c r="B2229" t="s">
        <v>4522</v>
      </c>
      <c r="C2229" t="s">
        <v>12</v>
      </c>
      <c r="D2229">
        <v>1960</v>
      </c>
      <c r="E2229">
        <v>1961</v>
      </c>
      <c r="F2229">
        <v>5</v>
      </c>
      <c r="G2229">
        <v>5</v>
      </c>
      <c r="H2229">
        <v>3</v>
      </c>
      <c r="I2229">
        <v>38</v>
      </c>
      <c r="J2229">
        <v>25</v>
      </c>
      <c r="K2229">
        <v>19</v>
      </c>
      <c r="L2229">
        <v>0</v>
      </c>
      <c r="M2229">
        <v>0</v>
      </c>
      <c r="N2229">
        <v>1</v>
      </c>
      <c r="O2229" s="2">
        <f t="shared" si="70"/>
        <v>7.6</v>
      </c>
      <c r="P2229" s="2">
        <f t="shared" si="71"/>
        <v>7.6</v>
      </c>
    </row>
    <row r="2230" spans="1:16" x14ac:dyDescent="0.3">
      <c r="A2230">
        <v>29</v>
      </c>
      <c r="B2230" t="s">
        <v>1489</v>
      </c>
      <c r="C2230" t="s">
        <v>19</v>
      </c>
      <c r="D2230">
        <v>2014</v>
      </c>
      <c r="E2230">
        <v>2016</v>
      </c>
      <c r="F2230">
        <v>3</v>
      </c>
      <c r="G2230">
        <v>6</v>
      </c>
      <c r="H2230">
        <v>1</v>
      </c>
      <c r="I2230">
        <v>38</v>
      </c>
      <c r="J2230">
        <v>14</v>
      </c>
      <c r="K2230">
        <v>7.6</v>
      </c>
      <c r="L2230">
        <v>0</v>
      </c>
      <c r="M2230">
        <v>0</v>
      </c>
      <c r="N2230">
        <v>0</v>
      </c>
      <c r="O2230" s="2">
        <f t="shared" si="70"/>
        <v>12.666666666666666</v>
      </c>
      <c r="P2230" s="2">
        <f t="shared" si="71"/>
        <v>6.333333333333333</v>
      </c>
    </row>
    <row r="2231" spans="1:16" x14ac:dyDescent="0.3">
      <c r="A2231">
        <v>30</v>
      </c>
      <c r="B2231" t="s">
        <v>4523</v>
      </c>
      <c r="C2231" t="s">
        <v>13</v>
      </c>
      <c r="D2231">
        <v>2001</v>
      </c>
      <c r="E2231">
        <v>2001</v>
      </c>
      <c r="F2231">
        <v>2</v>
      </c>
      <c r="G2231">
        <v>4</v>
      </c>
      <c r="H2231">
        <v>1</v>
      </c>
      <c r="I2231">
        <v>38</v>
      </c>
      <c r="J2231">
        <v>18</v>
      </c>
      <c r="K2231">
        <v>12.66</v>
      </c>
      <c r="L2231">
        <v>0</v>
      </c>
      <c r="M2231">
        <v>0</v>
      </c>
      <c r="N2231">
        <v>1</v>
      </c>
      <c r="O2231" s="2">
        <f t="shared" si="70"/>
        <v>19</v>
      </c>
      <c r="P2231" s="2">
        <f t="shared" si="71"/>
        <v>9.5</v>
      </c>
    </row>
    <row r="2232" spans="1:16" x14ac:dyDescent="0.3">
      <c r="A2232">
        <v>31</v>
      </c>
      <c r="B2232" t="s">
        <v>3199</v>
      </c>
      <c r="C2232" t="s">
        <v>11</v>
      </c>
      <c r="D2232">
        <v>1979</v>
      </c>
      <c r="E2232">
        <v>1979</v>
      </c>
      <c r="F2232">
        <v>4</v>
      </c>
      <c r="G2232">
        <v>5</v>
      </c>
      <c r="H2232">
        <v>1</v>
      </c>
      <c r="I2232">
        <v>38</v>
      </c>
      <c r="J2232">
        <v>21</v>
      </c>
      <c r="K2232">
        <v>9.5</v>
      </c>
      <c r="L2232">
        <v>0</v>
      </c>
      <c r="M2232">
        <v>0</v>
      </c>
      <c r="N2232">
        <v>2</v>
      </c>
      <c r="O2232" s="2">
        <f t="shared" si="70"/>
        <v>9.5</v>
      </c>
      <c r="P2232" s="2">
        <f t="shared" si="71"/>
        <v>7.6</v>
      </c>
    </row>
    <row r="2233" spans="1:16" x14ac:dyDescent="0.3">
      <c r="A2233">
        <v>32</v>
      </c>
      <c r="B2233" t="s">
        <v>4524</v>
      </c>
      <c r="C2233" t="s">
        <v>17</v>
      </c>
      <c r="D2233">
        <v>1896</v>
      </c>
      <c r="E2233">
        <v>1899</v>
      </c>
      <c r="F2233">
        <v>2</v>
      </c>
      <c r="G2233">
        <v>4</v>
      </c>
      <c r="H2233">
        <v>0</v>
      </c>
      <c r="I2233">
        <v>38</v>
      </c>
      <c r="J2233">
        <v>21</v>
      </c>
      <c r="K2233">
        <v>9.5</v>
      </c>
      <c r="L2233">
        <v>0</v>
      </c>
      <c r="M2233">
        <v>0</v>
      </c>
      <c r="N2233">
        <v>1</v>
      </c>
      <c r="O2233" s="2">
        <f t="shared" si="70"/>
        <v>19</v>
      </c>
      <c r="P2233" s="2">
        <f t="shared" si="71"/>
        <v>9.5</v>
      </c>
    </row>
    <row r="2234" spans="1:16" x14ac:dyDescent="0.3">
      <c r="A2234">
        <v>33</v>
      </c>
      <c r="B2234" t="s">
        <v>139</v>
      </c>
      <c r="C2234" t="s">
        <v>13</v>
      </c>
      <c r="D2234">
        <v>1961</v>
      </c>
      <c r="E2234">
        <v>1962</v>
      </c>
      <c r="F2234">
        <v>5</v>
      </c>
      <c r="G2234">
        <v>5</v>
      </c>
      <c r="H2234">
        <v>1</v>
      </c>
      <c r="I2234">
        <v>38</v>
      </c>
      <c r="J2234">
        <v>34</v>
      </c>
      <c r="K2234">
        <v>9.5</v>
      </c>
      <c r="L2234">
        <v>0</v>
      </c>
      <c r="M2234">
        <v>0</v>
      </c>
      <c r="N2234">
        <v>2</v>
      </c>
      <c r="O2234" s="2">
        <f t="shared" si="70"/>
        <v>7.6</v>
      </c>
      <c r="P2234" s="2">
        <f t="shared" si="71"/>
        <v>7.6</v>
      </c>
    </row>
    <row r="2235" spans="1:16" x14ac:dyDescent="0.3">
      <c r="A2235">
        <v>34</v>
      </c>
      <c r="B2235" t="s">
        <v>1778</v>
      </c>
      <c r="C2235" t="s">
        <v>14</v>
      </c>
      <c r="D2235">
        <v>2005</v>
      </c>
      <c r="E2235">
        <v>2005</v>
      </c>
      <c r="F2235">
        <v>2</v>
      </c>
      <c r="G2235">
        <v>3</v>
      </c>
      <c r="H2235">
        <v>0</v>
      </c>
      <c r="I2235">
        <v>38</v>
      </c>
      <c r="J2235">
        <v>14</v>
      </c>
      <c r="K2235">
        <v>12.66</v>
      </c>
      <c r="L2235">
        <v>0</v>
      </c>
      <c r="M2235">
        <v>0</v>
      </c>
      <c r="N2235">
        <v>0</v>
      </c>
      <c r="O2235" s="2">
        <f t="shared" si="70"/>
        <v>19</v>
      </c>
      <c r="P2235" s="2">
        <f t="shared" si="71"/>
        <v>12.666666666666666</v>
      </c>
    </row>
    <row r="2236" spans="1:16" x14ac:dyDescent="0.3">
      <c r="A2236">
        <v>35</v>
      </c>
      <c r="B2236" t="s">
        <v>4525</v>
      </c>
      <c r="C2236" t="s">
        <v>13</v>
      </c>
      <c r="D2236">
        <v>1990</v>
      </c>
      <c r="E2236">
        <v>1990</v>
      </c>
      <c r="F2236">
        <v>1</v>
      </c>
      <c r="G2236">
        <v>1</v>
      </c>
      <c r="H2236">
        <v>0</v>
      </c>
      <c r="I2236">
        <v>38</v>
      </c>
      <c r="J2236">
        <v>38</v>
      </c>
      <c r="K2236">
        <v>38</v>
      </c>
      <c r="L2236">
        <v>0</v>
      </c>
      <c r="M2236">
        <v>0</v>
      </c>
      <c r="N2236">
        <v>0</v>
      </c>
      <c r="O2236" s="2">
        <f t="shared" si="70"/>
        <v>38</v>
      </c>
      <c r="P2236" s="2">
        <f t="shared" si="71"/>
        <v>38</v>
      </c>
    </row>
    <row r="2237" spans="1:16" x14ac:dyDescent="0.3">
      <c r="A2237">
        <v>36</v>
      </c>
      <c r="B2237" t="s">
        <v>4526</v>
      </c>
      <c r="C2237" t="s">
        <v>13</v>
      </c>
      <c r="D2237">
        <v>1894</v>
      </c>
      <c r="E2237">
        <v>1894</v>
      </c>
      <c r="F2237">
        <v>1</v>
      </c>
      <c r="G2237">
        <v>2</v>
      </c>
      <c r="H2237">
        <v>0</v>
      </c>
      <c r="I2237">
        <v>37</v>
      </c>
      <c r="J2237">
        <v>33</v>
      </c>
      <c r="K2237">
        <v>18.5</v>
      </c>
      <c r="L2237">
        <v>0</v>
      </c>
      <c r="M2237">
        <v>0</v>
      </c>
      <c r="N2237">
        <v>0</v>
      </c>
      <c r="O2237" s="2">
        <f t="shared" si="70"/>
        <v>37</v>
      </c>
      <c r="P2237" s="2">
        <f t="shared" si="71"/>
        <v>18.5</v>
      </c>
    </row>
    <row r="2238" spans="1:16" x14ac:dyDescent="0.3">
      <c r="A2238">
        <v>37</v>
      </c>
      <c r="B2238" t="s">
        <v>4527</v>
      </c>
      <c r="C2238" t="s">
        <v>13</v>
      </c>
      <c r="D2238">
        <v>1950</v>
      </c>
      <c r="E2238">
        <v>1952</v>
      </c>
      <c r="F2238">
        <v>4</v>
      </c>
      <c r="G2238">
        <v>6</v>
      </c>
      <c r="H2238">
        <v>1</v>
      </c>
      <c r="I2238">
        <v>37</v>
      </c>
      <c r="J2238">
        <v>15</v>
      </c>
      <c r="K2238">
        <v>7.4</v>
      </c>
      <c r="L2238">
        <v>0</v>
      </c>
      <c r="M2238">
        <v>0</v>
      </c>
      <c r="N2238">
        <v>2</v>
      </c>
      <c r="O2238" s="2">
        <f t="shared" si="70"/>
        <v>9.25</v>
      </c>
      <c r="P2238" s="2">
        <f t="shared" si="71"/>
        <v>6.166666666666667</v>
      </c>
    </row>
    <row r="2239" spans="1:16" x14ac:dyDescent="0.3">
      <c r="A2239">
        <v>38</v>
      </c>
      <c r="B2239" t="s">
        <v>4528</v>
      </c>
      <c r="C2239" t="s">
        <v>13</v>
      </c>
      <c r="D2239">
        <v>1935</v>
      </c>
      <c r="E2239">
        <v>1950</v>
      </c>
      <c r="F2239">
        <v>13</v>
      </c>
      <c r="G2239">
        <v>15</v>
      </c>
      <c r="H2239">
        <v>8</v>
      </c>
      <c r="I2239">
        <v>37</v>
      </c>
      <c r="J2239">
        <v>18</v>
      </c>
      <c r="K2239">
        <v>5.28</v>
      </c>
      <c r="L2239">
        <v>0</v>
      </c>
      <c r="M2239">
        <v>0</v>
      </c>
      <c r="N2239">
        <v>4</v>
      </c>
      <c r="O2239" s="2">
        <f t="shared" si="70"/>
        <v>2.8461538461538463</v>
      </c>
      <c r="P2239" s="2">
        <f t="shared" si="71"/>
        <v>2.4666666666666668</v>
      </c>
    </row>
    <row r="2240" spans="1:16" x14ac:dyDescent="0.3">
      <c r="A2240">
        <v>39</v>
      </c>
      <c r="B2240" t="s">
        <v>4529</v>
      </c>
      <c r="C2240" t="s">
        <v>17</v>
      </c>
      <c r="D2240">
        <v>1953</v>
      </c>
      <c r="E2240">
        <v>1954</v>
      </c>
      <c r="F2240">
        <v>3</v>
      </c>
      <c r="G2240">
        <v>4</v>
      </c>
      <c r="H2240">
        <v>2</v>
      </c>
      <c r="I2240">
        <v>37</v>
      </c>
      <c r="J2240">
        <v>13</v>
      </c>
      <c r="K2240">
        <v>18.5</v>
      </c>
      <c r="L2240">
        <v>0</v>
      </c>
      <c r="M2240">
        <v>0</v>
      </c>
      <c r="N2240">
        <v>0</v>
      </c>
      <c r="O2240" s="2">
        <f t="shared" si="70"/>
        <v>12.333333333333334</v>
      </c>
      <c r="P2240" s="2">
        <f t="shared" si="71"/>
        <v>9.25</v>
      </c>
    </row>
    <row r="2241" spans="1:16" x14ac:dyDescent="0.3">
      <c r="A2241">
        <v>40</v>
      </c>
      <c r="B2241" t="s">
        <v>2998</v>
      </c>
      <c r="C2241" t="s">
        <v>16</v>
      </c>
      <c r="D2241">
        <v>1984</v>
      </c>
      <c r="E2241">
        <v>1994</v>
      </c>
      <c r="F2241">
        <v>9</v>
      </c>
      <c r="G2241">
        <v>11</v>
      </c>
      <c r="H2241">
        <v>7</v>
      </c>
      <c r="I2241">
        <v>37</v>
      </c>
      <c r="J2241">
        <v>13</v>
      </c>
      <c r="K2241">
        <v>9.25</v>
      </c>
      <c r="L2241">
        <v>0</v>
      </c>
      <c r="M2241">
        <v>0</v>
      </c>
      <c r="N2241">
        <v>1</v>
      </c>
      <c r="O2241" s="2">
        <f t="shared" si="70"/>
        <v>4.1111111111111107</v>
      </c>
      <c r="P2241" s="2">
        <f t="shared" si="71"/>
        <v>3.3636363636363638</v>
      </c>
    </row>
    <row r="2242" spans="1:16" x14ac:dyDescent="0.3">
      <c r="A2242">
        <v>41</v>
      </c>
      <c r="B2242" t="s">
        <v>4530</v>
      </c>
      <c r="C2242" t="s">
        <v>15</v>
      </c>
      <c r="D2242">
        <v>2005</v>
      </c>
      <c r="E2242">
        <v>2005</v>
      </c>
      <c r="F2242">
        <v>2</v>
      </c>
      <c r="G2242">
        <v>3</v>
      </c>
      <c r="H2242">
        <v>0</v>
      </c>
      <c r="I2242">
        <v>37</v>
      </c>
      <c r="J2242">
        <v>35</v>
      </c>
      <c r="K2242">
        <v>12.33</v>
      </c>
      <c r="L2242">
        <v>0</v>
      </c>
      <c r="M2242">
        <v>0</v>
      </c>
      <c r="N2242">
        <v>1</v>
      </c>
      <c r="O2242" s="2">
        <f t="shared" ref="O2242:O2305" si="72">I2242/F2242</f>
        <v>18.5</v>
      </c>
      <c r="P2242" s="2">
        <f t="shared" ref="P2242:P2305" si="73">I2242/G2242</f>
        <v>12.333333333333334</v>
      </c>
    </row>
    <row r="2243" spans="1:16" x14ac:dyDescent="0.3">
      <c r="A2243">
        <v>42</v>
      </c>
      <c r="B2243" t="s">
        <v>1497</v>
      </c>
      <c r="C2243" t="s">
        <v>20</v>
      </c>
      <c r="D2243">
        <v>2005</v>
      </c>
      <c r="E2243">
        <v>2007</v>
      </c>
      <c r="F2243">
        <v>6</v>
      </c>
      <c r="G2243">
        <v>12</v>
      </c>
      <c r="H2243">
        <v>4</v>
      </c>
      <c r="I2243">
        <v>37</v>
      </c>
      <c r="J2243">
        <v>19</v>
      </c>
      <c r="K2243">
        <v>4.62</v>
      </c>
      <c r="L2243">
        <v>0</v>
      </c>
      <c r="M2243">
        <v>0</v>
      </c>
      <c r="N2243">
        <v>2</v>
      </c>
      <c r="O2243" s="2">
        <f t="shared" si="72"/>
        <v>6.166666666666667</v>
      </c>
      <c r="P2243" s="2">
        <f t="shared" si="73"/>
        <v>3.0833333333333335</v>
      </c>
    </row>
    <row r="2244" spans="1:16" x14ac:dyDescent="0.3">
      <c r="A2244">
        <v>43</v>
      </c>
      <c r="B2244" t="s">
        <v>3165</v>
      </c>
      <c r="C2244" t="s">
        <v>16</v>
      </c>
      <c r="D2244">
        <v>2018</v>
      </c>
      <c r="E2244">
        <v>2018</v>
      </c>
      <c r="F2244">
        <v>1</v>
      </c>
      <c r="G2244">
        <v>2</v>
      </c>
      <c r="H2244">
        <v>0</v>
      </c>
      <c r="I2244">
        <v>37</v>
      </c>
      <c r="J2244">
        <v>33</v>
      </c>
      <c r="K2244">
        <v>18.5</v>
      </c>
      <c r="L2244">
        <v>0</v>
      </c>
      <c r="M2244">
        <v>0</v>
      </c>
      <c r="N2244">
        <v>0</v>
      </c>
      <c r="O2244" s="2">
        <f t="shared" si="72"/>
        <v>37</v>
      </c>
      <c r="P2244" s="2">
        <f t="shared" si="73"/>
        <v>18.5</v>
      </c>
    </row>
    <row r="2245" spans="1:16" x14ac:dyDescent="0.3">
      <c r="A2245">
        <v>44</v>
      </c>
      <c r="B2245" t="s">
        <v>4531</v>
      </c>
      <c r="C2245" t="s">
        <v>13</v>
      </c>
      <c r="D2245">
        <v>1929</v>
      </c>
      <c r="E2245">
        <v>1934</v>
      </c>
      <c r="F2245">
        <v>8</v>
      </c>
      <c r="G2245">
        <v>9</v>
      </c>
      <c r="H2245">
        <v>5</v>
      </c>
      <c r="I2245">
        <v>36</v>
      </c>
      <c r="J2245">
        <v>10</v>
      </c>
      <c r="K2245">
        <v>9</v>
      </c>
      <c r="L2245">
        <v>0</v>
      </c>
      <c r="M2245">
        <v>0</v>
      </c>
      <c r="N2245">
        <v>1</v>
      </c>
      <c r="O2245" s="2">
        <f t="shared" si="72"/>
        <v>4.5</v>
      </c>
      <c r="P2245" s="2">
        <f t="shared" si="73"/>
        <v>4</v>
      </c>
    </row>
    <row r="2246" spans="1:16" x14ac:dyDescent="0.3">
      <c r="A2246">
        <v>45</v>
      </c>
      <c r="B2246" t="s">
        <v>4532</v>
      </c>
      <c r="C2246" t="s">
        <v>13</v>
      </c>
      <c r="D2246">
        <v>1930</v>
      </c>
      <c r="E2246">
        <v>1930</v>
      </c>
      <c r="F2246">
        <v>4</v>
      </c>
      <c r="G2246">
        <v>4</v>
      </c>
      <c r="H2246">
        <v>0</v>
      </c>
      <c r="I2246">
        <v>36</v>
      </c>
      <c r="J2246">
        <v>18</v>
      </c>
      <c r="K2246">
        <v>9</v>
      </c>
      <c r="L2246">
        <v>0</v>
      </c>
      <c r="M2246">
        <v>0</v>
      </c>
      <c r="N2246">
        <v>0</v>
      </c>
      <c r="O2246" s="2">
        <f t="shared" si="72"/>
        <v>9</v>
      </c>
      <c r="P2246" s="2">
        <f t="shared" si="73"/>
        <v>9</v>
      </c>
    </row>
    <row r="2247" spans="1:16" x14ac:dyDescent="0.3">
      <c r="A2247">
        <v>46</v>
      </c>
      <c r="B2247" t="s">
        <v>2545</v>
      </c>
      <c r="C2247" t="s">
        <v>14</v>
      </c>
      <c r="D2247">
        <v>1997</v>
      </c>
      <c r="E2247">
        <v>1997</v>
      </c>
      <c r="F2247">
        <v>3</v>
      </c>
      <c r="G2247">
        <v>4</v>
      </c>
      <c r="H2247">
        <v>2</v>
      </c>
      <c r="I2247">
        <v>36</v>
      </c>
      <c r="J2247">
        <v>20</v>
      </c>
      <c r="K2247">
        <v>18</v>
      </c>
      <c r="L2247">
        <v>0</v>
      </c>
      <c r="M2247">
        <v>0</v>
      </c>
      <c r="N2247">
        <v>1</v>
      </c>
      <c r="O2247" s="2">
        <f t="shared" si="72"/>
        <v>12</v>
      </c>
      <c r="P2247" s="2">
        <f t="shared" si="73"/>
        <v>9</v>
      </c>
    </row>
    <row r="2248" spans="1:16" x14ac:dyDescent="0.3">
      <c r="A2248">
        <v>47</v>
      </c>
      <c r="B2248" t="s">
        <v>4533</v>
      </c>
      <c r="C2248" t="s">
        <v>13</v>
      </c>
      <c r="D2248">
        <v>1880</v>
      </c>
      <c r="E2248">
        <v>1880</v>
      </c>
      <c r="F2248">
        <v>1</v>
      </c>
      <c r="G2248">
        <v>2</v>
      </c>
      <c r="H2248">
        <v>0</v>
      </c>
      <c r="I2248">
        <v>36</v>
      </c>
      <c r="J2248">
        <v>36</v>
      </c>
      <c r="K2248">
        <v>18</v>
      </c>
      <c r="L2248">
        <v>0</v>
      </c>
      <c r="M2248">
        <v>0</v>
      </c>
      <c r="N2248">
        <v>1</v>
      </c>
      <c r="O2248" s="2">
        <f t="shared" si="72"/>
        <v>36</v>
      </c>
      <c r="P2248" s="2">
        <f t="shared" si="73"/>
        <v>18</v>
      </c>
    </row>
    <row r="2249" spans="1:16" x14ac:dyDescent="0.3">
      <c r="A2249">
        <v>48</v>
      </c>
      <c r="B2249" t="s">
        <v>4534</v>
      </c>
      <c r="C2249" t="s">
        <v>16</v>
      </c>
      <c r="D2249">
        <v>1997</v>
      </c>
      <c r="E2249">
        <v>1997</v>
      </c>
      <c r="F2249">
        <v>1</v>
      </c>
      <c r="G2249">
        <v>2</v>
      </c>
      <c r="H2249">
        <v>0</v>
      </c>
      <c r="I2249">
        <v>36</v>
      </c>
      <c r="J2249">
        <v>29</v>
      </c>
      <c r="K2249">
        <v>18</v>
      </c>
      <c r="L2249">
        <v>0</v>
      </c>
      <c r="M2249">
        <v>0</v>
      </c>
      <c r="N2249">
        <v>0</v>
      </c>
      <c r="O2249" s="2">
        <f t="shared" si="72"/>
        <v>36</v>
      </c>
      <c r="P2249" s="2">
        <f t="shared" si="73"/>
        <v>18</v>
      </c>
    </row>
    <row r="2250" spans="1:16" x14ac:dyDescent="0.3">
      <c r="A2250">
        <v>49</v>
      </c>
      <c r="B2250" t="s">
        <v>4535</v>
      </c>
      <c r="C2250" t="s">
        <v>13</v>
      </c>
      <c r="D2250">
        <v>1989</v>
      </c>
      <c r="E2250">
        <v>1989</v>
      </c>
      <c r="F2250">
        <v>1</v>
      </c>
      <c r="G2250">
        <v>2</v>
      </c>
      <c r="H2250">
        <v>0</v>
      </c>
      <c r="I2250">
        <v>36</v>
      </c>
      <c r="J2250">
        <v>25</v>
      </c>
      <c r="K2250">
        <v>18</v>
      </c>
      <c r="L2250">
        <v>0</v>
      </c>
      <c r="M2250">
        <v>0</v>
      </c>
      <c r="N2250">
        <v>0</v>
      </c>
      <c r="O2250" s="2">
        <f t="shared" si="72"/>
        <v>36</v>
      </c>
      <c r="P2250" s="2">
        <f t="shared" si="73"/>
        <v>18</v>
      </c>
    </row>
    <row r="2251" spans="1:16" x14ac:dyDescent="0.3">
      <c r="A2251">
        <v>0</v>
      </c>
      <c r="B2251" t="s">
        <v>4536</v>
      </c>
      <c r="C2251" t="s">
        <v>12</v>
      </c>
      <c r="D2251">
        <v>1936</v>
      </c>
      <c r="E2251">
        <v>1938</v>
      </c>
      <c r="F2251">
        <v>4</v>
      </c>
      <c r="G2251">
        <v>8</v>
      </c>
      <c r="H2251">
        <v>2</v>
      </c>
      <c r="I2251">
        <v>36</v>
      </c>
      <c r="J2251">
        <v>18</v>
      </c>
      <c r="K2251">
        <v>6</v>
      </c>
      <c r="L2251">
        <v>0</v>
      </c>
      <c r="M2251">
        <v>0</v>
      </c>
      <c r="N2251">
        <v>2</v>
      </c>
      <c r="O2251" s="2">
        <f t="shared" si="72"/>
        <v>9</v>
      </c>
      <c r="P2251" s="2">
        <f t="shared" si="73"/>
        <v>4.5</v>
      </c>
    </row>
    <row r="2252" spans="1:16" x14ac:dyDescent="0.3">
      <c r="A2252">
        <v>1</v>
      </c>
      <c r="B2252" t="s">
        <v>3247</v>
      </c>
      <c r="C2252" t="s">
        <v>11</v>
      </c>
      <c r="D2252">
        <v>2011</v>
      </c>
      <c r="E2252">
        <v>2015</v>
      </c>
      <c r="F2252">
        <v>9</v>
      </c>
      <c r="G2252">
        <v>14</v>
      </c>
      <c r="H2252">
        <v>5</v>
      </c>
      <c r="I2252">
        <v>35</v>
      </c>
      <c r="J2252">
        <v>9</v>
      </c>
      <c r="K2252">
        <v>3.88</v>
      </c>
      <c r="L2252">
        <v>0</v>
      </c>
      <c r="M2252">
        <v>0</v>
      </c>
      <c r="N2252">
        <v>1</v>
      </c>
      <c r="O2252" s="2">
        <f t="shared" si="72"/>
        <v>3.8888888888888888</v>
      </c>
      <c r="P2252" s="2">
        <f t="shared" si="73"/>
        <v>2.5</v>
      </c>
    </row>
    <row r="2253" spans="1:16" x14ac:dyDescent="0.3">
      <c r="A2253">
        <v>2</v>
      </c>
      <c r="B2253" t="s">
        <v>914</v>
      </c>
      <c r="C2253" t="s">
        <v>21</v>
      </c>
      <c r="D2253">
        <v>2019</v>
      </c>
      <c r="E2253">
        <v>2019</v>
      </c>
      <c r="F2253">
        <v>1</v>
      </c>
      <c r="G2253">
        <v>2</v>
      </c>
      <c r="H2253">
        <v>0</v>
      </c>
      <c r="I2253">
        <v>35</v>
      </c>
      <c r="J2253">
        <v>34</v>
      </c>
      <c r="K2253">
        <v>17.5</v>
      </c>
      <c r="L2253">
        <v>0</v>
      </c>
      <c r="M2253">
        <v>0</v>
      </c>
      <c r="N2253">
        <v>0</v>
      </c>
      <c r="O2253" s="2">
        <f t="shared" si="72"/>
        <v>35</v>
      </c>
      <c r="P2253" s="2">
        <f t="shared" si="73"/>
        <v>17.5</v>
      </c>
    </row>
    <row r="2254" spans="1:16" x14ac:dyDescent="0.3">
      <c r="A2254">
        <v>3</v>
      </c>
      <c r="B2254" t="s">
        <v>3459</v>
      </c>
      <c r="C2254" t="s">
        <v>12</v>
      </c>
      <c r="D2254">
        <v>1993</v>
      </c>
      <c r="E2254">
        <v>1995</v>
      </c>
      <c r="F2254">
        <v>4</v>
      </c>
      <c r="G2254">
        <v>7</v>
      </c>
      <c r="H2254">
        <v>1</v>
      </c>
      <c r="I2254">
        <v>35</v>
      </c>
      <c r="J2254">
        <v>11</v>
      </c>
      <c r="K2254">
        <v>5.83</v>
      </c>
      <c r="L2254">
        <v>0</v>
      </c>
      <c r="M2254">
        <v>0</v>
      </c>
      <c r="N2254">
        <v>2</v>
      </c>
      <c r="O2254" s="2">
        <f t="shared" si="72"/>
        <v>8.75</v>
      </c>
      <c r="P2254" s="2">
        <f t="shared" si="73"/>
        <v>5</v>
      </c>
    </row>
    <row r="2255" spans="1:16" x14ac:dyDescent="0.3">
      <c r="A2255">
        <v>4</v>
      </c>
      <c r="B2255" t="s">
        <v>1658</v>
      </c>
      <c r="C2255" t="s">
        <v>19</v>
      </c>
      <c r="D2255">
        <v>1999</v>
      </c>
      <c r="E2255">
        <v>2001</v>
      </c>
      <c r="F2255">
        <v>4</v>
      </c>
      <c r="G2255">
        <v>6</v>
      </c>
      <c r="H2255">
        <v>0</v>
      </c>
      <c r="I2255">
        <v>35</v>
      </c>
      <c r="J2255">
        <v>25</v>
      </c>
      <c r="K2255">
        <v>5.83</v>
      </c>
      <c r="L2255">
        <v>0</v>
      </c>
      <c r="M2255">
        <v>0</v>
      </c>
      <c r="N2255">
        <v>3</v>
      </c>
      <c r="O2255" s="2">
        <f t="shared" si="72"/>
        <v>8.75</v>
      </c>
      <c r="P2255" s="2">
        <f t="shared" si="73"/>
        <v>5.833333333333333</v>
      </c>
    </row>
    <row r="2256" spans="1:16" x14ac:dyDescent="0.3">
      <c r="A2256">
        <v>5</v>
      </c>
      <c r="B2256" t="s">
        <v>4537</v>
      </c>
      <c r="C2256" t="s">
        <v>12</v>
      </c>
      <c r="D2256">
        <v>1961</v>
      </c>
      <c r="E2256">
        <v>1961</v>
      </c>
      <c r="F2256">
        <v>1</v>
      </c>
      <c r="G2256">
        <v>2</v>
      </c>
      <c r="H2256">
        <v>0</v>
      </c>
      <c r="I2256">
        <v>35</v>
      </c>
      <c r="J2256">
        <v>35</v>
      </c>
      <c r="K2256">
        <v>17.5</v>
      </c>
      <c r="L2256">
        <v>0</v>
      </c>
      <c r="M2256">
        <v>0</v>
      </c>
      <c r="N2256">
        <v>1</v>
      </c>
      <c r="O2256" s="2">
        <f t="shared" si="72"/>
        <v>35</v>
      </c>
      <c r="P2256" s="2">
        <f t="shared" si="73"/>
        <v>17.5</v>
      </c>
    </row>
    <row r="2257" spans="1:16" x14ac:dyDescent="0.3">
      <c r="A2257">
        <v>6</v>
      </c>
      <c r="B2257" t="s">
        <v>4538</v>
      </c>
      <c r="C2257" t="s">
        <v>12</v>
      </c>
      <c r="D2257">
        <v>1984</v>
      </c>
      <c r="E2257">
        <v>1986</v>
      </c>
      <c r="F2257">
        <v>11</v>
      </c>
      <c r="G2257">
        <v>15</v>
      </c>
      <c r="H2257">
        <v>4</v>
      </c>
      <c r="I2257">
        <v>35</v>
      </c>
      <c r="J2257">
        <v>10</v>
      </c>
      <c r="K2257">
        <v>3.18</v>
      </c>
      <c r="L2257">
        <v>0</v>
      </c>
      <c r="M2257">
        <v>0</v>
      </c>
      <c r="N2257">
        <v>7</v>
      </c>
      <c r="O2257" s="2">
        <f t="shared" si="72"/>
        <v>3.1818181818181817</v>
      </c>
      <c r="P2257" s="2">
        <f t="shared" si="73"/>
        <v>2.3333333333333335</v>
      </c>
    </row>
    <row r="2258" spans="1:16" x14ac:dyDescent="0.3">
      <c r="A2258">
        <v>7</v>
      </c>
      <c r="B2258" t="s">
        <v>4539</v>
      </c>
      <c r="C2258" t="s">
        <v>17</v>
      </c>
      <c r="D2258">
        <v>1921</v>
      </c>
      <c r="E2258">
        <v>1921</v>
      </c>
      <c r="F2258">
        <v>1</v>
      </c>
      <c r="G2258">
        <v>2</v>
      </c>
      <c r="H2258">
        <v>0</v>
      </c>
      <c r="I2258">
        <v>35</v>
      </c>
      <c r="J2258">
        <v>29</v>
      </c>
      <c r="K2258">
        <v>17.5</v>
      </c>
      <c r="L2258">
        <v>0</v>
      </c>
      <c r="M2258">
        <v>0</v>
      </c>
      <c r="N2258">
        <v>0</v>
      </c>
      <c r="O2258" s="2">
        <f t="shared" si="72"/>
        <v>35</v>
      </c>
      <c r="P2258" s="2">
        <f t="shared" si="73"/>
        <v>17.5</v>
      </c>
    </row>
    <row r="2259" spans="1:16" x14ac:dyDescent="0.3">
      <c r="A2259">
        <v>8</v>
      </c>
      <c r="B2259" t="s">
        <v>3285</v>
      </c>
      <c r="C2259" t="s">
        <v>15</v>
      </c>
      <c r="D2259">
        <v>1990</v>
      </c>
      <c r="E2259">
        <v>1990</v>
      </c>
      <c r="F2259">
        <v>2</v>
      </c>
      <c r="G2259">
        <v>4</v>
      </c>
      <c r="H2259">
        <v>0</v>
      </c>
      <c r="I2259">
        <v>35</v>
      </c>
      <c r="J2259">
        <v>26</v>
      </c>
      <c r="K2259">
        <v>8.75</v>
      </c>
      <c r="L2259">
        <v>0</v>
      </c>
      <c r="M2259">
        <v>0</v>
      </c>
      <c r="N2259">
        <v>1</v>
      </c>
      <c r="O2259" s="2">
        <f t="shared" si="72"/>
        <v>17.5</v>
      </c>
      <c r="P2259" s="2">
        <f t="shared" si="73"/>
        <v>8.75</v>
      </c>
    </row>
    <row r="2260" spans="1:16" x14ac:dyDescent="0.3">
      <c r="A2260">
        <v>9</v>
      </c>
      <c r="B2260" t="s">
        <v>2846</v>
      </c>
      <c r="C2260" t="s">
        <v>17</v>
      </c>
      <c r="D2260">
        <v>2000</v>
      </c>
      <c r="E2260">
        <v>2000</v>
      </c>
      <c r="F2260">
        <v>2</v>
      </c>
      <c r="G2260">
        <v>3</v>
      </c>
      <c r="H2260">
        <v>0</v>
      </c>
      <c r="I2260">
        <v>35</v>
      </c>
      <c r="J2260">
        <v>30</v>
      </c>
      <c r="K2260">
        <v>11.66</v>
      </c>
      <c r="L2260">
        <v>0</v>
      </c>
      <c r="M2260">
        <v>0</v>
      </c>
      <c r="N2260">
        <v>0</v>
      </c>
      <c r="O2260" s="2">
        <f t="shared" si="72"/>
        <v>17.5</v>
      </c>
      <c r="P2260" s="2">
        <f t="shared" si="73"/>
        <v>11.666666666666666</v>
      </c>
    </row>
    <row r="2261" spans="1:16" x14ac:dyDescent="0.3">
      <c r="A2261">
        <v>10</v>
      </c>
      <c r="B2261" t="s">
        <v>4540</v>
      </c>
      <c r="C2261" t="s">
        <v>12</v>
      </c>
      <c r="D2261">
        <v>1946</v>
      </c>
      <c r="E2261">
        <v>1947</v>
      </c>
      <c r="F2261">
        <v>3</v>
      </c>
      <c r="G2261">
        <v>3</v>
      </c>
      <c r="H2261">
        <v>1</v>
      </c>
      <c r="I2261">
        <v>35</v>
      </c>
      <c r="J2261">
        <v>25</v>
      </c>
      <c r="K2261">
        <v>17.5</v>
      </c>
      <c r="L2261">
        <v>0</v>
      </c>
      <c r="M2261">
        <v>0</v>
      </c>
      <c r="N2261">
        <v>0</v>
      </c>
      <c r="O2261" s="2">
        <f t="shared" si="72"/>
        <v>11.666666666666666</v>
      </c>
      <c r="P2261" s="2">
        <f t="shared" si="73"/>
        <v>11.666666666666666</v>
      </c>
    </row>
    <row r="2262" spans="1:16" x14ac:dyDescent="0.3">
      <c r="A2262">
        <v>11</v>
      </c>
      <c r="B2262" t="s">
        <v>4541</v>
      </c>
      <c r="C2262" t="s">
        <v>15</v>
      </c>
      <c r="D2262">
        <v>1933</v>
      </c>
      <c r="E2262">
        <v>1933</v>
      </c>
      <c r="F2262">
        <v>2</v>
      </c>
      <c r="G2262">
        <v>4</v>
      </c>
      <c r="H2262">
        <v>1</v>
      </c>
      <c r="I2262">
        <v>35</v>
      </c>
      <c r="J2262">
        <v>19</v>
      </c>
      <c r="K2262">
        <v>11.66</v>
      </c>
      <c r="L2262">
        <v>0</v>
      </c>
      <c r="M2262">
        <v>0</v>
      </c>
      <c r="N2262">
        <v>1</v>
      </c>
      <c r="O2262" s="2">
        <f t="shared" si="72"/>
        <v>17.5</v>
      </c>
      <c r="P2262" s="2">
        <f t="shared" si="73"/>
        <v>8.75</v>
      </c>
    </row>
    <row r="2263" spans="1:16" x14ac:dyDescent="0.3">
      <c r="A2263">
        <v>12</v>
      </c>
      <c r="B2263" t="s">
        <v>4542</v>
      </c>
      <c r="C2263" t="s">
        <v>13</v>
      </c>
      <c r="D2263">
        <v>1931</v>
      </c>
      <c r="E2263">
        <v>1931</v>
      </c>
      <c r="F2263">
        <v>1</v>
      </c>
      <c r="G2263">
        <v>2</v>
      </c>
      <c r="H2263">
        <v>0</v>
      </c>
      <c r="I2263">
        <v>34</v>
      </c>
      <c r="J2263">
        <v>34</v>
      </c>
      <c r="K2263">
        <v>17</v>
      </c>
      <c r="L2263">
        <v>0</v>
      </c>
      <c r="M2263">
        <v>0</v>
      </c>
      <c r="N2263">
        <v>1</v>
      </c>
      <c r="O2263" s="2">
        <f t="shared" si="72"/>
        <v>34</v>
      </c>
      <c r="P2263" s="2">
        <f t="shared" si="73"/>
        <v>17</v>
      </c>
    </row>
    <row r="2264" spans="1:16" x14ac:dyDescent="0.3">
      <c r="A2264">
        <v>13</v>
      </c>
      <c r="B2264" t="s">
        <v>3143</v>
      </c>
      <c r="C2264" t="s">
        <v>13</v>
      </c>
      <c r="D2264">
        <v>1979</v>
      </c>
      <c r="E2264">
        <v>1979</v>
      </c>
      <c r="F2264">
        <v>1</v>
      </c>
      <c r="G2264">
        <v>2</v>
      </c>
      <c r="H2264">
        <v>0</v>
      </c>
      <c r="I2264">
        <v>34</v>
      </c>
      <c r="J2264">
        <v>20</v>
      </c>
      <c r="K2264">
        <v>17</v>
      </c>
      <c r="L2264">
        <v>0</v>
      </c>
      <c r="M2264">
        <v>0</v>
      </c>
      <c r="N2264">
        <v>0</v>
      </c>
      <c r="O2264" s="2">
        <f t="shared" si="72"/>
        <v>34</v>
      </c>
      <c r="P2264" s="2">
        <f t="shared" si="73"/>
        <v>17</v>
      </c>
    </row>
    <row r="2265" spans="1:16" x14ac:dyDescent="0.3">
      <c r="A2265">
        <v>14</v>
      </c>
      <c r="B2265" t="s">
        <v>4543</v>
      </c>
      <c r="C2265" t="s">
        <v>15</v>
      </c>
      <c r="D2265">
        <v>1930</v>
      </c>
      <c r="E2265">
        <v>1930</v>
      </c>
      <c r="F2265">
        <v>1</v>
      </c>
      <c r="G2265">
        <v>2</v>
      </c>
      <c r="H2265">
        <v>0</v>
      </c>
      <c r="I2265">
        <v>34</v>
      </c>
      <c r="J2265">
        <v>21</v>
      </c>
      <c r="K2265">
        <v>17</v>
      </c>
      <c r="L2265">
        <v>0</v>
      </c>
      <c r="M2265">
        <v>0</v>
      </c>
      <c r="N2265">
        <v>0</v>
      </c>
      <c r="O2265" s="2">
        <f t="shared" si="72"/>
        <v>34</v>
      </c>
      <c r="P2265" s="2">
        <f t="shared" si="73"/>
        <v>17</v>
      </c>
    </row>
    <row r="2266" spans="1:16" x14ac:dyDescent="0.3">
      <c r="A2266">
        <v>15</v>
      </c>
      <c r="B2266" t="s">
        <v>4544</v>
      </c>
      <c r="C2266" t="s">
        <v>13</v>
      </c>
      <c r="D2266">
        <v>1967</v>
      </c>
      <c r="E2266">
        <v>1971</v>
      </c>
      <c r="F2266">
        <v>7</v>
      </c>
      <c r="G2266">
        <v>8</v>
      </c>
      <c r="H2266">
        <v>3</v>
      </c>
      <c r="I2266">
        <v>34</v>
      </c>
      <c r="J2266">
        <v>15</v>
      </c>
      <c r="K2266">
        <v>6.8</v>
      </c>
      <c r="L2266">
        <v>0</v>
      </c>
      <c r="M2266">
        <v>0</v>
      </c>
      <c r="N2266">
        <v>1</v>
      </c>
      <c r="O2266" s="2">
        <f t="shared" si="72"/>
        <v>4.8571428571428568</v>
      </c>
      <c r="P2266" s="2">
        <f t="shared" si="73"/>
        <v>4.25</v>
      </c>
    </row>
    <row r="2267" spans="1:16" x14ac:dyDescent="0.3">
      <c r="A2267">
        <v>16</v>
      </c>
      <c r="B2267" t="s">
        <v>2317</v>
      </c>
      <c r="C2267" t="s">
        <v>17</v>
      </c>
      <c r="D2267">
        <v>1992</v>
      </c>
      <c r="E2267">
        <v>1992</v>
      </c>
      <c r="F2267">
        <v>1</v>
      </c>
      <c r="G2267">
        <v>2</v>
      </c>
      <c r="H2267">
        <v>0</v>
      </c>
      <c r="I2267">
        <v>34</v>
      </c>
      <c r="J2267">
        <v>34</v>
      </c>
      <c r="K2267">
        <v>17</v>
      </c>
      <c r="L2267">
        <v>0</v>
      </c>
      <c r="M2267">
        <v>0</v>
      </c>
      <c r="N2267">
        <v>1</v>
      </c>
      <c r="O2267" s="2">
        <f t="shared" si="72"/>
        <v>34</v>
      </c>
      <c r="P2267" s="2">
        <f t="shared" si="73"/>
        <v>17</v>
      </c>
    </row>
    <row r="2268" spans="1:16" x14ac:dyDescent="0.3">
      <c r="A2268">
        <v>17</v>
      </c>
      <c r="B2268" t="s">
        <v>2948</v>
      </c>
      <c r="C2268" t="s">
        <v>19</v>
      </c>
      <c r="D2268">
        <v>1996</v>
      </c>
      <c r="E2268">
        <v>2000</v>
      </c>
      <c r="F2268">
        <v>15</v>
      </c>
      <c r="G2268">
        <v>25</v>
      </c>
      <c r="H2268">
        <v>8</v>
      </c>
      <c r="I2268">
        <v>34</v>
      </c>
      <c r="J2268">
        <v>8</v>
      </c>
      <c r="K2268">
        <v>2</v>
      </c>
      <c r="L2268">
        <v>0</v>
      </c>
      <c r="M2268">
        <v>0</v>
      </c>
      <c r="N2268">
        <v>9</v>
      </c>
      <c r="O2268" s="2">
        <f t="shared" si="72"/>
        <v>2.2666666666666666</v>
      </c>
      <c r="P2268" s="2">
        <f t="shared" si="73"/>
        <v>1.36</v>
      </c>
    </row>
    <row r="2269" spans="1:16" x14ac:dyDescent="0.3">
      <c r="A2269">
        <v>18</v>
      </c>
      <c r="B2269" t="s">
        <v>4545</v>
      </c>
      <c r="C2269" t="s">
        <v>15</v>
      </c>
      <c r="D2269">
        <v>1933</v>
      </c>
      <c r="E2269">
        <v>1933</v>
      </c>
      <c r="F2269">
        <v>2</v>
      </c>
      <c r="G2269">
        <v>4</v>
      </c>
      <c r="H2269">
        <v>0</v>
      </c>
      <c r="I2269">
        <v>34</v>
      </c>
      <c r="J2269">
        <v>13</v>
      </c>
      <c r="K2269">
        <v>8.5</v>
      </c>
      <c r="L2269">
        <v>0</v>
      </c>
      <c r="M2269">
        <v>0</v>
      </c>
      <c r="N2269">
        <v>0</v>
      </c>
      <c r="O2269" s="2">
        <f t="shared" si="72"/>
        <v>17</v>
      </c>
      <c r="P2269" s="2">
        <f t="shared" si="73"/>
        <v>8.5</v>
      </c>
    </row>
    <row r="2270" spans="1:16" x14ac:dyDescent="0.3">
      <c r="A2270">
        <v>19</v>
      </c>
      <c r="B2270" t="s">
        <v>2911</v>
      </c>
      <c r="C2270" t="s">
        <v>16</v>
      </c>
      <c r="D2270">
        <v>1954</v>
      </c>
      <c r="E2270">
        <v>1954</v>
      </c>
      <c r="F2270">
        <v>1</v>
      </c>
      <c r="G2270">
        <v>2</v>
      </c>
      <c r="H2270">
        <v>0</v>
      </c>
      <c r="I2270">
        <v>34</v>
      </c>
      <c r="J2270">
        <v>18</v>
      </c>
      <c r="K2270">
        <v>17</v>
      </c>
      <c r="L2270">
        <v>0</v>
      </c>
      <c r="M2270">
        <v>0</v>
      </c>
      <c r="N2270">
        <v>0</v>
      </c>
      <c r="O2270" s="2">
        <f t="shared" si="72"/>
        <v>34</v>
      </c>
      <c r="P2270" s="2">
        <f t="shared" si="73"/>
        <v>17</v>
      </c>
    </row>
    <row r="2271" spans="1:16" x14ac:dyDescent="0.3">
      <c r="A2271">
        <v>20</v>
      </c>
      <c r="B2271" t="s">
        <v>3482</v>
      </c>
      <c r="C2271" t="s">
        <v>16</v>
      </c>
      <c r="D2271">
        <v>2009</v>
      </c>
      <c r="E2271">
        <v>2014</v>
      </c>
      <c r="F2271">
        <v>4</v>
      </c>
      <c r="G2271">
        <v>5</v>
      </c>
      <c r="H2271">
        <v>1</v>
      </c>
      <c r="I2271">
        <v>34</v>
      </c>
      <c r="J2271">
        <v>19</v>
      </c>
      <c r="K2271">
        <v>8.5</v>
      </c>
      <c r="L2271">
        <v>0</v>
      </c>
      <c r="M2271">
        <v>0</v>
      </c>
      <c r="N2271">
        <v>1</v>
      </c>
      <c r="O2271" s="2">
        <f t="shared" si="72"/>
        <v>8.5</v>
      </c>
      <c r="P2271" s="2">
        <f t="shared" si="73"/>
        <v>6.8</v>
      </c>
    </row>
    <row r="2272" spans="1:16" x14ac:dyDescent="0.3">
      <c r="A2272">
        <v>21</v>
      </c>
      <c r="B2272" t="s">
        <v>3407</v>
      </c>
      <c r="C2272" t="s">
        <v>16</v>
      </c>
      <c r="D2272">
        <v>1993</v>
      </c>
      <c r="E2272">
        <v>1999</v>
      </c>
      <c r="F2272">
        <v>2</v>
      </c>
      <c r="G2272">
        <v>3</v>
      </c>
      <c r="H2272">
        <v>1</v>
      </c>
      <c r="I2272">
        <v>34</v>
      </c>
      <c r="J2272">
        <v>25</v>
      </c>
      <c r="K2272">
        <v>17</v>
      </c>
      <c r="L2272">
        <v>0</v>
      </c>
      <c r="M2272">
        <v>0</v>
      </c>
      <c r="N2272">
        <v>0</v>
      </c>
      <c r="O2272" s="2">
        <f t="shared" si="72"/>
        <v>17</v>
      </c>
      <c r="P2272" s="2">
        <f t="shared" si="73"/>
        <v>11.333333333333334</v>
      </c>
    </row>
    <row r="2273" spans="1:16" x14ac:dyDescent="0.3">
      <c r="A2273">
        <v>22</v>
      </c>
      <c r="B2273" t="s">
        <v>4546</v>
      </c>
      <c r="C2273" t="s">
        <v>18</v>
      </c>
      <c r="D2273">
        <v>1976</v>
      </c>
      <c r="E2273">
        <v>1977</v>
      </c>
      <c r="F2273">
        <v>6</v>
      </c>
      <c r="G2273">
        <v>11</v>
      </c>
      <c r="H2273">
        <v>4</v>
      </c>
      <c r="I2273">
        <v>34</v>
      </c>
      <c r="J2273">
        <v>13</v>
      </c>
      <c r="K2273">
        <v>4.8499999999999996</v>
      </c>
      <c r="L2273">
        <v>0</v>
      </c>
      <c r="M2273">
        <v>0</v>
      </c>
      <c r="N2273">
        <v>1</v>
      </c>
      <c r="O2273" s="2">
        <f t="shared" si="72"/>
        <v>5.666666666666667</v>
      </c>
      <c r="P2273" s="2">
        <f t="shared" si="73"/>
        <v>3.0909090909090908</v>
      </c>
    </row>
    <row r="2274" spans="1:16" x14ac:dyDescent="0.3">
      <c r="A2274">
        <v>23</v>
      </c>
      <c r="B2274" t="s">
        <v>3449</v>
      </c>
      <c r="C2274" t="s">
        <v>13</v>
      </c>
      <c r="D2274">
        <v>1993</v>
      </c>
      <c r="E2274">
        <v>1994</v>
      </c>
      <c r="F2274">
        <v>2</v>
      </c>
      <c r="G2274">
        <v>4</v>
      </c>
      <c r="H2274">
        <v>2</v>
      </c>
      <c r="I2274">
        <v>34</v>
      </c>
      <c r="J2274">
        <v>17</v>
      </c>
      <c r="K2274">
        <v>17</v>
      </c>
      <c r="L2274">
        <v>0</v>
      </c>
      <c r="M2274">
        <v>0</v>
      </c>
      <c r="N2274">
        <v>1</v>
      </c>
      <c r="O2274" s="2">
        <f t="shared" si="72"/>
        <v>17</v>
      </c>
      <c r="P2274" s="2">
        <f t="shared" si="73"/>
        <v>8.5</v>
      </c>
    </row>
    <row r="2275" spans="1:16" x14ac:dyDescent="0.3">
      <c r="A2275">
        <v>24</v>
      </c>
      <c r="B2275" t="s">
        <v>4547</v>
      </c>
      <c r="C2275" t="s">
        <v>13</v>
      </c>
      <c r="D2275">
        <v>1877</v>
      </c>
      <c r="E2275">
        <v>1877</v>
      </c>
      <c r="F2275">
        <v>2</v>
      </c>
      <c r="G2275">
        <v>3</v>
      </c>
      <c r="H2275">
        <v>0</v>
      </c>
      <c r="I2275">
        <v>33</v>
      </c>
      <c r="J2275">
        <v>21</v>
      </c>
      <c r="K2275">
        <v>11</v>
      </c>
      <c r="L2275">
        <v>0</v>
      </c>
      <c r="M2275">
        <v>0</v>
      </c>
      <c r="N2275">
        <v>0</v>
      </c>
      <c r="O2275" s="2">
        <f t="shared" si="72"/>
        <v>16.5</v>
      </c>
      <c r="P2275" s="2">
        <f t="shared" si="73"/>
        <v>11</v>
      </c>
    </row>
    <row r="2276" spans="1:16" x14ac:dyDescent="0.3">
      <c r="A2276">
        <v>25</v>
      </c>
      <c r="B2276" t="s">
        <v>4548</v>
      </c>
      <c r="C2276" t="s">
        <v>17</v>
      </c>
      <c r="D2276">
        <v>1935</v>
      </c>
      <c r="E2276">
        <v>1939</v>
      </c>
      <c r="F2276">
        <v>2</v>
      </c>
      <c r="G2276">
        <v>3</v>
      </c>
      <c r="H2276">
        <v>0</v>
      </c>
      <c r="I2276">
        <v>33</v>
      </c>
      <c r="J2276">
        <v>16</v>
      </c>
      <c r="K2276">
        <v>11</v>
      </c>
      <c r="L2276">
        <v>0</v>
      </c>
      <c r="M2276">
        <v>0</v>
      </c>
      <c r="N2276">
        <v>0</v>
      </c>
      <c r="O2276" s="2">
        <f t="shared" si="72"/>
        <v>16.5</v>
      </c>
      <c r="P2276" s="2">
        <f t="shared" si="73"/>
        <v>11</v>
      </c>
    </row>
    <row r="2277" spans="1:16" x14ac:dyDescent="0.3">
      <c r="A2277">
        <v>26</v>
      </c>
      <c r="B2277" t="s">
        <v>4549</v>
      </c>
      <c r="C2277" t="s">
        <v>16</v>
      </c>
      <c r="D2277">
        <v>2003</v>
      </c>
      <c r="E2277">
        <v>2003</v>
      </c>
      <c r="F2277">
        <v>1</v>
      </c>
      <c r="G2277">
        <v>2</v>
      </c>
      <c r="H2277">
        <v>0</v>
      </c>
      <c r="I2277">
        <v>33</v>
      </c>
      <c r="J2277">
        <v>25</v>
      </c>
      <c r="K2277">
        <v>16.5</v>
      </c>
      <c r="L2277">
        <v>0</v>
      </c>
      <c r="M2277">
        <v>0</v>
      </c>
      <c r="N2277">
        <v>0</v>
      </c>
      <c r="O2277" s="2">
        <f t="shared" si="72"/>
        <v>33</v>
      </c>
      <c r="P2277" s="2">
        <f t="shared" si="73"/>
        <v>16.5</v>
      </c>
    </row>
    <row r="2278" spans="1:16" x14ac:dyDescent="0.3">
      <c r="A2278">
        <v>27</v>
      </c>
      <c r="B2278" t="s">
        <v>4550</v>
      </c>
      <c r="C2278" t="s">
        <v>13</v>
      </c>
      <c r="D2278">
        <v>1889</v>
      </c>
      <c r="E2278">
        <v>1889</v>
      </c>
      <c r="F2278">
        <v>2</v>
      </c>
      <c r="G2278">
        <v>2</v>
      </c>
      <c r="H2278">
        <v>0</v>
      </c>
      <c r="I2278">
        <v>33</v>
      </c>
      <c r="J2278">
        <v>32</v>
      </c>
      <c r="K2278">
        <v>16.5</v>
      </c>
      <c r="L2278">
        <v>0</v>
      </c>
      <c r="M2278">
        <v>0</v>
      </c>
      <c r="N2278">
        <v>0</v>
      </c>
      <c r="O2278" s="2">
        <f t="shared" si="72"/>
        <v>16.5</v>
      </c>
      <c r="P2278" s="2">
        <f t="shared" si="73"/>
        <v>16.5</v>
      </c>
    </row>
    <row r="2279" spans="1:16" x14ac:dyDescent="0.3">
      <c r="A2279">
        <v>28</v>
      </c>
      <c r="B2279" t="s">
        <v>4551</v>
      </c>
      <c r="C2279" t="s">
        <v>16</v>
      </c>
      <c r="D2279">
        <v>1952</v>
      </c>
      <c r="E2279">
        <v>1959</v>
      </c>
      <c r="F2279">
        <v>4</v>
      </c>
      <c r="G2279">
        <v>8</v>
      </c>
      <c r="H2279">
        <v>1</v>
      </c>
      <c r="I2279">
        <v>33</v>
      </c>
      <c r="J2279">
        <v>10</v>
      </c>
      <c r="K2279">
        <v>4.71</v>
      </c>
      <c r="L2279">
        <v>0</v>
      </c>
      <c r="M2279">
        <v>0</v>
      </c>
      <c r="N2279">
        <v>1</v>
      </c>
      <c r="O2279" s="2">
        <f t="shared" si="72"/>
        <v>8.25</v>
      </c>
      <c r="P2279" s="2">
        <f t="shared" si="73"/>
        <v>4.125</v>
      </c>
    </row>
    <row r="2280" spans="1:16" x14ac:dyDescent="0.3">
      <c r="A2280">
        <v>29</v>
      </c>
      <c r="B2280" t="s">
        <v>3308</v>
      </c>
      <c r="C2280" t="s">
        <v>11</v>
      </c>
      <c r="D2280">
        <v>1971</v>
      </c>
      <c r="E2280">
        <v>1971</v>
      </c>
      <c r="F2280">
        <v>5</v>
      </c>
      <c r="G2280">
        <v>6</v>
      </c>
      <c r="H2280">
        <v>0</v>
      </c>
      <c r="I2280">
        <v>33</v>
      </c>
      <c r="J2280">
        <v>20</v>
      </c>
      <c r="K2280">
        <v>5.5</v>
      </c>
      <c r="L2280">
        <v>0</v>
      </c>
      <c r="M2280">
        <v>0</v>
      </c>
      <c r="N2280">
        <v>2</v>
      </c>
      <c r="O2280" s="2">
        <f t="shared" si="72"/>
        <v>6.6</v>
      </c>
      <c r="P2280" s="2">
        <f t="shared" si="73"/>
        <v>5.5</v>
      </c>
    </row>
    <row r="2281" spans="1:16" x14ac:dyDescent="0.3">
      <c r="A2281">
        <v>30</v>
      </c>
      <c r="B2281" t="s">
        <v>4552</v>
      </c>
      <c r="C2281" t="s">
        <v>17</v>
      </c>
      <c r="D2281">
        <v>1965</v>
      </c>
      <c r="E2281">
        <v>1965</v>
      </c>
      <c r="F2281">
        <v>1</v>
      </c>
      <c r="G2281">
        <v>2</v>
      </c>
      <c r="H2281">
        <v>0</v>
      </c>
      <c r="I2281">
        <v>33</v>
      </c>
      <c r="J2281">
        <v>21</v>
      </c>
      <c r="K2281">
        <v>16.5</v>
      </c>
      <c r="L2281">
        <v>0</v>
      </c>
      <c r="M2281">
        <v>0</v>
      </c>
      <c r="N2281">
        <v>0</v>
      </c>
      <c r="O2281" s="2">
        <f t="shared" si="72"/>
        <v>33</v>
      </c>
      <c r="P2281" s="2">
        <f t="shared" si="73"/>
        <v>16.5</v>
      </c>
    </row>
    <row r="2282" spans="1:16" x14ac:dyDescent="0.3">
      <c r="A2282">
        <v>31</v>
      </c>
      <c r="B2282" t="s">
        <v>66</v>
      </c>
      <c r="C2282" t="s">
        <v>21</v>
      </c>
      <c r="D2282">
        <v>2018</v>
      </c>
      <c r="E2282">
        <v>2019</v>
      </c>
      <c r="F2282">
        <v>3</v>
      </c>
      <c r="G2282">
        <v>6</v>
      </c>
      <c r="H2282">
        <v>0</v>
      </c>
      <c r="I2282">
        <v>33</v>
      </c>
      <c r="J2282">
        <v>24</v>
      </c>
      <c r="K2282">
        <v>5.5</v>
      </c>
      <c r="L2282">
        <v>0</v>
      </c>
      <c r="M2282">
        <v>0</v>
      </c>
      <c r="N2282">
        <v>3</v>
      </c>
      <c r="O2282" s="2">
        <f t="shared" si="72"/>
        <v>11</v>
      </c>
      <c r="P2282" s="2">
        <f t="shared" si="73"/>
        <v>5.5</v>
      </c>
    </row>
    <row r="2283" spans="1:16" x14ac:dyDescent="0.3">
      <c r="A2283">
        <v>32</v>
      </c>
      <c r="B2283" t="s">
        <v>4553</v>
      </c>
      <c r="C2283" t="s">
        <v>18</v>
      </c>
      <c r="D2283">
        <v>1932</v>
      </c>
      <c r="E2283">
        <v>1933</v>
      </c>
      <c r="F2283">
        <v>3</v>
      </c>
      <c r="G2283">
        <v>4</v>
      </c>
      <c r="H2283">
        <v>0</v>
      </c>
      <c r="I2283">
        <v>33</v>
      </c>
      <c r="J2283">
        <v>19</v>
      </c>
      <c r="K2283">
        <v>8.25</v>
      </c>
      <c r="L2283">
        <v>0</v>
      </c>
      <c r="M2283">
        <v>0</v>
      </c>
      <c r="N2283">
        <v>0</v>
      </c>
      <c r="O2283" s="2">
        <f t="shared" si="72"/>
        <v>11</v>
      </c>
      <c r="P2283" s="2">
        <f t="shared" si="73"/>
        <v>8.25</v>
      </c>
    </row>
    <row r="2284" spans="1:16" x14ac:dyDescent="0.3">
      <c r="A2284">
        <v>33</v>
      </c>
      <c r="B2284" t="s">
        <v>1843</v>
      </c>
      <c r="C2284" t="s">
        <v>14</v>
      </c>
      <c r="D2284">
        <v>1999</v>
      </c>
      <c r="E2284">
        <v>2002</v>
      </c>
      <c r="F2284">
        <v>8</v>
      </c>
      <c r="G2284">
        <v>9</v>
      </c>
      <c r="H2284">
        <v>6</v>
      </c>
      <c r="I2284">
        <v>33</v>
      </c>
      <c r="J2284">
        <v>11</v>
      </c>
      <c r="K2284">
        <v>11</v>
      </c>
      <c r="L2284">
        <v>0</v>
      </c>
      <c r="M2284">
        <v>0</v>
      </c>
      <c r="N2284">
        <v>1</v>
      </c>
      <c r="O2284" s="2">
        <f t="shared" si="72"/>
        <v>4.125</v>
      </c>
      <c r="P2284" s="2">
        <f t="shared" si="73"/>
        <v>3.6666666666666665</v>
      </c>
    </row>
    <row r="2285" spans="1:16" x14ac:dyDescent="0.3">
      <c r="A2285">
        <v>34</v>
      </c>
      <c r="B2285" t="s">
        <v>4554</v>
      </c>
      <c r="C2285" t="s">
        <v>11</v>
      </c>
      <c r="D2285">
        <v>1947</v>
      </c>
      <c r="E2285">
        <v>1948</v>
      </c>
      <c r="F2285">
        <v>3</v>
      </c>
      <c r="G2285">
        <v>6</v>
      </c>
      <c r="H2285">
        <v>0</v>
      </c>
      <c r="I2285">
        <v>33</v>
      </c>
      <c r="J2285">
        <v>18</v>
      </c>
      <c r="K2285">
        <v>5.5</v>
      </c>
      <c r="L2285">
        <v>0</v>
      </c>
      <c r="M2285">
        <v>0</v>
      </c>
      <c r="N2285">
        <v>2</v>
      </c>
      <c r="O2285" s="2">
        <f t="shared" si="72"/>
        <v>11</v>
      </c>
      <c r="P2285" s="2">
        <f t="shared" si="73"/>
        <v>5.5</v>
      </c>
    </row>
    <row r="2286" spans="1:16" x14ac:dyDescent="0.3">
      <c r="A2286">
        <v>35</v>
      </c>
      <c r="B2286" t="s">
        <v>4555</v>
      </c>
      <c r="C2286" t="s">
        <v>13</v>
      </c>
      <c r="D2286">
        <v>1957</v>
      </c>
      <c r="E2286">
        <v>1957</v>
      </c>
      <c r="F2286">
        <v>1</v>
      </c>
      <c r="G2286">
        <v>1</v>
      </c>
      <c r="H2286">
        <v>0</v>
      </c>
      <c r="I2286">
        <v>33</v>
      </c>
      <c r="J2286">
        <v>33</v>
      </c>
      <c r="K2286">
        <v>33</v>
      </c>
      <c r="L2286">
        <v>0</v>
      </c>
      <c r="M2286">
        <v>0</v>
      </c>
      <c r="N2286">
        <v>0</v>
      </c>
      <c r="O2286" s="2">
        <f t="shared" si="72"/>
        <v>33</v>
      </c>
      <c r="P2286" s="2">
        <f t="shared" si="73"/>
        <v>33</v>
      </c>
    </row>
    <row r="2287" spans="1:16" x14ac:dyDescent="0.3">
      <c r="A2287">
        <v>36</v>
      </c>
      <c r="B2287" t="s">
        <v>4556</v>
      </c>
      <c r="C2287" t="s">
        <v>13</v>
      </c>
      <c r="D2287">
        <v>1946</v>
      </c>
      <c r="E2287">
        <v>1947</v>
      </c>
      <c r="F2287">
        <v>4</v>
      </c>
      <c r="G2287">
        <v>5</v>
      </c>
      <c r="H2287">
        <v>0</v>
      </c>
      <c r="I2287">
        <v>33</v>
      </c>
      <c r="J2287">
        <v>24</v>
      </c>
      <c r="K2287">
        <v>6.6</v>
      </c>
      <c r="L2287">
        <v>0</v>
      </c>
      <c r="M2287">
        <v>0</v>
      </c>
      <c r="N2287">
        <v>0</v>
      </c>
      <c r="O2287" s="2">
        <f t="shared" si="72"/>
        <v>8.25</v>
      </c>
      <c r="P2287" s="2">
        <f t="shared" si="73"/>
        <v>6.6</v>
      </c>
    </row>
    <row r="2288" spans="1:16" x14ac:dyDescent="0.3">
      <c r="A2288">
        <v>37</v>
      </c>
      <c r="B2288" t="s">
        <v>4557</v>
      </c>
      <c r="C2288" t="s">
        <v>11</v>
      </c>
      <c r="D2288">
        <v>1936</v>
      </c>
      <c r="E2288">
        <v>1936</v>
      </c>
      <c r="F2288">
        <v>3</v>
      </c>
      <c r="G2288">
        <v>6</v>
      </c>
      <c r="H2288">
        <v>2</v>
      </c>
      <c r="I2288">
        <v>33</v>
      </c>
      <c r="J2288">
        <v>19</v>
      </c>
      <c r="K2288">
        <v>8.25</v>
      </c>
      <c r="L2288">
        <v>0</v>
      </c>
      <c r="M2288">
        <v>0</v>
      </c>
      <c r="N2288">
        <v>0</v>
      </c>
      <c r="O2288" s="2">
        <f t="shared" si="72"/>
        <v>11</v>
      </c>
      <c r="P2288" s="2">
        <f t="shared" si="73"/>
        <v>5.5</v>
      </c>
    </row>
    <row r="2289" spans="1:16" x14ac:dyDescent="0.3">
      <c r="A2289">
        <v>38</v>
      </c>
      <c r="B2289" t="s">
        <v>2597</v>
      </c>
      <c r="C2289" t="s">
        <v>16</v>
      </c>
      <c r="D2289">
        <v>2005</v>
      </c>
      <c r="E2289">
        <v>2005</v>
      </c>
      <c r="F2289">
        <v>1</v>
      </c>
      <c r="G2289">
        <v>2</v>
      </c>
      <c r="H2289">
        <v>0</v>
      </c>
      <c r="I2289">
        <v>32</v>
      </c>
      <c r="J2289">
        <v>23</v>
      </c>
      <c r="K2289">
        <v>16</v>
      </c>
      <c r="L2289">
        <v>0</v>
      </c>
      <c r="M2289">
        <v>0</v>
      </c>
      <c r="N2289">
        <v>0</v>
      </c>
      <c r="O2289" s="2">
        <f t="shared" si="72"/>
        <v>32</v>
      </c>
      <c r="P2289" s="2">
        <f t="shared" si="73"/>
        <v>16</v>
      </c>
    </row>
    <row r="2290" spans="1:16" x14ac:dyDescent="0.3">
      <c r="A2290">
        <v>39</v>
      </c>
      <c r="B2290" t="s">
        <v>682</v>
      </c>
      <c r="C2290" t="s">
        <v>18</v>
      </c>
      <c r="D2290">
        <v>2017</v>
      </c>
      <c r="E2290">
        <v>2017</v>
      </c>
      <c r="F2290">
        <v>2</v>
      </c>
      <c r="G2290">
        <v>3</v>
      </c>
      <c r="H2290">
        <v>0</v>
      </c>
      <c r="I2290">
        <v>32</v>
      </c>
      <c r="J2290">
        <v>20</v>
      </c>
      <c r="K2290">
        <v>10.66</v>
      </c>
      <c r="L2290">
        <v>0</v>
      </c>
      <c r="M2290">
        <v>0</v>
      </c>
      <c r="N2290">
        <v>1</v>
      </c>
      <c r="O2290" s="2">
        <f t="shared" si="72"/>
        <v>16</v>
      </c>
      <c r="P2290" s="2">
        <f t="shared" si="73"/>
        <v>10.666666666666666</v>
      </c>
    </row>
    <row r="2291" spans="1:16" x14ac:dyDescent="0.3">
      <c r="A2291">
        <v>40</v>
      </c>
      <c r="B2291" t="s">
        <v>4558</v>
      </c>
      <c r="C2291" t="s">
        <v>18</v>
      </c>
      <c r="D2291">
        <v>1937</v>
      </c>
      <c r="E2291">
        <v>1937</v>
      </c>
      <c r="F2291">
        <v>1</v>
      </c>
      <c r="G2291">
        <v>2</v>
      </c>
      <c r="H2291">
        <v>0</v>
      </c>
      <c r="I2291">
        <v>32</v>
      </c>
      <c r="J2291">
        <v>30</v>
      </c>
      <c r="K2291">
        <v>16</v>
      </c>
      <c r="L2291">
        <v>0</v>
      </c>
      <c r="M2291">
        <v>0</v>
      </c>
      <c r="N2291">
        <v>0</v>
      </c>
      <c r="O2291" s="2">
        <f t="shared" si="72"/>
        <v>32</v>
      </c>
      <c r="P2291" s="2">
        <f t="shared" si="73"/>
        <v>16</v>
      </c>
    </row>
    <row r="2292" spans="1:16" x14ac:dyDescent="0.3">
      <c r="A2292">
        <v>41</v>
      </c>
      <c r="B2292" t="s">
        <v>4559</v>
      </c>
      <c r="C2292" t="s">
        <v>16</v>
      </c>
      <c r="D2292">
        <v>1954</v>
      </c>
      <c r="E2292">
        <v>1954</v>
      </c>
      <c r="F2292">
        <v>2</v>
      </c>
      <c r="G2292">
        <v>4</v>
      </c>
      <c r="H2292">
        <v>0</v>
      </c>
      <c r="I2292">
        <v>32</v>
      </c>
      <c r="J2292">
        <v>18</v>
      </c>
      <c r="K2292">
        <v>8</v>
      </c>
      <c r="L2292">
        <v>0</v>
      </c>
      <c r="M2292">
        <v>0</v>
      </c>
      <c r="N2292">
        <v>2</v>
      </c>
      <c r="O2292" s="2">
        <f t="shared" si="72"/>
        <v>16</v>
      </c>
      <c r="P2292" s="2">
        <f t="shared" si="73"/>
        <v>8</v>
      </c>
    </row>
    <row r="2293" spans="1:16" x14ac:dyDescent="0.3">
      <c r="A2293">
        <v>42</v>
      </c>
      <c r="B2293" t="s">
        <v>1675</v>
      </c>
      <c r="C2293" t="s">
        <v>13</v>
      </c>
      <c r="D2293">
        <v>2003</v>
      </c>
      <c r="E2293">
        <v>2003</v>
      </c>
      <c r="F2293">
        <v>4</v>
      </c>
      <c r="G2293">
        <v>7</v>
      </c>
      <c r="H2293">
        <v>1</v>
      </c>
      <c r="I2293">
        <v>32</v>
      </c>
      <c r="J2293">
        <v>12</v>
      </c>
      <c r="K2293">
        <v>5.33</v>
      </c>
      <c r="L2293">
        <v>0</v>
      </c>
      <c r="M2293">
        <v>0</v>
      </c>
      <c r="N2293">
        <v>0</v>
      </c>
      <c r="O2293" s="2">
        <f t="shared" si="72"/>
        <v>8</v>
      </c>
      <c r="P2293" s="2">
        <f t="shared" si="73"/>
        <v>4.5714285714285712</v>
      </c>
    </row>
    <row r="2294" spans="1:16" x14ac:dyDescent="0.3">
      <c r="A2294">
        <v>43</v>
      </c>
      <c r="B2294" t="s">
        <v>3153</v>
      </c>
      <c r="C2294" t="s">
        <v>16</v>
      </c>
      <c r="D2294">
        <v>1993</v>
      </c>
      <c r="E2294">
        <v>1995</v>
      </c>
      <c r="F2294">
        <v>6</v>
      </c>
      <c r="G2294">
        <v>11</v>
      </c>
      <c r="H2294">
        <v>6</v>
      </c>
      <c r="I2294">
        <v>31</v>
      </c>
      <c r="J2294">
        <v>11</v>
      </c>
      <c r="K2294">
        <v>6.2</v>
      </c>
      <c r="L2294">
        <v>0</v>
      </c>
      <c r="M2294">
        <v>0</v>
      </c>
      <c r="N2294">
        <v>2</v>
      </c>
      <c r="O2294" s="2">
        <f t="shared" si="72"/>
        <v>5.166666666666667</v>
      </c>
      <c r="P2294" s="2">
        <f t="shared" si="73"/>
        <v>2.8181818181818183</v>
      </c>
    </row>
    <row r="2295" spans="1:16" x14ac:dyDescent="0.3">
      <c r="A2295">
        <v>44</v>
      </c>
      <c r="B2295" t="s">
        <v>4560</v>
      </c>
      <c r="C2295" t="s">
        <v>13</v>
      </c>
      <c r="D2295">
        <v>1899</v>
      </c>
      <c r="E2295">
        <v>1899</v>
      </c>
      <c r="F2295">
        <v>1</v>
      </c>
      <c r="G2295">
        <v>2</v>
      </c>
      <c r="H2295">
        <v>1</v>
      </c>
      <c r="I2295">
        <v>31</v>
      </c>
      <c r="J2295">
        <v>24</v>
      </c>
      <c r="K2295">
        <v>31</v>
      </c>
      <c r="L2295">
        <v>0</v>
      </c>
      <c r="M2295">
        <v>0</v>
      </c>
      <c r="N2295">
        <v>0</v>
      </c>
      <c r="O2295" s="2">
        <f t="shared" si="72"/>
        <v>31</v>
      </c>
      <c r="P2295" s="2">
        <f t="shared" si="73"/>
        <v>15.5</v>
      </c>
    </row>
    <row r="2296" spans="1:16" x14ac:dyDescent="0.3">
      <c r="A2296">
        <v>45</v>
      </c>
      <c r="B2296" t="s">
        <v>2593</v>
      </c>
      <c r="C2296" t="s">
        <v>16</v>
      </c>
      <c r="D2296">
        <v>1997</v>
      </c>
      <c r="E2296">
        <v>2005</v>
      </c>
      <c r="F2296">
        <v>9</v>
      </c>
      <c r="G2296">
        <v>8</v>
      </c>
      <c r="H2296">
        <v>2</v>
      </c>
      <c r="I2296">
        <v>31</v>
      </c>
      <c r="J2296">
        <v>9</v>
      </c>
      <c r="K2296">
        <v>5.16</v>
      </c>
      <c r="L2296">
        <v>0</v>
      </c>
      <c r="M2296">
        <v>0</v>
      </c>
      <c r="N2296">
        <v>1</v>
      </c>
      <c r="O2296" s="2">
        <f t="shared" si="72"/>
        <v>3.4444444444444446</v>
      </c>
      <c r="P2296" s="2">
        <f t="shared" si="73"/>
        <v>3.875</v>
      </c>
    </row>
    <row r="2297" spans="1:16" x14ac:dyDescent="0.3">
      <c r="A2297">
        <v>46</v>
      </c>
      <c r="B2297" t="s">
        <v>4561</v>
      </c>
      <c r="C2297" t="s">
        <v>13</v>
      </c>
      <c r="D2297">
        <v>1890</v>
      </c>
      <c r="E2297">
        <v>1890</v>
      </c>
      <c r="F2297">
        <v>1</v>
      </c>
      <c r="G2297">
        <v>2</v>
      </c>
      <c r="H2297">
        <v>0</v>
      </c>
      <c r="I2297">
        <v>31</v>
      </c>
      <c r="J2297">
        <v>16</v>
      </c>
      <c r="K2297">
        <v>15.5</v>
      </c>
      <c r="L2297">
        <v>0</v>
      </c>
      <c r="M2297">
        <v>0</v>
      </c>
      <c r="N2297">
        <v>0</v>
      </c>
      <c r="O2297" s="2">
        <f t="shared" si="72"/>
        <v>31</v>
      </c>
      <c r="P2297" s="2">
        <f t="shared" si="73"/>
        <v>15.5</v>
      </c>
    </row>
    <row r="2298" spans="1:16" x14ac:dyDescent="0.3">
      <c r="A2298">
        <v>47</v>
      </c>
      <c r="B2298" t="s">
        <v>4562</v>
      </c>
      <c r="C2298" t="s">
        <v>18</v>
      </c>
      <c r="D2298">
        <v>1930</v>
      </c>
      <c r="E2298">
        <v>1932</v>
      </c>
      <c r="F2298">
        <v>3</v>
      </c>
      <c r="G2298">
        <v>5</v>
      </c>
      <c r="H2298">
        <v>0</v>
      </c>
      <c r="I2298">
        <v>31</v>
      </c>
      <c r="J2298">
        <v>11</v>
      </c>
      <c r="K2298">
        <v>6.2</v>
      </c>
      <c r="L2298">
        <v>0</v>
      </c>
      <c r="M2298">
        <v>0</v>
      </c>
      <c r="N2298">
        <v>0</v>
      </c>
      <c r="O2298" s="2">
        <f t="shared" si="72"/>
        <v>10.333333333333334</v>
      </c>
      <c r="P2298" s="2">
        <f t="shared" si="73"/>
        <v>6.2</v>
      </c>
    </row>
    <row r="2299" spans="1:16" x14ac:dyDescent="0.3">
      <c r="A2299">
        <v>48</v>
      </c>
      <c r="B2299" t="s">
        <v>4563</v>
      </c>
      <c r="C2299" t="s">
        <v>13</v>
      </c>
      <c r="D2299">
        <v>1961</v>
      </c>
      <c r="E2299">
        <v>1964</v>
      </c>
      <c r="F2299">
        <v>4</v>
      </c>
      <c r="G2299">
        <v>6</v>
      </c>
      <c r="H2299">
        <v>2</v>
      </c>
      <c r="I2299">
        <v>31</v>
      </c>
      <c r="J2299">
        <v>14</v>
      </c>
      <c r="K2299">
        <v>7.75</v>
      </c>
      <c r="L2299">
        <v>0</v>
      </c>
      <c r="M2299">
        <v>0</v>
      </c>
      <c r="N2299">
        <v>0</v>
      </c>
      <c r="O2299" s="2">
        <f t="shared" si="72"/>
        <v>7.75</v>
      </c>
      <c r="P2299" s="2">
        <f t="shared" si="73"/>
        <v>5.166666666666667</v>
      </c>
    </row>
    <row r="2300" spans="1:16" x14ac:dyDescent="0.3">
      <c r="A2300">
        <v>49</v>
      </c>
      <c r="B2300" t="s">
        <v>4564</v>
      </c>
      <c r="C2300" t="s">
        <v>18</v>
      </c>
      <c r="D2300">
        <v>1959</v>
      </c>
      <c r="E2300">
        <v>1959</v>
      </c>
      <c r="F2300">
        <v>2</v>
      </c>
      <c r="G2300">
        <v>3</v>
      </c>
      <c r="H2300">
        <v>0</v>
      </c>
      <c r="I2300">
        <v>31</v>
      </c>
      <c r="J2300">
        <v>13</v>
      </c>
      <c r="K2300">
        <v>10.33</v>
      </c>
      <c r="L2300">
        <v>0</v>
      </c>
      <c r="M2300">
        <v>0</v>
      </c>
      <c r="N2300">
        <v>0</v>
      </c>
      <c r="O2300" s="2">
        <f t="shared" si="72"/>
        <v>15.5</v>
      </c>
      <c r="P2300" s="2">
        <f t="shared" si="73"/>
        <v>10.333333333333334</v>
      </c>
    </row>
    <row r="2301" spans="1:16" x14ac:dyDescent="0.3">
      <c r="A2301">
        <v>0</v>
      </c>
      <c r="B2301" t="s">
        <v>2675</v>
      </c>
      <c r="C2301" t="s">
        <v>12</v>
      </c>
      <c r="D2301">
        <v>1985</v>
      </c>
      <c r="E2301">
        <v>1985</v>
      </c>
      <c r="F2301">
        <v>2</v>
      </c>
      <c r="G2301">
        <v>4</v>
      </c>
      <c r="H2301">
        <v>0</v>
      </c>
      <c r="I2301">
        <v>31</v>
      </c>
      <c r="J2301">
        <v>17</v>
      </c>
      <c r="K2301">
        <v>7.75</v>
      </c>
      <c r="L2301">
        <v>0</v>
      </c>
      <c r="M2301">
        <v>0</v>
      </c>
      <c r="N2301">
        <v>1</v>
      </c>
      <c r="O2301" s="2">
        <f t="shared" si="72"/>
        <v>15.5</v>
      </c>
      <c r="P2301" s="2">
        <f t="shared" si="73"/>
        <v>7.75</v>
      </c>
    </row>
    <row r="2302" spans="1:16" x14ac:dyDescent="0.3">
      <c r="A2302">
        <v>1</v>
      </c>
      <c r="B2302" t="s">
        <v>4565</v>
      </c>
      <c r="C2302" t="s">
        <v>18</v>
      </c>
      <c r="D2302">
        <v>1966</v>
      </c>
      <c r="E2302">
        <v>1966</v>
      </c>
      <c r="F2302">
        <v>3</v>
      </c>
      <c r="G2302">
        <v>5</v>
      </c>
      <c r="H2302">
        <v>3</v>
      </c>
      <c r="I2302">
        <v>31</v>
      </c>
      <c r="J2302">
        <v>18</v>
      </c>
      <c r="K2302">
        <v>15.5</v>
      </c>
      <c r="L2302">
        <v>0</v>
      </c>
      <c r="M2302">
        <v>0</v>
      </c>
      <c r="N2302">
        <v>0</v>
      </c>
      <c r="O2302" s="2">
        <f t="shared" si="72"/>
        <v>10.333333333333334</v>
      </c>
      <c r="P2302" s="2">
        <f t="shared" si="73"/>
        <v>6.2</v>
      </c>
    </row>
    <row r="2303" spans="1:16" x14ac:dyDescent="0.3">
      <c r="A2303">
        <v>2</v>
      </c>
      <c r="B2303" t="s">
        <v>4566</v>
      </c>
      <c r="C2303" t="s">
        <v>13</v>
      </c>
      <c r="D2303">
        <v>1882</v>
      </c>
      <c r="E2303">
        <v>1883</v>
      </c>
      <c r="F2303">
        <v>4</v>
      </c>
      <c r="G2303">
        <v>7</v>
      </c>
      <c r="H2303">
        <v>0</v>
      </c>
      <c r="I2303">
        <v>31</v>
      </c>
      <c r="J2303">
        <v>9</v>
      </c>
      <c r="K2303">
        <v>4.42</v>
      </c>
      <c r="L2303">
        <v>0</v>
      </c>
      <c r="M2303">
        <v>0</v>
      </c>
      <c r="N2303">
        <v>1</v>
      </c>
      <c r="O2303" s="2">
        <f t="shared" si="72"/>
        <v>7.75</v>
      </c>
      <c r="P2303" s="2">
        <f t="shared" si="73"/>
        <v>4.4285714285714288</v>
      </c>
    </row>
    <row r="2304" spans="1:16" x14ac:dyDescent="0.3">
      <c r="A2304">
        <v>3</v>
      </c>
      <c r="B2304" t="s">
        <v>2740</v>
      </c>
      <c r="C2304" t="s">
        <v>11</v>
      </c>
      <c r="D2304">
        <v>1985</v>
      </c>
      <c r="E2304">
        <v>1985</v>
      </c>
      <c r="F2304">
        <v>3</v>
      </c>
      <c r="G2304">
        <v>5</v>
      </c>
      <c r="H2304">
        <v>0</v>
      </c>
      <c r="I2304">
        <v>31</v>
      </c>
      <c r="J2304">
        <v>20</v>
      </c>
      <c r="K2304">
        <v>6.2</v>
      </c>
      <c r="L2304">
        <v>0</v>
      </c>
      <c r="M2304">
        <v>0</v>
      </c>
      <c r="N2304">
        <v>2</v>
      </c>
      <c r="O2304" s="2">
        <f t="shared" si="72"/>
        <v>10.333333333333334</v>
      </c>
      <c r="P2304" s="2">
        <f t="shared" si="73"/>
        <v>6.2</v>
      </c>
    </row>
    <row r="2305" spans="1:16" x14ac:dyDescent="0.3">
      <c r="A2305">
        <v>4</v>
      </c>
      <c r="B2305" t="s">
        <v>2921</v>
      </c>
      <c r="C2305" t="s">
        <v>18</v>
      </c>
      <c r="D2305">
        <v>1990</v>
      </c>
      <c r="E2305">
        <v>1990</v>
      </c>
      <c r="F2305">
        <v>2</v>
      </c>
      <c r="G2305">
        <v>4</v>
      </c>
      <c r="H2305">
        <v>0</v>
      </c>
      <c r="I2305">
        <v>31</v>
      </c>
      <c r="J2305">
        <v>18</v>
      </c>
      <c r="K2305">
        <v>7.75</v>
      </c>
      <c r="L2305">
        <v>0</v>
      </c>
      <c r="M2305">
        <v>0</v>
      </c>
      <c r="N2305">
        <v>0</v>
      </c>
      <c r="O2305" s="2">
        <f t="shared" si="72"/>
        <v>15.5</v>
      </c>
      <c r="P2305" s="2">
        <f t="shared" si="73"/>
        <v>7.75</v>
      </c>
    </row>
    <row r="2306" spans="1:16" x14ac:dyDescent="0.3">
      <c r="A2306">
        <v>5</v>
      </c>
      <c r="B2306" t="s">
        <v>1780</v>
      </c>
      <c r="C2306" t="s">
        <v>21</v>
      </c>
      <c r="D2306">
        <v>2018</v>
      </c>
      <c r="E2306">
        <v>2019</v>
      </c>
      <c r="F2306">
        <v>4</v>
      </c>
      <c r="G2306">
        <v>7</v>
      </c>
      <c r="H2306">
        <v>0</v>
      </c>
      <c r="I2306">
        <v>31</v>
      </c>
      <c r="J2306">
        <v>18</v>
      </c>
      <c r="K2306">
        <v>4.42</v>
      </c>
      <c r="L2306">
        <v>0</v>
      </c>
      <c r="M2306">
        <v>0</v>
      </c>
      <c r="N2306">
        <v>2</v>
      </c>
      <c r="O2306" s="2">
        <f t="shared" ref="O2306:O2369" si="74">I2306/F2306</f>
        <v>7.75</v>
      </c>
      <c r="P2306" s="2">
        <f t="shared" ref="P2306:P2369" si="75">I2306/G2306</f>
        <v>4.4285714285714288</v>
      </c>
    </row>
    <row r="2307" spans="1:16" x14ac:dyDescent="0.3">
      <c r="A2307">
        <v>6</v>
      </c>
      <c r="B2307" t="s">
        <v>36</v>
      </c>
      <c r="C2307" t="s">
        <v>17</v>
      </c>
      <c r="D2307">
        <v>1927</v>
      </c>
      <c r="E2307">
        <v>1929</v>
      </c>
      <c r="F2307">
        <v>3</v>
      </c>
      <c r="G2307">
        <v>6</v>
      </c>
      <c r="H2307">
        <v>0</v>
      </c>
      <c r="I2307">
        <v>30</v>
      </c>
      <c r="J2307">
        <v>12</v>
      </c>
      <c r="K2307">
        <v>5</v>
      </c>
      <c r="L2307">
        <v>0</v>
      </c>
      <c r="M2307">
        <v>0</v>
      </c>
      <c r="N2307">
        <v>1</v>
      </c>
      <c r="O2307" s="2">
        <f t="shared" si="74"/>
        <v>10</v>
      </c>
      <c r="P2307" s="2">
        <f t="shared" si="75"/>
        <v>5</v>
      </c>
    </row>
    <row r="2308" spans="1:16" x14ac:dyDescent="0.3">
      <c r="A2308">
        <v>7</v>
      </c>
      <c r="B2308" t="s">
        <v>4567</v>
      </c>
      <c r="C2308" t="s">
        <v>15</v>
      </c>
      <c r="D2308">
        <v>1954</v>
      </c>
      <c r="E2308">
        <v>1954</v>
      </c>
      <c r="F2308">
        <v>1</v>
      </c>
      <c r="G2308">
        <v>2</v>
      </c>
      <c r="H2308">
        <v>0</v>
      </c>
      <c r="I2308">
        <v>30</v>
      </c>
      <c r="J2308">
        <v>30</v>
      </c>
      <c r="K2308">
        <v>15</v>
      </c>
      <c r="L2308">
        <v>0</v>
      </c>
      <c r="M2308">
        <v>0</v>
      </c>
      <c r="N2308">
        <v>1</v>
      </c>
      <c r="O2308" s="2">
        <f t="shared" si="74"/>
        <v>30</v>
      </c>
      <c r="P2308" s="2">
        <f t="shared" si="75"/>
        <v>15</v>
      </c>
    </row>
    <row r="2309" spans="1:16" x14ac:dyDescent="0.3">
      <c r="A2309">
        <v>8</v>
      </c>
      <c r="B2309" t="s">
        <v>4568</v>
      </c>
      <c r="C2309" t="s">
        <v>17</v>
      </c>
      <c r="D2309">
        <v>1964</v>
      </c>
      <c r="E2309">
        <v>1964</v>
      </c>
      <c r="F2309">
        <v>3</v>
      </c>
      <c r="G2309">
        <v>3</v>
      </c>
      <c r="H2309">
        <v>3</v>
      </c>
      <c r="I2309">
        <v>30</v>
      </c>
      <c r="J2309">
        <v>19</v>
      </c>
      <c r="K2309" t="s">
        <v>8</v>
      </c>
      <c r="L2309">
        <v>0</v>
      </c>
      <c r="M2309">
        <v>0</v>
      </c>
      <c r="N2309">
        <v>0</v>
      </c>
      <c r="O2309" s="2">
        <f t="shared" si="74"/>
        <v>10</v>
      </c>
      <c r="P2309" s="2">
        <f t="shared" si="75"/>
        <v>10</v>
      </c>
    </row>
    <row r="2310" spans="1:16" x14ac:dyDescent="0.3">
      <c r="A2310">
        <v>9</v>
      </c>
      <c r="B2310" t="s">
        <v>4569</v>
      </c>
      <c r="C2310" t="s">
        <v>13</v>
      </c>
      <c r="D2310">
        <v>1921</v>
      </c>
      <c r="E2310">
        <v>1921</v>
      </c>
      <c r="F2310">
        <v>1</v>
      </c>
      <c r="G2310">
        <v>2</v>
      </c>
      <c r="H2310">
        <v>0</v>
      </c>
      <c r="I2310">
        <v>30</v>
      </c>
      <c r="J2310">
        <v>25</v>
      </c>
      <c r="K2310">
        <v>15</v>
      </c>
      <c r="L2310">
        <v>0</v>
      </c>
      <c r="M2310">
        <v>0</v>
      </c>
      <c r="N2310">
        <v>0</v>
      </c>
      <c r="O2310" s="2">
        <f t="shared" si="74"/>
        <v>30</v>
      </c>
      <c r="P2310" s="2">
        <f t="shared" si="75"/>
        <v>15</v>
      </c>
    </row>
    <row r="2311" spans="1:16" x14ac:dyDescent="0.3">
      <c r="A2311">
        <v>10</v>
      </c>
      <c r="B2311" t="s">
        <v>4570</v>
      </c>
      <c r="C2311" t="s">
        <v>13</v>
      </c>
      <c r="D2311">
        <v>1998</v>
      </c>
      <c r="E2311">
        <v>1999</v>
      </c>
      <c r="F2311">
        <v>2</v>
      </c>
      <c r="G2311">
        <v>4</v>
      </c>
      <c r="H2311">
        <v>0</v>
      </c>
      <c r="I2311">
        <v>30</v>
      </c>
      <c r="J2311">
        <v>15</v>
      </c>
      <c r="K2311">
        <v>7.5</v>
      </c>
      <c r="L2311">
        <v>0</v>
      </c>
      <c r="M2311">
        <v>0</v>
      </c>
      <c r="N2311">
        <v>0</v>
      </c>
      <c r="O2311" s="2">
        <f t="shared" si="74"/>
        <v>15</v>
      </c>
      <c r="P2311" s="2">
        <f t="shared" si="75"/>
        <v>7.5</v>
      </c>
    </row>
    <row r="2312" spans="1:16" x14ac:dyDescent="0.3">
      <c r="A2312">
        <v>11</v>
      </c>
      <c r="B2312" t="s">
        <v>4571</v>
      </c>
      <c r="C2312" t="s">
        <v>14</v>
      </c>
      <c r="D2312">
        <v>2015</v>
      </c>
      <c r="E2312">
        <v>2015</v>
      </c>
      <c r="F2312">
        <v>2</v>
      </c>
      <c r="G2312">
        <v>4</v>
      </c>
      <c r="H2312">
        <v>0</v>
      </c>
      <c r="I2312">
        <v>30</v>
      </c>
      <c r="J2312">
        <v>26</v>
      </c>
      <c r="K2312">
        <v>7.5</v>
      </c>
      <c r="L2312">
        <v>0</v>
      </c>
      <c r="M2312">
        <v>0</v>
      </c>
      <c r="N2312">
        <v>1</v>
      </c>
      <c r="O2312" s="2">
        <f t="shared" si="74"/>
        <v>15</v>
      </c>
      <c r="P2312" s="2">
        <f t="shared" si="75"/>
        <v>7.5</v>
      </c>
    </row>
    <row r="2313" spans="1:16" x14ac:dyDescent="0.3">
      <c r="A2313">
        <v>12</v>
      </c>
      <c r="B2313" t="s">
        <v>4572</v>
      </c>
      <c r="C2313" t="s">
        <v>12</v>
      </c>
      <c r="D2313">
        <v>1932</v>
      </c>
      <c r="E2313">
        <v>1937</v>
      </c>
      <c r="F2313">
        <v>2</v>
      </c>
      <c r="G2313">
        <v>2</v>
      </c>
      <c r="H2313">
        <v>0</v>
      </c>
      <c r="I2313">
        <v>30</v>
      </c>
      <c r="J2313">
        <v>17</v>
      </c>
      <c r="K2313">
        <v>15</v>
      </c>
      <c r="L2313">
        <v>0</v>
      </c>
      <c r="M2313">
        <v>0</v>
      </c>
      <c r="N2313">
        <v>0</v>
      </c>
      <c r="O2313" s="2">
        <f t="shared" si="74"/>
        <v>15</v>
      </c>
      <c r="P2313" s="2">
        <f t="shared" si="75"/>
        <v>15</v>
      </c>
    </row>
    <row r="2314" spans="1:16" x14ac:dyDescent="0.3">
      <c r="A2314">
        <v>13</v>
      </c>
      <c r="B2314" t="s">
        <v>4573</v>
      </c>
      <c r="C2314" t="s">
        <v>11</v>
      </c>
      <c r="D2314">
        <v>1932</v>
      </c>
      <c r="E2314">
        <v>1934</v>
      </c>
      <c r="F2314">
        <v>2</v>
      </c>
      <c r="G2314">
        <v>4</v>
      </c>
      <c r="H2314">
        <v>0</v>
      </c>
      <c r="I2314">
        <v>30</v>
      </c>
      <c r="J2314">
        <v>13</v>
      </c>
      <c r="K2314">
        <v>7.5</v>
      </c>
      <c r="L2314">
        <v>0</v>
      </c>
      <c r="M2314">
        <v>0</v>
      </c>
      <c r="N2314">
        <v>0</v>
      </c>
      <c r="O2314" s="2">
        <f t="shared" si="74"/>
        <v>15</v>
      </c>
      <c r="P2314" s="2">
        <f t="shared" si="75"/>
        <v>7.5</v>
      </c>
    </row>
    <row r="2315" spans="1:16" x14ac:dyDescent="0.3">
      <c r="A2315">
        <v>14</v>
      </c>
      <c r="B2315" t="s">
        <v>4574</v>
      </c>
      <c r="C2315" t="s">
        <v>17</v>
      </c>
      <c r="D2315">
        <v>1930</v>
      </c>
      <c r="E2315">
        <v>1939</v>
      </c>
      <c r="F2315">
        <v>3</v>
      </c>
      <c r="G2315">
        <v>5</v>
      </c>
      <c r="H2315">
        <v>1</v>
      </c>
      <c r="I2315">
        <v>30</v>
      </c>
      <c r="J2315">
        <v>16</v>
      </c>
      <c r="K2315">
        <v>7.5</v>
      </c>
      <c r="L2315">
        <v>0</v>
      </c>
      <c r="M2315">
        <v>0</v>
      </c>
      <c r="N2315">
        <v>0</v>
      </c>
      <c r="O2315" s="2">
        <f t="shared" si="74"/>
        <v>10</v>
      </c>
      <c r="P2315" s="2">
        <f t="shared" si="75"/>
        <v>6</v>
      </c>
    </row>
    <row r="2316" spans="1:16" x14ac:dyDescent="0.3">
      <c r="A2316">
        <v>15</v>
      </c>
      <c r="B2316" t="s">
        <v>3440</v>
      </c>
      <c r="C2316" t="s">
        <v>13</v>
      </c>
      <c r="D2316">
        <v>2009</v>
      </c>
      <c r="E2316">
        <v>2012</v>
      </c>
      <c r="F2316">
        <v>9</v>
      </c>
      <c r="G2316">
        <v>10</v>
      </c>
      <c r="H2316">
        <v>7</v>
      </c>
      <c r="I2316">
        <v>30</v>
      </c>
      <c r="J2316">
        <v>17</v>
      </c>
      <c r="K2316">
        <v>10</v>
      </c>
      <c r="L2316">
        <v>0</v>
      </c>
      <c r="M2316">
        <v>0</v>
      </c>
      <c r="N2316">
        <v>3</v>
      </c>
      <c r="O2316" s="2">
        <f t="shared" si="74"/>
        <v>3.3333333333333335</v>
      </c>
      <c r="P2316" s="2">
        <f t="shared" si="75"/>
        <v>3</v>
      </c>
    </row>
    <row r="2317" spans="1:16" x14ac:dyDescent="0.3">
      <c r="A2317">
        <v>16</v>
      </c>
      <c r="B2317" t="s">
        <v>4575</v>
      </c>
      <c r="C2317" t="s">
        <v>13</v>
      </c>
      <c r="D2317">
        <v>1964</v>
      </c>
      <c r="E2317">
        <v>1965</v>
      </c>
      <c r="F2317">
        <v>5</v>
      </c>
      <c r="G2317">
        <v>5</v>
      </c>
      <c r="H2317">
        <v>3</v>
      </c>
      <c r="I2317">
        <v>30</v>
      </c>
      <c r="J2317">
        <v>21</v>
      </c>
      <c r="K2317">
        <v>15</v>
      </c>
      <c r="L2317">
        <v>0</v>
      </c>
      <c r="M2317">
        <v>0</v>
      </c>
      <c r="N2317">
        <v>0</v>
      </c>
      <c r="O2317" s="2">
        <f t="shared" si="74"/>
        <v>6</v>
      </c>
      <c r="P2317" s="2">
        <f t="shared" si="75"/>
        <v>6</v>
      </c>
    </row>
    <row r="2318" spans="1:16" x14ac:dyDescent="0.3">
      <c r="A2318">
        <v>17</v>
      </c>
      <c r="B2318" t="s">
        <v>4576</v>
      </c>
      <c r="C2318" t="s">
        <v>12</v>
      </c>
      <c r="D2318">
        <v>1956</v>
      </c>
      <c r="E2318">
        <v>1956</v>
      </c>
      <c r="F2318">
        <v>1</v>
      </c>
      <c r="G2318">
        <v>1</v>
      </c>
      <c r="H2318">
        <v>0</v>
      </c>
      <c r="I2318">
        <v>30</v>
      </c>
      <c r="J2318">
        <v>30</v>
      </c>
      <c r="K2318">
        <v>30</v>
      </c>
      <c r="L2318">
        <v>0</v>
      </c>
      <c r="M2318">
        <v>0</v>
      </c>
      <c r="N2318">
        <v>0</v>
      </c>
      <c r="O2318" s="2">
        <f t="shared" si="74"/>
        <v>30</v>
      </c>
      <c r="P2318" s="2">
        <f t="shared" si="75"/>
        <v>30</v>
      </c>
    </row>
    <row r="2319" spans="1:16" x14ac:dyDescent="0.3">
      <c r="A2319">
        <v>18</v>
      </c>
      <c r="B2319" t="s">
        <v>4577</v>
      </c>
      <c r="C2319" t="s">
        <v>12</v>
      </c>
      <c r="D2319">
        <v>1948</v>
      </c>
      <c r="E2319">
        <v>1950</v>
      </c>
      <c r="F2319">
        <v>6</v>
      </c>
      <c r="G2319">
        <v>5</v>
      </c>
      <c r="H2319">
        <v>2</v>
      </c>
      <c r="I2319">
        <v>30</v>
      </c>
      <c r="J2319">
        <v>14</v>
      </c>
      <c r="K2319">
        <v>10</v>
      </c>
      <c r="L2319">
        <v>0</v>
      </c>
      <c r="M2319">
        <v>0</v>
      </c>
      <c r="N2319">
        <v>0</v>
      </c>
      <c r="O2319" s="2">
        <f t="shared" si="74"/>
        <v>5</v>
      </c>
      <c r="P2319" s="2">
        <f t="shared" si="75"/>
        <v>6</v>
      </c>
    </row>
    <row r="2320" spans="1:16" x14ac:dyDescent="0.3">
      <c r="A2320">
        <v>19</v>
      </c>
      <c r="B2320" t="s">
        <v>4578</v>
      </c>
      <c r="C2320" t="s">
        <v>13</v>
      </c>
      <c r="D2320">
        <v>1887</v>
      </c>
      <c r="E2320">
        <v>1888</v>
      </c>
      <c r="F2320">
        <v>3</v>
      </c>
      <c r="G2320">
        <v>6</v>
      </c>
      <c r="H2320">
        <v>4</v>
      </c>
      <c r="I2320">
        <v>30</v>
      </c>
      <c r="J2320">
        <v>21</v>
      </c>
      <c r="K2320">
        <v>15</v>
      </c>
      <c r="L2320">
        <v>0</v>
      </c>
      <c r="M2320">
        <v>0</v>
      </c>
      <c r="N2320">
        <v>1</v>
      </c>
      <c r="O2320" s="2">
        <f t="shared" si="74"/>
        <v>10</v>
      </c>
      <c r="P2320" s="2">
        <f t="shared" si="75"/>
        <v>5</v>
      </c>
    </row>
    <row r="2321" spans="1:16" x14ac:dyDescent="0.3">
      <c r="A2321">
        <v>20</v>
      </c>
      <c r="B2321" t="s">
        <v>4579</v>
      </c>
      <c r="C2321" t="s">
        <v>12</v>
      </c>
      <c r="D2321">
        <v>1912</v>
      </c>
      <c r="E2321">
        <v>1912</v>
      </c>
      <c r="F2321">
        <v>2</v>
      </c>
      <c r="G2321">
        <v>3</v>
      </c>
      <c r="H2321">
        <v>1</v>
      </c>
      <c r="I2321">
        <v>30</v>
      </c>
      <c r="J2321">
        <v>24</v>
      </c>
      <c r="K2321">
        <v>15</v>
      </c>
      <c r="L2321">
        <v>0</v>
      </c>
      <c r="M2321">
        <v>0</v>
      </c>
      <c r="N2321">
        <v>1</v>
      </c>
      <c r="O2321" s="2">
        <f t="shared" si="74"/>
        <v>15</v>
      </c>
      <c r="P2321" s="2">
        <f t="shared" si="75"/>
        <v>10</v>
      </c>
    </row>
    <row r="2322" spans="1:16" x14ac:dyDescent="0.3">
      <c r="A2322">
        <v>21</v>
      </c>
      <c r="B2322" t="s">
        <v>2621</v>
      </c>
      <c r="C2322" t="s">
        <v>11</v>
      </c>
      <c r="D2322">
        <v>1993</v>
      </c>
      <c r="E2322">
        <v>1993</v>
      </c>
      <c r="F2322">
        <v>1</v>
      </c>
      <c r="G2322">
        <v>1</v>
      </c>
      <c r="H2322">
        <v>0</v>
      </c>
      <c r="I2322">
        <v>30</v>
      </c>
      <c r="J2322">
        <v>30</v>
      </c>
      <c r="K2322">
        <v>30</v>
      </c>
      <c r="L2322">
        <v>0</v>
      </c>
      <c r="M2322">
        <v>0</v>
      </c>
      <c r="N2322">
        <v>0</v>
      </c>
      <c r="O2322" s="2">
        <f t="shared" si="74"/>
        <v>30</v>
      </c>
      <c r="P2322" s="2">
        <f t="shared" si="75"/>
        <v>30</v>
      </c>
    </row>
    <row r="2323" spans="1:16" x14ac:dyDescent="0.3">
      <c r="A2323">
        <v>22</v>
      </c>
      <c r="B2323" t="s">
        <v>2422</v>
      </c>
      <c r="C2323" t="s">
        <v>16</v>
      </c>
      <c r="D2323">
        <v>1996</v>
      </c>
      <c r="E2323">
        <v>1996</v>
      </c>
      <c r="F2323">
        <v>2</v>
      </c>
      <c r="G2323">
        <v>3</v>
      </c>
      <c r="H2323">
        <v>0</v>
      </c>
      <c r="I2323">
        <v>30</v>
      </c>
      <c r="J2323">
        <v>22</v>
      </c>
      <c r="K2323">
        <v>10</v>
      </c>
      <c r="L2323">
        <v>0</v>
      </c>
      <c r="M2323">
        <v>0</v>
      </c>
      <c r="N2323">
        <v>0</v>
      </c>
      <c r="O2323" s="2">
        <f t="shared" si="74"/>
        <v>15</v>
      </c>
      <c r="P2323" s="2">
        <f t="shared" si="75"/>
        <v>10</v>
      </c>
    </row>
    <row r="2324" spans="1:16" x14ac:dyDescent="0.3">
      <c r="A2324">
        <v>23</v>
      </c>
      <c r="B2324" t="s">
        <v>4580</v>
      </c>
      <c r="C2324" t="s">
        <v>13</v>
      </c>
      <c r="D2324">
        <v>1954</v>
      </c>
      <c r="E2324">
        <v>1963</v>
      </c>
      <c r="F2324">
        <v>2</v>
      </c>
      <c r="G2324">
        <v>4</v>
      </c>
      <c r="H2324">
        <v>1</v>
      </c>
      <c r="I2324">
        <v>29</v>
      </c>
      <c r="J2324">
        <v>15</v>
      </c>
      <c r="K2324">
        <v>9.66</v>
      </c>
      <c r="L2324">
        <v>0</v>
      </c>
      <c r="M2324">
        <v>0</v>
      </c>
      <c r="N2324">
        <v>0</v>
      </c>
      <c r="O2324" s="2">
        <f t="shared" si="74"/>
        <v>14.5</v>
      </c>
      <c r="P2324" s="2">
        <f t="shared" si="75"/>
        <v>7.25</v>
      </c>
    </row>
    <row r="2325" spans="1:16" x14ac:dyDescent="0.3">
      <c r="A2325">
        <v>24</v>
      </c>
      <c r="B2325" t="s">
        <v>4581</v>
      </c>
      <c r="C2325" t="s">
        <v>12</v>
      </c>
      <c r="D2325">
        <v>1890</v>
      </c>
      <c r="E2325">
        <v>1890</v>
      </c>
      <c r="F2325">
        <v>2</v>
      </c>
      <c r="G2325">
        <v>4</v>
      </c>
      <c r="H2325">
        <v>0</v>
      </c>
      <c r="I2325">
        <v>29</v>
      </c>
      <c r="J2325">
        <v>11</v>
      </c>
      <c r="K2325">
        <v>7.25</v>
      </c>
      <c r="L2325">
        <v>0</v>
      </c>
      <c r="M2325">
        <v>0</v>
      </c>
      <c r="N2325">
        <v>0</v>
      </c>
      <c r="O2325" s="2">
        <f t="shared" si="74"/>
        <v>14.5</v>
      </c>
      <c r="P2325" s="2">
        <f t="shared" si="75"/>
        <v>7.25</v>
      </c>
    </row>
    <row r="2326" spans="1:16" x14ac:dyDescent="0.3">
      <c r="A2326">
        <v>25</v>
      </c>
      <c r="B2326" t="s">
        <v>3368</v>
      </c>
      <c r="C2326" t="s">
        <v>16</v>
      </c>
      <c r="D2326">
        <v>1995</v>
      </c>
      <c r="E2326">
        <v>1995</v>
      </c>
      <c r="F2326">
        <v>2</v>
      </c>
      <c r="G2326">
        <v>3</v>
      </c>
      <c r="H2326">
        <v>0</v>
      </c>
      <c r="I2326">
        <v>29</v>
      </c>
      <c r="J2326">
        <v>16</v>
      </c>
      <c r="K2326">
        <v>9.66</v>
      </c>
      <c r="L2326">
        <v>0</v>
      </c>
      <c r="M2326">
        <v>0</v>
      </c>
      <c r="N2326">
        <v>0</v>
      </c>
      <c r="O2326" s="2">
        <f t="shared" si="74"/>
        <v>14.5</v>
      </c>
      <c r="P2326" s="2">
        <f t="shared" si="75"/>
        <v>9.6666666666666661</v>
      </c>
    </row>
    <row r="2327" spans="1:16" x14ac:dyDescent="0.3">
      <c r="A2327">
        <v>26</v>
      </c>
      <c r="B2327" t="s">
        <v>4582</v>
      </c>
      <c r="C2327" t="s">
        <v>11</v>
      </c>
      <c r="D2327">
        <v>1932</v>
      </c>
      <c r="E2327">
        <v>1936</v>
      </c>
      <c r="F2327">
        <v>2</v>
      </c>
      <c r="G2327">
        <v>4</v>
      </c>
      <c r="H2327">
        <v>1</v>
      </c>
      <c r="I2327">
        <v>29</v>
      </c>
      <c r="J2327">
        <v>16</v>
      </c>
      <c r="K2327">
        <v>9.66</v>
      </c>
      <c r="L2327">
        <v>0</v>
      </c>
      <c r="M2327">
        <v>0</v>
      </c>
      <c r="N2327">
        <v>0</v>
      </c>
      <c r="O2327" s="2">
        <f t="shared" si="74"/>
        <v>14.5</v>
      </c>
      <c r="P2327" s="2">
        <f t="shared" si="75"/>
        <v>7.25</v>
      </c>
    </row>
    <row r="2328" spans="1:16" x14ac:dyDescent="0.3">
      <c r="A2328">
        <v>27</v>
      </c>
      <c r="B2328" t="s">
        <v>4583</v>
      </c>
      <c r="C2328" t="s">
        <v>13</v>
      </c>
      <c r="D2328">
        <v>1937</v>
      </c>
      <c r="E2328">
        <v>1937</v>
      </c>
      <c r="F2328">
        <v>1</v>
      </c>
      <c r="G2328">
        <v>2</v>
      </c>
      <c r="H2328">
        <v>0</v>
      </c>
      <c r="I2328">
        <v>29</v>
      </c>
      <c r="J2328">
        <v>22</v>
      </c>
      <c r="K2328">
        <v>14.5</v>
      </c>
      <c r="L2328">
        <v>0</v>
      </c>
      <c r="M2328">
        <v>0</v>
      </c>
      <c r="N2328">
        <v>0</v>
      </c>
      <c r="O2328" s="2">
        <f t="shared" si="74"/>
        <v>29</v>
      </c>
      <c r="P2328" s="2">
        <f t="shared" si="75"/>
        <v>14.5</v>
      </c>
    </row>
    <row r="2329" spans="1:16" x14ac:dyDescent="0.3">
      <c r="A2329">
        <v>28</v>
      </c>
      <c r="B2329" t="s">
        <v>185</v>
      </c>
      <c r="C2329" t="s">
        <v>14</v>
      </c>
      <c r="D2329">
        <v>2016</v>
      </c>
      <c r="E2329">
        <v>2017</v>
      </c>
      <c r="F2329">
        <v>3</v>
      </c>
      <c r="G2329">
        <v>6</v>
      </c>
      <c r="H2329">
        <v>1</v>
      </c>
      <c r="I2329">
        <v>29</v>
      </c>
      <c r="J2329">
        <v>17</v>
      </c>
      <c r="K2329">
        <v>5.8</v>
      </c>
      <c r="L2329">
        <v>0</v>
      </c>
      <c r="M2329">
        <v>0</v>
      </c>
      <c r="N2329">
        <v>2</v>
      </c>
      <c r="O2329" s="2">
        <f t="shared" si="74"/>
        <v>9.6666666666666661</v>
      </c>
      <c r="P2329" s="2">
        <f t="shared" si="75"/>
        <v>4.833333333333333</v>
      </c>
    </row>
    <row r="2330" spans="1:16" x14ac:dyDescent="0.3">
      <c r="A2330">
        <v>29</v>
      </c>
      <c r="B2330" t="s">
        <v>4584</v>
      </c>
      <c r="C2330" t="s">
        <v>11</v>
      </c>
      <c r="D2330">
        <v>2001</v>
      </c>
      <c r="E2330">
        <v>2001</v>
      </c>
      <c r="F2330">
        <v>1</v>
      </c>
      <c r="G2330">
        <v>2</v>
      </c>
      <c r="H2330">
        <v>1</v>
      </c>
      <c r="I2330">
        <v>29</v>
      </c>
      <c r="J2330">
        <v>24</v>
      </c>
      <c r="K2330">
        <v>29</v>
      </c>
      <c r="L2330">
        <v>0</v>
      </c>
      <c r="M2330">
        <v>0</v>
      </c>
      <c r="N2330">
        <v>0</v>
      </c>
      <c r="O2330" s="2">
        <f t="shared" si="74"/>
        <v>29</v>
      </c>
      <c r="P2330" s="2">
        <f t="shared" si="75"/>
        <v>14.5</v>
      </c>
    </row>
    <row r="2331" spans="1:16" x14ac:dyDescent="0.3">
      <c r="A2331">
        <v>30</v>
      </c>
      <c r="B2331" t="s">
        <v>3105</v>
      </c>
      <c r="C2331" t="s">
        <v>13</v>
      </c>
      <c r="D2331">
        <v>1996</v>
      </c>
      <c r="E2331">
        <v>2002</v>
      </c>
      <c r="F2331">
        <v>6</v>
      </c>
      <c r="G2331">
        <v>7</v>
      </c>
      <c r="H2331">
        <v>3</v>
      </c>
      <c r="I2331">
        <v>29</v>
      </c>
      <c r="J2331">
        <v>10</v>
      </c>
      <c r="K2331">
        <v>7.25</v>
      </c>
      <c r="L2331">
        <v>0</v>
      </c>
      <c r="M2331">
        <v>0</v>
      </c>
      <c r="N2331">
        <v>2</v>
      </c>
      <c r="O2331" s="2">
        <f t="shared" si="74"/>
        <v>4.833333333333333</v>
      </c>
      <c r="P2331" s="2">
        <f t="shared" si="75"/>
        <v>4.1428571428571432</v>
      </c>
    </row>
    <row r="2332" spans="1:16" x14ac:dyDescent="0.3">
      <c r="A2332">
        <v>31</v>
      </c>
      <c r="B2332" t="s">
        <v>4585</v>
      </c>
      <c r="C2332" t="s">
        <v>18</v>
      </c>
      <c r="D2332">
        <v>1965</v>
      </c>
      <c r="E2332">
        <v>1965</v>
      </c>
      <c r="F2332">
        <v>1</v>
      </c>
      <c r="G2332">
        <v>2</v>
      </c>
      <c r="H2332">
        <v>0</v>
      </c>
      <c r="I2332">
        <v>29</v>
      </c>
      <c r="J2332">
        <v>26</v>
      </c>
      <c r="K2332">
        <v>14.5</v>
      </c>
      <c r="L2332">
        <v>0</v>
      </c>
      <c r="M2332">
        <v>0</v>
      </c>
      <c r="N2332">
        <v>0</v>
      </c>
      <c r="O2332" s="2">
        <f t="shared" si="74"/>
        <v>29</v>
      </c>
      <c r="P2332" s="2">
        <f t="shared" si="75"/>
        <v>14.5</v>
      </c>
    </row>
    <row r="2333" spans="1:16" x14ac:dyDescent="0.3">
      <c r="A2333">
        <v>32</v>
      </c>
      <c r="B2333" t="s">
        <v>4586</v>
      </c>
      <c r="C2333" t="s">
        <v>13</v>
      </c>
      <c r="D2333">
        <v>1929</v>
      </c>
      <c r="E2333">
        <v>1930</v>
      </c>
      <c r="F2333">
        <v>5</v>
      </c>
      <c r="G2333">
        <v>4</v>
      </c>
      <c r="H2333">
        <v>1</v>
      </c>
      <c r="I2333">
        <v>28</v>
      </c>
      <c r="J2333">
        <v>17</v>
      </c>
      <c r="K2333">
        <v>9.33</v>
      </c>
      <c r="L2333">
        <v>0</v>
      </c>
      <c r="M2333">
        <v>0</v>
      </c>
      <c r="N2333">
        <v>0</v>
      </c>
      <c r="O2333" s="2">
        <f t="shared" si="74"/>
        <v>5.6</v>
      </c>
      <c r="P2333" s="2">
        <f t="shared" si="75"/>
        <v>7</v>
      </c>
    </row>
    <row r="2334" spans="1:16" x14ac:dyDescent="0.3">
      <c r="A2334">
        <v>33</v>
      </c>
      <c r="B2334" t="s">
        <v>4587</v>
      </c>
      <c r="C2334" t="s">
        <v>13</v>
      </c>
      <c r="D2334">
        <v>1932</v>
      </c>
      <c r="E2334">
        <v>1946</v>
      </c>
      <c r="F2334">
        <v>15</v>
      </c>
      <c r="G2334">
        <v>11</v>
      </c>
      <c r="H2334">
        <v>5</v>
      </c>
      <c r="I2334">
        <v>28</v>
      </c>
      <c r="J2334">
        <v>10</v>
      </c>
      <c r="K2334">
        <v>4.66</v>
      </c>
      <c r="L2334">
        <v>0</v>
      </c>
      <c r="M2334">
        <v>0</v>
      </c>
      <c r="N2334">
        <v>2</v>
      </c>
      <c r="O2334" s="2">
        <f t="shared" si="74"/>
        <v>1.8666666666666667</v>
      </c>
      <c r="P2334" s="2">
        <f t="shared" si="75"/>
        <v>2.5454545454545454</v>
      </c>
    </row>
    <row r="2335" spans="1:16" x14ac:dyDescent="0.3">
      <c r="A2335">
        <v>34</v>
      </c>
      <c r="B2335" t="s">
        <v>4588</v>
      </c>
      <c r="C2335" t="s">
        <v>17</v>
      </c>
      <c r="D2335">
        <v>1957</v>
      </c>
      <c r="E2335">
        <v>1957</v>
      </c>
      <c r="F2335">
        <v>2</v>
      </c>
      <c r="G2335">
        <v>4</v>
      </c>
      <c r="H2335">
        <v>0</v>
      </c>
      <c r="I2335">
        <v>28</v>
      </c>
      <c r="J2335">
        <v>13</v>
      </c>
      <c r="K2335">
        <v>7</v>
      </c>
      <c r="L2335">
        <v>0</v>
      </c>
      <c r="M2335">
        <v>0</v>
      </c>
      <c r="N2335">
        <v>0</v>
      </c>
      <c r="O2335" s="2">
        <f t="shared" si="74"/>
        <v>14</v>
      </c>
      <c r="P2335" s="2">
        <f t="shared" si="75"/>
        <v>7</v>
      </c>
    </row>
    <row r="2336" spans="1:16" x14ac:dyDescent="0.3">
      <c r="A2336">
        <v>35</v>
      </c>
      <c r="B2336" t="s">
        <v>4589</v>
      </c>
      <c r="C2336" t="s">
        <v>12</v>
      </c>
      <c r="D2336">
        <v>1946</v>
      </c>
      <c r="E2336">
        <v>1946</v>
      </c>
      <c r="F2336">
        <v>1</v>
      </c>
      <c r="G2336">
        <v>1</v>
      </c>
      <c r="H2336">
        <v>1</v>
      </c>
      <c r="I2336">
        <v>28</v>
      </c>
      <c r="J2336">
        <v>28</v>
      </c>
      <c r="K2336" t="s">
        <v>8</v>
      </c>
      <c r="L2336">
        <v>0</v>
      </c>
      <c r="M2336">
        <v>0</v>
      </c>
      <c r="N2336">
        <v>0</v>
      </c>
      <c r="O2336" s="2">
        <f t="shared" si="74"/>
        <v>28</v>
      </c>
      <c r="P2336" s="2">
        <f t="shared" si="75"/>
        <v>28</v>
      </c>
    </row>
    <row r="2337" spans="1:16" x14ac:dyDescent="0.3">
      <c r="A2337">
        <v>36</v>
      </c>
      <c r="B2337" t="s">
        <v>2743</v>
      </c>
      <c r="C2337" t="s">
        <v>18</v>
      </c>
      <c r="D2337">
        <v>1986</v>
      </c>
      <c r="E2337">
        <v>1986</v>
      </c>
      <c r="F2337">
        <v>1</v>
      </c>
      <c r="G2337">
        <v>1</v>
      </c>
      <c r="H2337">
        <v>0</v>
      </c>
      <c r="I2337">
        <v>28</v>
      </c>
      <c r="J2337">
        <v>28</v>
      </c>
      <c r="K2337">
        <v>28</v>
      </c>
      <c r="L2337">
        <v>0</v>
      </c>
      <c r="M2337">
        <v>0</v>
      </c>
      <c r="N2337">
        <v>0</v>
      </c>
      <c r="O2337" s="2">
        <f t="shared" si="74"/>
        <v>28</v>
      </c>
      <c r="P2337" s="2">
        <f t="shared" si="75"/>
        <v>28</v>
      </c>
    </row>
    <row r="2338" spans="1:16" x14ac:dyDescent="0.3">
      <c r="A2338">
        <v>37</v>
      </c>
      <c r="B2338" t="s">
        <v>4590</v>
      </c>
      <c r="C2338" t="s">
        <v>11</v>
      </c>
      <c r="D2338">
        <v>1961</v>
      </c>
      <c r="E2338">
        <v>1965</v>
      </c>
      <c r="F2338">
        <v>3</v>
      </c>
      <c r="G2338">
        <v>3</v>
      </c>
      <c r="H2338">
        <v>2</v>
      </c>
      <c r="I2338">
        <v>28</v>
      </c>
      <c r="J2338">
        <v>17</v>
      </c>
      <c r="K2338">
        <v>28</v>
      </c>
      <c r="L2338">
        <v>0</v>
      </c>
      <c r="M2338">
        <v>0</v>
      </c>
      <c r="N2338">
        <v>0</v>
      </c>
      <c r="O2338" s="2">
        <f t="shared" si="74"/>
        <v>9.3333333333333339</v>
      </c>
      <c r="P2338" s="2">
        <f t="shared" si="75"/>
        <v>9.3333333333333339</v>
      </c>
    </row>
    <row r="2339" spans="1:16" x14ac:dyDescent="0.3">
      <c r="A2339">
        <v>38</v>
      </c>
      <c r="B2339" t="s">
        <v>3123</v>
      </c>
      <c r="C2339" t="s">
        <v>12</v>
      </c>
      <c r="D2339">
        <v>1973</v>
      </c>
      <c r="E2339">
        <v>1973</v>
      </c>
      <c r="F2339">
        <v>5</v>
      </c>
      <c r="G2339">
        <v>5</v>
      </c>
      <c r="H2339">
        <v>2</v>
      </c>
      <c r="I2339">
        <v>28</v>
      </c>
      <c r="J2339">
        <v>19</v>
      </c>
      <c r="K2339">
        <v>9.33</v>
      </c>
      <c r="L2339">
        <v>0</v>
      </c>
      <c r="M2339">
        <v>0</v>
      </c>
      <c r="N2339">
        <v>1</v>
      </c>
      <c r="O2339" s="2">
        <f t="shared" si="74"/>
        <v>5.6</v>
      </c>
      <c r="P2339" s="2">
        <f t="shared" si="75"/>
        <v>5.6</v>
      </c>
    </row>
    <row r="2340" spans="1:16" x14ac:dyDescent="0.3">
      <c r="A2340">
        <v>39</v>
      </c>
      <c r="B2340" t="s">
        <v>4591</v>
      </c>
      <c r="C2340" t="s">
        <v>13</v>
      </c>
      <c r="D2340">
        <v>1993</v>
      </c>
      <c r="E2340">
        <v>1995</v>
      </c>
      <c r="F2340">
        <v>5</v>
      </c>
      <c r="G2340">
        <v>6</v>
      </c>
      <c r="H2340">
        <v>2</v>
      </c>
      <c r="I2340">
        <v>28</v>
      </c>
      <c r="J2340">
        <v>15</v>
      </c>
      <c r="K2340">
        <v>7</v>
      </c>
      <c r="L2340">
        <v>0</v>
      </c>
      <c r="M2340">
        <v>0</v>
      </c>
      <c r="N2340">
        <v>0</v>
      </c>
      <c r="O2340" s="2">
        <f t="shared" si="74"/>
        <v>5.6</v>
      </c>
      <c r="P2340" s="2">
        <f t="shared" si="75"/>
        <v>4.666666666666667</v>
      </c>
    </row>
    <row r="2341" spans="1:16" x14ac:dyDescent="0.3">
      <c r="A2341">
        <v>40</v>
      </c>
      <c r="B2341" t="s">
        <v>3103</v>
      </c>
      <c r="C2341" t="s">
        <v>18</v>
      </c>
      <c r="D2341">
        <v>1996</v>
      </c>
      <c r="E2341">
        <v>1996</v>
      </c>
      <c r="F2341">
        <v>4</v>
      </c>
      <c r="G2341">
        <v>5</v>
      </c>
      <c r="H2341">
        <v>1</v>
      </c>
      <c r="I2341">
        <v>28</v>
      </c>
      <c r="J2341">
        <v>22</v>
      </c>
      <c r="K2341">
        <v>7</v>
      </c>
      <c r="L2341">
        <v>0</v>
      </c>
      <c r="M2341">
        <v>0</v>
      </c>
      <c r="N2341">
        <v>2</v>
      </c>
      <c r="O2341" s="2">
        <f t="shared" si="74"/>
        <v>7</v>
      </c>
      <c r="P2341" s="2">
        <f t="shared" si="75"/>
        <v>5.6</v>
      </c>
    </row>
    <row r="2342" spans="1:16" x14ac:dyDescent="0.3">
      <c r="A2342">
        <v>41</v>
      </c>
      <c r="B2342" t="s">
        <v>3282</v>
      </c>
      <c r="C2342" t="s">
        <v>16</v>
      </c>
      <c r="D2342">
        <v>1975</v>
      </c>
      <c r="E2342">
        <v>1978</v>
      </c>
      <c r="F2342">
        <v>5</v>
      </c>
      <c r="G2342">
        <v>7</v>
      </c>
      <c r="H2342">
        <v>3</v>
      </c>
      <c r="I2342">
        <v>28</v>
      </c>
      <c r="J2342">
        <v>12</v>
      </c>
      <c r="K2342">
        <v>7</v>
      </c>
      <c r="L2342">
        <v>0</v>
      </c>
      <c r="M2342">
        <v>0</v>
      </c>
      <c r="N2342">
        <v>1</v>
      </c>
      <c r="O2342" s="2">
        <f t="shared" si="74"/>
        <v>5.6</v>
      </c>
      <c r="P2342" s="2">
        <f t="shared" si="75"/>
        <v>4</v>
      </c>
    </row>
    <row r="2343" spans="1:16" x14ac:dyDescent="0.3">
      <c r="A2343">
        <v>42</v>
      </c>
      <c r="B2343" t="s">
        <v>4592</v>
      </c>
      <c r="C2343" t="s">
        <v>17</v>
      </c>
      <c r="D2343">
        <v>1948</v>
      </c>
      <c r="E2343">
        <v>1951</v>
      </c>
      <c r="F2343">
        <v>15</v>
      </c>
      <c r="G2343">
        <v>24</v>
      </c>
      <c r="H2343">
        <v>15</v>
      </c>
      <c r="I2343">
        <v>28</v>
      </c>
      <c r="J2343">
        <v>5</v>
      </c>
      <c r="K2343">
        <v>3.11</v>
      </c>
      <c r="L2343">
        <v>0</v>
      </c>
      <c r="M2343">
        <v>0</v>
      </c>
      <c r="N2343">
        <v>6</v>
      </c>
      <c r="O2343" s="2">
        <f t="shared" si="74"/>
        <v>1.8666666666666667</v>
      </c>
      <c r="P2343" s="2">
        <f t="shared" si="75"/>
        <v>1.1666666666666667</v>
      </c>
    </row>
    <row r="2344" spans="1:16" x14ac:dyDescent="0.3">
      <c r="A2344">
        <v>43</v>
      </c>
      <c r="B2344" t="s">
        <v>2882</v>
      </c>
      <c r="C2344" t="s">
        <v>12</v>
      </c>
      <c r="D2344">
        <v>1983</v>
      </c>
      <c r="E2344">
        <v>1984</v>
      </c>
      <c r="F2344">
        <v>3</v>
      </c>
      <c r="G2344">
        <v>5</v>
      </c>
      <c r="H2344">
        <v>1</v>
      </c>
      <c r="I2344">
        <v>28</v>
      </c>
      <c r="J2344">
        <v>15</v>
      </c>
      <c r="K2344">
        <v>7</v>
      </c>
      <c r="L2344">
        <v>0</v>
      </c>
      <c r="M2344">
        <v>0</v>
      </c>
      <c r="N2344">
        <v>2</v>
      </c>
      <c r="O2344" s="2">
        <f t="shared" si="74"/>
        <v>9.3333333333333339</v>
      </c>
      <c r="P2344" s="2">
        <f t="shared" si="75"/>
        <v>5.6</v>
      </c>
    </row>
    <row r="2345" spans="1:16" x14ac:dyDescent="0.3">
      <c r="A2345">
        <v>44</v>
      </c>
      <c r="B2345" t="s">
        <v>1595</v>
      </c>
      <c r="C2345" t="s">
        <v>16</v>
      </c>
      <c r="D2345">
        <v>2013</v>
      </c>
      <c r="E2345">
        <v>2013</v>
      </c>
      <c r="F2345">
        <v>4</v>
      </c>
      <c r="G2345">
        <v>7</v>
      </c>
      <c r="H2345">
        <v>2</v>
      </c>
      <c r="I2345">
        <v>28</v>
      </c>
      <c r="J2345">
        <v>14</v>
      </c>
      <c r="K2345">
        <v>5.6</v>
      </c>
      <c r="L2345">
        <v>0</v>
      </c>
      <c r="M2345">
        <v>0</v>
      </c>
      <c r="N2345">
        <v>2</v>
      </c>
      <c r="O2345" s="2">
        <f t="shared" si="74"/>
        <v>7</v>
      </c>
      <c r="P2345" s="2">
        <f t="shared" si="75"/>
        <v>4</v>
      </c>
    </row>
    <row r="2346" spans="1:16" x14ac:dyDescent="0.3">
      <c r="A2346">
        <v>45</v>
      </c>
      <c r="B2346" t="s">
        <v>237</v>
      </c>
      <c r="C2346" t="s">
        <v>18</v>
      </c>
      <c r="D2346">
        <v>2012</v>
      </c>
      <c r="E2346">
        <v>2012</v>
      </c>
      <c r="F2346">
        <v>2</v>
      </c>
      <c r="G2346">
        <v>4</v>
      </c>
      <c r="H2346">
        <v>0</v>
      </c>
      <c r="I2346">
        <v>28</v>
      </c>
      <c r="J2346">
        <v>19</v>
      </c>
      <c r="K2346">
        <v>7</v>
      </c>
      <c r="L2346">
        <v>0</v>
      </c>
      <c r="M2346">
        <v>0</v>
      </c>
      <c r="N2346">
        <v>0</v>
      </c>
      <c r="O2346" s="2">
        <f t="shared" si="74"/>
        <v>14</v>
      </c>
      <c r="P2346" s="2">
        <f t="shared" si="75"/>
        <v>7</v>
      </c>
    </row>
    <row r="2347" spans="1:16" x14ac:dyDescent="0.3">
      <c r="A2347">
        <v>46</v>
      </c>
      <c r="B2347" t="s">
        <v>4593</v>
      </c>
      <c r="C2347" t="s">
        <v>15</v>
      </c>
      <c r="D2347">
        <v>1956</v>
      </c>
      <c r="E2347">
        <v>1956</v>
      </c>
      <c r="F2347">
        <v>1</v>
      </c>
      <c r="G2347">
        <v>2</v>
      </c>
      <c r="H2347">
        <v>0</v>
      </c>
      <c r="I2347">
        <v>28</v>
      </c>
      <c r="J2347">
        <v>28</v>
      </c>
      <c r="K2347">
        <v>14</v>
      </c>
      <c r="L2347">
        <v>0</v>
      </c>
      <c r="M2347">
        <v>0</v>
      </c>
      <c r="N2347">
        <v>1</v>
      </c>
      <c r="O2347" s="2">
        <f t="shared" si="74"/>
        <v>28</v>
      </c>
      <c r="P2347" s="2">
        <f t="shared" si="75"/>
        <v>14</v>
      </c>
    </row>
    <row r="2348" spans="1:16" x14ac:dyDescent="0.3">
      <c r="A2348">
        <v>47</v>
      </c>
      <c r="B2348" t="s">
        <v>4594</v>
      </c>
      <c r="C2348" t="s">
        <v>13</v>
      </c>
      <c r="D2348">
        <v>1888</v>
      </c>
      <c r="E2348">
        <v>1888</v>
      </c>
      <c r="F2348">
        <v>1</v>
      </c>
      <c r="G2348">
        <v>1</v>
      </c>
      <c r="H2348">
        <v>0</v>
      </c>
      <c r="I2348">
        <v>28</v>
      </c>
      <c r="J2348">
        <v>28</v>
      </c>
      <c r="K2348">
        <v>28</v>
      </c>
      <c r="L2348">
        <v>0</v>
      </c>
      <c r="M2348">
        <v>0</v>
      </c>
      <c r="N2348">
        <v>0</v>
      </c>
      <c r="O2348" s="2">
        <f t="shared" si="74"/>
        <v>28</v>
      </c>
      <c r="P2348" s="2">
        <f t="shared" si="75"/>
        <v>28</v>
      </c>
    </row>
    <row r="2349" spans="1:16" x14ac:dyDescent="0.3">
      <c r="A2349">
        <v>48</v>
      </c>
      <c r="B2349" t="s">
        <v>2876</v>
      </c>
      <c r="C2349" t="s">
        <v>13</v>
      </c>
      <c r="D2349">
        <v>1980</v>
      </c>
      <c r="E2349">
        <v>1981</v>
      </c>
      <c r="F2349">
        <v>2</v>
      </c>
      <c r="G2349">
        <v>2</v>
      </c>
      <c r="H2349">
        <v>1</v>
      </c>
      <c r="I2349">
        <v>28</v>
      </c>
      <c r="J2349">
        <v>27</v>
      </c>
      <c r="K2349">
        <v>28</v>
      </c>
      <c r="L2349">
        <v>0</v>
      </c>
      <c r="M2349">
        <v>0</v>
      </c>
      <c r="N2349">
        <v>0</v>
      </c>
      <c r="O2349" s="2">
        <f t="shared" si="74"/>
        <v>14</v>
      </c>
      <c r="P2349" s="2">
        <f t="shared" si="75"/>
        <v>14</v>
      </c>
    </row>
    <row r="2350" spans="1:16" x14ac:dyDescent="0.3">
      <c r="A2350">
        <v>49</v>
      </c>
      <c r="B2350" t="s">
        <v>2589</v>
      </c>
      <c r="C2350" t="s">
        <v>11</v>
      </c>
      <c r="D2350">
        <v>1999</v>
      </c>
      <c r="E2350">
        <v>2000</v>
      </c>
      <c r="F2350">
        <v>3</v>
      </c>
      <c r="G2350">
        <v>3</v>
      </c>
      <c r="H2350">
        <v>0</v>
      </c>
      <c r="I2350">
        <v>28</v>
      </c>
      <c r="J2350">
        <v>22</v>
      </c>
      <c r="K2350">
        <v>9.33</v>
      </c>
      <c r="L2350">
        <v>0</v>
      </c>
      <c r="M2350">
        <v>0</v>
      </c>
      <c r="N2350">
        <v>1</v>
      </c>
      <c r="O2350" s="2">
        <f t="shared" si="74"/>
        <v>9.3333333333333339</v>
      </c>
      <c r="P2350" s="2">
        <f t="shared" si="75"/>
        <v>9.3333333333333339</v>
      </c>
    </row>
    <row r="2351" spans="1:16" x14ac:dyDescent="0.3">
      <c r="A2351">
        <v>0</v>
      </c>
      <c r="B2351" t="s">
        <v>3416</v>
      </c>
      <c r="C2351" t="s">
        <v>14</v>
      </c>
      <c r="D2351">
        <v>1983</v>
      </c>
      <c r="E2351">
        <v>1983</v>
      </c>
      <c r="F2351">
        <v>2</v>
      </c>
      <c r="G2351">
        <v>4</v>
      </c>
      <c r="H2351">
        <v>0</v>
      </c>
      <c r="I2351">
        <v>28</v>
      </c>
      <c r="J2351">
        <v>17</v>
      </c>
      <c r="K2351">
        <v>7</v>
      </c>
      <c r="L2351">
        <v>0</v>
      </c>
      <c r="M2351">
        <v>0</v>
      </c>
      <c r="N2351">
        <v>1</v>
      </c>
      <c r="O2351" s="2">
        <f t="shared" si="74"/>
        <v>14</v>
      </c>
      <c r="P2351" s="2">
        <f t="shared" si="75"/>
        <v>7</v>
      </c>
    </row>
    <row r="2352" spans="1:16" x14ac:dyDescent="0.3">
      <c r="A2352">
        <v>1</v>
      </c>
      <c r="B2352" t="s">
        <v>4595</v>
      </c>
      <c r="C2352" t="s">
        <v>13</v>
      </c>
      <c r="D2352">
        <v>1947</v>
      </c>
      <c r="E2352">
        <v>1949</v>
      </c>
      <c r="F2352">
        <v>8</v>
      </c>
      <c r="G2352">
        <v>10</v>
      </c>
      <c r="H2352">
        <v>5</v>
      </c>
      <c r="I2352">
        <v>28</v>
      </c>
      <c r="J2352">
        <v>10</v>
      </c>
      <c r="K2352">
        <v>5.6</v>
      </c>
      <c r="L2352">
        <v>0</v>
      </c>
      <c r="M2352">
        <v>0</v>
      </c>
      <c r="N2352">
        <v>3</v>
      </c>
      <c r="O2352" s="2">
        <f t="shared" si="74"/>
        <v>3.5</v>
      </c>
      <c r="P2352" s="2">
        <f t="shared" si="75"/>
        <v>2.8</v>
      </c>
    </row>
    <row r="2353" spans="1:16" x14ac:dyDescent="0.3">
      <c r="A2353">
        <v>2</v>
      </c>
      <c r="B2353" t="s">
        <v>3094</v>
      </c>
      <c r="C2353" t="s">
        <v>18</v>
      </c>
      <c r="D2353">
        <v>1996</v>
      </c>
      <c r="E2353">
        <v>1999</v>
      </c>
      <c r="F2353">
        <v>10</v>
      </c>
      <c r="G2353">
        <v>15</v>
      </c>
      <c r="H2353">
        <v>7</v>
      </c>
      <c r="I2353">
        <v>27</v>
      </c>
      <c r="J2353">
        <v>8</v>
      </c>
      <c r="K2353">
        <v>3.37</v>
      </c>
      <c r="L2353">
        <v>0</v>
      </c>
      <c r="M2353">
        <v>0</v>
      </c>
      <c r="N2353">
        <v>4</v>
      </c>
      <c r="O2353" s="2">
        <f t="shared" si="74"/>
        <v>2.7</v>
      </c>
      <c r="P2353" s="2">
        <f t="shared" si="75"/>
        <v>1.8</v>
      </c>
    </row>
    <row r="2354" spans="1:16" x14ac:dyDescent="0.3">
      <c r="A2354">
        <v>3</v>
      </c>
      <c r="B2354" t="s">
        <v>4596</v>
      </c>
      <c r="C2354" t="s">
        <v>13</v>
      </c>
      <c r="D2354">
        <v>1969</v>
      </c>
      <c r="E2354">
        <v>1973</v>
      </c>
      <c r="F2354">
        <v>4</v>
      </c>
      <c r="G2354">
        <v>5</v>
      </c>
      <c r="H2354">
        <v>1</v>
      </c>
      <c r="I2354">
        <v>27</v>
      </c>
      <c r="J2354">
        <v>13</v>
      </c>
      <c r="K2354">
        <v>6.75</v>
      </c>
      <c r="L2354">
        <v>0</v>
      </c>
      <c r="M2354">
        <v>0</v>
      </c>
      <c r="N2354">
        <v>0</v>
      </c>
      <c r="O2354" s="2">
        <f t="shared" si="74"/>
        <v>6.75</v>
      </c>
      <c r="P2354" s="2">
        <f t="shared" si="75"/>
        <v>5.4</v>
      </c>
    </row>
    <row r="2355" spans="1:16" x14ac:dyDescent="0.3">
      <c r="A2355">
        <v>4</v>
      </c>
      <c r="B2355" t="s">
        <v>2663</v>
      </c>
      <c r="C2355" t="s">
        <v>15</v>
      </c>
      <c r="D2355">
        <v>2001</v>
      </c>
      <c r="E2355">
        <v>2001</v>
      </c>
      <c r="F2355">
        <v>1</v>
      </c>
      <c r="G2355">
        <v>2</v>
      </c>
      <c r="H2355">
        <v>0</v>
      </c>
      <c r="I2355">
        <v>27</v>
      </c>
      <c r="J2355">
        <v>27</v>
      </c>
      <c r="K2355">
        <v>13.5</v>
      </c>
      <c r="L2355">
        <v>0</v>
      </c>
      <c r="M2355">
        <v>0</v>
      </c>
      <c r="N2355">
        <v>1</v>
      </c>
      <c r="O2355" s="2">
        <f t="shared" si="74"/>
        <v>27</v>
      </c>
      <c r="P2355" s="2">
        <f t="shared" si="75"/>
        <v>13.5</v>
      </c>
    </row>
    <row r="2356" spans="1:16" x14ac:dyDescent="0.3">
      <c r="A2356">
        <v>5</v>
      </c>
      <c r="B2356" t="s">
        <v>1085</v>
      </c>
      <c r="C2356" t="s">
        <v>17</v>
      </c>
      <c r="D2356">
        <v>2012</v>
      </c>
      <c r="E2356">
        <v>2013</v>
      </c>
      <c r="F2356">
        <v>4</v>
      </c>
      <c r="G2356">
        <v>5</v>
      </c>
      <c r="H2356">
        <v>2</v>
      </c>
      <c r="I2356">
        <v>27</v>
      </c>
      <c r="J2356">
        <v>17</v>
      </c>
      <c r="K2356">
        <v>9</v>
      </c>
      <c r="L2356">
        <v>0</v>
      </c>
      <c r="M2356">
        <v>0</v>
      </c>
      <c r="N2356">
        <v>2</v>
      </c>
      <c r="O2356" s="2">
        <f t="shared" si="74"/>
        <v>6.75</v>
      </c>
      <c r="P2356" s="2">
        <f t="shared" si="75"/>
        <v>5.4</v>
      </c>
    </row>
    <row r="2357" spans="1:16" x14ac:dyDescent="0.3">
      <c r="A2357">
        <v>6</v>
      </c>
      <c r="B2357" t="s">
        <v>1739</v>
      </c>
      <c r="C2357" t="s">
        <v>13</v>
      </c>
      <c r="D2357">
        <v>2006</v>
      </c>
      <c r="E2357">
        <v>2006</v>
      </c>
      <c r="F2357">
        <v>1</v>
      </c>
      <c r="G2357">
        <v>2</v>
      </c>
      <c r="H2357">
        <v>0</v>
      </c>
      <c r="I2357">
        <v>27</v>
      </c>
      <c r="J2357">
        <v>20</v>
      </c>
      <c r="K2357">
        <v>13.5</v>
      </c>
      <c r="L2357">
        <v>0</v>
      </c>
      <c r="M2357">
        <v>0</v>
      </c>
      <c r="N2357">
        <v>0</v>
      </c>
      <c r="O2357" s="2">
        <f t="shared" si="74"/>
        <v>27</v>
      </c>
      <c r="P2357" s="2">
        <f t="shared" si="75"/>
        <v>13.5</v>
      </c>
    </row>
    <row r="2358" spans="1:16" x14ac:dyDescent="0.3">
      <c r="A2358">
        <v>7</v>
      </c>
      <c r="B2358" t="s">
        <v>870</v>
      </c>
      <c r="C2358" t="s">
        <v>12</v>
      </c>
      <c r="D2358">
        <v>2016</v>
      </c>
      <c r="E2358">
        <v>2016</v>
      </c>
      <c r="F2358">
        <v>3</v>
      </c>
      <c r="G2358">
        <v>4</v>
      </c>
      <c r="H2358">
        <v>0</v>
      </c>
      <c r="I2358">
        <v>27</v>
      </c>
      <c r="J2358">
        <v>22</v>
      </c>
      <c r="K2358">
        <v>6.75</v>
      </c>
      <c r="L2358">
        <v>0</v>
      </c>
      <c r="M2358">
        <v>0</v>
      </c>
      <c r="N2358">
        <v>1</v>
      </c>
      <c r="O2358" s="2">
        <f t="shared" si="74"/>
        <v>9</v>
      </c>
      <c r="P2358" s="2">
        <f t="shared" si="75"/>
        <v>6.75</v>
      </c>
    </row>
    <row r="2359" spans="1:16" x14ac:dyDescent="0.3">
      <c r="A2359">
        <v>8</v>
      </c>
      <c r="B2359" t="s">
        <v>2159</v>
      </c>
      <c r="C2359" t="s">
        <v>11</v>
      </c>
      <c r="D2359">
        <v>1998</v>
      </c>
      <c r="E2359">
        <v>1998</v>
      </c>
      <c r="F2359">
        <v>1</v>
      </c>
      <c r="G2359">
        <v>2</v>
      </c>
      <c r="H2359">
        <v>0</v>
      </c>
      <c r="I2359">
        <v>27</v>
      </c>
      <c r="J2359">
        <v>15</v>
      </c>
      <c r="K2359">
        <v>13.5</v>
      </c>
      <c r="L2359">
        <v>0</v>
      </c>
      <c r="M2359">
        <v>0</v>
      </c>
      <c r="N2359">
        <v>0</v>
      </c>
      <c r="O2359" s="2">
        <f t="shared" si="74"/>
        <v>27</v>
      </c>
      <c r="P2359" s="2">
        <f t="shared" si="75"/>
        <v>13.5</v>
      </c>
    </row>
    <row r="2360" spans="1:16" x14ac:dyDescent="0.3">
      <c r="A2360">
        <v>9</v>
      </c>
      <c r="B2360" t="s">
        <v>4597</v>
      </c>
      <c r="C2360" t="s">
        <v>17</v>
      </c>
      <c r="D2360">
        <v>1929</v>
      </c>
      <c r="E2360">
        <v>1936</v>
      </c>
      <c r="F2360">
        <v>2</v>
      </c>
      <c r="G2360">
        <v>4</v>
      </c>
      <c r="H2360">
        <v>1</v>
      </c>
      <c r="I2360">
        <v>27</v>
      </c>
      <c r="J2360">
        <v>19</v>
      </c>
      <c r="K2360">
        <v>9</v>
      </c>
      <c r="L2360">
        <v>0</v>
      </c>
      <c r="M2360">
        <v>0</v>
      </c>
      <c r="N2360">
        <v>1</v>
      </c>
      <c r="O2360" s="2">
        <f t="shared" si="74"/>
        <v>13.5</v>
      </c>
      <c r="P2360" s="2">
        <f t="shared" si="75"/>
        <v>6.75</v>
      </c>
    </row>
    <row r="2361" spans="1:16" x14ac:dyDescent="0.3">
      <c r="A2361">
        <v>10</v>
      </c>
      <c r="B2361" t="s">
        <v>2817</v>
      </c>
      <c r="C2361" t="s">
        <v>12</v>
      </c>
      <c r="D2361">
        <v>1974</v>
      </c>
      <c r="E2361">
        <v>1974</v>
      </c>
      <c r="F2361">
        <v>1</v>
      </c>
      <c r="G2361">
        <v>1</v>
      </c>
      <c r="H2361">
        <v>0</v>
      </c>
      <c r="I2361">
        <v>27</v>
      </c>
      <c r="J2361">
        <v>27</v>
      </c>
      <c r="K2361">
        <v>27</v>
      </c>
      <c r="L2361">
        <v>0</v>
      </c>
      <c r="M2361">
        <v>0</v>
      </c>
      <c r="N2361">
        <v>0</v>
      </c>
      <c r="O2361" s="2">
        <f t="shared" si="74"/>
        <v>27</v>
      </c>
      <c r="P2361" s="2">
        <f t="shared" si="75"/>
        <v>27</v>
      </c>
    </row>
    <row r="2362" spans="1:16" x14ac:dyDescent="0.3">
      <c r="A2362">
        <v>11</v>
      </c>
      <c r="B2362" t="s">
        <v>4096</v>
      </c>
      <c r="C2362" t="s">
        <v>13</v>
      </c>
      <c r="D2362">
        <v>1907</v>
      </c>
      <c r="E2362">
        <v>1908</v>
      </c>
      <c r="F2362">
        <v>2</v>
      </c>
      <c r="G2362">
        <v>4</v>
      </c>
      <c r="H2362">
        <v>0</v>
      </c>
      <c r="I2362">
        <v>27</v>
      </c>
      <c r="J2362">
        <v>13</v>
      </c>
      <c r="K2362">
        <v>6.75</v>
      </c>
      <c r="L2362">
        <v>0</v>
      </c>
      <c r="M2362">
        <v>0</v>
      </c>
      <c r="N2362">
        <v>1</v>
      </c>
      <c r="O2362" s="2">
        <f t="shared" si="74"/>
        <v>13.5</v>
      </c>
      <c r="P2362" s="2">
        <f t="shared" si="75"/>
        <v>6.75</v>
      </c>
    </row>
    <row r="2363" spans="1:16" x14ac:dyDescent="0.3">
      <c r="A2363">
        <v>12</v>
      </c>
      <c r="B2363" t="s">
        <v>2943</v>
      </c>
      <c r="C2363" t="s">
        <v>16</v>
      </c>
      <c r="D2363">
        <v>2000</v>
      </c>
      <c r="E2363">
        <v>2000</v>
      </c>
      <c r="F2363">
        <v>1</v>
      </c>
      <c r="G2363">
        <v>2</v>
      </c>
      <c r="H2363">
        <v>0</v>
      </c>
      <c r="I2363">
        <v>26</v>
      </c>
      <c r="J2363">
        <v>25</v>
      </c>
      <c r="K2363">
        <v>13</v>
      </c>
      <c r="L2363">
        <v>0</v>
      </c>
      <c r="M2363">
        <v>0</v>
      </c>
      <c r="N2363">
        <v>0</v>
      </c>
      <c r="O2363" s="2">
        <f t="shared" si="74"/>
        <v>26</v>
      </c>
      <c r="P2363" s="2">
        <f t="shared" si="75"/>
        <v>13</v>
      </c>
    </row>
    <row r="2364" spans="1:16" x14ac:dyDescent="0.3">
      <c r="A2364">
        <v>13</v>
      </c>
      <c r="B2364" t="s">
        <v>3295</v>
      </c>
      <c r="C2364" t="s">
        <v>12</v>
      </c>
      <c r="D2364">
        <v>1978</v>
      </c>
      <c r="E2364">
        <v>1978</v>
      </c>
      <c r="F2364">
        <v>1</v>
      </c>
      <c r="G2364">
        <v>2</v>
      </c>
      <c r="H2364">
        <v>2</v>
      </c>
      <c r="I2364">
        <v>26</v>
      </c>
      <c r="J2364">
        <v>22</v>
      </c>
      <c r="K2364" t="s">
        <v>8</v>
      </c>
      <c r="L2364">
        <v>0</v>
      </c>
      <c r="M2364">
        <v>0</v>
      </c>
      <c r="N2364">
        <v>0</v>
      </c>
      <c r="O2364" s="2">
        <f t="shared" si="74"/>
        <v>26</v>
      </c>
      <c r="P2364" s="2">
        <f t="shared" si="75"/>
        <v>13</v>
      </c>
    </row>
    <row r="2365" spans="1:16" x14ac:dyDescent="0.3">
      <c r="A2365">
        <v>14</v>
      </c>
      <c r="B2365" t="s">
        <v>4598</v>
      </c>
      <c r="C2365" t="s">
        <v>13</v>
      </c>
      <c r="D2365">
        <v>1964</v>
      </c>
      <c r="E2365">
        <v>1965</v>
      </c>
      <c r="F2365">
        <v>5</v>
      </c>
      <c r="G2365">
        <v>7</v>
      </c>
      <c r="H2365">
        <v>2</v>
      </c>
      <c r="I2365">
        <v>26</v>
      </c>
      <c r="J2365">
        <v>9</v>
      </c>
      <c r="K2365">
        <v>5.2</v>
      </c>
      <c r="L2365">
        <v>0</v>
      </c>
      <c r="M2365">
        <v>0</v>
      </c>
      <c r="N2365">
        <v>2</v>
      </c>
      <c r="O2365" s="2">
        <f t="shared" si="74"/>
        <v>5.2</v>
      </c>
      <c r="P2365" s="2">
        <f t="shared" si="75"/>
        <v>3.7142857142857144</v>
      </c>
    </row>
    <row r="2366" spans="1:16" x14ac:dyDescent="0.3">
      <c r="A2366">
        <v>15</v>
      </c>
      <c r="B2366" t="s">
        <v>4599</v>
      </c>
      <c r="C2366" t="s">
        <v>13</v>
      </c>
      <c r="D2366">
        <v>1982</v>
      </c>
      <c r="E2366">
        <v>1982</v>
      </c>
      <c r="F2366">
        <v>2</v>
      </c>
      <c r="G2366">
        <v>4</v>
      </c>
      <c r="H2366">
        <v>0</v>
      </c>
      <c r="I2366">
        <v>26</v>
      </c>
      <c r="J2366">
        <v>14</v>
      </c>
      <c r="K2366">
        <v>6.5</v>
      </c>
      <c r="L2366">
        <v>0</v>
      </c>
      <c r="M2366">
        <v>0</v>
      </c>
      <c r="N2366">
        <v>0</v>
      </c>
      <c r="O2366" s="2">
        <f t="shared" si="74"/>
        <v>13</v>
      </c>
      <c r="P2366" s="2">
        <f t="shared" si="75"/>
        <v>6.5</v>
      </c>
    </row>
    <row r="2367" spans="1:16" x14ac:dyDescent="0.3">
      <c r="A2367">
        <v>16</v>
      </c>
      <c r="B2367" t="s">
        <v>4600</v>
      </c>
      <c r="C2367" t="s">
        <v>13</v>
      </c>
      <c r="D2367">
        <v>1999</v>
      </c>
      <c r="E2367">
        <v>1999</v>
      </c>
      <c r="F2367">
        <v>2</v>
      </c>
      <c r="G2367">
        <v>3</v>
      </c>
      <c r="H2367">
        <v>0</v>
      </c>
      <c r="I2367">
        <v>26</v>
      </c>
      <c r="J2367">
        <v>19</v>
      </c>
      <c r="K2367">
        <v>8.66</v>
      </c>
      <c r="L2367">
        <v>0</v>
      </c>
      <c r="M2367">
        <v>0</v>
      </c>
      <c r="N2367">
        <v>0</v>
      </c>
      <c r="O2367" s="2">
        <f t="shared" si="74"/>
        <v>13</v>
      </c>
      <c r="P2367" s="2">
        <f t="shared" si="75"/>
        <v>8.6666666666666661</v>
      </c>
    </row>
    <row r="2368" spans="1:16" x14ac:dyDescent="0.3">
      <c r="A2368">
        <v>17</v>
      </c>
      <c r="B2368" t="s">
        <v>4601</v>
      </c>
      <c r="C2368" t="s">
        <v>17</v>
      </c>
      <c r="D2368">
        <v>1899</v>
      </c>
      <c r="E2368">
        <v>1899</v>
      </c>
      <c r="F2368">
        <v>1</v>
      </c>
      <c r="G2368">
        <v>2</v>
      </c>
      <c r="H2368">
        <v>0</v>
      </c>
      <c r="I2368">
        <v>26</v>
      </c>
      <c r="J2368">
        <v>26</v>
      </c>
      <c r="K2368">
        <v>13</v>
      </c>
      <c r="L2368">
        <v>0</v>
      </c>
      <c r="M2368">
        <v>0</v>
      </c>
      <c r="N2368">
        <v>1</v>
      </c>
      <c r="O2368" s="2">
        <f t="shared" si="74"/>
        <v>26</v>
      </c>
      <c r="P2368" s="2">
        <f t="shared" si="75"/>
        <v>13</v>
      </c>
    </row>
    <row r="2369" spans="1:16" x14ac:dyDescent="0.3">
      <c r="A2369">
        <v>18</v>
      </c>
      <c r="B2369" t="s">
        <v>4602</v>
      </c>
      <c r="C2369" t="s">
        <v>12</v>
      </c>
      <c r="D2369">
        <v>1885</v>
      </c>
      <c r="E2369">
        <v>1888</v>
      </c>
      <c r="F2369">
        <v>3</v>
      </c>
      <c r="G2369">
        <v>6</v>
      </c>
      <c r="H2369">
        <v>1</v>
      </c>
      <c r="I2369">
        <v>26</v>
      </c>
      <c r="J2369">
        <v>12</v>
      </c>
      <c r="K2369">
        <v>5.2</v>
      </c>
      <c r="L2369">
        <v>0</v>
      </c>
      <c r="M2369">
        <v>0</v>
      </c>
      <c r="N2369">
        <v>3</v>
      </c>
      <c r="O2369" s="2">
        <f t="shared" si="74"/>
        <v>8.6666666666666661</v>
      </c>
      <c r="P2369" s="2">
        <f t="shared" si="75"/>
        <v>4.333333333333333</v>
      </c>
    </row>
    <row r="2370" spans="1:16" x14ac:dyDescent="0.3">
      <c r="A2370">
        <v>19</v>
      </c>
      <c r="B2370" t="s">
        <v>4029</v>
      </c>
      <c r="C2370" t="s">
        <v>13</v>
      </c>
      <c r="D2370">
        <v>1947</v>
      </c>
      <c r="E2370">
        <v>1947</v>
      </c>
      <c r="F2370">
        <v>1</v>
      </c>
      <c r="G2370">
        <v>2</v>
      </c>
      <c r="H2370">
        <v>0</v>
      </c>
      <c r="I2370">
        <v>26</v>
      </c>
      <c r="J2370">
        <v>26</v>
      </c>
      <c r="K2370">
        <v>13</v>
      </c>
      <c r="L2370">
        <v>0</v>
      </c>
      <c r="M2370">
        <v>0</v>
      </c>
      <c r="N2370">
        <v>1</v>
      </c>
      <c r="O2370" s="2">
        <f t="shared" ref="O2370:O2433" si="76">I2370/F2370</f>
        <v>26</v>
      </c>
      <c r="P2370" s="2">
        <f t="shared" ref="P2370:P2433" si="77">I2370/G2370</f>
        <v>13</v>
      </c>
    </row>
    <row r="2371" spans="1:16" x14ac:dyDescent="0.3">
      <c r="A2371">
        <v>20</v>
      </c>
      <c r="B2371" t="s">
        <v>4603</v>
      </c>
      <c r="C2371" t="s">
        <v>13</v>
      </c>
      <c r="D2371">
        <v>1888</v>
      </c>
      <c r="E2371">
        <v>1888</v>
      </c>
      <c r="F2371">
        <v>1</v>
      </c>
      <c r="G2371">
        <v>2</v>
      </c>
      <c r="H2371">
        <v>0</v>
      </c>
      <c r="I2371">
        <v>26</v>
      </c>
      <c r="J2371">
        <v>17</v>
      </c>
      <c r="K2371">
        <v>13</v>
      </c>
      <c r="L2371">
        <v>0</v>
      </c>
      <c r="M2371">
        <v>0</v>
      </c>
      <c r="N2371">
        <v>0</v>
      </c>
      <c r="O2371" s="2">
        <f t="shared" si="76"/>
        <v>26</v>
      </c>
      <c r="P2371" s="2">
        <f t="shared" si="77"/>
        <v>13</v>
      </c>
    </row>
    <row r="2372" spans="1:16" x14ac:dyDescent="0.3">
      <c r="A2372">
        <v>21</v>
      </c>
      <c r="B2372" t="s">
        <v>4604</v>
      </c>
      <c r="C2372" t="s">
        <v>17</v>
      </c>
      <c r="D2372">
        <v>2017</v>
      </c>
      <c r="E2372">
        <v>2019</v>
      </c>
      <c r="F2372">
        <v>10</v>
      </c>
      <c r="G2372">
        <v>12</v>
      </c>
      <c r="H2372">
        <v>5</v>
      </c>
      <c r="I2372">
        <v>26</v>
      </c>
      <c r="J2372">
        <v>10</v>
      </c>
      <c r="K2372">
        <v>3.71</v>
      </c>
      <c r="L2372">
        <v>0</v>
      </c>
      <c r="M2372">
        <v>0</v>
      </c>
      <c r="N2372">
        <v>3</v>
      </c>
      <c r="O2372" s="2">
        <f t="shared" si="76"/>
        <v>2.6</v>
      </c>
      <c r="P2372" s="2">
        <f t="shared" si="77"/>
        <v>2.1666666666666665</v>
      </c>
    </row>
    <row r="2373" spans="1:16" x14ac:dyDescent="0.3">
      <c r="A2373">
        <v>22</v>
      </c>
      <c r="B2373" t="s">
        <v>4605</v>
      </c>
      <c r="C2373" t="s">
        <v>17</v>
      </c>
      <c r="D2373">
        <v>1960</v>
      </c>
      <c r="E2373">
        <v>1960</v>
      </c>
      <c r="F2373">
        <v>3</v>
      </c>
      <c r="G2373">
        <v>4</v>
      </c>
      <c r="H2373">
        <v>0</v>
      </c>
      <c r="I2373">
        <v>26</v>
      </c>
      <c r="J2373">
        <v>12</v>
      </c>
      <c r="K2373">
        <v>6.5</v>
      </c>
      <c r="L2373">
        <v>0</v>
      </c>
      <c r="M2373">
        <v>0</v>
      </c>
      <c r="N2373">
        <v>0</v>
      </c>
      <c r="O2373" s="2">
        <f t="shared" si="76"/>
        <v>8.6666666666666661</v>
      </c>
      <c r="P2373" s="2">
        <f t="shared" si="77"/>
        <v>6.5</v>
      </c>
    </row>
    <row r="2374" spans="1:16" x14ac:dyDescent="0.3">
      <c r="A2374">
        <v>23</v>
      </c>
      <c r="B2374" t="s">
        <v>4606</v>
      </c>
      <c r="C2374" t="s">
        <v>11</v>
      </c>
      <c r="D2374">
        <v>1948</v>
      </c>
      <c r="E2374">
        <v>1948</v>
      </c>
      <c r="F2374">
        <v>1</v>
      </c>
      <c r="G2374">
        <v>2</v>
      </c>
      <c r="H2374">
        <v>0</v>
      </c>
      <c r="I2374">
        <v>26</v>
      </c>
      <c r="J2374">
        <v>24</v>
      </c>
      <c r="K2374">
        <v>13</v>
      </c>
      <c r="L2374">
        <v>0</v>
      </c>
      <c r="M2374">
        <v>0</v>
      </c>
      <c r="N2374">
        <v>0</v>
      </c>
      <c r="O2374" s="2">
        <f t="shared" si="76"/>
        <v>26</v>
      </c>
      <c r="P2374" s="2">
        <f t="shared" si="77"/>
        <v>13</v>
      </c>
    </row>
    <row r="2375" spans="1:16" x14ac:dyDescent="0.3">
      <c r="A2375">
        <v>24</v>
      </c>
      <c r="B2375" t="s">
        <v>3443</v>
      </c>
      <c r="C2375" t="s">
        <v>15</v>
      </c>
      <c r="D2375">
        <v>2005</v>
      </c>
      <c r="E2375">
        <v>2005</v>
      </c>
      <c r="F2375">
        <v>1</v>
      </c>
      <c r="G2375">
        <v>2</v>
      </c>
      <c r="H2375">
        <v>0</v>
      </c>
      <c r="I2375">
        <v>26</v>
      </c>
      <c r="J2375">
        <v>23</v>
      </c>
      <c r="K2375">
        <v>13</v>
      </c>
      <c r="L2375">
        <v>0</v>
      </c>
      <c r="M2375">
        <v>0</v>
      </c>
      <c r="N2375">
        <v>0</v>
      </c>
      <c r="O2375" s="2">
        <f t="shared" si="76"/>
        <v>26</v>
      </c>
      <c r="P2375" s="2">
        <f t="shared" si="77"/>
        <v>13</v>
      </c>
    </row>
    <row r="2376" spans="1:16" x14ac:dyDescent="0.3">
      <c r="A2376">
        <v>25</v>
      </c>
      <c r="B2376" t="s">
        <v>4607</v>
      </c>
      <c r="C2376" t="s">
        <v>17</v>
      </c>
      <c r="D2376">
        <v>1896</v>
      </c>
      <c r="E2376">
        <v>1902</v>
      </c>
      <c r="F2376">
        <v>5</v>
      </c>
      <c r="G2376">
        <v>9</v>
      </c>
      <c r="H2376">
        <v>3</v>
      </c>
      <c r="I2376">
        <v>26</v>
      </c>
      <c r="J2376">
        <v>13</v>
      </c>
      <c r="K2376">
        <v>4.33</v>
      </c>
      <c r="L2376">
        <v>0</v>
      </c>
      <c r="M2376">
        <v>0</v>
      </c>
      <c r="N2376">
        <v>3</v>
      </c>
      <c r="O2376" s="2">
        <f t="shared" si="76"/>
        <v>5.2</v>
      </c>
      <c r="P2376" s="2">
        <f t="shared" si="77"/>
        <v>2.8888888888888888</v>
      </c>
    </row>
    <row r="2377" spans="1:16" x14ac:dyDescent="0.3">
      <c r="A2377">
        <v>26</v>
      </c>
      <c r="B2377" t="s">
        <v>4608</v>
      </c>
      <c r="C2377" t="s">
        <v>17</v>
      </c>
      <c r="D2377">
        <v>2016</v>
      </c>
      <c r="E2377">
        <v>2016</v>
      </c>
      <c r="F2377">
        <v>1</v>
      </c>
      <c r="G2377">
        <v>2</v>
      </c>
      <c r="H2377">
        <v>1</v>
      </c>
      <c r="I2377">
        <v>26</v>
      </c>
      <c r="J2377">
        <v>20</v>
      </c>
      <c r="K2377">
        <v>26</v>
      </c>
      <c r="L2377">
        <v>0</v>
      </c>
      <c r="M2377">
        <v>0</v>
      </c>
      <c r="N2377">
        <v>0</v>
      </c>
      <c r="O2377" s="2">
        <f t="shared" si="76"/>
        <v>26</v>
      </c>
      <c r="P2377" s="2">
        <f t="shared" si="77"/>
        <v>13</v>
      </c>
    </row>
    <row r="2378" spans="1:16" x14ac:dyDescent="0.3">
      <c r="A2378">
        <v>27</v>
      </c>
      <c r="B2378" t="s">
        <v>4609</v>
      </c>
      <c r="C2378" t="s">
        <v>17</v>
      </c>
      <c r="D2378">
        <v>1889</v>
      </c>
      <c r="E2378">
        <v>1892</v>
      </c>
      <c r="F2378">
        <v>3</v>
      </c>
      <c r="G2378">
        <v>6</v>
      </c>
      <c r="H2378">
        <v>0</v>
      </c>
      <c r="I2378">
        <v>26</v>
      </c>
      <c r="J2378">
        <v>9</v>
      </c>
      <c r="K2378">
        <v>4.33</v>
      </c>
      <c r="L2378">
        <v>0</v>
      </c>
      <c r="M2378">
        <v>0</v>
      </c>
      <c r="N2378">
        <v>1</v>
      </c>
      <c r="O2378" s="2">
        <f t="shared" si="76"/>
        <v>8.6666666666666661</v>
      </c>
      <c r="P2378" s="2">
        <f t="shared" si="77"/>
        <v>4.333333333333333</v>
      </c>
    </row>
    <row r="2379" spans="1:16" x14ac:dyDescent="0.3">
      <c r="A2379">
        <v>28</v>
      </c>
      <c r="B2379" t="s">
        <v>4610</v>
      </c>
      <c r="C2379" t="s">
        <v>16</v>
      </c>
      <c r="D2379">
        <v>1994</v>
      </c>
      <c r="E2379">
        <v>1994</v>
      </c>
      <c r="F2379">
        <v>1</v>
      </c>
      <c r="G2379">
        <v>2</v>
      </c>
      <c r="H2379">
        <v>0</v>
      </c>
      <c r="I2379">
        <v>25</v>
      </c>
      <c r="J2379">
        <v>16</v>
      </c>
      <c r="K2379">
        <v>12.5</v>
      </c>
      <c r="L2379">
        <v>0</v>
      </c>
      <c r="M2379">
        <v>0</v>
      </c>
      <c r="N2379">
        <v>0</v>
      </c>
      <c r="O2379" s="2">
        <f t="shared" si="76"/>
        <v>25</v>
      </c>
      <c r="P2379" s="2">
        <f t="shared" si="77"/>
        <v>12.5</v>
      </c>
    </row>
    <row r="2380" spans="1:16" x14ac:dyDescent="0.3">
      <c r="A2380">
        <v>29</v>
      </c>
      <c r="B2380" t="s">
        <v>4611</v>
      </c>
      <c r="C2380" t="s">
        <v>13</v>
      </c>
      <c r="D2380">
        <v>1889</v>
      </c>
      <c r="E2380">
        <v>1889</v>
      </c>
      <c r="F2380">
        <v>2</v>
      </c>
      <c r="G2380">
        <v>2</v>
      </c>
      <c r="H2380">
        <v>0</v>
      </c>
      <c r="I2380">
        <v>25</v>
      </c>
      <c r="J2380">
        <v>25</v>
      </c>
      <c r="K2380">
        <v>12.5</v>
      </c>
      <c r="L2380">
        <v>0</v>
      </c>
      <c r="M2380">
        <v>0</v>
      </c>
      <c r="N2380">
        <v>1</v>
      </c>
      <c r="O2380" s="2">
        <f t="shared" si="76"/>
        <v>12.5</v>
      </c>
      <c r="P2380" s="2">
        <f t="shared" si="77"/>
        <v>12.5</v>
      </c>
    </row>
    <row r="2381" spans="1:16" x14ac:dyDescent="0.3">
      <c r="A2381">
        <v>30</v>
      </c>
      <c r="B2381" t="s">
        <v>4612</v>
      </c>
      <c r="C2381" t="s">
        <v>17</v>
      </c>
      <c r="D2381">
        <v>1950</v>
      </c>
      <c r="E2381">
        <v>1950</v>
      </c>
      <c r="F2381">
        <v>2</v>
      </c>
      <c r="G2381">
        <v>3</v>
      </c>
      <c r="H2381">
        <v>0</v>
      </c>
      <c r="I2381">
        <v>25</v>
      </c>
      <c r="J2381">
        <v>15</v>
      </c>
      <c r="K2381">
        <v>8.33</v>
      </c>
      <c r="L2381">
        <v>0</v>
      </c>
      <c r="M2381">
        <v>0</v>
      </c>
      <c r="N2381">
        <v>0</v>
      </c>
      <c r="O2381" s="2">
        <f t="shared" si="76"/>
        <v>12.5</v>
      </c>
      <c r="P2381" s="2">
        <f t="shared" si="77"/>
        <v>8.3333333333333339</v>
      </c>
    </row>
    <row r="2382" spans="1:16" x14ac:dyDescent="0.3">
      <c r="A2382">
        <v>31</v>
      </c>
      <c r="B2382" t="s">
        <v>3337</v>
      </c>
      <c r="C2382" t="s">
        <v>11</v>
      </c>
      <c r="D2382">
        <v>1997</v>
      </c>
      <c r="E2382">
        <v>1997</v>
      </c>
      <c r="F2382">
        <v>4</v>
      </c>
      <c r="G2382">
        <v>7</v>
      </c>
      <c r="H2382">
        <v>3</v>
      </c>
      <c r="I2382">
        <v>25</v>
      </c>
      <c r="J2382">
        <v>8</v>
      </c>
      <c r="K2382">
        <v>6.25</v>
      </c>
      <c r="L2382">
        <v>0</v>
      </c>
      <c r="M2382">
        <v>0</v>
      </c>
      <c r="N2382">
        <v>0</v>
      </c>
      <c r="O2382" s="2">
        <f t="shared" si="76"/>
        <v>6.25</v>
      </c>
      <c r="P2382" s="2">
        <f t="shared" si="77"/>
        <v>3.5714285714285716</v>
      </c>
    </row>
    <row r="2383" spans="1:16" x14ac:dyDescent="0.3">
      <c r="A2383">
        <v>32</v>
      </c>
      <c r="B2383" t="s">
        <v>4613</v>
      </c>
      <c r="C2383" t="s">
        <v>17</v>
      </c>
      <c r="D2383">
        <v>1960</v>
      </c>
      <c r="E2383">
        <v>1960</v>
      </c>
      <c r="F2383">
        <v>2</v>
      </c>
      <c r="G2383">
        <v>4</v>
      </c>
      <c r="H2383">
        <v>0</v>
      </c>
      <c r="I2383">
        <v>25</v>
      </c>
      <c r="J2383">
        <v>14</v>
      </c>
      <c r="K2383">
        <v>6.25</v>
      </c>
      <c r="L2383">
        <v>0</v>
      </c>
      <c r="M2383">
        <v>0</v>
      </c>
      <c r="N2383">
        <v>1</v>
      </c>
      <c r="O2383" s="2">
        <f t="shared" si="76"/>
        <v>12.5</v>
      </c>
      <c r="P2383" s="2">
        <f t="shared" si="77"/>
        <v>6.25</v>
      </c>
    </row>
    <row r="2384" spans="1:16" x14ac:dyDescent="0.3">
      <c r="A2384">
        <v>33</v>
      </c>
      <c r="B2384" t="s">
        <v>4614</v>
      </c>
      <c r="C2384" t="s">
        <v>12</v>
      </c>
      <c r="D2384">
        <v>1948</v>
      </c>
      <c r="E2384">
        <v>1948</v>
      </c>
      <c r="F2384">
        <v>1</v>
      </c>
      <c r="G2384">
        <v>1</v>
      </c>
      <c r="H2384">
        <v>1</v>
      </c>
      <c r="I2384">
        <v>25</v>
      </c>
      <c r="J2384">
        <v>25</v>
      </c>
      <c r="K2384" t="s">
        <v>8</v>
      </c>
      <c r="L2384">
        <v>0</v>
      </c>
      <c r="M2384">
        <v>0</v>
      </c>
      <c r="N2384">
        <v>0</v>
      </c>
      <c r="O2384" s="2">
        <f t="shared" si="76"/>
        <v>25</v>
      </c>
      <c r="P2384" s="2">
        <f t="shared" si="77"/>
        <v>25</v>
      </c>
    </row>
    <row r="2385" spans="1:16" x14ac:dyDescent="0.3">
      <c r="A2385">
        <v>34</v>
      </c>
      <c r="B2385" t="s">
        <v>1819</v>
      </c>
      <c r="C2385" t="s">
        <v>18</v>
      </c>
      <c r="D2385">
        <v>2010</v>
      </c>
      <c r="E2385">
        <v>2010</v>
      </c>
      <c r="F2385">
        <v>1</v>
      </c>
      <c r="G2385">
        <v>2</v>
      </c>
      <c r="H2385">
        <v>1</v>
      </c>
      <c r="I2385">
        <v>25</v>
      </c>
      <c r="J2385">
        <v>20</v>
      </c>
      <c r="K2385">
        <v>25</v>
      </c>
      <c r="L2385">
        <v>0</v>
      </c>
      <c r="M2385">
        <v>0</v>
      </c>
      <c r="N2385">
        <v>0</v>
      </c>
      <c r="O2385" s="2">
        <f t="shared" si="76"/>
        <v>25</v>
      </c>
      <c r="P2385" s="2">
        <f t="shared" si="77"/>
        <v>12.5</v>
      </c>
    </row>
    <row r="2386" spans="1:16" x14ac:dyDescent="0.3">
      <c r="A2386">
        <v>35</v>
      </c>
      <c r="B2386" t="s">
        <v>4615</v>
      </c>
      <c r="C2386" t="s">
        <v>17</v>
      </c>
      <c r="D2386">
        <v>1892</v>
      </c>
      <c r="E2386">
        <v>1892</v>
      </c>
      <c r="F2386">
        <v>1</v>
      </c>
      <c r="G2386">
        <v>2</v>
      </c>
      <c r="H2386">
        <v>0</v>
      </c>
      <c r="I2386">
        <v>25</v>
      </c>
      <c r="J2386">
        <v>21</v>
      </c>
      <c r="K2386">
        <v>12.5</v>
      </c>
      <c r="L2386">
        <v>0</v>
      </c>
      <c r="M2386">
        <v>0</v>
      </c>
      <c r="N2386">
        <v>0</v>
      </c>
      <c r="O2386" s="2">
        <f t="shared" si="76"/>
        <v>25</v>
      </c>
      <c r="P2386" s="2">
        <f t="shared" si="77"/>
        <v>12.5</v>
      </c>
    </row>
    <row r="2387" spans="1:16" x14ac:dyDescent="0.3">
      <c r="A2387">
        <v>36</v>
      </c>
      <c r="B2387" t="s">
        <v>1548</v>
      </c>
      <c r="C2387" t="s">
        <v>16</v>
      </c>
      <c r="D2387">
        <v>2011</v>
      </c>
      <c r="E2387">
        <v>2011</v>
      </c>
      <c r="F2387">
        <v>2</v>
      </c>
      <c r="G2387">
        <v>4</v>
      </c>
      <c r="H2387">
        <v>0</v>
      </c>
      <c r="I2387">
        <v>25</v>
      </c>
      <c r="J2387">
        <v>13</v>
      </c>
      <c r="K2387">
        <v>6.25</v>
      </c>
      <c r="L2387">
        <v>0</v>
      </c>
      <c r="M2387">
        <v>0</v>
      </c>
      <c r="N2387">
        <v>1</v>
      </c>
      <c r="O2387" s="2">
        <f t="shared" si="76"/>
        <v>12.5</v>
      </c>
      <c r="P2387" s="2">
        <f t="shared" si="77"/>
        <v>6.25</v>
      </c>
    </row>
    <row r="2388" spans="1:16" x14ac:dyDescent="0.3">
      <c r="A2388">
        <v>37</v>
      </c>
      <c r="B2388" t="s">
        <v>4616</v>
      </c>
      <c r="C2388" t="s">
        <v>13</v>
      </c>
      <c r="D2388">
        <v>1992</v>
      </c>
      <c r="E2388">
        <v>1992</v>
      </c>
      <c r="F2388">
        <v>2</v>
      </c>
      <c r="G2388">
        <v>2</v>
      </c>
      <c r="H2388">
        <v>1</v>
      </c>
      <c r="I2388">
        <v>25</v>
      </c>
      <c r="J2388">
        <v>25</v>
      </c>
      <c r="K2388">
        <v>25</v>
      </c>
      <c r="L2388">
        <v>0</v>
      </c>
      <c r="M2388">
        <v>0</v>
      </c>
      <c r="N2388">
        <v>1</v>
      </c>
      <c r="O2388" s="2">
        <f t="shared" si="76"/>
        <v>12.5</v>
      </c>
      <c r="P2388" s="2">
        <f t="shared" si="77"/>
        <v>12.5</v>
      </c>
    </row>
    <row r="2389" spans="1:16" x14ac:dyDescent="0.3">
      <c r="A2389">
        <v>38</v>
      </c>
      <c r="B2389" t="s">
        <v>3377</v>
      </c>
      <c r="C2389" t="s">
        <v>11</v>
      </c>
      <c r="D2389">
        <v>1955</v>
      </c>
      <c r="E2389">
        <v>1960</v>
      </c>
      <c r="F2389">
        <v>7</v>
      </c>
      <c r="G2389">
        <v>10</v>
      </c>
      <c r="H2389">
        <v>1</v>
      </c>
      <c r="I2389">
        <v>25</v>
      </c>
      <c r="J2389">
        <v>12</v>
      </c>
      <c r="K2389">
        <v>2.77</v>
      </c>
      <c r="L2389">
        <v>0</v>
      </c>
      <c r="M2389">
        <v>0</v>
      </c>
      <c r="N2389">
        <v>5</v>
      </c>
      <c r="O2389" s="2">
        <f t="shared" si="76"/>
        <v>3.5714285714285716</v>
      </c>
      <c r="P2389" s="2">
        <f t="shared" si="77"/>
        <v>2.5</v>
      </c>
    </row>
    <row r="2390" spans="1:16" x14ac:dyDescent="0.3">
      <c r="A2390">
        <v>39</v>
      </c>
      <c r="B2390" t="s">
        <v>4617</v>
      </c>
      <c r="C2390" t="s">
        <v>11</v>
      </c>
      <c r="D2390">
        <v>1967</v>
      </c>
      <c r="E2390">
        <v>1967</v>
      </c>
      <c r="F2390">
        <v>1</v>
      </c>
      <c r="G2390">
        <v>2</v>
      </c>
      <c r="H2390">
        <v>0</v>
      </c>
      <c r="I2390">
        <v>25</v>
      </c>
      <c r="J2390">
        <v>16</v>
      </c>
      <c r="K2390">
        <v>12.5</v>
      </c>
      <c r="L2390">
        <v>0</v>
      </c>
      <c r="M2390">
        <v>0</v>
      </c>
      <c r="N2390">
        <v>0</v>
      </c>
      <c r="O2390" s="2">
        <f t="shared" si="76"/>
        <v>25</v>
      </c>
      <c r="P2390" s="2">
        <f t="shared" si="77"/>
        <v>12.5</v>
      </c>
    </row>
    <row r="2391" spans="1:16" x14ac:dyDescent="0.3">
      <c r="A2391">
        <v>40</v>
      </c>
      <c r="B2391" t="s">
        <v>4618</v>
      </c>
      <c r="C2391" t="s">
        <v>16</v>
      </c>
      <c r="D2391">
        <v>1962</v>
      </c>
      <c r="E2391">
        <v>1962</v>
      </c>
      <c r="F2391">
        <v>1</v>
      </c>
      <c r="G2391">
        <v>2</v>
      </c>
      <c r="H2391">
        <v>0</v>
      </c>
      <c r="I2391">
        <v>25</v>
      </c>
      <c r="J2391">
        <v>16</v>
      </c>
      <c r="K2391">
        <v>12.5</v>
      </c>
      <c r="L2391">
        <v>0</v>
      </c>
      <c r="M2391">
        <v>0</v>
      </c>
      <c r="N2391">
        <v>0</v>
      </c>
      <c r="O2391" s="2">
        <f t="shared" si="76"/>
        <v>25</v>
      </c>
      <c r="P2391" s="2">
        <f t="shared" si="77"/>
        <v>12.5</v>
      </c>
    </row>
    <row r="2392" spans="1:16" x14ac:dyDescent="0.3">
      <c r="A2392">
        <v>41</v>
      </c>
      <c r="B2392" t="s">
        <v>4619</v>
      </c>
      <c r="C2392" t="s">
        <v>18</v>
      </c>
      <c r="D2392">
        <v>1956</v>
      </c>
      <c r="E2392">
        <v>1956</v>
      </c>
      <c r="F2392">
        <v>2</v>
      </c>
      <c r="G2392">
        <v>4</v>
      </c>
      <c r="H2392">
        <v>1</v>
      </c>
      <c r="I2392">
        <v>25</v>
      </c>
      <c r="J2392">
        <v>18</v>
      </c>
      <c r="K2392">
        <v>8.33</v>
      </c>
      <c r="L2392">
        <v>0</v>
      </c>
      <c r="M2392">
        <v>0</v>
      </c>
      <c r="N2392">
        <v>2</v>
      </c>
      <c r="O2392" s="2">
        <f t="shared" si="76"/>
        <v>12.5</v>
      </c>
      <c r="P2392" s="2">
        <f t="shared" si="77"/>
        <v>6.25</v>
      </c>
    </row>
    <row r="2393" spans="1:16" x14ac:dyDescent="0.3">
      <c r="A2393">
        <v>42</v>
      </c>
      <c r="B2393" t="s">
        <v>4620</v>
      </c>
      <c r="C2393" t="s">
        <v>13</v>
      </c>
      <c r="D2393">
        <v>1946</v>
      </c>
      <c r="E2393">
        <v>1946</v>
      </c>
      <c r="F2393">
        <v>1</v>
      </c>
      <c r="G2393">
        <v>1</v>
      </c>
      <c r="H2393">
        <v>0</v>
      </c>
      <c r="I2393">
        <v>25</v>
      </c>
      <c r="J2393">
        <v>25</v>
      </c>
      <c r="K2393">
        <v>25</v>
      </c>
      <c r="L2393">
        <v>0</v>
      </c>
      <c r="M2393">
        <v>0</v>
      </c>
      <c r="N2393">
        <v>0</v>
      </c>
      <c r="O2393" s="2">
        <f t="shared" si="76"/>
        <v>25</v>
      </c>
      <c r="P2393" s="2">
        <f t="shared" si="77"/>
        <v>25</v>
      </c>
    </row>
    <row r="2394" spans="1:16" x14ac:dyDescent="0.3">
      <c r="A2394">
        <v>43</v>
      </c>
      <c r="B2394" t="s">
        <v>4621</v>
      </c>
      <c r="C2394" t="s">
        <v>13</v>
      </c>
      <c r="D2394">
        <v>1957</v>
      </c>
      <c r="E2394">
        <v>1957</v>
      </c>
      <c r="F2394">
        <v>3</v>
      </c>
      <c r="G2394">
        <v>4</v>
      </c>
      <c r="H2394">
        <v>1</v>
      </c>
      <c r="I2394">
        <v>25</v>
      </c>
      <c r="J2394">
        <v>16</v>
      </c>
      <c r="K2394">
        <v>8.33</v>
      </c>
      <c r="L2394">
        <v>0</v>
      </c>
      <c r="M2394">
        <v>0</v>
      </c>
      <c r="N2394">
        <v>1</v>
      </c>
      <c r="O2394" s="2">
        <f t="shared" si="76"/>
        <v>8.3333333333333339</v>
      </c>
      <c r="P2394" s="2">
        <f t="shared" si="77"/>
        <v>6.25</v>
      </c>
    </row>
    <row r="2395" spans="1:16" x14ac:dyDescent="0.3">
      <c r="A2395">
        <v>44</v>
      </c>
      <c r="B2395" t="s">
        <v>4622</v>
      </c>
      <c r="C2395" t="s">
        <v>17</v>
      </c>
      <c r="D2395">
        <v>1899</v>
      </c>
      <c r="E2395">
        <v>1899</v>
      </c>
      <c r="F2395">
        <v>1</v>
      </c>
      <c r="G2395">
        <v>2</v>
      </c>
      <c r="H2395">
        <v>0</v>
      </c>
      <c r="I2395">
        <v>25</v>
      </c>
      <c r="J2395">
        <v>18</v>
      </c>
      <c r="K2395">
        <v>12.5</v>
      </c>
      <c r="L2395">
        <v>0</v>
      </c>
      <c r="M2395">
        <v>0</v>
      </c>
      <c r="N2395">
        <v>0</v>
      </c>
      <c r="O2395" s="2">
        <f t="shared" si="76"/>
        <v>25</v>
      </c>
      <c r="P2395" s="2">
        <f t="shared" si="77"/>
        <v>12.5</v>
      </c>
    </row>
    <row r="2396" spans="1:16" x14ac:dyDescent="0.3">
      <c r="A2396">
        <v>45</v>
      </c>
      <c r="B2396" t="s">
        <v>2005</v>
      </c>
      <c r="C2396" t="s">
        <v>15</v>
      </c>
      <c r="D2396">
        <v>2009</v>
      </c>
      <c r="E2396">
        <v>2009</v>
      </c>
      <c r="F2396">
        <v>1</v>
      </c>
      <c r="G2396">
        <v>2</v>
      </c>
      <c r="H2396">
        <v>1</v>
      </c>
      <c r="I2396">
        <v>25</v>
      </c>
      <c r="J2396">
        <v>23</v>
      </c>
      <c r="K2396">
        <v>25</v>
      </c>
      <c r="L2396">
        <v>0</v>
      </c>
      <c r="M2396">
        <v>0</v>
      </c>
      <c r="N2396">
        <v>0</v>
      </c>
      <c r="O2396" s="2">
        <f t="shared" si="76"/>
        <v>25</v>
      </c>
      <c r="P2396" s="2">
        <f t="shared" si="77"/>
        <v>12.5</v>
      </c>
    </row>
    <row r="2397" spans="1:16" x14ac:dyDescent="0.3">
      <c r="A2397">
        <v>46</v>
      </c>
      <c r="B2397" t="s">
        <v>3356</v>
      </c>
      <c r="C2397" t="s">
        <v>13</v>
      </c>
      <c r="D2397">
        <v>1991</v>
      </c>
      <c r="E2397">
        <v>1993</v>
      </c>
      <c r="F2397">
        <v>3</v>
      </c>
      <c r="G2397">
        <v>5</v>
      </c>
      <c r="H2397">
        <v>0</v>
      </c>
      <c r="I2397">
        <v>25</v>
      </c>
      <c r="J2397">
        <v>13</v>
      </c>
      <c r="K2397">
        <v>5</v>
      </c>
      <c r="L2397">
        <v>0</v>
      </c>
      <c r="M2397">
        <v>0</v>
      </c>
      <c r="N2397">
        <v>1</v>
      </c>
      <c r="O2397" s="2">
        <f t="shared" si="76"/>
        <v>8.3333333333333339</v>
      </c>
      <c r="P2397" s="2">
        <f t="shared" si="77"/>
        <v>5</v>
      </c>
    </row>
    <row r="2398" spans="1:16" x14ac:dyDescent="0.3">
      <c r="A2398">
        <v>47</v>
      </c>
      <c r="B2398" t="s">
        <v>1613</v>
      </c>
      <c r="C2398" t="s">
        <v>20</v>
      </c>
      <c r="D2398">
        <v>2018</v>
      </c>
      <c r="E2398">
        <v>2019</v>
      </c>
      <c r="F2398">
        <v>7</v>
      </c>
      <c r="G2398">
        <v>14</v>
      </c>
      <c r="H2398">
        <v>6</v>
      </c>
      <c r="I2398">
        <v>24</v>
      </c>
      <c r="J2398">
        <v>7</v>
      </c>
      <c r="K2398">
        <v>3</v>
      </c>
      <c r="L2398">
        <v>0</v>
      </c>
      <c r="M2398">
        <v>0</v>
      </c>
      <c r="N2398">
        <v>4</v>
      </c>
      <c r="O2398" s="2">
        <f t="shared" si="76"/>
        <v>3.4285714285714284</v>
      </c>
      <c r="P2398" s="2">
        <f t="shared" si="77"/>
        <v>1.7142857142857142</v>
      </c>
    </row>
    <row r="2399" spans="1:16" x14ac:dyDescent="0.3">
      <c r="A2399">
        <v>48</v>
      </c>
      <c r="B2399" t="s">
        <v>4623</v>
      </c>
      <c r="C2399" t="s">
        <v>12</v>
      </c>
      <c r="D2399">
        <v>1928</v>
      </c>
      <c r="E2399">
        <v>1929</v>
      </c>
      <c r="F2399">
        <v>3</v>
      </c>
      <c r="G2399">
        <v>6</v>
      </c>
      <c r="H2399">
        <v>3</v>
      </c>
      <c r="I2399">
        <v>24</v>
      </c>
      <c r="J2399">
        <v>11</v>
      </c>
      <c r="K2399">
        <v>8</v>
      </c>
      <c r="L2399">
        <v>0</v>
      </c>
      <c r="M2399">
        <v>0</v>
      </c>
      <c r="N2399">
        <v>2</v>
      </c>
      <c r="O2399" s="2">
        <f t="shared" si="76"/>
        <v>8</v>
      </c>
      <c r="P2399" s="2">
        <f t="shared" si="77"/>
        <v>4</v>
      </c>
    </row>
    <row r="2400" spans="1:16" x14ac:dyDescent="0.3">
      <c r="A2400">
        <v>49</v>
      </c>
      <c r="B2400" t="s">
        <v>3466</v>
      </c>
      <c r="C2400" t="s">
        <v>18</v>
      </c>
      <c r="D2400">
        <v>1978</v>
      </c>
      <c r="E2400">
        <v>1985</v>
      </c>
      <c r="F2400">
        <v>6</v>
      </c>
      <c r="G2400">
        <v>12</v>
      </c>
      <c r="H2400">
        <v>2</v>
      </c>
      <c r="I2400">
        <v>24</v>
      </c>
      <c r="J2400">
        <v>8</v>
      </c>
      <c r="K2400">
        <v>2.4</v>
      </c>
      <c r="L2400">
        <v>0</v>
      </c>
      <c r="M2400">
        <v>0</v>
      </c>
      <c r="N2400">
        <v>5</v>
      </c>
      <c r="O2400" s="2">
        <f t="shared" si="76"/>
        <v>4</v>
      </c>
      <c r="P2400" s="2">
        <f t="shared" si="77"/>
        <v>2</v>
      </c>
    </row>
    <row r="2401" spans="1:16" x14ac:dyDescent="0.3">
      <c r="A2401">
        <v>0</v>
      </c>
      <c r="B2401" t="s">
        <v>3213</v>
      </c>
      <c r="C2401" t="s">
        <v>16</v>
      </c>
      <c r="D2401">
        <v>1994</v>
      </c>
      <c r="E2401">
        <v>1995</v>
      </c>
      <c r="F2401">
        <v>4</v>
      </c>
      <c r="G2401">
        <v>5</v>
      </c>
      <c r="H2401">
        <v>2</v>
      </c>
      <c r="I2401">
        <v>24</v>
      </c>
      <c r="J2401">
        <v>10</v>
      </c>
      <c r="K2401">
        <v>8</v>
      </c>
      <c r="L2401">
        <v>0</v>
      </c>
      <c r="M2401">
        <v>0</v>
      </c>
      <c r="N2401">
        <v>1</v>
      </c>
      <c r="O2401" s="2">
        <f t="shared" si="76"/>
        <v>6</v>
      </c>
      <c r="P2401" s="2">
        <f t="shared" si="77"/>
        <v>4.8</v>
      </c>
    </row>
    <row r="2402" spans="1:16" x14ac:dyDescent="0.3">
      <c r="A2402">
        <v>1</v>
      </c>
      <c r="B2402" t="s">
        <v>4624</v>
      </c>
      <c r="C2402" t="s">
        <v>13</v>
      </c>
      <c r="D2402">
        <v>1907</v>
      </c>
      <c r="E2402">
        <v>1907</v>
      </c>
      <c r="F2402">
        <v>2</v>
      </c>
      <c r="G2402">
        <v>4</v>
      </c>
      <c r="H2402">
        <v>1</v>
      </c>
      <c r="I2402">
        <v>24</v>
      </c>
      <c r="J2402">
        <v>8</v>
      </c>
      <c r="K2402">
        <v>8</v>
      </c>
      <c r="L2402">
        <v>0</v>
      </c>
      <c r="M2402">
        <v>0</v>
      </c>
      <c r="N2402">
        <v>0</v>
      </c>
      <c r="O2402" s="2">
        <f t="shared" si="76"/>
        <v>12</v>
      </c>
      <c r="P2402" s="2">
        <f t="shared" si="77"/>
        <v>6</v>
      </c>
    </row>
    <row r="2403" spans="1:16" x14ac:dyDescent="0.3">
      <c r="A2403">
        <v>2</v>
      </c>
      <c r="B2403" t="s">
        <v>4625</v>
      </c>
      <c r="C2403" t="s">
        <v>15</v>
      </c>
      <c r="D2403">
        <v>2018</v>
      </c>
      <c r="E2403">
        <v>2018</v>
      </c>
      <c r="F2403">
        <v>2</v>
      </c>
      <c r="G2403">
        <v>4</v>
      </c>
      <c r="H2403">
        <v>0</v>
      </c>
      <c r="I2403">
        <v>24</v>
      </c>
      <c r="J2403">
        <v>20</v>
      </c>
      <c r="K2403">
        <v>6</v>
      </c>
      <c r="L2403">
        <v>0</v>
      </c>
      <c r="M2403">
        <v>0</v>
      </c>
      <c r="N2403">
        <v>2</v>
      </c>
      <c r="O2403" s="2">
        <f t="shared" si="76"/>
        <v>12</v>
      </c>
      <c r="P2403" s="2">
        <f t="shared" si="77"/>
        <v>6</v>
      </c>
    </row>
    <row r="2404" spans="1:16" x14ac:dyDescent="0.3">
      <c r="A2404">
        <v>3</v>
      </c>
      <c r="B2404" t="s">
        <v>3057</v>
      </c>
      <c r="C2404" t="s">
        <v>14</v>
      </c>
      <c r="D2404">
        <v>1988</v>
      </c>
      <c r="E2404">
        <v>1992</v>
      </c>
      <c r="F2404">
        <v>3</v>
      </c>
      <c r="G2404">
        <v>6</v>
      </c>
      <c r="H2404">
        <v>1</v>
      </c>
      <c r="I2404">
        <v>24</v>
      </c>
      <c r="J2404">
        <v>11</v>
      </c>
      <c r="K2404">
        <v>4.8</v>
      </c>
      <c r="L2404">
        <v>0</v>
      </c>
      <c r="M2404">
        <v>0</v>
      </c>
      <c r="N2404">
        <v>1</v>
      </c>
      <c r="O2404" s="2">
        <f t="shared" si="76"/>
        <v>8</v>
      </c>
      <c r="P2404" s="2">
        <f t="shared" si="77"/>
        <v>4</v>
      </c>
    </row>
    <row r="2405" spans="1:16" x14ac:dyDescent="0.3">
      <c r="A2405">
        <v>4</v>
      </c>
      <c r="B2405" t="s">
        <v>4626</v>
      </c>
      <c r="C2405" t="s">
        <v>13</v>
      </c>
      <c r="D2405">
        <v>1896</v>
      </c>
      <c r="E2405">
        <v>1896</v>
      </c>
      <c r="F2405">
        <v>1</v>
      </c>
      <c r="G2405">
        <v>2</v>
      </c>
      <c r="H2405">
        <v>2</v>
      </c>
      <c r="I2405">
        <v>24</v>
      </c>
      <c r="J2405">
        <v>20</v>
      </c>
      <c r="K2405" t="s">
        <v>8</v>
      </c>
      <c r="L2405">
        <v>0</v>
      </c>
      <c r="M2405">
        <v>0</v>
      </c>
      <c r="N2405">
        <v>0</v>
      </c>
      <c r="O2405" s="2">
        <f t="shared" si="76"/>
        <v>24</v>
      </c>
      <c r="P2405" s="2">
        <f t="shared" si="77"/>
        <v>12</v>
      </c>
    </row>
    <row r="2406" spans="1:16" x14ac:dyDescent="0.3">
      <c r="A2406">
        <v>5</v>
      </c>
      <c r="B2406" t="s">
        <v>3147</v>
      </c>
      <c r="C2406" t="s">
        <v>16</v>
      </c>
      <c r="D2406">
        <v>1995</v>
      </c>
      <c r="E2406">
        <v>2001</v>
      </c>
      <c r="F2406">
        <v>9</v>
      </c>
      <c r="G2406">
        <v>15</v>
      </c>
      <c r="H2406">
        <v>6</v>
      </c>
      <c r="I2406">
        <v>24</v>
      </c>
      <c r="J2406">
        <v>10</v>
      </c>
      <c r="K2406">
        <v>2.66</v>
      </c>
      <c r="L2406">
        <v>0</v>
      </c>
      <c r="M2406">
        <v>0</v>
      </c>
      <c r="N2406">
        <v>5</v>
      </c>
      <c r="O2406" s="2">
        <f t="shared" si="76"/>
        <v>2.6666666666666665</v>
      </c>
      <c r="P2406" s="2">
        <f t="shared" si="77"/>
        <v>1.6</v>
      </c>
    </row>
    <row r="2407" spans="1:16" x14ac:dyDescent="0.3">
      <c r="A2407">
        <v>6</v>
      </c>
      <c r="B2407" t="s">
        <v>942</v>
      </c>
      <c r="C2407" t="s">
        <v>19</v>
      </c>
      <c r="D2407">
        <v>2012</v>
      </c>
      <c r="E2407">
        <v>2012</v>
      </c>
      <c r="F2407">
        <v>1</v>
      </c>
      <c r="G2407">
        <v>2</v>
      </c>
      <c r="H2407">
        <v>0</v>
      </c>
      <c r="I2407">
        <v>24</v>
      </c>
      <c r="J2407">
        <v>18</v>
      </c>
      <c r="K2407">
        <v>12</v>
      </c>
      <c r="L2407">
        <v>0</v>
      </c>
      <c r="M2407">
        <v>0</v>
      </c>
      <c r="N2407">
        <v>0</v>
      </c>
      <c r="O2407" s="2">
        <f t="shared" si="76"/>
        <v>24</v>
      </c>
      <c r="P2407" s="2">
        <f t="shared" si="77"/>
        <v>12</v>
      </c>
    </row>
    <row r="2408" spans="1:16" x14ac:dyDescent="0.3">
      <c r="A2408">
        <v>7</v>
      </c>
      <c r="B2408" t="s">
        <v>3383</v>
      </c>
      <c r="C2408" t="s">
        <v>15</v>
      </c>
      <c r="D2408">
        <v>2000</v>
      </c>
      <c r="E2408">
        <v>2001</v>
      </c>
      <c r="F2408">
        <v>6</v>
      </c>
      <c r="G2408">
        <v>9</v>
      </c>
      <c r="H2408">
        <v>2</v>
      </c>
      <c r="I2408">
        <v>24</v>
      </c>
      <c r="J2408">
        <v>12</v>
      </c>
      <c r="K2408">
        <v>3.42</v>
      </c>
      <c r="L2408">
        <v>0</v>
      </c>
      <c r="M2408">
        <v>0</v>
      </c>
      <c r="N2408">
        <v>2</v>
      </c>
      <c r="O2408" s="2">
        <f t="shared" si="76"/>
        <v>4</v>
      </c>
      <c r="P2408" s="2">
        <f t="shared" si="77"/>
        <v>2.6666666666666665</v>
      </c>
    </row>
    <row r="2409" spans="1:16" x14ac:dyDescent="0.3">
      <c r="A2409">
        <v>8</v>
      </c>
      <c r="B2409" t="s">
        <v>3081</v>
      </c>
      <c r="C2409" t="s">
        <v>20</v>
      </c>
      <c r="D2409">
        <v>2018</v>
      </c>
      <c r="E2409">
        <v>2018</v>
      </c>
      <c r="F2409">
        <v>1</v>
      </c>
      <c r="G2409">
        <v>1</v>
      </c>
      <c r="H2409">
        <v>0</v>
      </c>
      <c r="I2409">
        <v>24</v>
      </c>
      <c r="J2409">
        <v>24</v>
      </c>
      <c r="K2409">
        <v>24</v>
      </c>
      <c r="L2409">
        <v>0</v>
      </c>
      <c r="M2409">
        <v>0</v>
      </c>
      <c r="N2409">
        <v>0</v>
      </c>
      <c r="O2409" s="2">
        <f t="shared" si="76"/>
        <v>24</v>
      </c>
      <c r="P2409" s="2">
        <f t="shared" si="77"/>
        <v>24</v>
      </c>
    </row>
    <row r="2410" spans="1:16" x14ac:dyDescent="0.3">
      <c r="A2410">
        <v>9</v>
      </c>
      <c r="B2410" t="s">
        <v>3093</v>
      </c>
      <c r="C2410" t="s">
        <v>16</v>
      </c>
      <c r="D2410">
        <v>1986</v>
      </c>
      <c r="E2410">
        <v>1986</v>
      </c>
      <c r="F2410">
        <v>3</v>
      </c>
      <c r="G2410">
        <v>4</v>
      </c>
      <c r="H2410">
        <v>0</v>
      </c>
      <c r="I2410">
        <v>24</v>
      </c>
      <c r="J2410">
        <v>13</v>
      </c>
      <c r="K2410">
        <v>6</v>
      </c>
      <c r="L2410">
        <v>0</v>
      </c>
      <c r="M2410">
        <v>0</v>
      </c>
      <c r="N2410">
        <v>0</v>
      </c>
      <c r="O2410" s="2">
        <f t="shared" si="76"/>
        <v>8</v>
      </c>
      <c r="P2410" s="2">
        <f t="shared" si="77"/>
        <v>6</v>
      </c>
    </row>
    <row r="2411" spans="1:16" x14ac:dyDescent="0.3">
      <c r="A2411">
        <v>10</v>
      </c>
      <c r="B2411" t="s">
        <v>1884</v>
      </c>
      <c r="C2411" t="s">
        <v>15</v>
      </c>
      <c r="D2411">
        <v>2008</v>
      </c>
      <c r="E2411">
        <v>2009</v>
      </c>
      <c r="F2411">
        <v>4</v>
      </c>
      <c r="G2411">
        <v>6</v>
      </c>
      <c r="H2411">
        <v>4</v>
      </c>
      <c r="I2411">
        <v>23</v>
      </c>
      <c r="J2411">
        <v>17</v>
      </c>
      <c r="K2411">
        <v>11.5</v>
      </c>
      <c r="L2411">
        <v>0</v>
      </c>
      <c r="M2411">
        <v>0</v>
      </c>
      <c r="N2411">
        <v>1</v>
      </c>
      <c r="O2411" s="2">
        <f t="shared" si="76"/>
        <v>5.75</v>
      </c>
      <c r="P2411" s="2">
        <f t="shared" si="77"/>
        <v>3.8333333333333335</v>
      </c>
    </row>
    <row r="2412" spans="1:16" x14ac:dyDescent="0.3">
      <c r="A2412">
        <v>11</v>
      </c>
      <c r="B2412" t="s">
        <v>4627</v>
      </c>
      <c r="C2412" t="s">
        <v>13</v>
      </c>
      <c r="D2412">
        <v>1892</v>
      </c>
      <c r="E2412">
        <v>1892</v>
      </c>
      <c r="F2412">
        <v>1</v>
      </c>
      <c r="G2412">
        <v>1</v>
      </c>
      <c r="H2412">
        <v>0</v>
      </c>
      <c r="I2412">
        <v>23</v>
      </c>
      <c r="J2412">
        <v>23</v>
      </c>
      <c r="K2412">
        <v>23</v>
      </c>
      <c r="L2412">
        <v>0</v>
      </c>
      <c r="M2412">
        <v>0</v>
      </c>
      <c r="N2412">
        <v>0</v>
      </c>
      <c r="O2412" s="2">
        <f t="shared" si="76"/>
        <v>23</v>
      </c>
      <c r="P2412" s="2">
        <f t="shared" si="77"/>
        <v>23</v>
      </c>
    </row>
    <row r="2413" spans="1:16" x14ac:dyDescent="0.3">
      <c r="A2413">
        <v>12</v>
      </c>
      <c r="B2413" t="s">
        <v>4628</v>
      </c>
      <c r="C2413" t="s">
        <v>13</v>
      </c>
      <c r="D2413">
        <v>1899</v>
      </c>
      <c r="E2413">
        <v>1899</v>
      </c>
      <c r="F2413">
        <v>2</v>
      </c>
      <c r="G2413">
        <v>2</v>
      </c>
      <c r="H2413">
        <v>1</v>
      </c>
      <c r="I2413">
        <v>23</v>
      </c>
      <c r="J2413">
        <v>23</v>
      </c>
      <c r="K2413">
        <v>23</v>
      </c>
      <c r="L2413">
        <v>0</v>
      </c>
      <c r="M2413">
        <v>0</v>
      </c>
      <c r="N2413">
        <v>1</v>
      </c>
      <c r="O2413" s="2">
        <f t="shared" si="76"/>
        <v>11.5</v>
      </c>
      <c r="P2413" s="2">
        <f t="shared" si="77"/>
        <v>11.5</v>
      </c>
    </row>
    <row r="2414" spans="1:16" x14ac:dyDescent="0.3">
      <c r="A2414">
        <v>13</v>
      </c>
      <c r="B2414" t="s">
        <v>2452</v>
      </c>
      <c r="C2414" t="s">
        <v>19</v>
      </c>
      <c r="D2414">
        <v>1995</v>
      </c>
      <c r="E2414">
        <v>1995</v>
      </c>
      <c r="F2414">
        <v>1</v>
      </c>
      <c r="G2414">
        <v>2</v>
      </c>
      <c r="H2414">
        <v>0</v>
      </c>
      <c r="I2414">
        <v>23</v>
      </c>
      <c r="J2414">
        <v>15</v>
      </c>
      <c r="K2414">
        <v>11.5</v>
      </c>
      <c r="L2414">
        <v>0</v>
      </c>
      <c r="M2414">
        <v>0</v>
      </c>
      <c r="N2414">
        <v>0</v>
      </c>
      <c r="O2414" s="2">
        <f t="shared" si="76"/>
        <v>23</v>
      </c>
      <c r="P2414" s="2">
        <f t="shared" si="77"/>
        <v>11.5</v>
      </c>
    </row>
    <row r="2415" spans="1:16" x14ac:dyDescent="0.3">
      <c r="A2415">
        <v>14</v>
      </c>
      <c r="B2415" t="s">
        <v>3189</v>
      </c>
      <c r="C2415" t="s">
        <v>12</v>
      </c>
      <c r="D2415">
        <v>1979</v>
      </c>
      <c r="E2415">
        <v>1979</v>
      </c>
      <c r="F2415">
        <v>2</v>
      </c>
      <c r="G2415">
        <v>4</v>
      </c>
      <c r="H2415">
        <v>0</v>
      </c>
      <c r="I2415">
        <v>23</v>
      </c>
      <c r="J2415">
        <v>21</v>
      </c>
      <c r="K2415">
        <v>5.75</v>
      </c>
      <c r="L2415">
        <v>0</v>
      </c>
      <c r="M2415">
        <v>0</v>
      </c>
      <c r="N2415">
        <v>2</v>
      </c>
      <c r="O2415" s="2">
        <f t="shared" si="76"/>
        <v>11.5</v>
      </c>
      <c r="P2415" s="2">
        <f t="shared" si="77"/>
        <v>5.75</v>
      </c>
    </row>
    <row r="2416" spans="1:16" x14ac:dyDescent="0.3">
      <c r="A2416">
        <v>15</v>
      </c>
      <c r="B2416" t="s">
        <v>4629</v>
      </c>
      <c r="C2416" t="s">
        <v>18</v>
      </c>
      <c r="D2416">
        <v>1953</v>
      </c>
      <c r="E2416">
        <v>1953</v>
      </c>
      <c r="F2416">
        <v>1</v>
      </c>
      <c r="G2416">
        <v>2</v>
      </c>
      <c r="H2416">
        <v>0</v>
      </c>
      <c r="I2416">
        <v>23</v>
      </c>
      <c r="J2416">
        <v>14</v>
      </c>
      <c r="K2416">
        <v>11.5</v>
      </c>
      <c r="L2416">
        <v>0</v>
      </c>
      <c r="M2416">
        <v>0</v>
      </c>
      <c r="N2416">
        <v>0</v>
      </c>
      <c r="O2416" s="2">
        <f t="shared" si="76"/>
        <v>23</v>
      </c>
      <c r="P2416" s="2">
        <f t="shared" si="77"/>
        <v>11.5</v>
      </c>
    </row>
    <row r="2417" spans="1:16" x14ac:dyDescent="0.3">
      <c r="A2417">
        <v>16</v>
      </c>
      <c r="B2417" t="s">
        <v>2530</v>
      </c>
      <c r="C2417" t="s">
        <v>18</v>
      </c>
      <c r="D2417">
        <v>2003</v>
      </c>
      <c r="E2417">
        <v>2003</v>
      </c>
      <c r="F2417">
        <v>1</v>
      </c>
      <c r="G2417">
        <v>2</v>
      </c>
      <c r="H2417">
        <v>0</v>
      </c>
      <c r="I2417">
        <v>23</v>
      </c>
      <c r="J2417">
        <v>16</v>
      </c>
      <c r="K2417">
        <v>11.5</v>
      </c>
      <c r="L2417">
        <v>0</v>
      </c>
      <c r="M2417">
        <v>0</v>
      </c>
      <c r="N2417">
        <v>0</v>
      </c>
      <c r="O2417" s="2">
        <f t="shared" si="76"/>
        <v>23</v>
      </c>
      <c r="P2417" s="2">
        <f t="shared" si="77"/>
        <v>11.5</v>
      </c>
    </row>
    <row r="2418" spans="1:16" x14ac:dyDescent="0.3">
      <c r="A2418">
        <v>17</v>
      </c>
      <c r="B2418" t="s">
        <v>4630</v>
      </c>
      <c r="C2418" t="s">
        <v>15</v>
      </c>
      <c r="D2418">
        <v>1953</v>
      </c>
      <c r="E2418">
        <v>1953</v>
      </c>
      <c r="F2418">
        <v>1</v>
      </c>
      <c r="G2418">
        <v>1</v>
      </c>
      <c r="H2418">
        <v>0</v>
      </c>
      <c r="I2418">
        <v>23</v>
      </c>
      <c r="J2418">
        <v>23</v>
      </c>
      <c r="K2418">
        <v>23</v>
      </c>
      <c r="L2418">
        <v>0</v>
      </c>
      <c r="M2418">
        <v>0</v>
      </c>
      <c r="N2418">
        <v>0</v>
      </c>
      <c r="O2418" s="2">
        <f t="shared" si="76"/>
        <v>23</v>
      </c>
      <c r="P2418" s="2">
        <f t="shared" si="77"/>
        <v>23</v>
      </c>
    </row>
    <row r="2419" spans="1:16" x14ac:dyDescent="0.3">
      <c r="A2419">
        <v>18</v>
      </c>
      <c r="B2419" t="s">
        <v>4631</v>
      </c>
      <c r="C2419" t="s">
        <v>21</v>
      </c>
      <c r="D2419">
        <v>2019</v>
      </c>
      <c r="E2419">
        <v>2019</v>
      </c>
      <c r="F2419">
        <v>1</v>
      </c>
      <c r="G2419">
        <v>2</v>
      </c>
      <c r="H2419">
        <v>0</v>
      </c>
      <c r="I2419">
        <v>23</v>
      </c>
      <c r="J2419">
        <v>14</v>
      </c>
      <c r="K2419">
        <v>11.5</v>
      </c>
      <c r="L2419">
        <v>0</v>
      </c>
      <c r="M2419">
        <v>0</v>
      </c>
      <c r="N2419">
        <v>0</v>
      </c>
      <c r="O2419" s="2">
        <f t="shared" si="76"/>
        <v>23</v>
      </c>
      <c r="P2419" s="2">
        <f t="shared" si="77"/>
        <v>11.5</v>
      </c>
    </row>
    <row r="2420" spans="1:16" x14ac:dyDescent="0.3">
      <c r="A2420">
        <v>19</v>
      </c>
      <c r="B2420" t="s">
        <v>4632</v>
      </c>
      <c r="C2420" t="s">
        <v>17</v>
      </c>
      <c r="D2420">
        <v>1896</v>
      </c>
      <c r="E2420">
        <v>1896</v>
      </c>
      <c r="F2420">
        <v>1</v>
      </c>
      <c r="G2420">
        <v>2</v>
      </c>
      <c r="H2420">
        <v>1</v>
      </c>
      <c r="I2420">
        <v>23</v>
      </c>
      <c r="J2420">
        <v>17</v>
      </c>
      <c r="K2420">
        <v>23</v>
      </c>
      <c r="L2420">
        <v>0</v>
      </c>
      <c r="M2420">
        <v>0</v>
      </c>
      <c r="N2420">
        <v>0</v>
      </c>
      <c r="O2420" s="2">
        <f t="shared" si="76"/>
        <v>23</v>
      </c>
      <c r="P2420" s="2">
        <f t="shared" si="77"/>
        <v>11.5</v>
      </c>
    </row>
    <row r="2421" spans="1:16" x14ac:dyDescent="0.3">
      <c r="A2421">
        <v>20</v>
      </c>
      <c r="B2421" t="s">
        <v>588</v>
      </c>
      <c r="C2421" t="s">
        <v>14</v>
      </c>
      <c r="D2421">
        <v>2018</v>
      </c>
      <c r="E2421">
        <v>2018</v>
      </c>
      <c r="F2421">
        <v>2</v>
      </c>
      <c r="G2421">
        <v>4</v>
      </c>
      <c r="H2421">
        <v>0</v>
      </c>
      <c r="I2421">
        <v>23</v>
      </c>
      <c r="J2421">
        <v>19</v>
      </c>
      <c r="K2421">
        <v>5.75</v>
      </c>
      <c r="L2421">
        <v>0</v>
      </c>
      <c r="M2421">
        <v>0</v>
      </c>
      <c r="N2421">
        <v>2</v>
      </c>
      <c r="O2421" s="2">
        <f t="shared" si="76"/>
        <v>11.5</v>
      </c>
      <c r="P2421" s="2">
        <f t="shared" si="77"/>
        <v>5.75</v>
      </c>
    </row>
    <row r="2422" spans="1:16" x14ac:dyDescent="0.3">
      <c r="A2422">
        <v>21</v>
      </c>
      <c r="B2422" t="s">
        <v>3002</v>
      </c>
      <c r="C2422" t="s">
        <v>12</v>
      </c>
      <c r="D2422">
        <v>2003</v>
      </c>
      <c r="E2422">
        <v>2004</v>
      </c>
      <c r="F2422">
        <v>4</v>
      </c>
      <c r="G2422">
        <v>6</v>
      </c>
      <c r="H2422">
        <v>3</v>
      </c>
      <c r="I2422">
        <v>23</v>
      </c>
      <c r="J2422">
        <v>10</v>
      </c>
      <c r="K2422">
        <v>7.66</v>
      </c>
      <c r="L2422">
        <v>0</v>
      </c>
      <c r="M2422">
        <v>0</v>
      </c>
      <c r="N2422">
        <v>1</v>
      </c>
      <c r="O2422" s="2">
        <f t="shared" si="76"/>
        <v>5.75</v>
      </c>
      <c r="P2422" s="2">
        <f t="shared" si="77"/>
        <v>3.8333333333333335</v>
      </c>
    </row>
    <row r="2423" spans="1:16" x14ac:dyDescent="0.3">
      <c r="A2423">
        <v>22</v>
      </c>
      <c r="B2423" t="s">
        <v>4633</v>
      </c>
      <c r="C2423" t="s">
        <v>18</v>
      </c>
      <c r="D2423">
        <v>1973</v>
      </c>
      <c r="E2423">
        <v>1974</v>
      </c>
      <c r="F2423">
        <v>2</v>
      </c>
      <c r="G2423">
        <v>3</v>
      </c>
      <c r="H2423">
        <v>2</v>
      </c>
      <c r="I2423">
        <v>22</v>
      </c>
      <c r="J2423">
        <v>17</v>
      </c>
      <c r="K2423">
        <v>22</v>
      </c>
      <c r="L2423">
        <v>0</v>
      </c>
      <c r="M2423">
        <v>0</v>
      </c>
      <c r="N2423">
        <v>0</v>
      </c>
      <c r="O2423" s="2">
        <f t="shared" si="76"/>
        <v>11</v>
      </c>
      <c r="P2423" s="2">
        <f t="shared" si="77"/>
        <v>7.333333333333333</v>
      </c>
    </row>
    <row r="2424" spans="1:16" x14ac:dyDescent="0.3">
      <c r="A2424">
        <v>23</v>
      </c>
      <c r="B2424" t="s">
        <v>3460</v>
      </c>
      <c r="C2424" t="s">
        <v>20</v>
      </c>
      <c r="D2424">
        <v>2003</v>
      </c>
      <c r="E2424">
        <v>2005</v>
      </c>
      <c r="F2424">
        <v>3</v>
      </c>
      <c r="G2424">
        <v>6</v>
      </c>
      <c r="H2424">
        <v>3</v>
      </c>
      <c r="I2424">
        <v>22</v>
      </c>
      <c r="J2424">
        <v>13</v>
      </c>
      <c r="K2424">
        <v>7.33</v>
      </c>
      <c r="L2424">
        <v>0</v>
      </c>
      <c r="M2424">
        <v>0</v>
      </c>
      <c r="N2424">
        <v>1</v>
      </c>
      <c r="O2424" s="2">
        <f t="shared" si="76"/>
        <v>7.333333333333333</v>
      </c>
      <c r="P2424" s="2">
        <f t="shared" si="77"/>
        <v>3.6666666666666665</v>
      </c>
    </row>
    <row r="2425" spans="1:16" x14ac:dyDescent="0.3">
      <c r="A2425">
        <v>24</v>
      </c>
      <c r="B2425" t="s">
        <v>3248</v>
      </c>
      <c r="C2425" t="s">
        <v>15</v>
      </c>
      <c r="D2425">
        <v>1978</v>
      </c>
      <c r="E2425">
        <v>1978</v>
      </c>
      <c r="F2425">
        <v>2</v>
      </c>
      <c r="G2425">
        <v>2</v>
      </c>
      <c r="H2425">
        <v>0</v>
      </c>
      <c r="I2425">
        <v>22</v>
      </c>
      <c r="J2425">
        <v>20</v>
      </c>
      <c r="K2425">
        <v>11</v>
      </c>
      <c r="L2425">
        <v>0</v>
      </c>
      <c r="M2425">
        <v>0</v>
      </c>
      <c r="N2425">
        <v>0</v>
      </c>
      <c r="O2425" s="2">
        <f t="shared" si="76"/>
        <v>11</v>
      </c>
      <c r="P2425" s="2">
        <f t="shared" si="77"/>
        <v>11</v>
      </c>
    </row>
    <row r="2426" spans="1:16" x14ac:dyDescent="0.3">
      <c r="A2426">
        <v>25</v>
      </c>
      <c r="B2426" t="s">
        <v>4634</v>
      </c>
      <c r="C2426" t="s">
        <v>13</v>
      </c>
      <c r="D2426">
        <v>1896</v>
      </c>
      <c r="E2426">
        <v>1896</v>
      </c>
      <c r="F2426">
        <v>3</v>
      </c>
      <c r="G2426">
        <v>4</v>
      </c>
      <c r="H2426">
        <v>1</v>
      </c>
      <c r="I2426">
        <v>22</v>
      </c>
      <c r="J2426">
        <v>13</v>
      </c>
      <c r="K2426">
        <v>7.33</v>
      </c>
      <c r="L2426">
        <v>0</v>
      </c>
      <c r="M2426">
        <v>0</v>
      </c>
      <c r="N2426">
        <v>1</v>
      </c>
      <c r="O2426" s="2">
        <f t="shared" si="76"/>
        <v>7.333333333333333</v>
      </c>
      <c r="P2426" s="2">
        <f t="shared" si="77"/>
        <v>5.5</v>
      </c>
    </row>
    <row r="2427" spans="1:16" x14ac:dyDescent="0.3">
      <c r="A2427">
        <v>26</v>
      </c>
      <c r="B2427" t="s">
        <v>4635</v>
      </c>
      <c r="C2427" t="s">
        <v>11</v>
      </c>
      <c r="D2427">
        <v>1952</v>
      </c>
      <c r="E2427">
        <v>1952</v>
      </c>
      <c r="F2427">
        <v>1</v>
      </c>
      <c r="G2427">
        <v>2</v>
      </c>
      <c r="H2427">
        <v>0</v>
      </c>
      <c r="I2427">
        <v>22</v>
      </c>
      <c r="J2427">
        <v>14</v>
      </c>
      <c r="K2427">
        <v>11</v>
      </c>
      <c r="L2427">
        <v>0</v>
      </c>
      <c r="M2427">
        <v>0</v>
      </c>
      <c r="N2427">
        <v>0</v>
      </c>
      <c r="O2427" s="2">
        <f t="shared" si="76"/>
        <v>22</v>
      </c>
      <c r="P2427" s="2">
        <f t="shared" si="77"/>
        <v>11</v>
      </c>
    </row>
    <row r="2428" spans="1:16" x14ac:dyDescent="0.3">
      <c r="A2428">
        <v>27</v>
      </c>
      <c r="B2428" t="s">
        <v>4636</v>
      </c>
      <c r="C2428" t="s">
        <v>14</v>
      </c>
      <c r="D2428">
        <v>2019</v>
      </c>
      <c r="E2428">
        <v>2019</v>
      </c>
      <c r="F2428">
        <v>1</v>
      </c>
      <c r="G2428">
        <v>2</v>
      </c>
      <c r="H2428">
        <v>0</v>
      </c>
      <c r="I2428">
        <v>22</v>
      </c>
      <c r="J2428">
        <v>22</v>
      </c>
      <c r="K2428">
        <v>11</v>
      </c>
      <c r="L2428">
        <v>0</v>
      </c>
      <c r="M2428">
        <v>0</v>
      </c>
      <c r="N2428">
        <v>1</v>
      </c>
      <c r="O2428" s="2">
        <f t="shared" si="76"/>
        <v>22</v>
      </c>
      <c r="P2428" s="2">
        <f t="shared" si="77"/>
        <v>11</v>
      </c>
    </row>
    <row r="2429" spans="1:16" x14ac:dyDescent="0.3">
      <c r="A2429">
        <v>28</v>
      </c>
      <c r="B2429" t="s">
        <v>2909</v>
      </c>
      <c r="C2429" t="s">
        <v>14</v>
      </c>
      <c r="D2429">
        <v>2011</v>
      </c>
      <c r="E2429">
        <v>2011</v>
      </c>
      <c r="F2429">
        <v>1</v>
      </c>
      <c r="G2429">
        <v>2</v>
      </c>
      <c r="H2429">
        <v>0</v>
      </c>
      <c r="I2429">
        <v>22</v>
      </c>
      <c r="J2429">
        <v>15</v>
      </c>
      <c r="K2429">
        <v>11</v>
      </c>
      <c r="L2429">
        <v>0</v>
      </c>
      <c r="M2429">
        <v>0</v>
      </c>
      <c r="N2429">
        <v>0</v>
      </c>
      <c r="O2429" s="2">
        <f t="shared" si="76"/>
        <v>22</v>
      </c>
      <c r="P2429" s="2">
        <f t="shared" si="77"/>
        <v>11</v>
      </c>
    </row>
    <row r="2430" spans="1:16" x14ac:dyDescent="0.3">
      <c r="A2430">
        <v>29</v>
      </c>
      <c r="B2430" t="s">
        <v>4637</v>
      </c>
      <c r="C2430" t="s">
        <v>12</v>
      </c>
      <c r="D2430">
        <v>1995</v>
      </c>
      <c r="E2430">
        <v>1996</v>
      </c>
      <c r="F2430">
        <v>2</v>
      </c>
      <c r="G2430">
        <v>4</v>
      </c>
      <c r="H2430">
        <v>1</v>
      </c>
      <c r="I2430">
        <v>22</v>
      </c>
      <c r="J2430">
        <v>16</v>
      </c>
      <c r="K2430">
        <v>7.33</v>
      </c>
      <c r="L2430">
        <v>0</v>
      </c>
      <c r="M2430">
        <v>0</v>
      </c>
      <c r="N2430">
        <v>2</v>
      </c>
      <c r="O2430" s="2">
        <f t="shared" si="76"/>
        <v>11</v>
      </c>
      <c r="P2430" s="2">
        <f t="shared" si="77"/>
        <v>5.5</v>
      </c>
    </row>
    <row r="2431" spans="1:16" x14ac:dyDescent="0.3">
      <c r="A2431">
        <v>30</v>
      </c>
      <c r="B2431" t="s">
        <v>4638</v>
      </c>
      <c r="C2431" t="s">
        <v>12</v>
      </c>
      <c r="D2431">
        <v>1950</v>
      </c>
      <c r="E2431">
        <v>1953</v>
      </c>
      <c r="F2431">
        <v>3</v>
      </c>
      <c r="G2431">
        <v>4</v>
      </c>
      <c r="H2431">
        <v>1</v>
      </c>
      <c r="I2431">
        <v>22</v>
      </c>
      <c r="J2431">
        <v>13</v>
      </c>
      <c r="K2431">
        <v>7.33</v>
      </c>
      <c r="L2431">
        <v>0</v>
      </c>
      <c r="M2431">
        <v>0</v>
      </c>
      <c r="N2431">
        <v>1</v>
      </c>
      <c r="O2431" s="2">
        <f t="shared" si="76"/>
        <v>7.333333333333333</v>
      </c>
      <c r="P2431" s="2">
        <f t="shared" si="77"/>
        <v>5.5</v>
      </c>
    </row>
    <row r="2432" spans="1:16" x14ac:dyDescent="0.3">
      <c r="A2432">
        <v>31</v>
      </c>
      <c r="B2432" t="s">
        <v>4639</v>
      </c>
      <c r="C2432" t="s">
        <v>13</v>
      </c>
      <c r="D2432">
        <v>1954</v>
      </c>
      <c r="E2432">
        <v>1954</v>
      </c>
      <c r="F2432">
        <v>1</v>
      </c>
      <c r="G2432">
        <v>2</v>
      </c>
      <c r="H2432">
        <v>0</v>
      </c>
      <c r="I2432">
        <v>22</v>
      </c>
      <c r="J2432">
        <v>22</v>
      </c>
      <c r="K2432">
        <v>11</v>
      </c>
      <c r="L2432">
        <v>0</v>
      </c>
      <c r="M2432">
        <v>0</v>
      </c>
      <c r="N2432">
        <v>1</v>
      </c>
      <c r="O2432" s="2">
        <f t="shared" si="76"/>
        <v>22</v>
      </c>
      <c r="P2432" s="2">
        <f t="shared" si="77"/>
        <v>11</v>
      </c>
    </row>
    <row r="2433" spans="1:16" x14ac:dyDescent="0.3">
      <c r="A2433">
        <v>32</v>
      </c>
      <c r="B2433" t="s">
        <v>4640</v>
      </c>
      <c r="C2433" t="s">
        <v>12</v>
      </c>
      <c r="D2433">
        <v>1992</v>
      </c>
      <c r="E2433">
        <v>1992</v>
      </c>
      <c r="F2433">
        <v>1</v>
      </c>
      <c r="G2433">
        <v>2</v>
      </c>
      <c r="H2433">
        <v>0</v>
      </c>
      <c r="I2433">
        <v>22</v>
      </c>
      <c r="J2433">
        <v>14</v>
      </c>
      <c r="K2433">
        <v>11</v>
      </c>
      <c r="L2433">
        <v>0</v>
      </c>
      <c r="M2433">
        <v>0</v>
      </c>
      <c r="N2433">
        <v>0</v>
      </c>
      <c r="O2433" s="2">
        <f t="shared" si="76"/>
        <v>22</v>
      </c>
      <c r="P2433" s="2">
        <f t="shared" si="77"/>
        <v>11</v>
      </c>
    </row>
    <row r="2434" spans="1:16" x14ac:dyDescent="0.3">
      <c r="A2434">
        <v>33</v>
      </c>
      <c r="B2434" t="s">
        <v>624</v>
      </c>
      <c r="C2434" t="s">
        <v>17</v>
      </c>
      <c r="D2434">
        <v>2002</v>
      </c>
      <c r="E2434">
        <v>2003</v>
      </c>
      <c r="F2434">
        <v>4</v>
      </c>
      <c r="G2434">
        <v>4</v>
      </c>
      <c r="H2434">
        <v>1</v>
      </c>
      <c r="I2434">
        <v>22</v>
      </c>
      <c r="J2434">
        <v>9</v>
      </c>
      <c r="K2434">
        <v>7.33</v>
      </c>
      <c r="L2434">
        <v>0</v>
      </c>
      <c r="M2434">
        <v>0</v>
      </c>
      <c r="N2434">
        <v>1</v>
      </c>
      <c r="O2434" s="2">
        <f t="shared" ref="O2434:O2497" si="78">I2434/F2434</f>
        <v>5.5</v>
      </c>
      <c r="P2434" s="2">
        <f t="shared" ref="P2434:P2497" si="79">I2434/G2434</f>
        <v>5.5</v>
      </c>
    </row>
    <row r="2435" spans="1:16" x14ac:dyDescent="0.3">
      <c r="A2435">
        <v>34</v>
      </c>
      <c r="B2435" t="s">
        <v>1464</v>
      </c>
      <c r="C2435" t="s">
        <v>14</v>
      </c>
      <c r="D2435">
        <v>2018</v>
      </c>
      <c r="E2435">
        <v>2019</v>
      </c>
      <c r="F2435">
        <v>7</v>
      </c>
      <c r="G2435">
        <v>9</v>
      </c>
      <c r="H2435">
        <v>2</v>
      </c>
      <c r="I2435">
        <v>22</v>
      </c>
      <c r="J2435">
        <v>12</v>
      </c>
      <c r="K2435">
        <v>3.14</v>
      </c>
      <c r="L2435">
        <v>0</v>
      </c>
      <c r="M2435">
        <v>0</v>
      </c>
      <c r="N2435">
        <v>2</v>
      </c>
      <c r="O2435" s="2">
        <f t="shared" si="78"/>
        <v>3.1428571428571428</v>
      </c>
      <c r="P2435" s="2">
        <f t="shared" si="79"/>
        <v>2.4444444444444446</v>
      </c>
    </row>
    <row r="2436" spans="1:16" x14ac:dyDescent="0.3">
      <c r="A2436">
        <v>35</v>
      </c>
      <c r="B2436" t="s">
        <v>4641</v>
      </c>
      <c r="C2436" t="s">
        <v>12</v>
      </c>
      <c r="D2436">
        <v>1966</v>
      </c>
      <c r="E2436">
        <v>1968</v>
      </c>
      <c r="F2436">
        <v>8</v>
      </c>
      <c r="G2436">
        <v>13</v>
      </c>
      <c r="H2436">
        <v>7</v>
      </c>
      <c r="I2436">
        <v>22</v>
      </c>
      <c r="J2436">
        <v>9</v>
      </c>
      <c r="K2436">
        <v>3.66</v>
      </c>
      <c r="L2436">
        <v>0</v>
      </c>
      <c r="M2436">
        <v>0</v>
      </c>
      <c r="N2436">
        <v>3</v>
      </c>
      <c r="O2436" s="2">
        <f t="shared" si="78"/>
        <v>2.75</v>
      </c>
      <c r="P2436" s="2">
        <f t="shared" si="79"/>
        <v>1.6923076923076923</v>
      </c>
    </row>
    <row r="2437" spans="1:16" x14ac:dyDescent="0.3">
      <c r="A2437">
        <v>36</v>
      </c>
      <c r="B2437" t="s">
        <v>4642</v>
      </c>
      <c r="C2437" t="s">
        <v>17</v>
      </c>
      <c r="D2437">
        <v>1910</v>
      </c>
      <c r="E2437">
        <v>1910</v>
      </c>
      <c r="F2437">
        <v>1</v>
      </c>
      <c r="G2437">
        <v>2</v>
      </c>
      <c r="H2437">
        <v>0</v>
      </c>
      <c r="I2437">
        <v>22</v>
      </c>
      <c r="J2437">
        <v>15</v>
      </c>
      <c r="K2437">
        <v>11</v>
      </c>
      <c r="L2437">
        <v>0</v>
      </c>
      <c r="M2437">
        <v>0</v>
      </c>
      <c r="N2437">
        <v>0</v>
      </c>
      <c r="O2437" s="2">
        <f t="shared" si="78"/>
        <v>22</v>
      </c>
      <c r="P2437" s="2">
        <f t="shared" si="79"/>
        <v>11</v>
      </c>
    </row>
    <row r="2438" spans="1:16" x14ac:dyDescent="0.3">
      <c r="A2438">
        <v>37</v>
      </c>
      <c r="B2438" t="s">
        <v>3012</v>
      </c>
      <c r="C2438" t="s">
        <v>20</v>
      </c>
      <c r="D2438">
        <v>2004</v>
      </c>
      <c r="E2438">
        <v>2004</v>
      </c>
      <c r="F2438">
        <v>3</v>
      </c>
      <c r="G2438">
        <v>6</v>
      </c>
      <c r="H2438">
        <v>4</v>
      </c>
      <c r="I2438">
        <v>22</v>
      </c>
      <c r="J2438">
        <v>10</v>
      </c>
      <c r="K2438">
        <v>11</v>
      </c>
      <c r="L2438">
        <v>0</v>
      </c>
      <c r="M2438">
        <v>0</v>
      </c>
      <c r="N2438">
        <v>2</v>
      </c>
      <c r="O2438" s="2">
        <f t="shared" si="78"/>
        <v>7.333333333333333</v>
      </c>
      <c r="P2438" s="2">
        <f t="shared" si="79"/>
        <v>3.6666666666666665</v>
      </c>
    </row>
    <row r="2439" spans="1:16" x14ac:dyDescent="0.3">
      <c r="A2439">
        <v>38</v>
      </c>
      <c r="B2439" t="s">
        <v>4643</v>
      </c>
      <c r="C2439" t="s">
        <v>12</v>
      </c>
      <c r="D2439">
        <v>1970</v>
      </c>
      <c r="E2439">
        <v>1971</v>
      </c>
      <c r="F2439">
        <v>4</v>
      </c>
      <c r="G2439">
        <v>5</v>
      </c>
      <c r="H2439">
        <v>4</v>
      </c>
      <c r="I2439">
        <v>22</v>
      </c>
      <c r="J2439">
        <v>12</v>
      </c>
      <c r="K2439">
        <v>22</v>
      </c>
      <c r="L2439">
        <v>0</v>
      </c>
      <c r="M2439">
        <v>0</v>
      </c>
      <c r="N2439">
        <v>1</v>
      </c>
      <c r="O2439" s="2">
        <f t="shared" si="78"/>
        <v>5.5</v>
      </c>
      <c r="P2439" s="2">
        <f t="shared" si="79"/>
        <v>4.4000000000000004</v>
      </c>
    </row>
    <row r="2440" spans="1:16" x14ac:dyDescent="0.3">
      <c r="A2440">
        <v>39</v>
      </c>
      <c r="B2440" t="s">
        <v>3092</v>
      </c>
      <c r="C2440" t="s">
        <v>14</v>
      </c>
      <c r="D2440">
        <v>1982</v>
      </c>
      <c r="E2440">
        <v>1985</v>
      </c>
      <c r="F2440">
        <v>4</v>
      </c>
      <c r="G2440">
        <v>7</v>
      </c>
      <c r="H2440">
        <v>2</v>
      </c>
      <c r="I2440">
        <v>22</v>
      </c>
      <c r="J2440">
        <v>8</v>
      </c>
      <c r="K2440">
        <v>4.4000000000000004</v>
      </c>
      <c r="L2440">
        <v>0</v>
      </c>
      <c r="M2440">
        <v>0</v>
      </c>
      <c r="N2440">
        <v>2</v>
      </c>
      <c r="O2440" s="2">
        <f t="shared" si="78"/>
        <v>5.5</v>
      </c>
      <c r="P2440" s="2">
        <f t="shared" si="79"/>
        <v>3.1428571428571428</v>
      </c>
    </row>
    <row r="2441" spans="1:16" x14ac:dyDescent="0.3">
      <c r="A2441">
        <v>40</v>
      </c>
      <c r="B2441" t="s">
        <v>4644</v>
      </c>
      <c r="C2441" t="s">
        <v>18</v>
      </c>
      <c r="D2441">
        <v>1954</v>
      </c>
      <c r="E2441">
        <v>1954</v>
      </c>
      <c r="F2441">
        <v>2</v>
      </c>
      <c r="G2441">
        <v>3</v>
      </c>
      <c r="H2441">
        <v>3</v>
      </c>
      <c r="I2441">
        <v>21</v>
      </c>
      <c r="J2441">
        <v>21</v>
      </c>
      <c r="K2441" t="s">
        <v>8</v>
      </c>
      <c r="L2441">
        <v>0</v>
      </c>
      <c r="M2441">
        <v>0</v>
      </c>
      <c r="N2441">
        <v>0</v>
      </c>
      <c r="O2441" s="2">
        <f t="shared" si="78"/>
        <v>10.5</v>
      </c>
      <c r="P2441" s="2">
        <f t="shared" si="79"/>
        <v>7</v>
      </c>
    </row>
    <row r="2442" spans="1:16" x14ac:dyDescent="0.3">
      <c r="A2442">
        <v>41</v>
      </c>
      <c r="B2442" t="s">
        <v>3334</v>
      </c>
      <c r="C2442" t="s">
        <v>15</v>
      </c>
      <c r="D2442">
        <v>2000</v>
      </c>
      <c r="E2442">
        <v>2002</v>
      </c>
      <c r="F2442">
        <v>6</v>
      </c>
      <c r="G2442">
        <v>11</v>
      </c>
      <c r="H2442">
        <v>3</v>
      </c>
      <c r="I2442">
        <v>21</v>
      </c>
      <c r="J2442">
        <v>6</v>
      </c>
      <c r="K2442">
        <v>2.62</v>
      </c>
      <c r="L2442">
        <v>0</v>
      </c>
      <c r="M2442">
        <v>0</v>
      </c>
      <c r="N2442">
        <v>4</v>
      </c>
      <c r="O2442" s="2">
        <f t="shared" si="78"/>
        <v>3.5</v>
      </c>
      <c r="P2442" s="2">
        <f t="shared" si="79"/>
        <v>1.9090909090909092</v>
      </c>
    </row>
    <row r="2443" spans="1:16" x14ac:dyDescent="0.3">
      <c r="A2443">
        <v>42</v>
      </c>
      <c r="B2443" t="s">
        <v>4645</v>
      </c>
      <c r="C2443" t="s">
        <v>13</v>
      </c>
      <c r="D2443">
        <v>1905</v>
      </c>
      <c r="E2443">
        <v>1912</v>
      </c>
      <c r="F2443">
        <v>4</v>
      </c>
      <c r="G2443">
        <v>5</v>
      </c>
      <c r="H2443">
        <v>2</v>
      </c>
      <c r="I2443">
        <v>21</v>
      </c>
      <c r="J2443">
        <v>11</v>
      </c>
      <c r="K2443">
        <v>7</v>
      </c>
      <c r="L2443">
        <v>0</v>
      </c>
      <c r="M2443">
        <v>0</v>
      </c>
      <c r="N2443">
        <v>2</v>
      </c>
      <c r="O2443" s="2">
        <f t="shared" si="78"/>
        <v>5.25</v>
      </c>
      <c r="P2443" s="2">
        <f t="shared" si="79"/>
        <v>4.2</v>
      </c>
    </row>
    <row r="2444" spans="1:16" x14ac:dyDescent="0.3">
      <c r="A2444">
        <v>43</v>
      </c>
      <c r="B2444" t="s">
        <v>4646</v>
      </c>
      <c r="C2444" t="s">
        <v>17</v>
      </c>
      <c r="D2444">
        <v>1892</v>
      </c>
      <c r="E2444">
        <v>1892</v>
      </c>
      <c r="F2444">
        <v>1</v>
      </c>
      <c r="G2444">
        <v>2</v>
      </c>
      <c r="H2444">
        <v>0</v>
      </c>
      <c r="I2444">
        <v>21</v>
      </c>
      <c r="J2444">
        <v>18</v>
      </c>
      <c r="K2444">
        <v>10.5</v>
      </c>
      <c r="L2444">
        <v>0</v>
      </c>
      <c r="M2444">
        <v>0</v>
      </c>
      <c r="N2444">
        <v>0</v>
      </c>
      <c r="O2444" s="2">
        <f t="shared" si="78"/>
        <v>21</v>
      </c>
      <c r="P2444" s="2">
        <f t="shared" si="79"/>
        <v>10.5</v>
      </c>
    </row>
    <row r="2445" spans="1:16" x14ac:dyDescent="0.3">
      <c r="A2445">
        <v>44</v>
      </c>
      <c r="B2445" t="s">
        <v>2992</v>
      </c>
      <c r="C2445" t="s">
        <v>16</v>
      </c>
      <c r="D2445">
        <v>2013</v>
      </c>
      <c r="E2445">
        <v>2015</v>
      </c>
      <c r="F2445">
        <v>3</v>
      </c>
      <c r="G2445">
        <v>4</v>
      </c>
      <c r="H2445">
        <v>0</v>
      </c>
      <c r="I2445">
        <v>21</v>
      </c>
      <c r="J2445">
        <v>12</v>
      </c>
      <c r="K2445">
        <v>5.25</v>
      </c>
      <c r="L2445">
        <v>0</v>
      </c>
      <c r="M2445">
        <v>0</v>
      </c>
      <c r="N2445">
        <v>2</v>
      </c>
      <c r="O2445" s="2">
        <f t="shared" si="78"/>
        <v>7</v>
      </c>
      <c r="P2445" s="2">
        <f t="shared" si="79"/>
        <v>5.25</v>
      </c>
    </row>
    <row r="2446" spans="1:16" x14ac:dyDescent="0.3">
      <c r="A2446">
        <v>45</v>
      </c>
      <c r="B2446" t="s">
        <v>4647</v>
      </c>
      <c r="C2446" t="s">
        <v>19</v>
      </c>
      <c r="D2446">
        <v>2005</v>
      </c>
      <c r="E2446">
        <v>2005</v>
      </c>
      <c r="F2446">
        <v>1</v>
      </c>
      <c r="G2446">
        <v>2</v>
      </c>
      <c r="H2446">
        <v>0</v>
      </c>
      <c r="I2446">
        <v>21</v>
      </c>
      <c r="J2446">
        <v>16</v>
      </c>
      <c r="K2446">
        <v>10.5</v>
      </c>
      <c r="L2446">
        <v>0</v>
      </c>
      <c r="M2446">
        <v>0</v>
      </c>
      <c r="N2446">
        <v>0</v>
      </c>
      <c r="O2446" s="2">
        <f t="shared" si="78"/>
        <v>21</v>
      </c>
      <c r="P2446" s="2">
        <f t="shared" si="79"/>
        <v>10.5</v>
      </c>
    </row>
    <row r="2447" spans="1:16" x14ac:dyDescent="0.3">
      <c r="A2447">
        <v>46</v>
      </c>
      <c r="B2447" t="s">
        <v>4648</v>
      </c>
      <c r="C2447" t="s">
        <v>17</v>
      </c>
      <c r="D2447">
        <v>1896</v>
      </c>
      <c r="E2447">
        <v>1896</v>
      </c>
      <c r="F2447">
        <v>1</v>
      </c>
      <c r="G2447">
        <v>2</v>
      </c>
      <c r="H2447">
        <v>1</v>
      </c>
      <c r="I2447">
        <v>21</v>
      </c>
      <c r="J2447">
        <v>18</v>
      </c>
      <c r="K2447">
        <v>21</v>
      </c>
      <c r="L2447">
        <v>0</v>
      </c>
      <c r="M2447">
        <v>0</v>
      </c>
      <c r="N2447">
        <v>0</v>
      </c>
      <c r="O2447" s="2">
        <f t="shared" si="78"/>
        <v>21</v>
      </c>
      <c r="P2447" s="2">
        <f t="shared" si="79"/>
        <v>10.5</v>
      </c>
    </row>
    <row r="2448" spans="1:16" x14ac:dyDescent="0.3">
      <c r="A2448">
        <v>47</v>
      </c>
      <c r="B2448" t="s">
        <v>4649</v>
      </c>
      <c r="C2448" t="s">
        <v>12</v>
      </c>
      <c r="D2448">
        <v>1953</v>
      </c>
      <c r="E2448">
        <v>1955</v>
      </c>
      <c r="F2448">
        <v>3</v>
      </c>
      <c r="G2448">
        <v>6</v>
      </c>
      <c r="H2448">
        <v>3</v>
      </c>
      <c r="I2448">
        <v>21</v>
      </c>
      <c r="J2448">
        <v>8</v>
      </c>
      <c r="K2448">
        <v>7</v>
      </c>
      <c r="L2448">
        <v>0</v>
      </c>
      <c r="M2448">
        <v>0</v>
      </c>
      <c r="N2448">
        <v>1</v>
      </c>
      <c r="O2448" s="2">
        <f t="shared" si="78"/>
        <v>7</v>
      </c>
      <c r="P2448" s="2">
        <f t="shared" si="79"/>
        <v>3.5</v>
      </c>
    </row>
    <row r="2449" spans="1:16" x14ac:dyDescent="0.3">
      <c r="A2449">
        <v>48</v>
      </c>
      <c r="B2449" t="s">
        <v>4650</v>
      </c>
      <c r="C2449" t="s">
        <v>13</v>
      </c>
      <c r="D2449">
        <v>1879</v>
      </c>
      <c r="E2449">
        <v>1884</v>
      </c>
      <c r="F2449">
        <v>3</v>
      </c>
      <c r="G2449">
        <v>6</v>
      </c>
      <c r="H2449">
        <v>0</v>
      </c>
      <c r="I2449">
        <v>21</v>
      </c>
      <c r="J2449">
        <v>9</v>
      </c>
      <c r="K2449">
        <v>3.5</v>
      </c>
      <c r="L2449">
        <v>0</v>
      </c>
      <c r="M2449">
        <v>0</v>
      </c>
      <c r="N2449">
        <v>1</v>
      </c>
      <c r="O2449" s="2">
        <f t="shared" si="78"/>
        <v>7</v>
      </c>
      <c r="P2449" s="2">
        <f t="shared" si="79"/>
        <v>3.5</v>
      </c>
    </row>
    <row r="2450" spans="1:16" x14ac:dyDescent="0.3">
      <c r="A2450">
        <v>49</v>
      </c>
      <c r="B2450" t="s">
        <v>4651</v>
      </c>
      <c r="C2450" t="s">
        <v>17</v>
      </c>
      <c r="D2450">
        <v>1947</v>
      </c>
      <c r="E2450">
        <v>1947</v>
      </c>
      <c r="F2450">
        <v>3</v>
      </c>
      <c r="G2450">
        <v>5</v>
      </c>
      <c r="H2450">
        <v>2</v>
      </c>
      <c r="I2450">
        <v>21</v>
      </c>
      <c r="J2450">
        <v>9</v>
      </c>
      <c r="K2450">
        <v>7</v>
      </c>
      <c r="L2450">
        <v>0</v>
      </c>
      <c r="M2450">
        <v>0</v>
      </c>
      <c r="N2450">
        <v>2</v>
      </c>
      <c r="O2450" s="2">
        <f t="shared" si="78"/>
        <v>7</v>
      </c>
      <c r="P2450" s="2">
        <f t="shared" si="79"/>
        <v>4.2</v>
      </c>
    </row>
    <row r="2451" spans="1:16" x14ac:dyDescent="0.3">
      <c r="A2451">
        <v>0</v>
      </c>
      <c r="B2451" t="s">
        <v>4652</v>
      </c>
      <c r="C2451" t="s">
        <v>13</v>
      </c>
      <c r="D2451">
        <v>1993</v>
      </c>
      <c r="E2451">
        <v>1994</v>
      </c>
      <c r="F2451">
        <v>3</v>
      </c>
      <c r="G2451">
        <v>5</v>
      </c>
      <c r="H2451">
        <v>0</v>
      </c>
      <c r="I2451">
        <v>21</v>
      </c>
      <c r="J2451">
        <v>11</v>
      </c>
      <c r="K2451">
        <v>4.2</v>
      </c>
      <c r="L2451">
        <v>0</v>
      </c>
      <c r="M2451">
        <v>0</v>
      </c>
      <c r="N2451">
        <v>2</v>
      </c>
      <c r="O2451" s="2">
        <f t="shared" si="78"/>
        <v>7</v>
      </c>
      <c r="P2451" s="2">
        <f t="shared" si="79"/>
        <v>4.2</v>
      </c>
    </row>
    <row r="2452" spans="1:16" x14ac:dyDescent="0.3">
      <c r="A2452">
        <v>1</v>
      </c>
      <c r="B2452" t="s">
        <v>3283</v>
      </c>
      <c r="C2452" t="s">
        <v>12</v>
      </c>
      <c r="D2452">
        <v>2009</v>
      </c>
      <c r="E2452">
        <v>2009</v>
      </c>
      <c r="F2452">
        <v>1</v>
      </c>
      <c r="G2452">
        <v>2</v>
      </c>
      <c r="H2452">
        <v>1</v>
      </c>
      <c r="I2452">
        <v>21</v>
      </c>
      <c r="J2452">
        <v>13</v>
      </c>
      <c r="K2452">
        <v>21</v>
      </c>
      <c r="L2452">
        <v>0</v>
      </c>
      <c r="M2452">
        <v>0</v>
      </c>
      <c r="N2452">
        <v>0</v>
      </c>
      <c r="O2452" s="2">
        <f t="shared" si="78"/>
        <v>21</v>
      </c>
      <c r="P2452" s="2">
        <f t="shared" si="79"/>
        <v>10.5</v>
      </c>
    </row>
    <row r="2453" spans="1:16" x14ac:dyDescent="0.3">
      <c r="A2453">
        <v>2</v>
      </c>
      <c r="B2453" t="s">
        <v>1086</v>
      </c>
      <c r="C2453" t="s">
        <v>19</v>
      </c>
      <c r="D2453">
        <v>2018</v>
      </c>
      <c r="E2453">
        <v>2018</v>
      </c>
      <c r="F2453">
        <v>1</v>
      </c>
      <c r="G2453">
        <v>2</v>
      </c>
      <c r="H2453">
        <v>0</v>
      </c>
      <c r="I2453">
        <v>21</v>
      </c>
      <c r="J2453">
        <v>17</v>
      </c>
      <c r="K2453">
        <v>10.5</v>
      </c>
      <c r="L2453">
        <v>0</v>
      </c>
      <c r="M2453">
        <v>0</v>
      </c>
      <c r="N2453">
        <v>0</v>
      </c>
      <c r="O2453" s="2">
        <f t="shared" si="78"/>
        <v>21</v>
      </c>
      <c r="P2453" s="2">
        <f t="shared" si="79"/>
        <v>10.5</v>
      </c>
    </row>
    <row r="2454" spans="1:16" x14ac:dyDescent="0.3">
      <c r="A2454">
        <v>3</v>
      </c>
      <c r="B2454" t="s">
        <v>4653</v>
      </c>
      <c r="C2454" t="s">
        <v>18</v>
      </c>
      <c r="D2454">
        <v>1958</v>
      </c>
      <c r="E2454">
        <v>1958</v>
      </c>
      <c r="F2454">
        <v>2</v>
      </c>
      <c r="G2454">
        <v>4</v>
      </c>
      <c r="H2454">
        <v>0</v>
      </c>
      <c r="I2454">
        <v>21</v>
      </c>
      <c r="J2454">
        <v>10</v>
      </c>
      <c r="K2454">
        <v>5.25</v>
      </c>
      <c r="L2454">
        <v>0</v>
      </c>
      <c r="M2454">
        <v>0</v>
      </c>
      <c r="N2454">
        <v>0</v>
      </c>
      <c r="O2454" s="2">
        <f t="shared" si="78"/>
        <v>10.5</v>
      </c>
      <c r="P2454" s="2">
        <f t="shared" si="79"/>
        <v>5.25</v>
      </c>
    </row>
    <row r="2455" spans="1:16" x14ac:dyDescent="0.3">
      <c r="A2455">
        <v>4</v>
      </c>
      <c r="B2455" t="s">
        <v>4654</v>
      </c>
      <c r="C2455" t="s">
        <v>12</v>
      </c>
      <c r="D2455">
        <v>1932</v>
      </c>
      <c r="E2455">
        <v>1932</v>
      </c>
      <c r="F2455">
        <v>1</v>
      </c>
      <c r="G2455">
        <v>2</v>
      </c>
      <c r="H2455">
        <v>1</v>
      </c>
      <c r="I2455">
        <v>21</v>
      </c>
      <c r="J2455">
        <v>21</v>
      </c>
      <c r="K2455">
        <v>21</v>
      </c>
      <c r="L2455">
        <v>0</v>
      </c>
      <c r="M2455">
        <v>0</v>
      </c>
      <c r="N2455">
        <v>1</v>
      </c>
      <c r="O2455" s="2">
        <f t="shared" si="78"/>
        <v>21</v>
      </c>
      <c r="P2455" s="2">
        <f t="shared" si="79"/>
        <v>10.5</v>
      </c>
    </row>
    <row r="2456" spans="1:16" x14ac:dyDescent="0.3">
      <c r="A2456">
        <v>5</v>
      </c>
      <c r="B2456" t="s">
        <v>4655</v>
      </c>
      <c r="C2456" t="s">
        <v>13</v>
      </c>
      <c r="D2456">
        <v>2008</v>
      </c>
      <c r="E2456">
        <v>2008</v>
      </c>
      <c r="F2456">
        <v>1</v>
      </c>
      <c r="G2456">
        <v>2</v>
      </c>
      <c r="H2456">
        <v>0</v>
      </c>
      <c r="I2456">
        <v>21</v>
      </c>
      <c r="J2456">
        <v>13</v>
      </c>
      <c r="K2456">
        <v>10.5</v>
      </c>
      <c r="L2456">
        <v>0</v>
      </c>
      <c r="M2456">
        <v>0</v>
      </c>
      <c r="N2456">
        <v>0</v>
      </c>
      <c r="O2456" s="2">
        <f t="shared" si="78"/>
        <v>21</v>
      </c>
      <c r="P2456" s="2">
        <f t="shared" si="79"/>
        <v>10.5</v>
      </c>
    </row>
    <row r="2457" spans="1:16" x14ac:dyDescent="0.3">
      <c r="A2457">
        <v>6</v>
      </c>
      <c r="B2457" t="s">
        <v>3495</v>
      </c>
      <c r="C2457" t="s">
        <v>13</v>
      </c>
      <c r="D2457">
        <v>1986</v>
      </c>
      <c r="E2457">
        <v>1988</v>
      </c>
      <c r="F2457">
        <v>3</v>
      </c>
      <c r="G2457">
        <v>4</v>
      </c>
      <c r="H2457">
        <v>1</v>
      </c>
      <c r="I2457">
        <v>21</v>
      </c>
      <c r="J2457">
        <v>12</v>
      </c>
      <c r="K2457">
        <v>7</v>
      </c>
      <c r="L2457">
        <v>0</v>
      </c>
      <c r="M2457">
        <v>0</v>
      </c>
      <c r="N2457">
        <v>1</v>
      </c>
      <c r="O2457" s="2">
        <f t="shared" si="78"/>
        <v>7</v>
      </c>
      <c r="P2457" s="2">
        <f t="shared" si="79"/>
        <v>5.25</v>
      </c>
    </row>
    <row r="2458" spans="1:16" x14ac:dyDescent="0.3">
      <c r="A2458">
        <v>7</v>
      </c>
      <c r="B2458" t="s">
        <v>4656</v>
      </c>
      <c r="C2458" t="s">
        <v>12</v>
      </c>
      <c r="D2458">
        <v>1894</v>
      </c>
      <c r="E2458">
        <v>1894</v>
      </c>
      <c r="F2458">
        <v>1</v>
      </c>
      <c r="G2458">
        <v>2</v>
      </c>
      <c r="H2458">
        <v>0</v>
      </c>
      <c r="I2458">
        <v>21</v>
      </c>
      <c r="J2458">
        <v>17</v>
      </c>
      <c r="K2458">
        <v>10.5</v>
      </c>
      <c r="L2458">
        <v>0</v>
      </c>
      <c r="M2458">
        <v>0</v>
      </c>
      <c r="N2458">
        <v>0</v>
      </c>
      <c r="O2458" s="2">
        <f t="shared" si="78"/>
        <v>21</v>
      </c>
      <c r="P2458" s="2">
        <f t="shared" si="79"/>
        <v>10.5</v>
      </c>
    </row>
    <row r="2459" spans="1:16" x14ac:dyDescent="0.3">
      <c r="A2459">
        <v>8</v>
      </c>
      <c r="B2459" t="s">
        <v>4657</v>
      </c>
      <c r="C2459" t="s">
        <v>13</v>
      </c>
      <c r="D2459">
        <v>1879</v>
      </c>
      <c r="E2459">
        <v>1879</v>
      </c>
      <c r="F2459">
        <v>1</v>
      </c>
      <c r="G2459">
        <v>2</v>
      </c>
      <c r="H2459">
        <v>0</v>
      </c>
      <c r="I2459">
        <v>21</v>
      </c>
      <c r="J2459">
        <v>18</v>
      </c>
      <c r="K2459">
        <v>10.5</v>
      </c>
      <c r="L2459">
        <v>0</v>
      </c>
      <c r="M2459">
        <v>0</v>
      </c>
      <c r="N2459">
        <v>0</v>
      </c>
      <c r="O2459" s="2">
        <f t="shared" si="78"/>
        <v>21</v>
      </c>
      <c r="P2459" s="2">
        <f t="shared" si="79"/>
        <v>10.5</v>
      </c>
    </row>
    <row r="2460" spans="1:16" x14ac:dyDescent="0.3">
      <c r="A2460">
        <v>9</v>
      </c>
      <c r="B2460" t="s">
        <v>4658</v>
      </c>
      <c r="C2460" t="s">
        <v>15</v>
      </c>
      <c r="D2460">
        <v>1948</v>
      </c>
      <c r="E2460">
        <v>1952</v>
      </c>
      <c r="F2460">
        <v>4</v>
      </c>
      <c r="G2460">
        <v>5</v>
      </c>
      <c r="H2460">
        <v>1</v>
      </c>
      <c r="I2460">
        <v>21</v>
      </c>
      <c r="J2460">
        <v>12</v>
      </c>
      <c r="K2460">
        <v>5.25</v>
      </c>
      <c r="L2460">
        <v>0</v>
      </c>
      <c r="M2460">
        <v>0</v>
      </c>
      <c r="N2460">
        <v>2</v>
      </c>
      <c r="O2460" s="2">
        <f t="shared" si="78"/>
        <v>5.25</v>
      </c>
      <c r="P2460" s="2">
        <f t="shared" si="79"/>
        <v>4.2</v>
      </c>
    </row>
    <row r="2461" spans="1:16" x14ac:dyDescent="0.3">
      <c r="A2461">
        <v>10</v>
      </c>
      <c r="B2461" t="s">
        <v>4659</v>
      </c>
      <c r="C2461" t="s">
        <v>15</v>
      </c>
      <c r="D2461">
        <v>1953</v>
      </c>
      <c r="E2461">
        <v>1953</v>
      </c>
      <c r="F2461">
        <v>1</v>
      </c>
      <c r="G2461">
        <v>1</v>
      </c>
      <c r="H2461">
        <v>0</v>
      </c>
      <c r="I2461">
        <v>21</v>
      </c>
      <c r="J2461">
        <v>21</v>
      </c>
      <c r="K2461">
        <v>21</v>
      </c>
      <c r="L2461">
        <v>0</v>
      </c>
      <c r="M2461">
        <v>0</v>
      </c>
      <c r="N2461">
        <v>0</v>
      </c>
      <c r="O2461" s="2">
        <f t="shared" si="78"/>
        <v>21</v>
      </c>
      <c r="P2461" s="2">
        <f t="shared" si="79"/>
        <v>21</v>
      </c>
    </row>
    <row r="2462" spans="1:16" x14ac:dyDescent="0.3">
      <c r="A2462">
        <v>11</v>
      </c>
      <c r="B2462" t="s">
        <v>2970</v>
      </c>
      <c r="C2462" t="s">
        <v>12</v>
      </c>
      <c r="D2462">
        <v>1983</v>
      </c>
      <c r="E2462">
        <v>1984</v>
      </c>
      <c r="F2462">
        <v>2</v>
      </c>
      <c r="G2462">
        <v>2</v>
      </c>
      <c r="H2462">
        <v>0</v>
      </c>
      <c r="I2462">
        <v>21</v>
      </c>
      <c r="J2462">
        <v>13</v>
      </c>
      <c r="K2462">
        <v>10.5</v>
      </c>
      <c r="L2462">
        <v>0</v>
      </c>
      <c r="M2462">
        <v>0</v>
      </c>
      <c r="N2462">
        <v>0</v>
      </c>
      <c r="O2462" s="2">
        <f t="shared" si="78"/>
        <v>10.5</v>
      </c>
      <c r="P2462" s="2">
        <f t="shared" si="79"/>
        <v>10.5</v>
      </c>
    </row>
    <row r="2463" spans="1:16" x14ac:dyDescent="0.3">
      <c r="A2463">
        <v>12</v>
      </c>
      <c r="B2463" t="s">
        <v>4660</v>
      </c>
      <c r="C2463" t="s">
        <v>15</v>
      </c>
      <c r="D2463">
        <v>2019</v>
      </c>
      <c r="E2463">
        <v>2019</v>
      </c>
      <c r="F2463">
        <v>2</v>
      </c>
      <c r="G2463">
        <v>3</v>
      </c>
      <c r="H2463">
        <v>0</v>
      </c>
      <c r="I2463">
        <v>20</v>
      </c>
      <c r="J2463">
        <v>14</v>
      </c>
      <c r="K2463">
        <v>6.66</v>
      </c>
      <c r="L2463">
        <v>0</v>
      </c>
      <c r="M2463">
        <v>0</v>
      </c>
      <c r="N2463">
        <v>0</v>
      </c>
      <c r="O2463" s="2">
        <f t="shared" si="78"/>
        <v>10</v>
      </c>
      <c r="P2463" s="2">
        <f t="shared" si="79"/>
        <v>6.666666666666667</v>
      </c>
    </row>
    <row r="2464" spans="1:16" x14ac:dyDescent="0.3">
      <c r="A2464">
        <v>13</v>
      </c>
      <c r="B2464" t="s">
        <v>3157</v>
      </c>
      <c r="C2464" t="s">
        <v>18</v>
      </c>
      <c r="D2464">
        <v>1994</v>
      </c>
      <c r="E2464">
        <v>1997</v>
      </c>
      <c r="F2464">
        <v>5</v>
      </c>
      <c r="G2464">
        <v>7</v>
      </c>
      <c r="H2464">
        <v>4</v>
      </c>
      <c r="I2464">
        <v>20</v>
      </c>
      <c r="J2464">
        <v>8</v>
      </c>
      <c r="K2464">
        <v>6.66</v>
      </c>
      <c r="L2464">
        <v>0</v>
      </c>
      <c r="M2464">
        <v>0</v>
      </c>
      <c r="N2464">
        <v>0</v>
      </c>
      <c r="O2464" s="2">
        <f t="shared" si="78"/>
        <v>4</v>
      </c>
      <c r="P2464" s="2">
        <f t="shared" si="79"/>
        <v>2.8571428571428572</v>
      </c>
    </row>
    <row r="2465" spans="1:16" x14ac:dyDescent="0.3">
      <c r="A2465">
        <v>14</v>
      </c>
      <c r="B2465" t="s">
        <v>4661</v>
      </c>
      <c r="C2465" t="s">
        <v>17</v>
      </c>
      <c r="D2465">
        <v>2009</v>
      </c>
      <c r="E2465">
        <v>2010</v>
      </c>
      <c r="F2465">
        <v>2</v>
      </c>
      <c r="G2465">
        <v>2</v>
      </c>
      <c r="H2465">
        <v>0</v>
      </c>
      <c r="I2465">
        <v>20</v>
      </c>
      <c r="J2465">
        <v>20</v>
      </c>
      <c r="K2465">
        <v>10</v>
      </c>
      <c r="L2465">
        <v>0</v>
      </c>
      <c r="M2465">
        <v>0</v>
      </c>
      <c r="N2465">
        <v>1</v>
      </c>
      <c r="O2465" s="2">
        <f t="shared" si="78"/>
        <v>10</v>
      </c>
      <c r="P2465" s="2">
        <f t="shared" si="79"/>
        <v>10</v>
      </c>
    </row>
    <row r="2466" spans="1:16" x14ac:dyDescent="0.3">
      <c r="A2466">
        <v>15</v>
      </c>
      <c r="B2466" t="s">
        <v>4662</v>
      </c>
      <c r="C2466" t="s">
        <v>12</v>
      </c>
      <c r="D2466">
        <v>1896</v>
      </c>
      <c r="E2466">
        <v>1902</v>
      </c>
      <c r="F2466">
        <v>2</v>
      </c>
      <c r="G2466">
        <v>4</v>
      </c>
      <c r="H2466">
        <v>1</v>
      </c>
      <c r="I2466">
        <v>20</v>
      </c>
      <c r="J2466">
        <v>10</v>
      </c>
      <c r="K2466">
        <v>6.66</v>
      </c>
      <c r="L2466">
        <v>0</v>
      </c>
      <c r="M2466">
        <v>0</v>
      </c>
      <c r="N2466">
        <v>0</v>
      </c>
      <c r="O2466" s="2">
        <f t="shared" si="78"/>
        <v>10</v>
      </c>
      <c r="P2466" s="2">
        <f t="shared" si="79"/>
        <v>5</v>
      </c>
    </row>
    <row r="2467" spans="1:16" x14ac:dyDescent="0.3">
      <c r="A2467">
        <v>16</v>
      </c>
      <c r="B2467" t="s">
        <v>4663</v>
      </c>
      <c r="C2467" t="s">
        <v>17</v>
      </c>
      <c r="D2467">
        <v>2009</v>
      </c>
      <c r="E2467">
        <v>2009</v>
      </c>
      <c r="F2467">
        <v>1</v>
      </c>
      <c r="G2467">
        <v>1</v>
      </c>
      <c r="H2467">
        <v>0</v>
      </c>
      <c r="I2467">
        <v>20</v>
      </c>
      <c r="J2467">
        <v>20</v>
      </c>
      <c r="K2467">
        <v>20</v>
      </c>
      <c r="L2467">
        <v>0</v>
      </c>
      <c r="M2467">
        <v>0</v>
      </c>
      <c r="N2467">
        <v>0</v>
      </c>
      <c r="O2467" s="2">
        <f t="shared" si="78"/>
        <v>20</v>
      </c>
      <c r="P2467" s="2">
        <f t="shared" si="79"/>
        <v>20</v>
      </c>
    </row>
    <row r="2468" spans="1:16" x14ac:dyDescent="0.3">
      <c r="A2468">
        <v>17</v>
      </c>
      <c r="B2468" t="s">
        <v>4664</v>
      </c>
      <c r="C2468" t="s">
        <v>17</v>
      </c>
      <c r="D2468">
        <v>1949</v>
      </c>
      <c r="E2468">
        <v>1949</v>
      </c>
      <c r="F2468">
        <v>1</v>
      </c>
      <c r="G2468">
        <v>1</v>
      </c>
      <c r="H2468">
        <v>0</v>
      </c>
      <c r="I2468">
        <v>20</v>
      </c>
      <c r="J2468">
        <v>20</v>
      </c>
      <c r="K2468">
        <v>20</v>
      </c>
      <c r="L2468">
        <v>0</v>
      </c>
      <c r="M2468">
        <v>0</v>
      </c>
      <c r="N2468">
        <v>0</v>
      </c>
      <c r="O2468" s="2">
        <f t="shared" si="78"/>
        <v>20</v>
      </c>
      <c r="P2468" s="2">
        <f t="shared" si="79"/>
        <v>20</v>
      </c>
    </row>
    <row r="2469" spans="1:16" x14ac:dyDescent="0.3">
      <c r="A2469">
        <v>18</v>
      </c>
      <c r="B2469" t="s">
        <v>567</v>
      </c>
      <c r="C2469" t="s">
        <v>19</v>
      </c>
      <c r="D2469">
        <v>2013</v>
      </c>
      <c r="E2469">
        <v>2013</v>
      </c>
      <c r="F2469">
        <v>1</v>
      </c>
      <c r="G2469">
        <v>2</v>
      </c>
      <c r="H2469">
        <v>0</v>
      </c>
      <c r="I2469">
        <v>20</v>
      </c>
      <c r="J2469">
        <v>10</v>
      </c>
      <c r="K2469">
        <v>10</v>
      </c>
      <c r="L2469">
        <v>0</v>
      </c>
      <c r="M2469">
        <v>0</v>
      </c>
      <c r="N2469">
        <v>0</v>
      </c>
      <c r="O2469" s="2">
        <f t="shared" si="78"/>
        <v>20</v>
      </c>
      <c r="P2469" s="2">
        <f t="shared" si="79"/>
        <v>10</v>
      </c>
    </row>
    <row r="2470" spans="1:16" x14ac:dyDescent="0.3">
      <c r="A2470">
        <v>19</v>
      </c>
      <c r="B2470" t="s">
        <v>4665</v>
      </c>
      <c r="C2470" t="s">
        <v>13</v>
      </c>
      <c r="D2470">
        <v>1933</v>
      </c>
      <c r="E2470">
        <v>1935</v>
      </c>
      <c r="F2470">
        <v>5</v>
      </c>
      <c r="G2470">
        <v>6</v>
      </c>
      <c r="H2470">
        <v>2</v>
      </c>
      <c r="I2470">
        <v>20</v>
      </c>
      <c r="J2470">
        <v>9</v>
      </c>
      <c r="K2470">
        <v>5</v>
      </c>
      <c r="L2470">
        <v>0</v>
      </c>
      <c r="M2470">
        <v>0</v>
      </c>
      <c r="N2470">
        <v>1</v>
      </c>
      <c r="O2470" s="2">
        <f t="shared" si="78"/>
        <v>4</v>
      </c>
      <c r="P2470" s="2">
        <f t="shared" si="79"/>
        <v>3.3333333333333335</v>
      </c>
    </row>
    <row r="2471" spans="1:16" x14ac:dyDescent="0.3">
      <c r="A2471">
        <v>20</v>
      </c>
      <c r="B2471" t="s">
        <v>2447</v>
      </c>
      <c r="C2471" t="s">
        <v>16</v>
      </c>
      <c r="D2471">
        <v>2002</v>
      </c>
      <c r="E2471">
        <v>2002</v>
      </c>
      <c r="F2471">
        <v>1</v>
      </c>
      <c r="G2471">
        <v>2</v>
      </c>
      <c r="H2471">
        <v>0</v>
      </c>
      <c r="I2471">
        <v>20</v>
      </c>
      <c r="J2471">
        <v>20</v>
      </c>
      <c r="K2471">
        <v>10</v>
      </c>
      <c r="L2471">
        <v>0</v>
      </c>
      <c r="M2471">
        <v>0</v>
      </c>
      <c r="N2471">
        <v>1</v>
      </c>
      <c r="O2471" s="2">
        <f t="shared" si="78"/>
        <v>20</v>
      </c>
      <c r="P2471" s="2">
        <f t="shared" si="79"/>
        <v>10</v>
      </c>
    </row>
    <row r="2472" spans="1:16" x14ac:dyDescent="0.3">
      <c r="A2472">
        <v>21</v>
      </c>
      <c r="B2472" t="s">
        <v>4666</v>
      </c>
      <c r="C2472" t="s">
        <v>13</v>
      </c>
      <c r="D2472">
        <v>1879</v>
      </c>
      <c r="E2472">
        <v>1879</v>
      </c>
      <c r="F2472">
        <v>1</v>
      </c>
      <c r="G2472">
        <v>2</v>
      </c>
      <c r="H2472">
        <v>1</v>
      </c>
      <c r="I2472">
        <v>20</v>
      </c>
      <c r="J2472">
        <v>20</v>
      </c>
      <c r="K2472">
        <v>20</v>
      </c>
      <c r="L2472">
        <v>0</v>
      </c>
      <c r="M2472">
        <v>0</v>
      </c>
      <c r="N2472">
        <v>0</v>
      </c>
      <c r="O2472" s="2">
        <f t="shared" si="78"/>
        <v>20</v>
      </c>
      <c r="P2472" s="2">
        <f t="shared" si="79"/>
        <v>10</v>
      </c>
    </row>
    <row r="2473" spans="1:16" x14ac:dyDescent="0.3">
      <c r="A2473">
        <v>22</v>
      </c>
      <c r="B2473" t="s">
        <v>1856</v>
      </c>
      <c r="C2473" t="s">
        <v>17</v>
      </c>
      <c r="D2473">
        <v>2016</v>
      </c>
      <c r="E2473">
        <v>2018</v>
      </c>
      <c r="F2473">
        <v>2</v>
      </c>
      <c r="G2473">
        <v>4</v>
      </c>
      <c r="H2473">
        <v>3</v>
      </c>
      <c r="I2473">
        <v>20</v>
      </c>
      <c r="J2473">
        <v>18</v>
      </c>
      <c r="K2473">
        <v>20</v>
      </c>
      <c r="L2473">
        <v>0</v>
      </c>
      <c r="M2473">
        <v>0</v>
      </c>
      <c r="N2473">
        <v>0</v>
      </c>
      <c r="O2473" s="2">
        <f t="shared" si="78"/>
        <v>10</v>
      </c>
      <c r="P2473" s="2">
        <f t="shared" si="79"/>
        <v>5</v>
      </c>
    </row>
    <row r="2474" spans="1:16" x14ac:dyDescent="0.3">
      <c r="A2474">
        <v>23</v>
      </c>
      <c r="B2474" t="s">
        <v>1375</v>
      </c>
      <c r="C2474" t="s">
        <v>12</v>
      </c>
      <c r="D2474">
        <v>2005</v>
      </c>
      <c r="E2474">
        <v>2008</v>
      </c>
      <c r="F2474">
        <v>3</v>
      </c>
      <c r="G2474">
        <v>5</v>
      </c>
      <c r="H2474">
        <v>2</v>
      </c>
      <c r="I2474">
        <v>20</v>
      </c>
      <c r="J2474">
        <v>8</v>
      </c>
      <c r="K2474">
        <v>6.66</v>
      </c>
      <c r="L2474">
        <v>0</v>
      </c>
      <c r="M2474">
        <v>0</v>
      </c>
      <c r="N2474">
        <v>0</v>
      </c>
      <c r="O2474" s="2">
        <f t="shared" si="78"/>
        <v>6.666666666666667</v>
      </c>
      <c r="P2474" s="2">
        <f t="shared" si="79"/>
        <v>4</v>
      </c>
    </row>
    <row r="2475" spans="1:16" x14ac:dyDescent="0.3">
      <c r="A2475">
        <v>24</v>
      </c>
      <c r="B2475" t="s">
        <v>4667</v>
      </c>
      <c r="C2475" t="s">
        <v>13</v>
      </c>
      <c r="D2475">
        <v>1948</v>
      </c>
      <c r="E2475">
        <v>1948</v>
      </c>
      <c r="F2475">
        <v>3</v>
      </c>
      <c r="G2475">
        <v>5</v>
      </c>
      <c r="H2475">
        <v>2</v>
      </c>
      <c r="I2475">
        <v>20</v>
      </c>
      <c r="J2475">
        <v>18</v>
      </c>
      <c r="K2475">
        <v>6.66</v>
      </c>
      <c r="L2475">
        <v>0</v>
      </c>
      <c r="M2475">
        <v>0</v>
      </c>
      <c r="N2475">
        <v>2</v>
      </c>
      <c r="O2475" s="2">
        <f t="shared" si="78"/>
        <v>6.666666666666667</v>
      </c>
      <c r="P2475" s="2">
        <f t="shared" si="79"/>
        <v>4</v>
      </c>
    </row>
    <row r="2476" spans="1:16" x14ac:dyDescent="0.3">
      <c r="A2476">
        <v>25</v>
      </c>
      <c r="B2476" t="s">
        <v>4668</v>
      </c>
      <c r="C2476" t="s">
        <v>13</v>
      </c>
      <c r="D2476">
        <v>1949</v>
      </c>
      <c r="E2476">
        <v>1949</v>
      </c>
      <c r="F2476">
        <v>1</v>
      </c>
      <c r="G2476">
        <v>2</v>
      </c>
      <c r="H2476">
        <v>0</v>
      </c>
      <c r="I2476">
        <v>20</v>
      </c>
      <c r="J2476">
        <v>13</v>
      </c>
      <c r="K2476">
        <v>10</v>
      </c>
      <c r="L2476">
        <v>0</v>
      </c>
      <c r="M2476">
        <v>0</v>
      </c>
      <c r="N2476">
        <v>0</v>
      </c>
      <c r="O2476" s="2">
        <f t="shared" si="78"/>
        <v>20</v>
      </c>
      <c r="P2476" s="2">
        <f t="shared" si="79"/>
        <v>10</v>
      </c>
    </row>
    <row r="2477" spans="1:16" x14ac:dyDescent="0.3">
      <c r="A2477">
        <v>26</v>
      </c>
      <c r="B2477" t="s">
        <v>4669</v>
      </c>
      <c r="C2477" t="s">
        <v>17</v>
      </c>
      <c r="D2477">
        <v>1913</v>
      </c>
      <c r="E2477">
        <v>1913</v>
      </c>
      <c r="F2477">
        <v>1</v>
      </c>
      <c r="G2477">
        <v>2</v>
      </c>
      <c r="H2477">
        <v>0</v>
      </c>
      <c r="I2477">
        <v>19</v>
      </c>
      <c r="J2477">
        <v>16</v>
      </c>
      <c r="K2477">
        <v>9.5</v>
      </c>
      <c r="L2477">
        <v>0</v>
      </c>
      <c r="M2477">
        <v>0</v>
      </c>
      <c r="N2477">
        <v>0</v>
      </c>
      <c r="O2477" s="2">
        <f t="shared" si="78"/>
        <v>19</v>
      </c>
      <c r="P2477" s="2">
        <f t="shared" si="79"/>
        <v>9.5</v>
      </c>
    </row>
    <row r="2478" spans="1:16" x14ac:dyDescent="0.3">
      <c r="A2478">
        <v>27</v>
      </c>
      <c r="B2478" t="s">
        <v>4670</v>
      </c>
      <c r="C2478" t="s">
        <v>18</v>
      </c>
      <c r="D2478">
        <v>1932</v>
      </c>
      <c r="E2478">
        <v>1946</v>
      </c>
      <c r="F2478">
        <v>2</v>
      </c>
      <c r="G2478">
        <v>4</v>
      </c>
      <c r="H2478">
        <v>3</v>
      </c>
      <c r="I2478">
        <v>19</v>
      </c>
      <c r="J2478">
        <v>10</v>
      </c>
      <c r="K2478">
        <v>19</v>
      </c>
      <c r="L2478">
        <v>0</v>
      </c>
      <c r="M2478">
        <v>0</v>
      </c>
      <c r="N2478">
        <v>0</v>
      </c>
      <c r="O2478" s="2">
        <f t="shared" si="78"/>
        <v>9.5</v>
      </c>
      <c r="P2478" s="2">
        <f t="shared" si="79"/>
        <v>4.75</v>
      </c>
    </row>
    <row r="2479" spans="1:16" x14ac:dyDescent="0.3">
      <c r="A2479">
        <v>28</v>
      </c>
      <c r="B2479" t="s">
        <v>4671</v>
      </c>
      <c r="C2479" t="s">
        <v>13</v>
      </c>
      <c r="D2479">
        <v>1948</v>
      </c>
      <c r="E2479">
        <v>1948</v>
      </c>
      <c r="F2479">
        <v>1</v>
      </c>
      <c r="G2479">
        <v>2</v>
      </c>
      <c r="H2479">
        <v>0</v>
      </c>
      <c r="I2479">
        <v>19</v>
      </c>
      <c r="J2479">
        <v>19</v>
      </c>
      <c r="K2479">
        <v>9.5</v>
      </c>
      <c r="L2479">
        <v>0</v>
      </c>
      <c r="M2479">
        <v>0</v>
      </c>
      <c r="N2479">
        <v>1</v>
      </c>
      <c r="O2479" s="2">
        <f t="shared" si="78"/>
        <v>19</v>
      </c>
      <c r="P2479" s="2">
        <f t="shared" si="79"/>
        <v>9.5</v>
      </c>
    </row>
    <row r="2480" spans="1:16" x14ac:dyDescent="0.3">
      <c r="A2480">
        <v>29</v>
      </c>
      <c r="B2480" t="s">
        <v>4672</v>
      </c>
      <c r="C2480" t="s">
        <v>11</v>
      </c>
      <c r="D2480">
        <v>1933</v>
      </c>
      <c r="E2480">
        <v>1933</v>
      </c>
      <c r="F2480">
        <v>1</v>
      </c>
      <c r="G2480">
        <v>2</v>
      </c>
      <c r="H2480">
        <v>0</v>
      </c>
      <c r="I2480">
        <v>19</v>
      </c>
      <c r="J2480">
        <v>19</v>
      </c>
      <c r="K2480">
        <v>9.5</v>
      </c>
      <c r="L2480">
        <v>0</v>
      </c>
      <c r="M2480">
        <v>0</v>
      </c>
      <c r="N2480">
        <v>1</v>
      </c>
      <c r="O2480" s="2">
        <f t="shared" si="78"/>
        <v>19</v>
      </c>
      <c r="P2480" s="2">
        <f t="shared" si="79"/>
        <v>9.5</v>
      </c>
    </row>
    <row r="2481" spans="1:16" x14ac:dyDescent="0.3">
      <c r="A2481">
        <v>30</v>
      </c>
      <c r="B2481" t="s">
        <v>3021</v>
      </c>
      <c r="C2481" t="s">
        <v>14</v>
      </c>
      <c r="D2481">
        <v>1983</v>
      </c>
      <c r="E2481">
        <v>1983</v>
      </c>
      <c r="F2481">
        <v>2</v>
      </c>
      <c r="G2481">
        <v>4</v>
      </c>
      <c r="H2481">
        <v>0</v>
      </c>
      <c r="I2481">
        <v>19</v>
      </c>
      <c r="J2481">
        <v>8</v>
      </c>
      <c r="K2481">
        <v>4.75</v>
      </c>
      <c r="L2481">
        <v>0</v>
      </c>
      <c r="M2481">
        <v>0</v>
      </c>
      <c r="N2481">
        <v>1</v>
      </c>
      <c r="O2481" s="2">
        <f t="shared" si="78"/>
        <v>9.5</v>
      </c>
      <c r="P2481" s="2">
        <f t="shared" si="79"/>
        <v>4.75</v>
      </c>
    </row>
    <row r="2482" spans="1:16" x14ac:dyDescent="0.3">
      <c r="A2482">
        <v>31</v>
      </c>
      <c r="B2482" t="s">
        <v>4673</v>
      </c>
      <c r="C2482" t="s">
        <v>13</v>
      </c>
      <c r="D2482">
        <v>1931</v>
      </c>
      <c r="E2482">
        <v>1931</v>
      </c>
      <c r="F2482">
        <v>1</v>
      </c>
      <c r="G2482">
        <v>2</v>
      </c>
      <c r="H2482">
        <v>0</v>
      </c>
      <c r="I2482">
        <v>19</v>
      </c>
      <c r="J2482">
        <v>18</v>
      </c>
      <c r="K2482">
        <v>9.5</v>
      </c>
      <c r="L2482">
        <v>0</v>
      </c>
      <c r="M2482">
        <v>0</v>
      </c>
      <c r="N2482">
        <v>0</v>
      </c>
      <c r="O2482" s="2">
        <f t="shared" si="78"/>
        <v>19</v>
      </c>
      <c r="P2482" s="2">
        <f t="shared" si="79"/>
        <v>9.5</v>
      </c>
    </row>
    <row r="2483" spans="1:16" x14ac:dyDescent="0.3">
      <c r="A2483">
        <v>32</v>
      </c>
      <c r="B2483" t="s">
        <v>4674</v>
      </c>
      <c r="C2483" t="s">
        <v>13</v>
      </c>
      <c r="D2483">
        <v>1950</v>
      </c>
      <c r="E2483">
        <v>1955</v>
      </c>
      <c r="F2483">
        <v>3</v>
      </c>
      <c r="G2483">
        <v>6</v>
      </c>
      <c r="H2483">
        <v>0</v>
      </c>
      <c r="I2483">
        <v>19</v>
      </c>
      <c r="J2483">
        <v>7</v>
      </c>
      <c r="K2483">
        <v>3.16</v>
      </c>
      <c r="L2483">
        <v>0</v>
      </c>
      <c r="M2483">
        <v>0</v>
      </c>
      <c r="N2483">
        <v>1</v>
      </c>
      <c r="O2483" s="2">
        <f t="shared" si="78"/>
        <v>6.333333333333333</v>
      </c>
      <c r="P2483" s="2">
        <f t="shared" si="79"/>
        <v>3.1666666666666665</v>
      </c>
    </row>
    <row r="2484" spans="1:16" x14ac:dyDescent="0.3">
      <c r="A2484">
        <v>33</v>
      </c>
      <c r="B2484" t="s">
        <v>3375</v>
      </c>
      <c r="C2484" t="s">
        <v>11</v>
      </c>
      <c r="D2484">
        <v>1982</v>
      </c>
      <c r="E2484">
        <v>1982</v>
      </c>
      <c r="F2484">
        <v>2</v>
      </c>
      <c r="G2484">
        <v>3</v>
      </c>
      <c r="H2484">
        <v>1</v>
      </c>
      <c r="I2484">
        <v>19</v>
      </c>
      <c r="J2484">
        <v>11</v>
      </c>
      <c r="K2484">
        <v>9.5</v>
      </c>
      <c r="L2484">
        <v>0</v>
      </c>
      <c r="M2484">
        <v>0</v>
      </c>
      <c r="N2484">
        <v>0</v>
      </c>
      <c r="O2484" s="2">
        <f t="shared" si="78"/>
        <v>9.5</v>
      </c>
      <c r="P2484" s="2">
        <f t="shared" si="79"/>
        <v>6.333333333333333</v>
      </c>
    </row>
    <row r="2485" spans="1:16" x14ac:dyDescent="0.3">
      <c r="A2485">
        <v>34</v>
      </c>
      <c r="B2485" t="s">
        <v>688</v>
      </c>
      <c r="C2485" t="s">
        <v>17</v>
      </c>
      <c r="D2485">
        <v>2017</v>
      </c>
      <c r="E2485">
        <v>2018</v>
      </c>
      <c r="F2485">
        <v>4</v>
      </c>
      <c r="G2485">
        <v>4</v>
      </c>
      <c r="H2485">
        <v>2</v>
      </c>
      <c r="I2485">
        <v>19</v>
      </c>
      <c r="J2485">
        <v>9</v>
      </c>
      <c r="K2485">
        <v>9.5</v>
      </c>
      <c r="L2485">
        <v>0</v>
      </c>
      <c r="M2485">
        <v>0</v>
      </c>
      <c r="N2485">
        <v>1</v>
      </c>
      <c r="O2485" s="2">
        <f t="shared" si="78"/>
        <v>4.75</v>
      </c>
      <c r="P2485" s="2">
        <f t="shared" si="79"/>
        <v>4.75</v>
      </c>
    </row>
    <row r="2486" spans="1:16" x14ac:dyDescent="0.3">
      <c r="A2486">
        <v>35</v>
      </c>
      <c r="B2486" t="s">
        <v>3244</v>
      </c>
      <c r="C2486" t="s">
        <v>13</v>
      </c>
      <c r="D2486">
        <v>2019</v>
      </c>
      <c r="E2486">
        <v>2019</v>
      </c>
      <c r="F2486">
        <v>1</v>
      </c>
      <c r="G2486">
        <v>2</v>
      </c>
      <c r="H2486">
        <v>0</v>
      </c>
      <c r="I2486">
        <v>19</v>
      </c>
      <c r="J2486">
        <v>19</v>
      </c>
      <c r="K2486">
        <v>9.5</v>
      </c>
      <c r="L2486">
        <v>0</v>
      </c>
      <c r="M2486">
        <v>0</v>
      </c>
      <c r="N2486">
        <v>1</v>
      </c>
      <c r="O2486" s="2">
        <f t="shared" si="78"/>
        <v>19</v>
      </c>
      <c r="P2486" s="2">
        <f t="shared" si="79"/>
        <v>9.5</v>
      </c>
    </row>
    <row r="2487" spans="1:16" x14ac:dyDescent="0.3">
      <c r="A2487">
        <v>36</v>
      </c>
      <c r="B2487" t="s">
        <v>2695</v>
      </c>
      <c r="C2487" t="s">
        <v>17</v>
      </c>
      <c r="D2487">
        <v>1970</v>
      </c>
      <c r="E2487">
        <v>1993</v>
      </c>
      <c r="F2487">
        <v>7</v>
      </c>
      <c r="G2487">
        <v>10</v>
      </c>
      <c r="H2487">
        <v>4</v>
      </c>
      <c r="I2487">
        <v>19</v>
      </c>
      <c r="J2487">
        <v>5</v>
      </c>
      <c r="K2487">
        <v>3.16</v>
      </c>
      <c r="L2487">
        <v>0</v>
      </c>
      <c r="M2487">
        <v>0</v>
      </c>
      <c r="N2487">
        <v>2</v>
      </c>
      <c r="O2487" s="2">
        <f t="shared" si="78"/>
        <v>2.7142857142857144</v>
      </c>
      <c r="P2487" s="2">
        <f t="shared" si="79"/>
        <v>1.9</v>
      </c>
    </row>
    <row r="2488" spans="1:16" x14ac:dyDescent="0.3">
      <c r="A2488">
        <v>37</v>
      </c>
      <c r="B2488" t="s">
        <v>1694</v>
      </c>
      <c r="C2488" t="s">
        <v>17</v>
      </c>
      <c r="D2488">
        <v>2010</v>
      </c>
      <c r="E2488">
        <v>2011</v>
      </c>
      <c r="F2488">
        <v>5</v>
      </c>
      <c r="G2488">
        <v>5</v>
      </c>
      <c r="H2488">
        <v>2</v>
      </c>
      <c r="I2488">
        <v>19</v>
      </c>
      <c r="J2488">
        <v>8</v>
      </c>
      <c r="K2488">
        <v>6.33</v>
      </c>
      <c r="L2488">
        <v>0</v>
      </c>
      <c r="M2488">
        <v>0</v>
      </c>
      <c r="N2488">
        <v>2</v>
      </c>
      <c r="O2488" s="2">
        <f t="shared" si="78"/>
        <v>3.8</v>
      </c>
      <c r="P2488" s="2">
        <f t="shared" si="79"/>
        <v>3.8</v>
      </c>
    </row>
    <row r="2489" spans="1:16" x14ac:dyDescent="0.3">
      <c r="A2489">
        <v>38</v>
      </c>
      <c r="B2489" t="s">
        <v>1311</v>
      </c>
      <c r="C2489" t="s">
        <v>18</v>
      </c>
      <c r="D2489">
        <v>2002</v>
      </c>
      <c r="E2489">
        <v>2002</v>
      </c>
      <c r="F2489">
        <v>1</v>
      </c>
      <c r="G2489">
        <v>2</v>
      </c>
      <c r="H2489">
        <v>0</v>
      </c>
      <c r="I2489">
        <v>18</v>
      </c>
      <c r="J2489">
        <v>11</v>
      </c>
      <c r="K2489">
        <v>9</v>
      </c>
      <c r="L2489">
        <v>0</v>
      </c>
      <c r="M2489">
        <v>0</v>
      </c>
      <c r="N2489">
        <v>0</v>
      </c>
      <c r="O2489" s="2">
        <f t="shared" si="78"/>
        <v>18</v>
      </c>
      <c r="P2489" s="2">
        <f t="shared" si="79"/>
        <v>9</v>
      </c>
    </row>
    <row r="2490" spans="1:16" x14ac:dyDescent="0.3">
      <c r="A2490">
        <v>39</v>
      </c>
      <c r="B2490" t="s">
        <v>1446</v>
      </c>
      <c r="C2490" t="s">
        <v>11</v>
      </c>
      <c r="D2490">
        <v>2018</v>
      </c>
      <c r="E2490">
        <v>2019</v>
      </c>
      <c r="F2490">
        <v>12</v>
      </c>
      <c r="G2490">
        <v>17</v>
      </c>
      <c r="H2490">
        <v>8</v>
      </c>
      <c r="I2490">
        <v>18</v>
      </c>
      <c r="J2490">
        <v>6</v>
      </c>
      <c r="K2490">
        <v>2</v>
      </c>
      <c r="L2490">
        <v>0</v>
      </c>
      <c r="M2490">
        <v>0</v>
      </c>
      <c r="N2490">
        <v>5</v>
      </c>
      <c r="O2490" s="2">
        <f t="shared" si="78"/>
        <v>1.5</v>
      </c>
      <c r="P2490" s="2">
        <f t="shared" si="79"/>
        <v>1.0588235294117647</v>
      </c>
    </row>
    <row r="2491" spans="1:16" x14ac:dyDescent="0.3">
      <c r="A2491">
        <v>40</v>
      </c>
      <c r="B2491" t="s">
        <v>4675</v>
      </c>
      <c r="C2491" t="s">
        <v>12</v>
      </c>
      <c r="D2491">
        <v>1877</v>
      </c>
      <c r="E2491">
        <v>1877</v>
      </c>
      <c r="F2491">
        <v>1</v>
      </c>
      <c r="G2491">
        <v>2</v>
      </c>
      <c r="H2491">
        <v>0</v>
      </c>
      <c r="I2491">
        <v>18</v>
      </c>
      <c r="J2491">
        <v>15</v>
      </c>
      <c r="K2491">
        <v>9</v>
      </c>
      <c r="L2491">
        <v>0</v>
      </c>
      <c r="M2491">
        <v>0</v>
      </c>
      <c r="N2491">
        <v>0</v>
      </c>
      <c r="O2491" s="2">
        <f t="shared" si="78"/>
        <v>18</v>
      </c>
      <c r="P2491" s="2">
        <f t="shared" si="79"/>
        <v>9</v>
      </c>
    </row>
    <row r="2492" spans="1:16" x14ac:dyDescent="0.3">
      <c r="A2492">
        <v>41</v>
      </c>
      <c r="B2492" t="s">
        <v>4676</v>
      </c>
      <c r="C2492" t="s">
        <v>13</v>
      </c>
      <c r="D2492">
        <v>1921</v>
      </c>
      <c r="E2492">
        <v>1921</v>
      </c>
      <c r="F2492">
        <v>1</v>
      </c>
      <c r="G2492">
        <v>2</v>
      </c>
      <c r="H2492">
        <v>0</v>
      </c>
      <c r="I2492">
        <v>18</v>
      </c>
      <c r="J2492">
        <v>14</v>
      </c>
      <c r="K2492">
        <v>9</v>
      </c>
      <c r="L2492">
        <v>0</v>
      </c>
      <c r="M2492">
        <v>0</v>
      </c>
      <c r="N2492">
        <v>0</v>
      </c>
      <c r="O2492" s="2">
        <f t="shared" si="78"/>
        <v>18</v>
      </c>
      <c r="P2492" s="2">
        <f t="shared" si="79"/>
        <v>9</v>
      </c>
    </row>
    <row r="2493" spans="1:16" x14ac:dyDescent="0.3">
      <c r="A2493">
        <v>42</v>
      </c>
      <c r="B2493" t="s">
        <v>4677</v>
      </c>
      <c r="C2493" t="s">
        <v>11</v>
      </c>
      <c r="D2493">
        <v>1934</v>
      </c>
      <c r="E2493">
        <v>1934</v>
      </c>
      <c r="F2493">
        <v>1</v>
      </c>
      <c r="G2493">
        <v>2</v>
      </c>
      <c r="H2493">
        <v>1</v>
      </c>
      <c r="I2493">
        <v>18</v>
      </c>
      <c r="J2493">
        <v>11</v>
      </c>
      <c r="K2493">
        <v>18</v>
      </c>
      <c r="L2493">
        <v>0</v>
      </c>
      <c r="M2493">
        <v>0</v>
      </c>
      <c r="N2493">
        <v>0</v>
      </c>
      <c r="O2493" s="2">
        <f t="shared" si="78"/>
        <v>18</v>
      </c>
      <c r="P2493" s="2">
        <f t="shared" si="79"/>
        <v>9</v>
      </c>
    </row>
    <row r="2494" spans="1:16" x14ac:dyDescent="0.3">
      <c r="A2494">
        <v>43</v>
      </c>
      <c r="B2494" t="s">
        <v>3338</v>
      </c>
      <c r="C2494" t="s">
        <v>11</v>
      </c>
      <c r="D2494">
        <v>1990</v>
      </c>
      <c r="E2494">
        <v>1990</v>
      </c>
      <c r="F2494">
        <v>1</v>
      </c>
      <c r="G2494">
        <v>1</v>
      </c>
      <c r="H2494">
        <v>0</v>
      </c>
      <c r="I2494">
        <v>18</v>
      </c>
      <c r="J2494">
        <v>18</v>
      </c>
      <c r="K2494">
        <v>18</v>
      </c>
      <c r="L2494">
        <v>0</v>
      </c>
      <c r="M2494">
        <v>0</v>
      </c>
      <c r="N2494">
        <v>0</v>
      </c>
      <c r="O2494" s="2">
        <f t="shared" si="78"/>
        <v>18</v>
      </c>
      <c r="P2494" s="2">
        <f t="shared" si="79"/>
        <v>18</v>
      </c>
    </row>
    <row r="2495" spans="1:16" x14ac:dyDescent="0.3">
      <c r="A2495">
        <v>44</v>
      </c>
      <c r="B2495" t="s">
        <v>4678</v>
      </c>
      <c r="C2495" t="s">
        <v>13</v>
      </c>
      <c r="D2495">
        <v>1896</v>
      </c>
      <c r="E2495">
        <v>1896</v>
      </c>
      <c r="F2495">
        <v>2</v>
      </c>
      <c r="G2495">
        <v>2</v>
      </c>
      <c r="H2495">
        <v>0</v>
      </c>
      <c r="I2495">
        <v>18</v>
      </c>
      <c r="J2495">
        <v>18</v>
      </c>
      <c r="K2495">
        <v>9</v>
      </c>
      <c r="L2495">
        <v>0</v>
      </c>
      <c r="M2495">
        <v>0</v>
      </c>
      <c r="N2495">
        <v>1</v>
      </c>
      <c r="O2495" s="2">
        <f t="shared" si="78"/>
        <v>9</v>
      </c>
      <c r="P2495" s="2">
        <f t="shared" si="79"/>
        <v>9</v>
      </c>
    </row>
    <row r="2496" spans="1:16" x14ac:dyDescent="0.3">
      <c r="A2496">
        <v>45</v>
      </c>
      <c r="B2496" t="s">
        <v>685</v>
      </c>
      <c r="C2496" t="s">
        <v>22</v>
      </c>
      <c r="D2496">
        <v>2019</v>
      </c>
      <c r="E2496">
        <v>2019</v>
      </c>
      <c r="F2496">
        <v>2</v>
      </c>
      <c r="G2496">
        <v>4</v>
      </c>
      <c r="H2496">
        <v>0</v>
      </c>
      <c r="I2496">
        <v>18</v>
      </c>
      <c r="J2496">
        <v>11</v>
      </c>
      <c r="K2496">
        <v>4.5</v>
      </c>
      <c r="L2496">
        <v>0</v>
      </c>
      <c r="M2496">
        <v>0</v>
      </c>
      <c r="N2496">
        <v>1</v>
      </c>
      <c r="O2496" s="2">
        <f t="shared" si="78"/>
        <v>9</v>
      </c>
      <c r="P2496" s="2">
        <f t="shared" si="79"/>
        <v>4.5</v>
      </c>
    </row>
    <row r="2497" spans="1:16" x14ac:dyDescent="0.3">
      <c r="A2497">
        <v>46</v>
      </c>
      <c r="B2497" t="s">
        <v>4679</v>
      </c>
      <c r="C2497" t="s">
        <v>13</v>
      </c>
      <c r="D2497">
        <v>1954</v>
      </c>
      <c r="E2497">
        <v>1954</v>
      </c>
      <c r="F2497">
        <v>2</v>
      </c>
      <c r="G2497">
        <v>3</v>
      </c>
      <c r="H2497">
        <v>1</v>
      </c>
      <c r="I2497">
        <v>18</v>
      </c>
      <c r="J2497">
        <v>11</v>
      </c>
      <c r="K2497">
        <v>9</v>
      </c>
      <c r="L2497">
        <v>0</v>
      </c>
      <c r="M2497">
        <v>0</v>
      </c>
      <c r="N2497">
        <v>0</v>
      </c>
      <c r="O2497" s="2">
        <f t="shared" si="78"/>
        <v>9</v>
      </c>
      <c r="P2497" s="2">
        <f t="shared" si="79"/>
        <v>6</v>
      </c>
    </row>
    <row r="2498" spans="1:16" x14ac:dyDescent="0.3">
      <c r="A2498">
        <v>47</v>
      </c>
      <c r="B2498" t="s">
        <v>4680</v>
      </c>
      <c r="C2498" t="s">
        <v>18</v>
      </c>
      <c r="D2498">
        <v>1930</v>
      </c>
      <c r="E2498">
        <v>1930</v>
      </c>
      <c r="F2498">
        <v>1</v>
      </c>
      <c r="G2498">
        <v>2</v>
      </c>
      <c r="H2498">
        <v>1</v>
      </c>
      <c r="I2498">
        <v>18</v>
      </c>
      <c r="J2498">
        <v>16</v>
      </c>
      <c r="K2498">
        <v>18</v>
      </c>
      <c r="L2498">
        <v>0</v>
      </c>
      <c r="M2498">
        <v>0</v>
      </c>
      <c r="N2498">
        <v>0</v>
      </c>
      <c r="O2498" s="2">
        <f t="shared" ref="O2498:O2561" si="80">I2498/F2498</f>
        <v>18</v>
      </c>
      <c r="P2498" s="2">
        <f t="shared" ref="P2498:P2561" si="81">I2498/G2498</f>
        <v>9</v>
      </c>
    </row>
    <row r="2499" spans="1:16" x14ac:dyDescent="0.3">
      <c r="A2499">
        <v>48</v>
      </c>
      <c r="B2499" t="s">
        <v>2555</v>
      </c>
      <c r="C2499" t="s">
        <v>16</v>
      </c>
      <c r="D2499">
        <v>1996</v>
      </c>
      <c r="E2499">
        <v>1998</v>
      </c>
      <c r="F2499">
        <v>2</v>
      </c>
      <c r="G2499">
        <v>3</v>
      </c>
      <c r="H2499">
        <v>0</v>
      </c>
      <c r="I2499">
        <v>18</v>
      </c>
      <c r="J2499">
        <v>17</v>
      </c>
      <c r="K2499">
        <v>6</v>
      </c>
      <c r="L2499">
        <v>0</v>
      </c>
      <c r="M2499">
        <v>0</v>
      </c>
      <c r="N2499">
        <v>1</v>
      </c>
      <c r="O2499" s="2">
        <f t="shared" si="80"/>
        <v>9</v>
      </c>
      <c r="P2499" s="2">
        <f t="shared" si="81"/>
        <v>6</v>
      </c>
    </row>
    <row r="2500" spans="1:16" x14ac:dyDescent="0.3">
      <c r="A2500">
        <v>49</v>
      </c>
      <c r="B2500" t="s">
        <v>1462</v>
      </c>
      <c r="C2500" t="s">
        <v>21</v>
      </c>
      <c r="D2500">
        <v>2018</v>
      </c>
      <c r="E2500">
        <v>2018</v>
      </c>
      <c r="F2500">
        <v>1</v>
      </c>
      <c r="G2500">
        <v>2</v>
      </c>
      <c r="H2500">
        <v>0</v>
      </c>
      <c r="I2500">
        <v>18</v>
      </c>
      <c r="J2500">
        <v>15</v>
      </c>
      <c r="K2500">
        <v>9</v>
      </c>
      <c r="L2500">
        <v>0</v>
      </c>
      <c r="M2500">
        <v>0</v>
      </c>
      <c r="N2500">
        <v>0</v>
      </c>
      <c r="O2500" s="2">
        <f t="shared" si="80"/>
        <v>18</v>
      </c>
      <c r="P2500" s="2">
        <f t="shared" si="81"/>
        <v>9</v>
      </c>
    </row>
    <row r="2501" spans="1:16" x14ac:dyDescent="0.3">
      <c r="A2501">
        <v>0</v>
      </c>
      <c r="B2501" t="s">
        <v>2815</v>
      </c>
      <c r="C2501" t="s">
        <v>14</v>
      </c>
      <c r="D2501">
        <v>2003</v>
      </c>
      <c r="E2501">
        <v>2003</v>
      </c>
      <c r="F2501">
        <v>4</v>
      </c>
      <c r="G2501">
        <v>5</v>
      </c>
      <c r="H2501">
        <v>2</v>
      </c>
      <c r="I2501">
        <v>18</v>
      </c>
      <c r="J2501">
        <v>12</v>
      </c>
      <c r="K2501">
        <v>6</v>
      </c>
      <c r="L2501">
        <v>0</v>
      </c>
      <c r="M2501">
        <v>0</v>
      </c>
      <c r="N2501">
        <v>2</v>
      </c>
      <c r="O2501" s="2">
        <f t="shared" si="80"/>
        <v>4.5</v>
      </c>
      <c r="P2501" s="2">
        <f t="shared" si="81"/>
        <v>3.6</v>
      </c>
    </row>
    <row r="2502" spans="1:16" x14ac:dyDescent="0.3">
      <c r="A2502">
        <v>1</v>
      </c>
      <c r="B2502" t="s">
        <v>169</v>
      </c>
      <c r="C2502" t="s">
        <v>22</v>
      </c>
      <c r="D2502">
        <v>2018</v>
      </c>
      <c r="E2502">
        <v>2018</v>
      </c>
      <c r="F2502">
        <v>1</v>
      </c>
      <c r="G2502">
        <v>2</v>
      </c>
      <c r="H2502">
        <v>0</v>
      </c>
      <c r="I2502">
        <v>18</v>
      </c>
      <c r="J2502">
        <v>18</v>
      </c>
      <c r="K2502">
        <v>9</v>
      </c>
      <c r="L2502">
        <v>0</v>
      </c>
      <c r="M2502">
        <v>0</v>
      </c>
      <c r="N2502">
        <v>1</v>
      </c>
      <c r="O2502" s="2">
        <f t="shared" si="80"/>
        <v>18</v>
      </c>
      <c r="P2502" s="2">
        <f t="shared" si="81"/>
        <v>9</v>
      </c>
    </row>
    <row r="2503" spans="1:16" x14ac:dyDescent="0.3">
      <c r="A2503">
        <v>2</v>
      </c>
      <c r="B2503" t="s">
        <v>1985</v>
      </c>
      <c r="C2503" t="s">
        <v>20</v>
      </c>
      <c r="D2503">
        <v>2008</v>
      </c>
      <c r="E2503">
        <v>2013</v>
      </c>
      <c r="F2503">
        <v>3</v>
      </c>
      <c r="G2503">
        <v>6</v>
      </c>
      <c r="H2503">
        <v>0</v>
      </c>
      <c r="I2503">
        <v>18</v>
      </c>
      <c r="J2503">
        <v>6</v>
      </c>
      <c r="K2503">
        <v>3</v>
      </c>
      <c r="L2503">
        <v>0</v>
      </c>
      <c r="M2503">
        <v>0</v>
      </c>
      <c r="N2503">
        <v>1</v>
      </c>
      <c r="O2503" s="2">
        <f t="shared" si="80"/>
        <v>6</v>
      </c>
      <c r="P2503" s="2">
        <f t="shared" si="81"/>
        <v>3</v>
      </c>
    </row>
    <row r="2504" spans="1:16" x14ac:dyDescent="0.3">
      <c r="A2504">
        <v>3</v>
      </c>
      <c r="B2504" t="s">
        <v>4681</v>
      </c>
      <c r="C2504" t="s">
        <v>18</v>
      </c>
      <c r="D2504">
        <v>1947</v>
      </c>
      <c r="E2504">
        <v>1947</v>
      </c>
      <c r="F2504">
        <v>1</v>
      </c>
      <c r="G2504">
        <v>1</v>
      </c>
      <c r="H2504">
        <v>0</v>
      </c>
      <c r="I2504">
        <v>18</v>
      </c>
      <c r="J2504">
        <v>18</v>
      </c>
      <c r="K2504">
        <v>18</v>
      </c>
      <c r="L2504">
        <v>0</v>
      </c>
      <c r="M2504">
        <v>0</v>
      </c>
      <c r="N2504">
        <v>0</v>
      </c>
      <c r="O2504" s="2">
        <f t="shared" si="80"/>
        <v>18</v>
      </c>
      <c r="P2504" s="2">
        <f t="shared" si="81"/>
        <v>18</v>
      </c>
    </row>
    <row r="2505" spans="1:16" x14ac:dyDescent="0.3">
      <c r="A2505">
        <v>4</v>
      </c>
      <c r="B2505" t="s">
        <v>4682</v>
      </c>
      <c r="C2505" t="s">
        <v>15</v>
      </c>
      <c r="D2505">
        <v>1930</v>
      </c>
      <c r="E2505">
        <v>1930</v>
      </c>
      <c r="F2505">
        <v>2</v>
      </c>
      <c r="G2505">
        <v>4</v>
      </c>
      <c r="H2505">
        <v>0</v>
      </c>
      <c r="I2505">
        <v>18</v>
      </c>
      <c r="J2505">
        <v>12</v>
      </c>
      <c r="K2505">
        <v>4.5</v>
      </c>
      <c r="L2505">
        <v>0</v>
      </c>
      <c r="M2505">
        <v>0</v>
      </c>
      <c r="N2505">
        <v>1</v>
      </c>
      <c r="O2505" s="2">
        <f t="shared" si="80"/>
        <v>9</v>
      </c>
      <c r="P2505" s="2">
        <f t="shared" si="81"/>
        <v>4.5</v>
      </c>
    </row>
    <row r="2506" spans="1:16" x14ac:dyDescent="0.3">
      <c r="A2506">
        <v>5</v>
      </c>
      <c r="B2506" t="s">
        <v>4683</v>
      </c>
      <c r="C2506" t="s">
        <v>17</v>
      </c>
      <c r="D2506">
        <v>1956</v>
      </c>
      <c r="E2506">
        <v>1956</v>
      </c>
      <c r="F2506">
        <v>1</v>
      </c>
      <c r="G2506">
        <v>2</v>
      </c>
      <c r="H2506">
        <v>0</v>
      </c>
      <c r="I2506">
        <v>18</v>
      </c>
      <c r="J2506">
        <v>12</v>
      </c>
      <c r="K2506">
        <v>9</v>
      </c>
      <c r="L2506">
        <v>0</v>
      </c>
      <c r="M2506">
        <v>0</v>
      </c>
      <c r="N2506">
        <v>0</v>
      </c>
      <c r="O2506" s="2">
        <f t="shared" si="80"/>
        <v>18</v>
      </c>
      <c r="P2506" s="2">
        <f t="shared" si="81"/>
        <v>9</v>
      </c>
    </row>
    <row r="2507" spans="1:16" x14ac:dyDescent="0.3">
      <c r="A2507">
        <v>6</v>
      </c>
      <c r="B2507" t="s">
        <v>4684</v>
      </c>
      <c r="C2507" t="s">
        <v>12</v>
      </c>
      <c r="D2507">
        <v>1933</v>
      </c>
      <c r="E2507">
        <v>1933</v>
      </c>
      <c r="F2507">
        <v>1</v>
      </c>
      <c r="G2507">
        <v>2</v>
      </c>
      <c r="H2507">
        <v>1</v>
      </c>
      <c r="I2507">
        <v>17</v>
      </c>
      <c r="J2507">
        <v>17</v>
      </c>
      <c r="K2507">
        <v>17</v>
      </c>
      <c r="L2507">
        <v>0</v>
      </c>
      <c r="M2507">
        <v>0</v>
      </c>
      <c r="N2507">
        <v>1</v>
      </c>
      <c r="O2507" s="2">
        <f t="shared" si="80"/>
        <v>17</v>
      </c>
      <c r="P2507" s="2">
        <f t="shared" si="81"/>
        <v>8.5</v>
      </c>
    </row>
    <row r="2508" spans="1:16" x14ac:dyDescent="0.3">
      <c r="A2508">
        <v>7</v>
      </c>
      <c r="B2508" t="s">
        <v>4685</v>
      </c>
      <c r="C2508" t="s">
        <v>18</v>
      </c>
      <c r="D2508">
        <v>1956</v>
      </c>
      <c r="E2508">
        <v>1956</v>
      </c>
      <c r="F2508">
        <v>1</v>
      </c>
      <c r="G2508">
        <v>2</v>
      </c>
      <c r="H2508">
        <v>0</v>
      </c>
      <c r="I2508">
        <v>17</v>
      </c>
      <c r="J2508">
        <v>12</v>
      </c>
      <c r="K2508">
        <v>8.5</v>
      </c>
      <c r="L2508">
        <v>0</v>
      </c>
      <c r="M2508">
        <v>0</v>
      </c>
      <c r="N2508">
        <v>0</v>
      </c>
      <c r="O2508" s="2">
        <f t="shared" si="80"/>
        <v>17</v>
      </c>
      <c r="P2508" s="2">
        <f t="shared" si="81"/>
        <v>8.5</v>
      </c>
    </row>
    <row r="2509" spans="1:16" x14ac:dyDescent="0.3">
      <c r="A2509">
        <v>8</v>
      </c>
      <c r="B2509" t="s">
        <v>2564</v>
      </c>
      <c r="C2509" t="s">
        <v>13</v>
      </c>
      <c r="D2509">
        <v>1976</v>
      </c>
      <c r="E2509">
        <v>1977</v>
      </c>
      <c r="F2509">
        <v>3</v>
      </c>
      <c r="G2509">
        <v>5</v>
      </c>
      <c r="H2509">
        <v>1</v>
      </c>
      <c r="I2509">
        <v>17</v>
      </c>
      <c r="J2509">
        <v>7</v>
      </c>
      <c r="K2509">
        <v>4.25</v>
      </c>
      <c r="L2509">
        <v>0</v>
      </c>
      <c r="M2509">
        <v>0</v>
      </c>
      <c r="N2509">
        <v>1</v>
      </c>
      <c r="O2509" s="2">
        <f t="shared" si="80"/>
        <v>5.666666666666667</v>
      </c>
      <c r="P2509" s="2">
        <f t="shared" si="81"/>
        <v>3.4</v>
      </c>
    </row>
    <row r="2510" spans="1:16" x14ac:dyDescent="0.3">
      <c r="A2510">
        <v>9</v>
      </c>
      <c r="B2510" t="s">
        <v>2896</v>
      </c>
      <c r="C2510" t="s">
        <v>19</v>
      </c>
      <c r="D2510">
        <v>1993</v>
      </c>
      <c r="E2510">
        <v>1993</v>
      </c>
      <c r="F2510">
        <v>1</v>
      </c>
      <c r="G2510">
        <v>2</v>
      </c>
      <c r="H2510">
        <v>0</v>
      </c>
      <c r="I2510">
        <v>17</v>
      </c>
      <c r="J2510">
        <v>16</v>
      </c>
      <c r="K2510">
        <v>8.5</v>
      </c>
      <c r="L2510">
        <v>0</v>
      </c>
      <c r="M2510">
        <v>0</v>
      </c>
      <c r="N2510">
        <v>0</v>
      </c>
      <c r="O2510" s="2">
        <f t="shared" si="80"/>
        <v>17</v>
      </c>
      <c r="P2510" s="2">
        <f t="shared" si="81"/>
        <v>8.5</v>
      </c>
    </row>
    <row r="2511" spans="1:16" x14ac:dyDescent="0.3">
      <c r="A2511">
        <v>10</v>
      </c>
      <c r="B2511" t="s">
        <v>4686</v>
      </c>
      <c r="C2511" t="s">
        <v>13</v>
      </c>
      <c r="D2511">
        <v>1948</v>
      </c>
      <c r="E2511">
        <v>1948</v>
      </c>
      <c r="F2511">
        <v>1</v>
      </c>
      <c r="G2511">
        <v>2</v>
      </c>
      <c r="H2511">
        <v>0</v>
      </c>
      <c r="I2511">
        <v>17</v>
      </c>
      <c r="J2511">
        <v>10</v>
      </c>
      <c r="K2511">
        <v>8.5</v>
      </c>
      <c r="L2511">
        <v>0</v>
      </c>
      <c r="M2511">
        <v>0</v>
      </c>
      <c r="N2511">
        <v>0</v>
      </c>
      <c r="O2511" s="2">
        <f t="shared" si="80"/>
        <v>17</v>
      </c>
      <c r="P2511" s="2">
        <f t="shared" si="81"/>
        <v>8.5</v>
      </c>
    </row>
    <row r="2512" spans="1:16" x14ac:dyDescent="0.3">
      <c r="A2512">
        <v>11</v>
      </c>
      <c r="B2512" t="s">
        <v>4687</v>
      </c>
      <c r="C2512" t="s">
        <v>17</v>
      </c>
      <c r="D2512">
        <v>1931</v>
      </c>
      <c r="E2512">
        <v>1932</v>
      </c>
      <c r="F2512">
        <v>2</v>
      </c>
      <c r="G2512">
        <v>3</v>
      </c>
      <c r="H2512">
        <v>0</v>
      </c>
      <c r="I2512">
        <v>17</v>
      </c>
      <c r="J2512">
        <v>8</v>
      </c>
      <c r="K2512">
        <v>5.66</v>
      </c>
      <c r="L2512">
        <v>0</v>
      </c>
      <c r="M2512">
        <v>0</v>
      </c>
      <c r="N2512">
        <v>0</v>
      </c>
      <c r="O2512" s="2">
        <f t="shared" si="80"/>
        <v>8.5</v>
      </c>
      <c r="P2512" s="2">
        <f t="shared" si="81"/>
        <v>5.666666666666667</v>
      </c>
    </row>
    <row r="2513" spans="1:16" x14ac:dyDescent="0.3">
      <c r="A2513">
        <v>12</v>
      </c>
      <c r="B2513" t="s">
        <v>4688</v>
      </c>
      <c r="C2513" t="s">
        <v>13</v>
      </c>
      <c r="D2513">
        <v>1884</v>
      </c>
      <c r="E2513">
        <v>1884</v>
      </c>
      <c r="F2513">
        <v>1</v>
      </c>
      <c r="G2513">
        <v>1</v>
      </c>
      <c r="H2513">
        <v>0</v>
      </c>
      <c r="I2513">
        <v>17</v>
      </c>
      <c r="J2513">
        <v>17</v>
      </c>
      <c r="K2513">
        <v>17</v>
      </c>
      <c r="L2513">
        <v>0</v>
      </c>
      <c r="M2513">
        <v>0</v>
      </c>
      <c r="N2513">
        <v>0</v>
      </c>
      <c r="O2513" s="2">
        <f t="shared" si="80"/>
        <v>17</v>
      </c>
      <c r="P2513" s="2">
        <f t="shared" si="81"/>
        <v>17</v>
      </c>
    </row>
    <row r="2514" spans="1:16" x14ac:dyDescent="0.3">
      <c r="A2514">
        <v>13</v>
      </c>
      <c r="B2514" t="s">
        <v>4689</v>
      </c>
      <c r="C2514" t="s">
        <v>17</v>
      </c>
      <c r="D2514">
        <v>1913</v>
      </c>
      <c r="E2514">
        <v>1914</v>
      </c>
      <c r="F2514">
        <v>3</v>
      </c>
      <c r="G2514">
        <v>6</v>
      </c>
      <c r="H2514">
        <v>1</v>
      </c>
      <c r="I2514">
        <v>17</v>
      </c>
      <c r="J2514">
        <v>12</v>
      </c>
      <c r="K2514">
        <v>3.4</v>
      </c>
      <c r="L2514">
        <v>0</v>
      </c>
      <c r="M2514">
        <v>0</v>
      </c>
      <c r="N2514">
        <v>3</v>
      </c>
      <c r="O2514" s="2">
        <f t="shared" si="80"/>
        <v>5.666666666666667</v>
      </c>
      <c r="P2514" s="2">
        <f t="shared" si="81"/>
        <v>2.8333333333333335</v>
      </c>
    </row>
    <row r="2515" spans="1:16" x14ac:dyDescent="0.3">
      <c r="A2515">
        <v>14</v>
      </c>
      <c r="B2515" t="s">
        <v>4690</v>
      </c>
      <c r="C2515" t="s">
        <v>15</v>
      </c>
      <c r="D2515">
        <v>1955</v>
      </c>
      <c r="E2515">
        <v>1958</v>
      </c>
      <c r="F2515">
        <v>9</v>
      </c>
      <c r="G2515">
        <v>12</v>
      </c>
      <c r="H2515">
        <v>5</v>
      </c>
      <c r="I2515">
        <v>17</v>
      </c>
      <c r="J2515">
        <v>5</v>
      </c>
      <c r="K2515">
        <v>2.42</v>
      </c>
      <c r="L2515">
        <v>0</v>
      </c>
      <c r="M2515">
        <v>0</v>
      </c>
      <c r="N2515">
        <v>3</v>
      </c>
      <c r="O2515" s="2">
        <f t="shared" si="80"/>
        <v>1.8888888888888888</v>
      </c>
      <c r="P2515" s="2">
        <f t="shared" si="81"/>
        <v>1.4166666666666667</v>
      </c>
    </row>
    <row r="2516" spans="1:16" x14ac:dyDescent="0.3">
      <c r="A2516">
        <v>15</v>
      </c>
      <c r="B2516" t="s">
        <v>3250</v>
      </c>
      <c r="C2516" t="s">
        <v>15</v>
      </c>
      <c r="D2516">
        <v>1994</v>
      </c>
      <c r="E2516">
        <v>1996</v>
      </c>
      <c r="F2516">
        <v>4</v>
      </c>
      <c r="G2516">
        <v>4</v>
      </c>
      <c r="H2516">
        <v>0</v>
      </c>
      <c r="I2516">
        <v>17</v>
      </c>
      <c r="J2516">
        <v>9</v>
      </c>
      <c r="K2516">
        <v>4.25</v>
      </c>
      <c r="L2516">
        <v>0</v>
      </c>
      <c r="M2516">
        <v>0</v>
      </c>
      <c r="N2516">
        <v>0</v>
      </c>
      <c r="O2516" s="2">
        <f t="shared" si="80"/>
        <v>4.25</v>
      </c>
      <c r="P2516" s="2">
        <f t="shared" si="81"/>
        <v>4.25</v>
      </c>
    </row>
    <row r="2517" spans="1:16" x14ac:dyDescent="0.3">
      <c r="A2517">
        <v>16</v>
      </c>
      <c r="B2517" t="s">
        <v>4691</v>
      </c>
      <c r="C2517" t="s">
        <v>15</v>
      </c>
      <c r="D2517">
        <v>1948</v>
      </c>
      <c r="E2517">
        <v>1948</v>
      </c>
      <c r="F2517">
        <v>2</v>
      </c>
      <c r="G2517">
        <v>3</v>
      </c>
      <c r="H2517">
        <v>0</v>
      </c>
      <c r="I2517">
        <v>17</v>
      </c>
      <c r="J2517">
        <v>10</v>
      </c>
      <c r="K2517">
        <v>5.66</v>
      </c>
      <c r="L2517">
        <v>0</v>
      </c>
      <c r="M2517">
        <v>0</v>
      </c>
      <c r="N2517">
        <v>1</v>
      </c>
      <c r="O2517" s="2">
        <f t="shared" si="80"/>
        <v>8.5</v>
      </c>
      <c r="P2517" s="2">
        <f t="shared" si="81"/>
        <v>5.666666666666667</v>
      </c>
    </row>
    <row r="2518" spans="1:16" x14ac:dyDescent="0.3">
      <c r="A2518">
        <v>17</v>
      </c>
      <c r="B2518" t="s">
        <v>4692</v>
      </c>
      <c r="C2518" t="s">
        <v>11</v>
      </c>
      <c r="D2518">
        <v>1967</v>
      </c>
      <c r="E2518">
        <v>1969</v>
      </c>
      <c r="F2518">
        <v>4</v>
      </c>
      <c r="G2518">
        <v>7</v>
      </c>
      <c r="H2518">
        <v>2</v>
      </c>
      <c r="I2518">
        <v>17</v>
      </c>
      <c r="J2518">
        <v>6</v>
      </c>
      <c r="K2518">
        <v>3.4</v>
      </c>
      <c r="L2518">
        <v>0</v>
      </c>
      <c r="M2518">
        <v>0</v>
      </c>
      <c r="N2518">
        <v>1</v>
      </c>
      <c r="O2518" s="2">
        <f t="shared" si="80"/>
        <v>4.25</v>
      </c>
      <c r="P2518" s="2">
        <f t="shared" si="81"/>
        <v>2.4285714285714284</v>
      </c>
    </row>
    <row r="2519" spans="1:16" x14ac:dyDescent="0.3">
      <c r="A2519">
        <v>18</v>
      </c>
      <c r="B2519" t="s">
        <v>4693</v>
      </c>
      <c r="C2519" t="s">
        <v>16</v>
      </c>
      <c r="D2519">
        <v>1954</v>
      </c>
      <c r="E2519">
        <v>1954</v>
      </c>
      <c r="F2519">
        <v>1</v>
      </c>
      <c r="G2519">
        <v>2</v>
      </c>
      <c r="H2519">
        <v>1</v>
      </c>
      <c r="I2519">
        <v>17</v>
      </c>
      <c r="J2519">
        <v>10</v>
      </c>
      <c r="K2519">
        <v>17</v>
      </c>
      <c r="L2519">
        <v>0</v>
      </c>
      <c r="M2519">
        <v>0</v>
      </c>
      <c r="N2519">
        <v>0</v>
      </c>
      <c r="O2519" s="2">
        <f t="shared" si="80"/>
        <v>17</v>
      </c>
      <c r="P2519" s="2">
        <f t="shared" si="81"/>
        <v>8.5</v>
      </c>
    </row>
    <row r="2520" spans="1:16" x14ac:dyDescent="0.3">
      <c r="A2520">
        <v>19</v>
      </c>
      <c r="B2520" t="s">
        <v>3260</v>
      </c>
      <c r="C2520" t="s">
        <v>19</v>
      </c>
      <c r="D2520">
        <v>1996</v>
      </c>
      <c r="E2520">
        <v>1999</v>
      </c>
      <c r="F2520">
        <v>3</v>
      </c>
      <c r="G2520">
        <v>5</v>
      </c>
      <c r="H2520">
        <v>1</v>
      </c>
      <c r="I2520">
        <v>17</v>
      </c>
      <c r="J2520">
        <v>7</v>
      </c>
      <c r="K2520">
        <v>4.25</v>
      </c>
      <c r="L2520">
        <v>0</v>
      </c>
      <c r="M2520">
        <v>0</v>
      </c>
      <c r="N2520">
        <v>1</v>
      </c>
      <c r="O2520" s="2">
        <f t="shared" si="80"/>
        <v>5.666666666666667</v>
      </c>
      <c r="P2520" s="2">
        <f t="shared" si="81"/>
        <v>3.4</v>
      </c>
    </row>
    <row r="2521" spans="1:16" x14ac:dyDescent="0.3">
      <c r="A2521">
        <v>20</v>
      </c>
      <c r="B2521" t="s">
        <v>2389</v>
      </c>
      <c r="C2521" t="s">
        <v>21</v>
      </c>
      <c r="D2521">
        <v>2019</v>
      </c>
      <c r="E2521">
        <v>2019</v>
      </c>
      <c r="F2521">
        <v>1</v>
      </c>
      <c r="G2521">
        <v>2</v>
      </c>
      <c r="H2521">
        <v>0</v>
      </c>
      <c r="I2521">
        <v>17</v>
      </c>
      <c r="J2521">
        <v>15</v>
      </c>
      <c r="K2521">
        <v>8.5</v>
      </c>
      <c r="L2521">
        <v>0</v>
      </c>
      <c r="M2521">
        <v>0</v>
      </c>
      <c r="N2521">
        <v>0</v>
      </c>
      <c r="O2521" s="2">
        <f t="shared" si="80"/>
        <v>17</v>
      </c>
      <c r="P2521" s="2">
        <f t="shared" si="81"/>
        <v>8.5</v>
      </c>
    </row>
    <row r="2522" spans="1:16" x14ac:dyDescent="0.3">
      <c r="A2522">
        <v>21</v>
      </c>
      <c r="B2522" t="s">
        <v>3489</v>
      </c>
      <c r="C2522" t="s">
        <v>19</v>
      </c>
      <c r="D2522">
        <v>2011</v>
      </c>
      <c r="E2522">
        <v>2011</v>
      </c>
      <c r="F2522">
        <v>1</v>
      </c>
      <c r="G2522">
        <v>2</v>
      </c>
      <c r="H2522">
        <v>0</v>
      </c>
      <c r="I2522">
        <v>17</v>
      </c>
      <c r="J2522">
        <v>14</v>
      </c>
      <c r="K2522">
        <v>8.5</v>
      </c>
      <c r="L2522">
        <v>0</v>
      </c>
      <c r="M2522">
        <v>0</v>
      </c>
      <c r="N2522">
        <v>0</v>
      </c>
      <c r="O2522" s="2">
        <f t="shared" si="80"/>
        <v>17</v>
      </c>
      <c r="P2522" s="2">
        <f t="shared" si="81"/>
        <v>8.5</v>
      </c>
    </row>
    <row r="2523" spans="1:16" x14ac:dyDescent="0.3">
      <c r="A2523">
        <v>22</v>
      </c>
      <c r="B2523" t="s">
        <v>4694</v>
      </c>
      <c r="C2523" t="s">
        <v>16</v>
      </c>
      <c r="D2523">
        <v>1967</v>
      </c>
      <c r="E2523">
        <v>1969</v>
      </c>
      <c r="F2523">
        <v>2</v>
      </c>
      <c r="G2523">
        <v>3</v>
      </c>
      <c r="H2523">
        <v>3</v>
      </c>
      <c r="I2523">
        <v>17</v>
      </c>
      <c r="J2523">
        <v>16</v>
      </c>
      <c r="K2523" t="s">
        <v>8</v>
      </c>
      <c r="L2523">
        <v>0</v>
      </c>
      <c r="M2523">
        <v>0</v>
      </c>
      <c r="N2523">
        <v>0</v>
      </c>
      <c r="O2523" s="2">
        <f t="shared" si="80"/>
        <v>8.5</v>
      </c>
      <c r="P2523" s="2">
        <f t="shared" si="81"/>
        <v>5.666666666666667</v>
      </c>
    </row>
    <row r="2524" spans="1:16" x14ac:dyDescent="0.3">
      <c r="A2524">
        <v>23</v>
      </c>
      <c r="B2524" t="s">
        <v>4695</v>
      </c>
      <c r="C2524" t="s">
        <v>13</v>
      </c>
      <c r="D2524">
        <v>1892</v>
      </c>
      <c r="E2524">
        <v>1892</v>
      </c>
      <c r="F2524">
        <v>1</v>
      </c>
      <c r="G2524">
        <v>1</v>
      </c>
      <c r="H2524">
        <v>0</v>
      </c>
      <c r="I2524">
        <v>17</v>
      </c>
      <c r="J2524">
        <v>17</v>
      </c>
      <c r="K2524">
        <v>17</v>
      </c>
      <c r="L2524">
        <v>0</v>
      </c>
      <c r="M2524">
        <v>0</v>
      </c>
      <c r="N2524">
        <v>0</v>
      </c>
      <c r="O2524" s="2">
        <f t="shared" si="80"/>
        <v>17</v>
      </c>
      <c r="P2524" s="2">
        <f t="shared" si="81"/>
        <v>17</v>
      </c>
    </row>
    <row r="2525" spans="1:16" x14ac:dyDescent="0.3">
      <c r="A2525">
        <v>24</v>
      </c>
      <c r="B2525" t="s">
        <v>4696</v>
      </c>
      <c r="C2525" t="s">
        <v>17</v>
      </c>
      <c r="D2525">
        <v>1921</v>
      </c>
      <c r="E2525">
        <v>1921</v>
      </c>
      <c r="F2525">
        <v>1</v>
      </c>
      <c r="G2525">
        <v>2</v>
      </c>
      <c r="H2525">
        <v>0</v>
      </c>
      <c r="I2525">
        <v>17</v>
      </c>
      <c r="J2525">
        <v>11</v>
      </c>
      <c r="K2525">
        <v>8.5</v>
      </c>
      <c r="L2525">
        <v>0</v>
      </c>
      <c r="M2525">
        <v>0</v>
      </c>
      <c r="N2525">
        <v>0</v>
      </c>
      <c r="O2525" s="2">
        <f t="shared" si="80"/>
        <v>17</v>
      </c>
      <c r="P2525" s="2">
        <f t="shared" si="81"/>
        <v>8.5</v>
      </c>
    </row>
    <row r="2526" spans="1:16" x14ac:dyDescent="0.3">
      <c r="A2526">
        <v>25</v>
      </c>
      <c r="B2526" t="s">
        <v>369</v>
      </c>
      <c r="C2526" t="s">
        <v>16</v>
      </c>
      <c r="D2526">
        <v>2007</v>
      </c>
      <c r="E2526">
        <v>2007</v>
      </c>
      <c r="F2526">
        <v>2</v>
      </c>
      <c r="G2526">
        <v>3</v>
      </c>
      <c r="H2526">
        <v>0</v>
      </c>
      <c r="I2526">
        <v>17</v>
      </c>
      <c r="J2526">
        <v>13</v>
      </c>
      <c r="K2526">
        <v>5.66</v>
      </c>
      <c r="L2526">
        <v>0</v>
      </c>
      <c r="M2526">
        <v>0</v>
      </c>
      <c r="N2526">
        <v>1</v>
      </c>
      <c r="O2526" s="2">
        <f t="shared" si="80"/>
        <v>8.5</v>
      </c>
      <c r="P2526" s="2">
        <f t="shared" si="81"/>
        <v>5.666666666666667</v>
      </c>
    </row>
    <row r="2527" spans="1:16" x14ac:dyDescent="0.3">
      <c r="A2527">
        <v>26</v>
      </c>
      <c r="B2527" t="s">
        <v>3413</v>
      </c>
      <c r="C2527" t="s">
        <v>15</v>
      </c>
      <c r="D2527">
        <v>1996</v>
      </c>
      <c r="E2527">
        <v>1997</v>
      </c>
      <c r="F2527">
        <v>2</v>
      </c>
      <c r="G2527">
        <v>3</v>
      </c>
      <c r="H2527">
        <v>1</v>
      </c>
      <c r="I2527">
        <v>17</v>
      </c>
      <c r="J2527">
        <v>10</v>
      </c>
      <c r="K2527">
        <v>8.5</v>
      </c>
      <c r="L2527">
        <v>0</v>
      </c>
      <c r="M2527">
        <v>0</v>
      </c>
      <c r="N2527">
        <v>0</v>
      </c>
      <c r="O2527" s="2">
        <f t="shared" si="80"/>
        <v>8.5</v>
      </c>
      <c r="P2527" s="2">
        <f t="shared" si="81"/>
        <v>5.666666666666667</v>
      </c>
    </row>
    <row r="2528" spans="1:16" x14ac:dyDescent="0.3">
      <c r="A2528">
        <v>27</v>
      </c>
      <c r="B2528" t="s">
        <v>3418</v>
      </c>
      <c r="C2528" t="s">
        <v>14</v>
      </c>
      <c r="D2528">
        <v>1989</v>
      </c>
      <c r="E2528">
        <v>1992</v>
      </c>
      <c r="F2528">
        <v>3</v>
      </c>
      <c r="G2528">
        <v>3</v>
      </c>
      <c r="H2528">
        <v>1</v>
      </c>
      <c r="I2528">
        <v>17</v>
      </c>
      <c r="J2528">
        <v>13</v>
      </c>
      <c r="K2528">
        <v>8.5</v>
      </c>
      <c r="L2528">
        <v>0</v>
      </c>
      <c r="M2528">
        <v>0</v>
      </c>
      <c r="N2528">
        <v>0</v>
      </c>
      <c r="O2528" s="2">
        <f t="shared" si="80"/>
        <v>5.666666666666667</v>
      </c>
      <c r="P2528" s="2">
        <f t="shared" si="81"/>
        <v>5.666666666666667</v>
      </c>
    </row>
    <row r="2529" spans="1:16" x14ac:dyDescent="0.3">
      <c r="A2529">
        <v>28</v>
      </c>
      <c r="B2529" t="s">
        <v>4697</v>
      </c>
      <c r="C2529" t="s">
        <v>11</v>
      </c>
      <c r="D2529">
        <v>1936</v>
      </c>
      <c r="E2529">
        <v>1936</v>
      </c>
      <c r="F2529">
        <v>1</v>
      </c>
      <c r="G2529">
        <v>2</v>
      </c>
      <c r="H2529">
        <v>1</v>
      </c>
      <c r="I2529">
        <v>16</v>
      </c>
      <c r="J2529">
        <v>12</v>
      </c>
      <c r="K2529">
        <v>16</v>
      </c>
      <c r="L2529">
        <v>0</v>
      </c>
      <c r="M2529">
        <v>0</v>
      </c>
      <c r="N2529">
        <v>0</v>
      </c>
      <c r="O2529" s="2">
        <f t="shared" si="80"/>
        <v>16</v>
      </c>
      <c r="P2529" s="2">
        <f t="shared" si="81"/>
        <v>8</v>
      </c>
    </row>
    <row r="2530" spans="1:16" x14ac:dyDescent="0.3">
      <c r="A2530">
        <v>29</v>
      </c>
      <c r="B2530" t="s">
        <v>4698</v>
      </c>
      <c r="C2530" t="s">
        <v>13</v>
      </c>
      <c r="D2530">
        <v>1951</v>
      </c>
      <c r="E2530">
        <v>1951</v>
      </c>
      <c r="F2530">
        <v>2</v>
      </c>
      <c r="G2530">
        <v>2</v>
      </c>
      <c r="H2530">
        <v>0</v>
      </c>
      <c r="I2530">
        <v>16</v>
      </c>
      <c r="J2530">
        <v>16</v>
      </c>
      <c r="K2530">
        <v>8</v>
      </c>
      <c r="L2530">
        <v>0</v>
      </c>
      <c r="M2530">
        <v>0</v>
      </c>
      <c r="N2530">
        <v>1</v>
      </c>
      <c r="O2530" s="2">
        <f t="shared" si="80"/>
        <v>8</v>
      </c>
      <c r="P2530" s="2">
        <f t="shared" si="81"/>
        <v>8</v>
      </c>
    </row>
    <row r="2531" spans="1:16" x14ac:dyDescent="0.3">
      <c r="A2531">
        <v>30</v>
      </c>
      <c r="B2531" t="s">
        <v>288</v>
      </c>
      <c r="C2531" t="s">
        <v>19</v>
      </c>
      <c r="D2531">
        <v>2017</v>
      </c>
      <c r="E2531">
        <v>2017</v>
      </c>
      <c r="F2531">
        <v>1</v>
      </c>
      <c r="G2531">
        <v>2</v>
      </c>
      <c r="H2531">
        <v>0</v>
      </c>
      <c r="I2531">
        <v>16</v>
      </c>
      <c r="J2531">
        <v>16</v>
      </c>
      <c r="K2531">
        <v>8</v>
      </c>
      <c r="L2531">
        <v>0</v>
      </c>
      <c r="M2531">
        <v>0</v>
      </c>
      <c r="N2531">
        <v>1</v>
      </c>
      <c r="O2531" s="2">
        <f t="shared" si="80"/>
        <v>16</v>
      </c>
      <c r="P2531" s="2">
        <f t="shared" si="81"/>
        <v>8</v>
      </c>
    </row>
    <row r="2532" spans="1:16" x14ac:dyDescent="0.3">
      <c r="A2532">
        <v>31</v>
      </c>
      <c r="B2532" t="s">
        <v>4699</v>
      </c>
      <c r="C2532" t="s">
        <v>15</v>
      </c>
      <c r="D2532">
        <v>1955</v>
      </c>
      <c r="E2532">
        <v>1955</v>
      </c>
      <c r="F2532">
        <v>1</v>
      </c>
      <c r="G2532">
        <v>1</v>
      </c>
      <c r="H2532">
        <v>0</v>
      </c>
      <c r="I2532">
        <v>16</v>
      </c>
      <c r="J2532">
        <v>16</v>
      </c>
      <c r="K2532">
        <v>16</v>
      </c>
      <c r="L2532">
        <v>0</v>
      </c>
      <c r="M2532">
        <v>0</v>
      </c>
      <c r="N2532">
        <v>0</v>
      </c>
      <c r="O2532" s="2">
        <f t="shared" si="80"/>
        <v>16</v>
      </c>
      <c r="P2532" s="2">
        <f t="shared" si="81"/>
        <v>16</v>
      </c>
    </row>
    <row r="2533" spans="1:16" x14ac:dyDescent="0.3">
      <c r="A2533">
        <v>32</v>
      </c>
      <c r="B2533" t="s">
        <v>4700</v>
      </c>
      <c r="C2533" t="s">
        <v>12</v>
      </c>
      <c r="D2533">
        <v>1912</v>
      </c>
      <c r="E2533">
        <v>1912</v>
      </c>
      <c r="F2533">
        <v>6</v>
      </c>
      <c r="G2533">
        <v>5</v>
      </c>
      <c r="H2533">
        <v>2</v>
      </c>
      <c r="I2533">
        <v>16</v>
      </c>
      <c r="J2533">
        <v>6</v>
      </c>
      <c r="K2533">
        <v>5.33</v>
      </c>
      <c r="L2533">
        <v>0</v>
      </c>
      <c r="M2533">
        <v>0</v>
      </c>
      <c r="N2533">
        <v>0</v>
      </c>
      <c r="O2533" s="2">
        <f t="shared" si="80"/>
        <v>2.6666666666666665</v>
      </c>
      <c r="P2533" s="2">
        <f t="shared" si="81"/>
        <v>3.2</v>
      </c>
    </row>
    <row r="2534" spans="1:16" x14ac:dyDescent="0.3">
      <c r="A2534">
        <v>33</v>
      </c>
      <c r="B2534" t="s">
        <v>1664</v>
      </c>
      <c r="C2534" t="s">
        <v>14</v>
      </c>
      <c r="D2534">
        <v>2016</v>
      </c>
      <c r="E2534">
        <v>2019</v>
      </c>
      <c r="F2534">
        <v>7</v>
      </c>
      <c r="G2534">
        <v>11</v>
      </c>
      <c r="H2534">
        <v>6</v>
      </c>
      <c r="I2534">
        <v>16</v>
      </c>
      <c r="J2534">
        <v>6</v>
      </c>
      <c r="K2534">
        <v>3.2</v>
      </c>
      <c r="L2534">
        <v>0</v>
      </c>
      <c r="M2534">
        <v>0</v>
      </c>
      <c r="N2534">
        <v>5</v>
      </c>
      <c r="O2534" s="2">
        <f t="shared" si="80"/>
        <v>2.2857142857142856</v>
      </c>
      <c r="P2534" s="2">
        <f t="shared" si="81"/>
        <v>1.4545454545454546</v>
      </c>
    </row>
    <row r="2535" spans="1:16" x14ac:dyDescent="0.3">
      <c r="A2535">
        <v>34</v>
      </c>
      <c r="B2535" t="s">
        <v>928</v>
      </c>
      <c r="C2535" t="s">
        <v>16</v>
      </c>
      <c r="D2535">
        <v>2014</v>
      </c>
      <c r="E2535">
        <v>2019</v>
      </c>
      <c r="F2535">
        <v>10</v>
      </c>
      <c r="G2535">
        <v>10</v>
      </c>
      <c r="H2535">
        <v>3</v>
      </c>
      <c r="I2535">
        <v>16</v>
      </c>
      <c r="J2535">
        <v>6</v>
      </c>
      <c r="K2535">
        <v>2.2799999999999998</v>
      </c>
      <c r="L2535">
        <v>0</v>
      </c>
      <c r="M2535">
        <v>0</v>
      </c>
      <c r="N2535">
        <v>5</v>
      </c>
      <c r="O2535" s="2">
        <f t="shared" si="80"/>
        <v>1.6</v>
      </c>
      <c r="P2535" s="2">
        <f t="shared" si="81"/>
        <v>1.6</v>
      </c>
    </row>
    <row r="2536" spans="1:16" x14ac:dyDescent="0.3">
      <c r="A2536">
        <v>35</v>
      </c>
      <c r="B2536" t="s">
        <v>1591</v>
      </c>
      <c r="C2536" t="s">
        <v>17</v>
      </c>
      <c r="D2536">
        <v>2005</v>
      </c>
      <c r="E2536">
        <v>2006</v>
      </c>
      <c r="F2536">
        <v>6</v>
      </c>
      <c r="G2536">
        <v>4</v>
      </c>
      <c r="H2536">
        <v>2</v>
      </c>
      <c r="I2536">
        <v>16</v>
      </c>
      <c r="J2536">
        <v>10</v>
      </c>
      <c r="K2536">
        <v>8</v>
      </c>
      <c r="L2536">
        <v>0</v>
      </c>
      <c r="M2536">
        <v>0</v>
      </c>
      <c r="N2536">
        <v>1</v>
      </c>
      <c r="O2536" s="2">
        <f t="shared" si="80"/>
        <v>2.6666666666666665</v>
      </c>
      <c r="P2536" s="2">
        <f t="shared" si="81"/>
        <v>4</v>
      </c>
    </row>
    <row r="2537" spans="1:16" x14ac:dyDescent="0.3">
      <c r="A2537">
        <v>36</v>
      </c>
      <c r="B2537" t="s">
        <v>4701</v>
      </c>
      <c r="C2537" t="s">
        <v>13</v>
      </c>
      <c r="D2537">
        <v>1962</v>
      </c>
      <c r="E2537">
        <v>1965</v>
      </c>
      <c r="F2537">
        <v>10</v>
      </c>
      <c r="G2537">
        <v>7</v>
      </c>
      <c r="H2537">
        <v>2</v>
      </c>
      <c r="I2537">
        <v>16</v>
      </c>
      <c r="J2537">
        <v>10</v>
      </c>
      <c r="K2537">
        <v>3.2</v>
      </c>
      <c r="L2537">
        <v>0</v>
      </c>
      <c r="M2537">
        <v>0</v>
      </c>
      <c r="N2537">
        <v>2</v>
      </c>
      <c r="O2537" s="2">
        <f t="shared" si="80"/>
        <v>1.6</v>
      </c>
      <c r="P2537" s="2">
        <f t="shared" si="81"/>
        <v>2.2857142857142856</v>
      </c>
    </row>
    <row r="2538" spans="1:16" x14ac:dyDescent="0.3">
      <c r="A2538">
        <v>37</v>
      </c>
      <c r="B2538" t="s">
        <v>4702</v>
      </c>
      <c r="C2538" t="s">
        <v>13</v>
      </c>
      <c r="D2538">
        <v>1877</v>
      </c>
      <c r="E2538">
        <v>1877</v>
      </c>
      <c r="F2538">
        <v>2</v>
      </c>
      <c r="G2538">
        <v>3</v>
      </c>
      <c r="H2538">
        <v>1</v>
      </c>
      <c r="I2538">
        <v>16</v>
      </c>
      <c r="J2538">
        <v>10</v>
      </c>
      <c r="K2538">
        <v>8</v>
      </c>
      <c r="L2538">
        <v>0</v>
      </c>
      <c r="M2538">
        <v>0</v>
      </c>
      <c r="N2538">
        <v>0</v>
      </c>
      <c r="O2538" s="2">
        <f t="shared" si="80"/>
        <v>8</v>
      </c>
      <c r="P2538" s="2">
        <f t="shared" si="81"/>
        <v>5.333333333333333</v>
      </c>
    </row>
    <row r="2539" spans="1:16" x14ac:dyDescent="0.3">
      <c r="A2539">
        <v>38</v>
      </c>
      <c r="B2539" t="s">
        <v>1954</v>
      </c>
      <c r="C2539" t="s">
        <v>16</v>
      </c>
      <c r="D2539">
        <v>2019</v>
      </c>
      <c r="E2539">
        <v>2019</v>
      </c>
      <c r="F2539">
        <v>1</v>
      </c>
      <c r="G2539">
        <v>2</v>
      </c>
      <c r="H2539">
        <v>2</v>
      </c>
      <c r="I2539">
        <v>16</v>
      </c>
      <c r="J2539">
        <v>12</v>
      </c>
      <c r="K2539" t="s">
        <v>8</v>
      </c>
      <c r="L2539">
        <v>0</v>
      </c>
      <c r="M2539">
        <v>0</v>
      </c>
      <c r="N2539">
        <v>0</v>
      </c>
      <c r="O2539" s="2">
        <f t="shared" si="80"/>
        <v>16</v>
      </c>
      <c r="P2539" s="2">
        <f t="shared" si="81"/>
        <v>8</v>
      </c>
    </row>
    <row r="2540" spans="1:16" x14ac:dyDescent="0.3">
      <c r="A2540">
        <v>39</v>
      </c>
      <c r="B2540" t="s">
        <v>4703</v>
      </c>
      <c r="C2540" t="s">
        <v>15</v>
      </c>
      <c r="D2540">
        <v>1980</v>
      </c>
      <c r="E2540">
        <v>1980</v>
      </c>
      <c r="F2540">
        <v>1</v>
      </c>
      <c r="G2540">
        <v>2</v>
      </c>
      <c r="H2540">
        <v>0</v>
      </c>
      <c r="I2540">
        <v>16</v>
      </c>
      <c r="J2540">
        <v>8</v>
      </c>
      <c r="K2540">
        <v>8</v>
      </c>
      <c r="L2540">
        <v>0</v>
      </c>
      <c r="M2540">
        <v>0</v>
      </c>
      <c r="N2540">
        <v>0</v>
      </c>
      <c r="O2540" s="2">
        <f t="shared" si="80"/>
        <v>16</v>
      </c>
      <c r="P2540" s="2">
        <f t="shared" si="81"/>
        <v>8</v>
      </c>
    </row>
    <row r="2541" spans="1:16" x14ac:dyDescent="0.3">
      <c r="A2541">
        <v>40</v>
      </c>
      <c r="B2541" t="s">
        <v>1636</v>
      </c>
      <c r="C2541" t="s">
        <v>20</v>
      </c>
      <c r="D2541">
        <v>2004</v>
      </c>
      <c r="E2541">
        <v>2011</v>
      </c>
      <c r="F2541">
        <v>2</v>
      </c>
      <c r="G2541">
        <v>4</v>
      </c>
      <c r="H2541">
        <v>2</v>
      </c>
      <c r="I2541">
        <v>16</v>
      </c>
      <c r="J2541">
        <v>8</v>
      </c>
      <c r="K2541">
        <v>8</v>
      </c>
      <c r="L2541">
        <v>0</v>
      </c>
      <c r="M2541">
        <v>0</v>
      </c>
      <c r="N2541">
        <v>2</v>
      </c>
      <c r="O2541" s="2">
        <f t="shared" si="80"/>
        <v>8</v>
      </c>
      <c r="P2541" s="2">
        <f t="shared" si="81"/>
        <v>4</v>
      </c>
    </row>
    <row r="2542" spans="1:16" x14ac:dyDescent="0.3">
      <c r="A2542">
        <v>41</v>
      </c>
      <c r="B2542" t="s">
        <v>4704</v>
      </c>
      <c r="C2542" t="s">
        <v>15</v>
      </c>
      <c r="D2542">
        <v>1935</v>
      </c>
      <c r="E2542">
        <v>1935</v>
      </c>
      <c r="F2542">
        <v>1</v>
      </c>
      <c r="G2542">
        <v>2</v>
      </c>
      <c r="H2542">
        <v>1</v>
      </c>
      <c r="I2542">
        <v>16</v>
      </c>
      <c r="J2542">
        <v>11</v>
      </c>
      <c r="K2542">
        <v>16</v>
      </c>
      <c r="L2542">
        <v>0</v>
      </c>
      <c r="M2542">
        <v>0</v>
      </c>
      <c r="N2542">
        <v>0</v>
      </c>
      <c r="O2542" s="2">
        <f t="shared" si="80"/>
        <v>16</v>
      </c>
      <c r="P2542" s="2">
        <f t="shared" si="81"/>
        <v>8</v>
      </c>
    </row>
    <row r="2543" spans="1:16" x14ac:dyDescent="0.3">
      <c r="A2543">
        <v>42</v>
      </c>
      <c r="B2543" t="s">
        <v>4705</v>
      </c>
      <c r="C2543" t="s">
        <v>17</v>
      </c>
      <c r="D2543">
        <v>1889</v>
      </c>
      <c r="E2543">
        <v>1889</v>
      </c>
      <c r="F2543">
        <v>2</v>
      </c>
      <c r="G2543">
        <v>4</v>
      </c>
      <c r="H2543">
        <v>0</v>
      </c>
      <c r="I2543">
        <v>16</v>
      </c>
      <c r="J2543">
        <v>8</v>
      </c>
      <c r="K2543">
        <v>4</v>
      </c>
      <c r="L2543">
        <v>0</v>
      </c>
      <c r="M2543">
        <v>0</v>
      </c>
      <c r="N2543">
        <v>0</v>
      </c>
      <c r="O2543" s="2">
        <f t="shared" si="80"/>
        <v>8</v>
      </c>
      <c r="P2543" s="2">
        <f t="shared" si="81"/>
        <v>4</v>
      </c>
    </row>
    <row r="2544" spans="1:16" x14ac:dyDescent="0.3">
      <c r="A2544">
        <v>43</v>
      </c>
      <c r="B2544" t="s">
        <v>3490</v>
      </c>
      <c r="C2544" t="s">
        <v>18</v>
      </c>
      <c r="D2544">
        <v>1992</v>
      </c>
      <c r="E2544">
        <v>1994</v>
      </c>
      <c r="F2544">
        <v>8</v>
      </c>
      <c r="G2544">
        <v>12</v>
      </c>
      <c r="H2544">
        <v>6</v>
      </c>
      <c r="I2544">
        <v>16</v>
      </c>
      <c r="J2544">
        <v>8</v>
      </c>
      <c r="K2544">
        <v>2.66</v>
      </c>
      <c r="L2544">
        <v>0</v>
      </c>
      <c r="M2544">
        <v>0</v>
      </c>
      <c r="N2544">
        <v>5</v>
      </c>
      <c r="O2544" s="2">
        <f t="shared" si="80"/>
        <v>2</v>
      </c>
      <c r="P2544" s="2">
        <f t="shared" si="81"/>
        <v>1.3333333333333333</v>
      </c>
    </row>
    <row r="2545" spans="1:16" x14ac:dyDescent="0.3">
      <c r="A2545">
        <v>44</v>
      </c>
      <c r="B2545" t="s">
        <v>4706</v>
      </c>
      <c r="C2545" t="s">
        <v>17</v>
      </c>
      <c r="D2545">
        <v>1947</v>
      </c>
      <c r="E2545">
        <v>1947</v>
      </c>
      <c r="F2545">
        <v>1</v>
      </c>
      <c r="G2545">
        <v>2</v>
      </c>
      <c r="H2545">
        <v>1</v>
      </c>
      <c r="I2545">
        <v>16</v>
      </c>
      <c r="J2545">
        <v>8</v>
      </c>
      <c r="K2545">
        <v>16</v>
      </c>
      <c r="L2545">
        <v>0</v>
      </c>
      <c r="M2545">
        <v>0</v>
      </c>
      <c r="N2545">
        <v>0</v>
      </c>
      <c r="O2545" s="2">
        <f t="shared" si="80"/>
        <v>16</v>
      </c>
      <c r="P2545" s="2">
        <f t="shared" si="81"/>
        <v>8</v>
      </c>
    </row>
    <row r="2546" spans="1:16" x14ac:dyDescent="0.3">
      <c r="A2546">
        <v>45</v>
      </c>
      <c r="B2546" t="s">
        <v>4707</v>
      </c>
      <c r="C2546" t="s">
        <v>17</v>
      </c>
      <c r="D2546">
        <v>1899</v>
      </c>
      <c r="E2546">
        <v>1899</v>
      </c>
      <c r="F2546">
        <v>1</v>
      </c>
      <c r="G2546">
        <v>2</v>
      </c>
      <c r="H2546">
        <v>0</v>
      </c>
      <c r="I2546">
        <v>16</v>
      </c>
      <c r="J2546">
        <v>11</v>
      </c>
      <c r="K2546">
        <v>8</v>
      </c>
      <c r="L2546">
        <v>0</v>
      </c>
      <c r="M2546">
        <v>0</v>
      </c>
      <c r="N2546">
        <v>0</v>
      </c>
      <c r="O2546" s="2">
        <f t="shared" si="80"/>
        <v>16</v>
      </c>
      <c r="P2546" s="2">
        <f t="shared" si="81"/>
        <v>8</v>
      </c>
    </row>
    <row r="2547" spans="1:16" x14ac:dyDescent="0.3">
      <c r="A2547">
        <v>46</v>
      </c>
      <c r="B2547" t="s">
        <v>4708</v>
      </c>
      <c r="C2547" t="s">
        <v>13</v>
      </c>
      <c r="D2547">
        <v>1935</v>
      </c>
      <c r="E2547">
        <v>1937</v>
      </c>
      <c r="F2547">
        <v>4</v>
      </c>
      <c r="G2547">
        <v>4</v>
      </c>
      <c r="H2547">
        <v>0</v>
      </c>
      <c r="I2547">
        <v>16</v>
      </c>
      <c r="J2547">
        <v>12</v>
      </c>
      <c r="K2547">
        <v>4</v>
      </c>
      <c r="L2547">
        <v>0</v>
      </c>
      <c r="M2547">
        <v>0</v>
      </c>
      <c r="N2547">
        <v>1</v>
      </c>
      <c r="O2547" s="2">
        <f t="shared" si="80"/>
        <v>4</v>
      </c>
      <c r="P2547" s="2">
        <f t="shared" si="81"/>
        <v>4</v>
      </c>
    </row>
    <row r="2548" spans="1:16" x14ac:dyDescent="0.3">
      <c r="A2548">
        <v>47</v>
      </c>
      <c r="B2548" t="s">
        <v>3331</v>
      </c>
      <c r="C2548" t="s">
        <v>17</v>
      </c>
      <c r="D2548">
        <v>1998</v>
      </c>
      <c r="E2548">
        <v>2004</v>
      </c>
      <c r="F2548">
        <v>7</v>
      </c>
      <c r="G2548">
        <v>8</v>
      </c>
      <c r="H2548">
        <v>5</v>
      </c>
      <c r="I2548">
        <v>16</v>
      </c>
      <c r="J2548">
        <v>4</v>
      </c>
      <c r="K2548">
        <v>5.33</v>
      </c>
      <c r="L2548">
        <v>0</v>
      </c>
      <c r="M2548">
        <v>0</v>
      </c>
      <c r="N2548">
        <v>2</v>
      </c>
      <c r="O2548" s="2">
        <f t="shared" si="80"/>
        <v>2.2857142857142856</v>
      </c>
      <c r="P2548" s="2">
        <f t="shared" si="81"/>
        <v>2</v>
      </c>
    </row>
    <row r="2549" spans="1:16" x14ac:dyDescent="0.3">
      <c r="A2549">
        <v>48</v>
      </c>
      <c r="B2549" t="s">
        <v>4709</v>
      </c>
      <c r="C2549" t="s">
        <v>13</v>
      </c>
      <c r="D2549">
        <v>1984</v>
      </c>
      <c r="E2549">
        <v>1984</v>
      </c>
      <c r="F2549">
        <v>2</v>
      </c>
      <c r="G2549">
        <v>3</v>
      </c>
      <c r="H2549">
        <v>0</v>
      </c>
      <c r="I2549">
        <v>16</v>
      </c>
      <c r="J2549">
        <v>8</v>
      </c>
      <c r="K2549">
        <v>5.33</v>
      </c>
      <c r="L2549">
        <v>0</v>
      </c>
      <c r="M2549">
        <v>0</v>
      </c>
      <c r="N2549">
        <v>0</v>
      </c>
      <c r="O2549" s="2">
        <f t="shared" si="80"/>
        <v>8</v>
      </c>
      <c r="P2549" s="2">
        <f t="shared" si="81"/>
        <v>5.333333333333333</v>
      </c>
    </row>
    <row r="2550" spans="1:16" x14ac:dyDescent="0.3">
      <c r="A2550">
        <v>49</v>
      </c>
      <c r="B2550" t="s">
        <v>4710</v>
      </c>
      <c r="C2550" t="s">
        <v>13</v>
      </c>
      <c r="D2550">
        <v>1920</v>
      </c>
      <c r="E2550">
        <v>1921</v>
      </c>
      <c r="F2550">
        <v>2</v>
      </c>
      <c r="G2550">
        <v>4</v>
      </c>
      <c r="H2550">
        <v>0</v>
      </c>
      <c r="I2550">
        <v>16</v>
      </c>
      <c r="J2550">
        <v>7</v>
      </c>
      <c r="K2550">
        <v>4</v>
      </c>
      <c r="L2550">
        <v>0</v>
      </c>
      <c r="M2550">
        <v>0</v>
      </c>
      <c r="N2550">
        <v>1</v>
      </c>
      <c r="O2550" s="2">
        <f t="shared" si="80"/>
        <v>8</v>
      </c>
      <c r="P2550" s="2">
        <f t="shared" si="81"/>
        <v>4</v>
      </c>
    </row>
    <row r="2551" spans="1:16" x14ac:dyDescent="0.3">
      <c r="A2551">
        <v>0</v>
      </c>
      <c r="B2551" t="s">
        <v>4711</v>
      </c>
      <c r="C2551" t="s">
        <v>16</v>
      </c>
      <c r="D2551">
        <v>1975</v>
      </c>
      <c r="E2551">
        <v>1975</v>
      </c>
      <c r="F2551">
        <v>1</v>
      </c>
      <c r="G2551">
        <v>2</v>
      </c>
      <c r="H2551">
        <v>0</v>
      </c>
      <c r="I2551">
        <v>15</v>
      </c>
      <c r="J2551">
        <v>14</v>
      </c>
      <c r="K2551">
        <v>7.5</v>
      </c>
      <c r="L2551">
        <v>0</v>
      </c>
      <c r="M2551">
        <v>0</v>
      </c>
      <c r="N2551">
        <v>0</v>
      </c>
      <c r="O2551" s="2">
        <f t="shared" si="80"/>
        <v>15</v>
      </c>
      <c r="P2551" s="2">
        <f t="shared" si="81"/>
        <v>7.5</v>
      </c>
    </row>
    <row r="2552" spans="1:16" x14ac:dyDescent="0.3">
      <c r="A2552">
        <v>1</v>
      </c>
      <c r="B2552" t="s">
        <v>4712</v>
      </c>
      <c r="C2552" t="s">
        <v>16</v>
      </c>
      <c r="D2552">
        <v>1979</v>
      </c>
      <c r="E2552">
        <v>1979</v>
      </c>
      <c r="F2552">
        <v>1</v>
      </c>
      <c r="G2552">
        <v>2</v>
      </c>
      <c r="H2552">
        <v>1</v>
      </c>
      <c r="I2552">
        <v>15</v>
      </c>
      <c r="J2552">
        <v>12</v>
      </c>
      <c r="K2552">
        <v>15</v>
      </c>
      <c r="L2552">
        <v>0</v>
      </c>
      <c r="M2552">
        <v>0</v>
      </c>
      <c r="N2552">
        <v>0</v>
      </c>
      <c r="O2552" s="2">
        <f t="shared" si="80"/>
        <v>15</v>
      </c>
      <c r="P2552" s="2">
        <f t="shared" si="81"/>
        <v>7.5</v>
      </c>
    </row>
    <row r="2553" spans="1:16" x14ac:dyDescent="0.3">
      <c r="A2553">
        <v>2</v>
      </c>
      <c r="B2553" t="s">
        <v>4713</v>
      </c>
      <c r="C2553" t="s">
        <v>11</v>
      </c>
      <c r="D2553">
        <v>1959</v>
      </c>
      <c r="E2553">
        <v>1959</v>
      </c>
      <c r="F2553">
        <v>1</v>
      </c>
      <c r="G2553">
        <v>2</v>
      </c>
      <c r="H2553">
        <v>0</v>
      </c>
      <c r="I2553">
        <v>15</v>
      </c>
      <c r="J2553">
        <v>8</v>
      </c>
      <c r="K2553">
        <v>7.5</v>
      </c>
      <c r="L2553">
        <v>0</v>
      </c>
      <c r="M2553">
        <v>0</v>
      </c>
      <c r="N2553">
        <v>0</v>
      </c>
      <c r="O2553" s="2">
        <f t="shared" si="80"/>
        <v>15</v>
      </c>
      <c r="P2553" s="2">
        <f t="shared" si="81"/>
        <v>7.5</v>
      </c>
    </row>
    <row r="2554" spans="1:16" x14ac:dyDescent="0.3">
      <c r="A2554">
        <v>3</v>
      </c>
      <c r="B2554" t="s">
        <v>4714</v>
      </c>
      <c r="C2554" t="s">
        <v>13</v>
      </c>
      <c r="D2554">
        <v>1947</v>
      </c>
      <c r="E2554">
        <v>1948</v>
      </c>
      <c r="F2554">
        <v>2</v>
      </c>
      <c r="G2554">
        <v>2</v>
      </c>
      <c r="H2554">
        <v>1</v>
      </c>
      <c r="I2554">
        <v>15</v>
      </c>
      <c r="J2554">
        <v>15</v>
      </c>
      <c r="K2554">
        <v>15</v>
      </c>
      <c r="L2554">
        <v>0</v>
      </c>
      <c r="M2554">
        <v>0</v>
      </c>
      <c r="N2554">
        <v>1</v>
      </c>
      <c r="O2554" s="2">
        <f t="shared" si="80"/>
        <v>7.5</v>
      </c>
      <c r="P2554" s="2">
        <f t="shared" si="81"/>
        <v>7.5</v>
      </c>
    </row>
    <row r="2555" spans="1:16" x14ac:dyDescent="0.3">
      <c r="A2555">
        <v>4</v>
      </c>
      <c r="B2555" t="s">
        <v>4715</v>
      </c>
      <c r="C2555" t="s">
        <v>17</v>
      </c>
      <c r="D2555">
        <v>1892</v>
      </c>
      <c r="E2555">
        <v>1896</v>
      </c>
      <c r="F2555">
        <v>2</v>
      </c>
      <c r="G2555">
        <v>4</v>
      </c>
      <c r="H2555">
        <v>0</v>
      </c>
      <c r="I2555">
        <v>15</v>
      </c>
      <c r="J2555">
        <v>10</v>
      </c>
      <c r="K2555">
        <v>3.75</v>
      </c>
      <c r="L2555">
        <v>0</v>
      </c>
      <c r="M2555">
        <v>0</v>
      </c>
      <c r="N2555">
        <v>1</v>
      </c>
      <c r="O2555" s="2">
        <f t="shared" si="80"/>
        <v>7.5</v>
      </c>
      <c r="P2555" s="2">
        <f t="shared" si="81"/>
        <v>3.75</v>
      </c>
    </row>
    <row r="2556" spans="1:16" x14ac:dyDescent="0.3">
      <c r="A2556">
        <v>5</v>
      </c>
      <c r="B2556" t="s">
        <v>4716</v>
      </c>
      <c r="C2556" t="s">
        <v>13</v>
      </c>
      <c r="D2556">
        <v>1906</v>
      </c>
      <c r="E2556">
        <v>1906</v>
      </c>
      <c r="F2556">
        <v>2</v>
      </c>
      <c r="G2556">
        <v>4</v>
      </c>
      <c r="H2556">
        <v>0</v>
      </c>
      <c r="I2556">
        <v>15</v>
      </c>
      <c r="J2556">
        <v>9</v>
      </c>
      <c r="K2556">
        <v>3.75</v>
      </c>
      <c r="L2556">
        <v>0</v>
      </c>
      <c r="M2556">
        <v>0</v>
      </c>
      <c r="N2556">
        <v>2</v>
      </c>
      <c r="O2556" s="2">
        <f t="shared" si="80"/>
        <v>7.5</v>
      </c>
      <c r="P2556" s="2">
        <f t="shared" si="81"/>
        <v>3.75</v>
      </c>
    </row>
    <row r="2557" spans="1:16" x14ac:dyDescent="0.3">
      <c r="A2557">
        <v>6</v>
      </c>
      <c r="B2557" t="s">
        <v>4717</v>
      </c>
      <c r="C2557" t="s">
        <v>12</v>
      </c>
      <c r="D2557">
        <v>1977</v>
      </c>
      <c r="E2557">
        <v>1977</v>
      </c>
      <c r="F2557">
        <v>1</v>
      </c>
      <c r="G2557">
        <v>2</v>
      </c>
      <c r="H2557">
        <v>0</v>
      </c>
      <c r="I2557">
        <v>15</v>
      </c>
      <c r="J2557">
        <v>13</v>
      </c>
      <c r="K2557">
        <v>7.5</v>
      </c>
      <c r="L2557">
        <v>0</v>
      </c>
      <c r="M2557">
        <v>0</v>
      </c>
      <c r="N2557">
        <v>0</v>
      </c>
      <c r="O2557" s="2">
        <f t="shared" si="80"/>
        <v>15</v>
      </c>
      <c r="P2557" s="2">
        <f t="shared" si="81"/>
        <v>7.5</v>
      </c>
    </row>
    <row r="2558" spans="1:16" x14ac:dyDescent="0.3">
      <c r="A2558">
        <v>7</v>
      </c>
      <c r="B2558" t="s">
        <v>4718</v>
      </c>
      <c r="C2558" t="s">
        <v>13</v>
      </c>
      <c r="D2558">
        <v>1920</v>
      </c>
      <c r="E2558">
        <v>1924</v>
      </c>
      <c r="F2558">
        <v>5</v>
      </c>
      <c r="G2558">
        <v>8</v>
      </c>
      <c r="H2558">
        <v>6</v>
      </c>
      <c r="I2558">
        <v>15</v>
      </c>
      <c r="J2558">
        <v>5</v>
      </c>
      <c r="K2558">
        <v>7.5</v>
      </c>
      <c r="L2558">
        <v>0</v>
      </c>
      <c r="M2558">
        <v>0</v>
      </c>
      <c r="N2558">
        <v>0</v>
      </c>
      <c r="O2558" s="2">
        <f t="shared" si="80"/>
        <v>3</v>
      </c>
      <c r="P2558" s="2">
        <f t="shared" si="81"/>
        <v>1.875</v>
      </c>
    </row>
    <row r="2559" spans="1:16" x14ac:dyDescent="0.3">
      <c r="A2559">
        <v>8</v>
      </c>
      <c r="B2559" t="s">
        <v>4719</v>
      </c>
      <c r="C2559" t="s">
        <v>13</v>
      </c>
      <c r="D2559">
        <v>1949</v>
      </c>
      <c r="E2559">
        <v>1961</v>
      </c>
      <c r="F2559">
        <v>2</v>
      </c>
      <c r="G2559">
        <v>2</v>
      </c>
      <c r="H2559">
        <v>1</v>
      </c>
      <c r="I2559">
        <v>15</v>
      </c>
      <c r="J2559">
        <v>8</v>
      </c>
      <c r="K2559">
        <v>15</v>
      </c>
      <c r="L2559">
        <v>0</v>
      </c>
      <c r="M2559">
        <v>0</v>
      </c>
      <c r="N2559">
        <v>0</v>
      </c>
      <c r="O2559" s="2">
        <f t="shared" si="80"/>
        <v>7.5</v>
      </c>
      <c r="P2559" s="2">
        <f t="shared" si="81"/>
        <v>7.5</v>
      </c>
    </row>
    <row r="2560" spans="1:16" x14ac:dyDescent="0.3">
      <c r="A2560">
        <v>9</v>
      </c>
      <c r="B2560" t="s">
        <v>2382</v>
      </c>
      <c r="C2560" t="s">
        <v>11</v>
      </c>
      <c r="D2560">
        <v>2000</v>
      </c>
      <c r="E2560">
        <v>2000</v>
      </c>
      <c r="F2560">
        <v>1</v>
      </c>
      <c r="G2560">
        <v>1</v>
      </c>
      <c r="H2560">
        <v>0</v>
      </c>
      <c r="I2560">
        <v>15</v>
      </c>
      <c r="J2560">
        <v>15</v>
      </c>
      <c r="K2560">
        <v>15</v>
      </c>
      <c r="L2560">
        <v>0</v>
      </c>
      <c r="M2560">
        <v>0</v>
      </c>
      <c r="N2560">
        <v>0</v>
      </c>
      <c r="O2560" s="2">
        <f t="shared" si="80"/>
        <v>15</v>
      </c>
      <c r="P2560" s="2">
        <f t="shared" si="81"/>
        <v>15</v>
      </c>
    </row>
    <row r="2561" spans="1:16" x14ac:dyDescent="0.3">
      <c r="A2561">
        <v>10</v>
      </c>
      <c r="B2561" t="s">
        <v>53</v>
      </c>
      <c r="C2561" t="s">
        <v>18</v>
      </c>
      <c r="D2561">
        <v>2013</v>
      </c>
      <c r="E2561">
        <v>2013</v>
      </c>
      <c r="F2561">
        <v>1</v>
      </c>
      <c r="G2561">
        <v>2</v>
      </c>
      <c r="H2561">
        <v>0</v>
      </c>
      <c r="I2561">
        <v>15</v>
      </c>
      <c r="J2561">
        <v>15</v>
      </c>
      <c r="K2561">
        <v>7.5</v>
      </c>
      <c r="L2561">
        <v>0</v>
      </c>
      <c r="M2561">
        <v>0</v>
      </c>
      <c r="N2561">
        <v>1</v>
      </c>
      <c r="O2561" s="2">
        <f t="shared" si="80"/>
        <v>15</v>
      </c>
      <c r="P2561" s="2">
        <f t="shared" si="81"/>
        <v>7.5</v>
      </c>
    </row>
    <row r="2562" spans="1:16" x14ac:dyDescent="0.3">
      <c r="A2562">
        <v>11</v>
      </c>
      <c r="B2562" t="s">
        <v>1551</v>
      </c>
      <c r="C2562" t="s">
        <v>19</v>
      </c>
      <c r="D2562">
        <v>2004</v>
      </c>
      <c r="E2562">
        <v>2004</v>
      </c>
      <c r="F2562">
        <v>1</v>
      </c>
      <c r="G2562">
        <v>2</v>
      </c>
      <c r="H2562">
        <v>1</v>
      </c>
      <c r="I2562">
        <v>15</v>
      </c>
      <c r="J2562">
        <v>14</v>
      </c>
      <c r="K2562">
        <v>15</v>
      </c>
      <c r="L2562">
        <v>0</v>
      </c>
      <c r="M2562">
        <v>0</v>
      </c>
      <c r="N2562">
        <v>0</v>
      </c>
      <c r="O2562" s="2">
        <f t="shared" ref="O2562:O2625" si="82">I2562/F2562</f>
        <v>15</v>
      </c>
      <c r="P2562" s="2">
        <f t="shared" ref="P2562:P2625" si="83">I2562/G2562</f>
        <v>7.5</v>
      </c>
    </row>
    <row r="2563" spans="1:16" x14ac:dyDescent="0.3">
      <c r="A2563">
        <v>12</v>
      </c>
      <c r="B2563" t="s">
        <v>3438</v>
      </c>
      <c r="C2563" t="s">
        <v>19</v>
      </c>
      <c r="D2563">
        <v>2005</v>
      </c>
      <c r="E2563">
        <v>2005</v>
      </c>
      <c r="F2563">
        <v>1</v>
      </c>
      <c r="G2563">
        <v>2</v>
      </c>
      <c r="H2563">
        <v>1</v>
      </c>
      <c r="I2563">
        <v>15</v>
      </c>
      <c r="J2563">
        <v>14</v>
      </c>
      <c r="K2563">
        <v>15</v>
      </c>
      <c r="L2563">
        <v>0</v>
      </c>
      <c r="M2563">
        <v>0</v>
      </c>
      <c r="N2563">
        <v>0</v>
      </c>
      <c r="O2563" s="2">
        <f t="shared" si="82"/>
        <v>15</v>
      </c>
      <c r="P2563" s="2">
        <f t="shared" si="83"/>
        <v>7.5</v>
      </c>
    </row>
    <row r="2564" spans="1:16" x14ac:dyDescent="0.3">
      <c r="A2564">
        <v>13</v>
      </c>
      <c r="B2564" t="s">
        <v>1519</v>
      </c>
      <c r="C2564" t="s">
        <v>17</v>
      </c>
      <c r="D2564">
        <v>2018</v>
      </c>
      <c r="E2564">
        <v>2019</v>
      </c>
      <c r="F2564">
        <v>5</v>
      </c>
      <c r="G2564">
        <v>9</v>
      </c>
      <c r="H2564">
        <v>4</v>
      </c>
      <c r="I2564">
        <v>15</v>
      </c>
      <c r="J2564">
        <v>5</v>
      </c>
      <c r="K2564">
        <v>3</v>
      </c>
      <c r="L2564">
        <v>0</v>
      </c>
      <c r="M2564">
        <v>0</v>
      </c>
      <c r="N2564">
        <v>2</v>
      </c>
      <c r="O2564" s="2">
        <f t="shared" si="82"/>
        <v>3</v>
      </c>
      <c r="P2564" s="2">
        <f t="shared" si="83"/>
        <v>1.6666666666666667</v>
      </c>
    </row>
    <row r="2565" spans="1:16" x14ac:dyDescent="0.3">
      <c r="A2565">
        <v>14</v>
      </c>
      <c r="B2565" t="s">
        <v>4720</v>
      </c>
      <c r="C2565" t="s">
        <v>17</v>
      </c>
      <c r="D2565">
        <v>1927</v>
      </c>
      <c r="E2565">
        <v>1928</v>
      </c>
      <c r="F2565">
        <v>1</v>
      </c>
      <c r="G2565">
        <v>2</v>
      </c>
      <c r="H2565">
        <v>0</v>
      </c>
      <c r="I2565">
        <v>15</v>
      </c>
      <c r="J2565">
        <v>13</v>
      </c>
      <c r="K2565">
        <v>7.5</v>
      </c>
      <c r="L2565">
        <v>0</v>
      </c>
      <c r="M2565">
        <v>0</v>
      </c>
      <c r="N2565">
        <v>0</v>
      </c>
      <c r="O2565" s="2">
        <f t="shared" si="82"/>
        <v>15</v>
      </c>
      <c r="P2565" s="2">
        <f t="shared" si="83"/>
        <v>7.5</v>
      </c>
    </row>
    <row r="2566" spans="1:16" x14ac:dyDescent="0.3">
      <c r="A2566">
        <v>15</v>
      </c>
      <c r="B2566" t="s">
        <v>4721</v>
      </c>
      <c r="C2566" t="s">
        <v>11</v>
      </c>
      <c r="D2566">
        <v>1949</v>
      </c>
      <c r="E2566">
        <v>1949</v>
      </c>
      <c r="F2566">
        <v>1</v>
      </c>
      <c r="G2566">
        <v>2</v>
      </c>
      <c r="H2566">
        <v>0</v>
      </c>
      <c r="I2566">
        <v>15</v>
      </c>
      <c r="J2566">
        <v>15</v>
      </c>
      <c r="K2566">
        <v>7.5</v>
      </c>
      <c r="L2566">
        <v>0</v>
      </c>
      <c r="M2566">
        <v>0</v>
      </c>
      <c r="N2566">
        <v>1</v>
      </c>
      <c r="O2566" s="2">
        <f t="shared" si="82"/>
        <v>15</v>
      </c>
      <c r="P2566" s="2">
        <f t="shared" si="83"/>
        <v>7.5</v>
      </c>
    </row>
    <row r="2567" spans="1:16" x14ac:dyDescent="0.3">
      <c r="A2567">
        <v>16</v>
      </c>
      <c r="B2567" t="s">
        <v>4722</v>
      </c>
      <c r="C2567" t="s">
        <v>13</v>
      </c>
      <c r="D2567">
        <v>1976</v>
      </c>
      <c r="E2567">
        <v>1977</v>
      </c>
      <c r="F2567">
        <v>3</v>
      </c>
      <c r="G2567">
        <v>5</v>
      </c>
      <c r="H2567">
        <v>3</v>
      </c>
      <c r="I2567">
        <v>15</v>
      </c>
      <c r="J2567">
        <v>5</v>
      </c>
      <c r="K2567">
        <v>7.5</v>
      </c>
      <c r="L2567">
        <v>0</v>
      </c>
      <c r="M2567">
        <v>0</v>
      </c>
      <c r="N2567">
        <v>1</v>
      </c>
      <c r="O2567" s="2">
        <f t="shared" si="82"/>
        <v>5</v>
      </c>
      <c r="P2567" s="2">
        <f t="shared" si="83"/>
        <v>3</v>
      </c>
    </row>
    <row r="2568" spans="1:16" x14ac:dyDescent="0.3">
      <c r="A2568">
        <v>17</v>
      </c>
      <c r="B2568" t="s">
        <v>1769</v>
      </c>
      <c r="C2568" t="s">
        <v>20</v>
      </c>
      <c r="D2568">
        <v>2011</v>
      </c>
      <c r="E2568">
        <v>2011</v>
      </c>
      <c r="F2568">
        <v>1</v>
      </c>
      <c r="G2568">
        <v>2</v>
      </c>
      <c r="H2568">
        <v>0</v>
      </c>
      <c r="I2568">
        <v>15</v>
      </c>
      <c r="J2568">
        <v>15</v>
      </c>
      <c r="K2568">
        <v>7.5</v>
      </c>
      <c r="L2568">
        <v>0</v>
      </c>
      <c r="M2568">
        <v>0</v>
      </c>
      <c r="N2568">
        <v>1</v>
      </c>
      <c r="O2568" s="2">
        <f t="shared" si="82"/>
        <v>15</v>
      </c>
      <c r="P2568" s="2">
        <f t="shared" si="83"/>
        <v>7.5</v>
      </c>
    </row>
    <row r="2569" spans="1:16" x14ac:dyDescent="0.3">
      <c r="A2569">
        <v>18</v>
      </c>
      <c r="B2569" t="s">
        <v>4723</v>
      </c>
      <c r="C2569" t="s">
        <v>13</v>
      </c>
      <c r="D2569">
        <v>1930</v>
      </c>
      <c r="E2569">
        <v>1931</v>
      </c>
      <c r="F2569">
        <v>5</v>
      </c>
      <c r="G2569">
        <v>3</v>
      </c>
      <c r="H2569">
        <v>2</v>
      </c>
      <c r="I2569">
        <v>14</v>
      </c>
      <c r="J2569">
        <v>8</v>
      </c>
      <c r="K2569">
        <v>14</v>
      </c>
      <c r="L2569">
        <v>0</v>
      </c>
      <c r="M2569">
        <v>0</v>
      </c>
      <c r="N2569">
        <v>0</v>
      </c>
      <c r="O2569" s="2">
        <f t="shared" si="82"/>
        <v>2.8</v>
      </c>
      <c r="P2569" s="2">
        <f t="shared" si="83"/>
        <v>4.666666666666667</v>
      </c>
    </row>
    <row r="2570" spans="1:16" x14ac:dyDescent="0.3">
      <c r="A2570">
        <v>19</v>
      </c>
      <c r="B2570" t="s">
        <v>2878</v>
      </c>
      <c r="C2570" t="s">
        <v>20</v>
      </c>
      <c r="D2570">
        <v>2002</v>
      </c>
      <c r="E2570">
        <v>2002</v>
      </c>
      <c r="F2570">
        <v>1</v>
      </c>
      <c r="G2570">
        <v>2</v>
      </c>
      <c r="H2570">
        <v>0</v>
      </c>
      <c r="I2570">
        <v>14</v>
      </c>
      <c r="J2570">
        <v>12</v>
      </c>
      <c r="K2570">
        <v>7</v>
      </c>
      <c r="L2570">
        <v>0</v>
      </c>
      <c r="M2570">
        <v>0</v>
      </c>
      <c r="N2570">
        <v>0</v>
      </c>
      <c r="O2570" s="2">
        <f t="shared" si="82"/>
        <v>14</v>
      </c>
      <c r="P2570" s="2">
        <f t="shared" si="83"/>
        <v>7</v>
      </c>
    </row>
    <row r="2571" spans="1:16" x14ac:dyDescent="0.3">
      <c r="A2571">
        <v>20</v>
      </c>
      <c r="B2571" t="s">
        <v>2625</v>
      </c>
      <c r="C2571" t="s">
        <v>16</v>
      </c>
      <c r="D2571">
        <v>1996</v>
      </c>
      <c r="E2571">
        <v>1996</v>
      </c>
      <c r="F2571">
        <v>1</v>
      </c>
      <c r="G2571">
        <v>1</v>
      </c>
      <c r="H2571">
        <v>0</v>
      </c>
      <c r="I2571">
        <v>14</v>
      </c>
      <c r="J2571">
        <v>14</v>
      </c>
      <c r="K2571">
        <v>14</v>
      </c>
      <c r="L2571">
        <v>0</v>
      </c>
      <c r="M2571">
        <v>0</v>
      </c>
      <c r="N2571">
        <v>0</v>
      </c>
      <c r="O2571" s="2">
        <f t="shared" si="82"/>
        <v>14</v>
      </c>
      <c r="P2571" s="2">
        <f t="shared" si="83"/>
        <v>14</v>
      </c>
    </row>
    <row r="2572" spans="1:16" x14ac:dyDescent="0.3">
      <c r="A2572">
        <v>21</v>
      </c>
      <c r="B2572" t="s">
        <v>4724</v>
      </c>
      <c r="C2572" t="s">
        <v>16</v>
      </c>
      <c r="D2572">
        <v>1980</v>
      </c>
      <c r="E2572">
        <v>1980</v>
      </c>
      <c r="F2572">
        <v>1</v>
      </c>
      <c r="G2572">
        <v>1</v>
      </c>
      <c r="H2572">
        <v>0</v>
      </c>
      <c r="I2572">
        <v>14</v>
      </c>
      <c r="J2572">
        <v>14</v>
      </c>
      <c r="K2572">
        <v>14</v>
      </c>
      <c r="L2572">
        <v>0</v>
      </c>
      <c r="M2572">
        <v>0</v>
      </c>
      <c r="N2572">
        <v>0</v>
      </c>
      <c r="O2572" s="2">
        <f t="shared" si="82"/>
        <v>14</v>
      </c>
      <c r="P2572" s="2">
        <f t="shared" si="83"/>
        <v>14</v>
      </c>
    </row>
    <row r="2573" spans="1:16" x14ac:dyDescent="0.3">
      <c r="A2573">
        <v>22</v>
      </c>
      <c r="B2573" t="s">
        <v>4725</v>
      </c>
      <c r="C2573" t="s">
        <v>18</v>
      </c>
      <c r="D2573">
        <v>1949</v>
      </c>
      <c r="E2573">
        <v>1951</v>
      </c>
      <c r="F2573">
        <v>3</v>
      </c>
      <c r="G2573">
        <v>5</v>
      </c>
      <c r="H2573">
        <v>3</v>
      </c>
      <c r="I2573">
        <v>14</v>
      </c>
      <c r="J2573">
        <v>12</v>
      </c>
      <c r="K2573">
        <v>7</v>
      </c>
      <c r="L2573">
        <v>0</v>
      </c>
      <c r="M2573">
        <v>0</v>
      </c>
      <c r="N2573">
        <v>1</v>
      </c>
      <c r="O2573" s="2">
        <f t="shared" si="82"/>
        <v>4.666666666666667</v>
      </c>
      <c r="P2573" s="2">
        <f t="shared" si="83"/>
        <v>2.8</v>
      </c>
    </row>
    <row r="2574" spans="1:16" x14ac:dyDescent="0.3">
      <c r="A2574">
        <v>23</v>
      </c>
      <c r="B2574" t="s">
        <v>4726</v>
      </c>
      <c r="C2574" t="s">
        <v>17</v>
      </c>
      <c r="D2574">
        <v>1889</v>
      </c>
      <c r="E2574">
        <v>1889</v>
      </c>
      <c r="F2574">
        <v>2</v>
      </c>
      <c r="G2574">
        <v>4</v>
      </c>
      <c r="H2574">
        <v>0</v>
      </c>
      <c r="I2574">
        <v>14</v>
      </c>
      <c r="J2574">
        <v>11</v>
      </c>
      <c r="K2574">
        <v>3.5</v>
      </c>
      <c r="L2574">
        <v>0</v>
      </c>
      <c r="M2574">
        <v>0</v>
      </c>
      <c r="N2574">
        <v>2</v>
      </c>
      <c r="O2574" s="2">
        <f t="shared" si="82"/>
        <v>7</v>
      </c>
      <c r="P2574" s="2">
        <f t="shared" si="83"/>
        <v>3.5</v>
      </c>
    </row>
    <row r="2575" spans="1:16" x14ac:dyDescent="0.3">
      <c r="A2575">
        <v>24</v>
      </c>
      <c r="B2575" t="s">
        <v>962</v>
      </c>
      <c r="C2575" t="s">
        <v>22</v>
      </c>
      <c r="D2575">
        <v>2018</v>
      </c>
      <c r="E2575">
        <v>2018</v>
      </c>
      <c r="F2575">
        <v>1</v>
      </c>
      <c r="G2575">
        <v>2</v>
      </c>
      <c r="H2575">
        <v>0</v>
      </c>
      <c r="I2575">
        <v>14</v>
      </c>
      <c r="J2575">
        <v>14</v>
      </c>
      <c r="K2575">
        <v>7</v>
      </c>
      <c r="L2575">
        <v>0</v>
      </c>
      <c r="M2575">
        <v>0</v>
      </c>
      <c r="N2575">
        <v>1</v>
      </c>
      <c r="O2575" s="2">
        <f t="shared" si="82"/>
        <v>14</v>
      </c>
      <c r="P2575" s="2">
        <f t="shared" si="83"/>
        <v>7</v>
      </c>
    </row>
    <row r="2576" spans="1:16" x14ac:dyDescent="0.3">
      <c r="A2576">
        <v>25</v>
      </c>
      <c r="B2576" t="s">
        <v>4727</v>
      </c>
      <c r="C2576" t="s">
        <v>16</v>
      </c>
      <c r="D2576">
        <v>1954</v>
      </c>
      <c r="E2576">
        <v>1954</v>
      </c>
      <c r="F2576">
        <v>2</v>
      </c>
      <c r="G2576">
        <v>3</v>
      </c>
      <c r="H2576">
        <v>1</v>
      </c>
      <c r="I2576">
        <v>14</v>
      </c>
      <c r="J2576">
        <v>9</v>
      </c>
      <c r="K2576">
        <v>7</v>
      </c>
      <c r="L2576">
        <v>0</v>
      </c>
      <c r="M2576">
        <v>0</v>
      </c>
      <c r="N2576">
        <v>0</v>
      </c>
      <c r="O2576" s="2">
        <f t="shared" si="82"/>
        <v>7</v>
      </c>
      <c r="P2576" s="2">
        <f t="shared" si="83"/>
        <v>4.666666666666667</v>
      </c>
    </row>
    <row r="2577" spans="1:16" x14ac:dyDescent="0.3">
      <c r="A2577">
        <v>26</v>
      </c>
      <c r="B2577" t="s">
        <v>4728</v>
      </c>
      <c r="C2577" t="s">
        <v>13</v>
      </c>
      <c r="D2577">
        <v>1890</v>
      </c>
      <c r="E2577">
        <v>1892</v>
      </c>
      <c r="F2577">
        <v>2</v>
      </c>
      <c r="G2577">
        <v>2</v>
      </c>
      <c r="H2577">
        <v>0</v>
      </c>
      <c r="I2577">
        <v>14</v>
      </c>
      <c r="J2577">
        <v>13</v>
      </c>
      <c r="K2577">
        <v>7</v>
      </c>
      <c r="L2577">
        <v>0</v>
      </c>
      <c r="M2577">
        <v>0</v>
      </c>
      <c r="N2577">
        <v>0</v>
      </c>
      <c r="O2577" s="2">
        <f t="shared" si="82"/>
        <v>7</v>
      </c>
      <c r="P2577" s="2">
        <f t="shared" si="83"/>
        <v>7</v>
      </c>
    </row>
    <row r="2578" spans="1:16" x14ac:dyDescent="0.3">
      <c r="A2578">
        <v>27</v>
      </c>
      <c r="B2578" t="s">
        <v>4729</v>
      </c>
      <c r="C2578" t="s">
        <v>12</v>
      </c>
      <c r="D2578">
        <v>1885</v>
      </c>
      <c r="E2578">
        <v>1885</v>
      </c>
      <c r="F2578">
        <v>1</v>
      </c>
      <c r="G2578">
        <v>2</v>
      </c>
      <c r="H2578">
        <v>1</v>
      </c>
      <c r="I2578">
        <v>14</v>
      </c>
      <c r="J2578">
        <v>10</v>
      </c>
      <c r="K2578">
        <v>14</v>
      </c>
      <c r="L2578">
        <v>0</v>
      </c>
      <c r="M2578">
        <v>0</v>
      </c>
      <c r="N2578">
        <v>0</v>
      </c>
      <c r="O2578" s="2">
        <f t="shared" si="82"/>
        <v>14</v>
      </c>
      <c r="P2578" s="2">
        <f t="shared" si="83"/>
        <v>7</v>
      </c>
    </row>
    <row r="2579" spans="1:16" x14ac:dyDescent="0.3">
      <c r="A2579">
        <v>28</v>
      </c>
      <c r="B2579" t="s">
        <v>2731</v>
      </c>
      <c r="C2579" t="s">
        <v>17</v>
      </c>
      <c r="D2579">
        <v>2019</v>
      </c>
      <c r="E2579">
        <v>2019</v>
      </c>
      <c r="F2579">
        <v>1</v>
      </c>
      <c r="G2579">
        <v>2</v>
      </c>
      <c r="H2579">
        <v>0</v>
      </c>
      <c r="I2579">
        <v>14</v>
      </c>
      <c r="J2579">
        <v>9</v>
      </c>
      <c r="K2579">
        <v>7</v>
      </c>
      <c r="L2579">
        <v>0</v>
      </c>
      <c r="M2579">
        <v>0</v>
      </c>
      <c r="N2579">
        <v>0</v>
      </c>
      <c r="O2579" s="2">
        <f t="shared" si="82"/>
        <v>14</v>
      </c>
      <c r="P2579" s="2">
        <f t="shared" si="83"/>
        <v>7</v>
      </c>
    </row>
    <row r="2580" spans="1:16" x14ac:dyDescent="0.3">
      <c r="A2580">
        <v>29</v>
      </c>
      <c r="B2580" t="s">
        <v>3373</v>
      </c>
      <c r="C2580" t="s">
        <v>19</v>
      </c>
      <c r="D2580">
        <v>2016</v>
      </c>
      <c r="E2580">
        <v>2016</v>
      </c>
      <c r="F2580">
        <v>2</v>
      </c>
      <c r="G2580">
        <v>4</v>
      </c>
      <c r="H2580">
        <v>1</v>
      </c>
      <c r="I2580">
        <v>14</v>
      </c>
      <c r="J2580">
        <v>10</v>
      </c>
      <c r="K2580">
        <v>4.66</v>
      </c>
      <c r="L2580">
        <v>0</v>
      </c>
      <c r="M2580">
        <v>0</v>
      </c>
      <c r="N2580">
        <v>0</v>
      </c>
      <c r="O2580" s="2">
        <f t="shared" si="82"/>
        <v>7</v>
      </c>
      <c r="P2580" s="2">
        <f t="shared" si="83"/>
        <v>3.5</v>
      </c>
    </row>
    <row r="2581" spans="1:16" x14ac:dyDescent="0.3">
      <c r="A2581">
        <v>30</v>
      </c>
      <c r="B2581" t="s">
        <v>1747</v>
      </c>
      <c r="C2581" t="s">
        <v>19</v>
      </c>
      <c r="D2581">
        <v>2017</v>
      </c>
      <c r="E2581">
        <v>2017</v>
      </c>
      <c r="F2581">
        <v>1</v>
      </c>
      <c r="G2581">
        <v>2</v>
      </c>
      <c r="H2581">
        <v>1</v>
      </c>
      <c r="I2581">
        <v>14</v>
      </c>
      <c r="J2581">
        <v>10</v>
      </c>
      <c r="K2581">
        <v>14</v>
      </c>
      <c r="L2581">
        <v>0</v>
      </c>
      <c r="M2581">
        <v>0</v>
      </c>
      <c r="N2581">
        <v>0</v>
      </c>
      <c r="O2581" s="2">
        <f t="shared" si="82"/>
        <v>14</v>
      </c>
      <c r="P2581" s="2">
        <f t="shared" si="83"/>
        <v>7</v>
      </c>
    </row>
    <row r="2582" spans="1:16" x14ac:dyDescent="0.3">
      <c r="A2582">
        <v>31</v>
      </c>
      <c r="B2582" t="s">
        <v>4730</v>
      </c>
      <c r="C2582" t="s">
        <v>12</v>
      </c>
      <c r="D2582">
        <v>1998</v>
      </c>
      <c r="E2582">
        <v>1998</v>
      </c>
      <c r="F2582">
        <v>1</v>
      </c>
      <c r="G2582">
        <v>2</v>
      </c>
      <c r="H2582">
        <v>0</v>
      </c>
      <c r="I2582">
        <v>14</v>
      </c>
      <c r="J2582">
        <v>9</v>
      </c>
      <c r="K2582">
        <v>7</v>
      </c>
      <c r="L2582">
        <v>0</v>
      </c>
      <c r="M2582">
        <v>0</v>
      </c>
      <c r="N2582">
        <v>0</v>
      </c>
      <c r="O2582" s="2">
        <f t="shared" si="82"/>
        <v>14</v>
      </c>
      <c r="P2582" s="2">
        <f t="shared" si="83"/>
        <v>7</v>
      </c>
    </row>
    <row r="2583" spans="1:16" x14ac:dyDescent="0.3">
      <c r="A2583">
        <v>32</v>
      </c>
      <c r="B2583" t="s">
        <v>4731</v>
      </c>
      <c r="C2583" t="s">
        <v>13</v>
      </c>
      <c r="D2583">
        <v>1956</v>
      </c>
      <c r="E2583">
        <v>1956</v>
      </c>
      <c r="F2583">
        <v>2</v>
      </c>
      <c r="G2583">
        <v>2</v>
      </c>
      <c r="H2583">
        <v>0</v>
      </c>
      <c r="I2583">
        <v>14</v>
      </c>
      <c r="J2583">
        <v>10</v>
      </c>
      <c r="K2583">
        <v>7</v>
      </c>
      <c r="L2583">
        <v>0</v>
      </c>
      <c r="M2583">
        <v>0</v>
      </c>
      <c r="N2583">
        <v>0</v>
      </c>
      <c r="O2583" s="2">
        <f t="shared" si="82"/>
        <v>7</v>
      </c>
      <c r="P2583" s="2">
        <f t="shared" si="83"/>
        <v>7</v>
      </c>
    </row>
    <row r="2584" spans="1:16" x14ac:dyDescent="0.3">
      <c r="A2584">
        <v>33</v>
      </c>
      <c r="B2584" t="s">
        <v>4732</v>
      </c>
      <c r="C2584" t="s">
        <v>11</v>
      </c>
      <c r="D2584">
        <v>1955</v>
      </c>
      <c r="E2584">
        <v>1956</v>
      </c>
      <c r="F2584">
        <v>1</v>
      </c>
      <c r="G2584">
        <v>2</v>
      </c>
      <c r="H2584">
        <v>1</v>
      </c>
      <c r="I2584">
        <v>14</v>
      </c>
      <c r="J2584">
        <v>13</v>
      </c>
      <c r="K2584">
        <v>14</v>
      </c>
      <c r="L2584">
        <v>0</v>
      </c>
      <c r="M2584">
        <v>0</v>
      </c>
      <c r="N2584">
        <v>0</v>
      </c>
      <c r="O2584" s="2">
        <f t="shared" si="82"/>
        <v>14</v>
      </c>
      <c r="P2584" s="2">
        <f t="shared" si="83"/>
        <v>7</v>
      </c>
    </row>
    <row r="2585" spans="1:16" x14ac:dyDescent="0.3">
      <c r="A2585">
        <v>34</v>
      </c>
      <c r="B2585" t="s">
        <v>4733</v>
      </c>
      <c r="C2585" t="s">
        <v>11</v>
      </c>
      <c r="D2585">
        <v>1955</v>
      </c>
      <c r="E2585">
        <v>1955</v>
      </c>
      <c r="F2585">
        <v>1</v>
      </c>
      <c r="G2585">
        <v>1</v>
      </c>
      <c r="H2585">
        <v>1</v>
      </c>
      <c r="I2585">
        <v>14</v>
      </c>
      <c r="J2585">
        <v>14</v>
      </c>
      <c r="K2585" t="s">
        <v>8</v>
      </c>
      <c r="L2585">
        <v>0</v>
      </c>
      <c r="M2585">
        <v>0</v>
      </c>
      <c r="N2585">
        <v>0</v>
      </c>
      <c r="O2585" s="2">
        <f t="shared" si="82"/>
        <v>14</v>
      </c>
      <c r="P2585" s="2">
        <f t="shared" si="83"/>
        <v>14</v>
      </c>
    </row>
    <row r="2586" spans="1:16" x14ac:dyDescent="0.3">
      <c r="A2586">
        <v>35</v>
      </c>
      <c r="B2586" t="s">
        <v>4734</v>
      </c>
      <c r="C2586" t="s">
        <v>17</v>
      </c>
      <c r="D2586">
        <v>1927</v>
      </c>
      <c r="E2586">
        <v>1928</v>
      </c>
      <c r="F2586">
        <v>2</v>
      </c>
      <c r="G2586">
        <v>4</v>
      </c>
      <c r="H2586">
        <v>0</v>
      </c>
      <c r="I2586">
        <v>14</v>
      </c>
      <c r="J2586">
        <v>5</v>
      </c>
      <c r="K2586">
        <v>3.5</v>
      </c>
      <c r="L2586">
        <v>0</v>
      </c>
      <c r="M2586">
        <v>0</v>
      </c>
      <c r="N2586">
        <v>0</v>
      </c>
      <c r="O2586" s="2">
        <f t="shared" si="82"/>
        <v>7</v>
      </c>
      <c r="P2586" s="2">
        <f t="shared" si="83"/>
        <v>3.5</v>
      </c>
    </row>
    <row r="2587" spans="1:16" x14ac:dyDescent="0.3">
      <c r="A2587">
        <v>36</v>
      </c>
      <c r="B2587" t="s">
        <v>4735</v>
      </c>
      <c r="C2587" t="s">
        <v>17</v>
      </c>
      <c r="D2587">
        <v>1889</v>
      </c>
      <c r="E2587">
        <v>1889</v>
      </c>
      <c r="F2587">
        <v>2</v>
      </c>
      <c r="G2587">
        <v>4</v>
      </c>
      <c r="H2587">
        <v>0</v>
      </c>
      <c r="I2587">
        <v>14</v>
      </c>
      <c r="J2587">
        <v>13</v>
      </c>
      <c r="K2587">
        <v>3.5</v>
      </c>
      <c r="L2587">
        <v>0</v>
      </c>
      <c r="M2587">
        <v>0</v>
      </c>
      <c r="N2587">
        <v>2</v>
      </c>
      <c r="O2587" s="2">
        <f t="shared" si="82"/>
        <v>7</v>
      </c>
      <c r="P2587" s="2">
        <f t="shared" si="83"/>
        <v>3.5</v>
      </c>
    </row>
    <row r="2588" spans="1:16" x14ac:dyDescent="0.3">
      <c r="A2588">
        <v>37</v>
      </c>
      <c r="B2588" t="s">
        <v>3448</v>
      </c>
      <c r="C2588" t="s">
        <v>20</v>
      </c>
      <c r="D2588">
        <v>2017</v>
      </c>
      <c r="E2588">
        <v>2017</v>
      </c>
      <c r="F2588">
        <v>4</v>
      </c>
      <c r="G2588">
        <v>6</v>
      </c>
      <c r="H2588">
        <v>5</v>
      </c>
      <c r="I2588">
        <v>14</v>
      </c>
      <c r="J2588">
        <v>12</v>
      </c>
      <c r="K2588">
        <v>14</v>
      </c>
      <c r="L2588">
        <v>0</v>
      </c>
      <c r="M2588">
        <v>0</v>
      </c>
      <c r="N2588">
        <v>1</v>
      </c>
      <c r="O2588" s="2">
        <f t="shared" si="82"/>
        <v>3.5</v>
      </c>
      <c r="P2588" s="2">
        <f t="shared" si="83"/>
        <v>2.3333333333333335</v>
      </c>
    </row>
    <row r="2589" spans="1:16" x14ac:dyDescent="0.3">
      <c r="A2589">
        <v>38</v>
      </c>
      <c r="B2589" t="s">
        <v>4736</v>
      </c>
      <c r="C2589" t="s">
        <v>13</v>
      </c>
      <c r="D2589">
        <v>1910</v>
      </c>
      <c r="E2589">
        <v>1910</v>
      </c>
      <c r="F2589">
        <v>1</v>
      </c>
      <c r="G2589">
        <v>1</v>
      </c>
      <c r="H2589">
        <v>0</v>
      </c>
      <c r="I2589">
        <v>14</v>
      </c>
      <c r="J2589">
        <v>14</v>
      </c>
      <c r="K2589">
        <v>14</v>
      </c>
      <c r="L2589">
        <v>0</v>
      </c>
      <c r="M2589">
        <v>0</v>
      </c>
      <c r="N2589">
        <v>0</v>
      </c>
      <c r="O2589" s="2">
        <f t="shared" si="82"/>
        <v>14</v>
      </c>
      <c r="P2589" s="2">
        <f t="shared" si="83"/>
        <v>14</v>
      </c>
    </row>
    <row r="2590" spans="1:16" x14ac:dyDescent="0.3">
      <c r="A2590">
        <v>39</v>
      </c>
      <c r="B2590" t="s">
        <v>4737</v>
      </c>
      <c r="C2590" t="s">
        <v>13</v>
      </c>
      <c r="D2590">
        <v>1882</v>
      </c>
      <c r="E2590">
        <v>1883</v>
      </c>
      <c r="F2590">
        <v>1</v>
      </c>
      <c r="G2590">
        <v>2</v>
      </c>
      <c r="H2590">
        <v>1</v>
      </c>
      <c r="I2590">
        <v>14</v>
      </c>
      <c r="J2590">
        <v>11</v>
      </c>
      <c r="K2590">
        <v>14</v>
      </c>
      <c r="L2590">
        <v>0</v>
      </c>
      <c r="M2590">
        <v>0</v>
      </c>
      <c r="N2590">
        <v>0</v>
      </c>
      <c r="O2590" s="2">
        <f t="shared" si="82"/>
        <v>14</v>
      </c>
      <c r="P2590" s="2">
        <f t="shared" si="83"/>
        <v>7</v>
      </c>
    </row>
    <row r="2591" spans="1:16" x14ac:dyDescent="0.3">
      <c r="A2591">
        <v>40</v>
      </c>
      <c r="B2591" t="s">
        <v>3074</v>
      </c>
      <c r="C2591" t="s">
        <v>14</v>
      </c>
      <c r="D2591">
        <v>1991</v>
      </c>
      <c r="E2591">
        <v>1992</v>
      </c>
      <c r="F2591">
        <v>2</v>
      </c>
      <c r="G2591">
        <v>4</v>
      </c>
      <c r="H2591">
        <v>1</v>
      </c>
      <c r="I2591">
        <v>14</v>
      </c>
      <c r="J2591">
        <v>6</v>
      </c>
      <c r="K2591">
        <v>4.66</v>
      </c>
      <c r="L2591">
        <v>0</v>
      </c>
      <c r="M2591">
        <v>0</v>
      </c>
      <c r="N2591">
        <v>0</v>
      </c>
      <c r="O2591" s="2">
        <f t="shared" si="82"/>
        <v>7</v>
      </c>
      <c r="P2591" s="2">
        <f t="shared" si="83"/>
        <v>3.5</v>
      </c>
    </row>
    <row r="2592" spans="1:16" x14ac:dyDescent="0.3">
      <c r="A2592">
        <v>41</v>
      </c>
      <c r="B2592" t="s">
        <v>510</v>
      </c>
      <c r="C2592" t="s">
        <v>20</v>
      </c>
      <c r="D2592">
        <v>2013</v>
      </c>
      <c r="E2592">
        <v>2013</v>
      </c>
      <c r="F2592">
        <v>1</v>
      </c>
      <c r="G2592">
        <v>2</v>
      </c>
      <c r="H2592">
        <v>0</v>
      </c>
      <c r="I2592">
        <v>14</v>
      </c>
      <c r="J2592">
        <v>14</v>
      </c>
      <c r="K2592">
        <v>7</v>
      </c>
      <c r="L2592">
        <v>0</v>
      </c>
      <c r="M2592">
        <v>0</v>
      </c>
      <c r="N2592">
        <v>1</v>
      </c>
      <c r="O2592" s="2">
        <f t="shared" si="82"/>
        <v>14</v>
      </c>
      <c r="P2592" s="2">
        <f t="shared" si="83"/>
        <v>7</v>
      </c>
    </row>
    <row r="2593" spans="1:16" x14ac:dyDescent="0.3">
      <c r="A2593">
        <v>42</v>
      </c>
      <c r="B2593" t="s">
        <v>4738</v>
      </c>
      <c r="C2593" t="s">
        <v>11</v>
      </c>
      <c r="D2593">
        <v>1949</v>
      </c>
      <c r="E2593">
        <v>1949</v>
      </c>
      <c r="F2593">
        <v>1</v>
      </c>
      <c r="G2593">
        <v>2</v>
      </c>
      <c r="H2593">
        <v>0</v>
      </c>
      <c r="I2593">
        <v>13</v>
      </c>
      <c r="J2593">
        <v>8</v>
      </c>
      <c r="K2593">
        <v>6.5</v>
      </c>
      <c r="L2593">
        <v>0</v>
      </c>
      <c r="M2593">
        <v>0</v>
      </c>
      <c r="N2593">
        <v>0</v>
      </c>
      <c r="O2593" s="2">
        <f t="shared" si="82"/>
        <v>13</v>
      </c>
      <c r="P2593" s="2">
        <f t="shared" si="83"/>
        <v>6.5</v>
      </c>
    </row>
    <row r="2594" spans="1:16" x14ac:dyDescent="0.3">
      <c r="A2594">
        <v>43</v>
      </c>
      <c r="B2594" t="s">
        <v>4739</v>
      </c>
      <c r="C2594" t="s">
        <v>12</v>
      </c>
      <c r="D2594">
        <v>1894</v>
      </c>
      <c r="E2594">
        <v>1895</v>
      </c>
      <c r="F2594">
        <v>1</v>
      </c>
      <c r="G2594">
        <v>2</v>
      </c>
      <c r="H2594">
        <v>0</v>
      </c>
      <c r="I2594">
        <v>13</v>
      </c>
      <c r="J2594">
        <v>10</v>
      </c>
      <c r="K2594">
        <v>6.5</v>
      </c>
      <c r="L2594">
        <v>0</v>
      </c>
      <c r="M2594">
        <v>0</v>
      </c>
      <c r="N2594">
        <v>0</v>
      </c>
      <c r="O2594" s="2">
        <f t="shared" si="82"/>
        <v>13</v>
      </c>
      <c r="P2594" s="2">
        <f t="shared" si="83"/>
        <v>6.5</v>
      </c>
    </row>
    <row r="2595" spans="1:16" x14ac:dyDescent="0.3">
      <c r="A2595">
        <v>44</v>
      </c>
      <c r="B2595" t="s">
        <v>4740</v>
      </c>
      <c r="C2595" t="s">
        <v>12</v>
      </c>
      <c r="D2595">
        <v>1881</v>
      </c>
      <c r="E2595">
        <v>1884</v>
      </c>
      <c r="F2595">
        <v>2</v>
      </c>
      <c r="G2595">
        <v>3</v>
      </c>
      <c r="H2595">
        <v>1</v>
      </c>
      <c r="I2595">
        <v>13</v>
      </c>
      <c r="J2595">
        <v>7</v>
      </c>
      <c r="K2595">
        <v>6.5</v>
      </c>
      <c r="L2595">
        <v>0</v>
      </c>
      <c r="M2595">
        <v>0</v>
      </c>
      <c r="N2595">
        <v>0</v>
      </c>
      <c r="O2595" s="2">
        <f t="shared" si="82"/>
        <v>6.5</v>
      </c>
      <c r="P2595" s="2">
        <f t="shared" si="83"/>
        <v>4.333333333333333</v>
      </c>
    </row>
    <row r="2596" spans="1:16" x14ac:dyDescent="0.3">
      <c r="A2596">
        <v>45</v>
      </c>
      <c r="B2596" t="s">
        <v>4741</v>
      </c>
      <c r="C2596" t="s">
        <v>13</v>
      </c>
      <c r="D2596">
        <v>1889</v>
      </c>
      <c r="E2596">
        <v>1889</v>
      </c>
      <c r="F2596">
        <v>2</v>
      </c>
      <c r="G2596">
        <v>2</v>
      </c>
      <c r="H2596">
        <v>1</v>
      </c>
      <c r="I2596">
        <v>13</v>
      </c>
      <c r="J2596">
        <v>12</v>
      </c>
      <c r="K2596">
        <v>13</v>
      </c>
      <c r="L2596">
        <v>0</v>
      </c>
      <c r="M2596">
        <v>0</v>
      </c>
      <c r="N2596">
        <v>0</v>
      </c>
      <c r="O2596" s="2">
        <f t="shared" si="82"/>
        <v>6.5</v>
      </c>
      <c r="P2596" s="2">
        <f t="shared" si="83"/>
        <v>6.5</v>
      </c>
    </row>
    <row r="2597" spans="1:16" x14ac:dyDescent="0.3">
      <c r="A2597">
        <v>46</v>
      </c>
      <c r="B2597" t="s">
        <v>4742</v>
      </c>
      <c r="C2597" t="s">
        <v>13</v>
      </c>
      <c r="D2597">
        <v>1930</v>
      </c>
      <c r="E2597">
        <v>1939</v>
      </c>
      <c r="F2597">
        <v>8</v>
      </c>
      <c r="G2597">
        <v>5</v>
      </c>
      <c r="H2597">
        <v>3</v>
      </c>
      <c r="I2597">
        <v>13</v>
      </c>
      <c r="J2597">
        <v>8</v>
      </c>
      <c r="K2597">
        <v>6.5</v>
      </c>
      <c r="L2597">
        <v>0</v>
      </c>
      <c r="M2597">
        <v>0</v>
      </c>
      <c r="N2597">
        <v>1</v>
      </c>
      <c r="O2597" s="2">
        <f t="shared" si="82"/>
        <v>1.625</v>
      </c>
      <c r="P2597" s="2">
        <f t="shared" si="83"/>
        <v>2.6</v>
      </c>
    </row>
    <row r="2598" spans="1:16" x14ac:dyDescent="0.3">
      <c r="A2598">
        <v>47</v>
      </c>
      <c r="B2598" t="s">
        <v>4743</v>
      </c>
      <c r="C2598" t="s">
        <v>13</v>
      </c>
      <c r="D2598">
        <v>1879</v>
      </c>
      <c r="E2598">
        <v>1879</v>
      </c>
      <c r="F2598">
        <v>1</v>
      </c>
      <c r="G2598">
        <v>2</v>
      </c>
      <c r="H2598">
        <v>0</v>
      </c>
      <c r="I2598">
        <v>13</v>
      </c>
      <c r="J2598">
        <v>7</v>
      </c>
      <c r="K2598">
        <v>6.5</v>
      </c>
      <c r="L2598">
        <v>0</v>
      </c>
      <c r="M2598">
        <v>0</v>
      </c>
      <c r="N2598">
        <v>0</v>
      </c>
      <c r="O2598" s="2">
        <f t="shared" si="82"/>
        <v>13</v>
      </c>
      <c r="P2598" s="2">
        <f t="shared" si="83"/>
        <v>6.5</v>
      </c>
    </row>
    <row r="2599" spans="1:16" x14ac:dyDescent="0.3">
      <c r="A2599">
        <v>48</v>
      </c>
      <c r="B2599" t="s">
        <v>1930</v>
      </c>
      <c r="C2599" t="s">
        <v>20</v>
      </c>
      <c r="D2599">
        <v>2014</v>
      </c>
      <c r="E2599">
        <v>2015</v>
      </c>
      <c r="F2599">
        <v>6</v>
      </c>
      <c r="G2599">
        <v>5</v>
      </c>
      <c r="H2599">
        <v>2</v>
      </c>
      <c r="I2599">
        <v>13</v>
      </c>
      <c r="J2599">
        <v>7</v>
      </c>
      <c r="K2599">
        <v>4.33</v>
      </c>
      <c r="L2599">
        <v>0</v>
      </c>
      <c r="M2599">
        <v>0</v>
      </c>
      <c r="N2599">
        <v>1</v>
      </c>
      <c r="O2599" s="2">
        <f t="shared" si="82"/>
        <v>2.1666666666666665</v>
      </c>
      <c r="P2599" s="2">
        <f t="shared" si="83"/>
        <v>2.6</v>
      </c>
    </row>
    <row r="2600" spans="1:16" x14ac:dyDescent="0.3">
      <c r="A2600">
        <v>49</v>
      </c>
      <c r="B2600" t="s">
        <v>4744</v>
      </c>
      <c r="C2600" t="s">
        <v>11</v>
      </c>
      <c r="D2600">
        <v>1967</v>
      </c>
      <c r="E2600">
        <v>1968</v>
      </c>
      <c r="F2600">
        <v>4</v>
      </c>
      <c r="G2600">
        <v>8</v>
      </c>
      <c r="H2600">
        <v>5</v>
      </c>
      <c r="I2600">
        <v>13</v>
      </c>
      <c r="J2600">
        <v>7</v>
      </c>
      <c r="K2600">
        <v>4.33</v>
      </c>
      <c r="L2600">
        <v>0</v>
      </c>
      <c r="M2600">
        <v>0</v>
      </c>
      <c r="N2600">
        <v>1</v>
      </c>
      <c r="O2600" s="2">
        <f t="shared" si="82"/>
        <v>3.25</v>
      </c>
      <c r="P2600" s="2">
        <f t="shared" si="83"/>
        <v>1.625</v>
      </c>
    </row>
    <row r="2601" spans="1:16" x14ac:dyDescent="0.3">
      <c r="A2601">
        <v>0</v>
      </c>
      <c r="B2601" t="s">
        <v>4745</v>
      </c>
      <c r="C2601" t="s">
        <v>12</v>
      </c>
      <c r="D2601">
        <v>1885</v>
      </c>
      <c r="E2601">
        <v>1885</v>
      </c>
      <c r="F2601">
        <v>1</v>
      </c>
      <c r="G2601">
        <v>2</v>
      </c>
      <c r="H2601">
        <v>0</v>
      </c>
      <c r="I2601">
        <v>13</v>
      </c>
      <c r="J2601">
        <v>9</v>
      </c>
      <c r="K2601">
        <v>6.5</v>
      </c>
      <c r="L2601">
        <v>0</v>
      </c>
      <c r="M2601">
        <v>0</v>
      </c>
      <c r="N2601">
        <v>0</v>
      </c>
      <c r="O2601" s="2">
        <f t="shared" si="82"/>
        <v>13</v>
      </c>
      <c r="P2601" s="2">
        <f t="shared" si="83"/>
        <v>6.5</v>
      </c>
    </row>
    <row r="2602" spans="1:16" x14ac:dyDescent="0.3">
      <c r="A2602">
        <v>1</v>
      </c>
      <c r="B2602" t="s">
        <v>4746</v>
      </c>
      <c r="C2602" t="s">
        <v>13</v>
      </c>
      <c r="D2602">
        <v>1981</v>
      </c>
      <c r="E2602">
        <v>1981</v>
      </c>
      <c r="F2602">
        <v>1</v>
      </c>
      <c r="G2602">
        <v>2</v>
      </c>
      <c r="H2602">
        <v>0</v>
      </c>
      <c r="I2602">
        <v>13</v>
      </c>
      <c r="J2602">
        <v>13</v>
      </c>
      <c r="K2602">
        <v>6.5</v>
      </c>
      <c r="L2602">
        <v>0</v>
      </c>
      <c r="M2602">
        <v>0</v>
      </c>
      <c r="N2602">
        <v>1</v>
      </c>
      <c r="O2602" s="2">
        <f t="shared" si="82"/>
        <v>13</v>
      </c>
      <c r="P2602" s="2">
        <f t="shared" si="83"/>
        <v>6.5</v>
      </c>
    </row>
    <row r="2603" spans="1:16" x14ac:dyDescent="0.3">
      <c r="A2603">
        <v>2</v>
      </c>
      <c r="B2603" t="s">
        <v>4747</v>
      </c>
      <c r="C2603" t="s">
        <v>13</v>
      </c>
      <c r="D2603">
        <v>1946</v>
      </c>
      <c r="E2603">
        <v>1948</v>
      </c>
      <c r="F2603">
        <v>4</v>
      </c>
      <c r="G2603">
        <v>3</v>
      </c>
      <c r="H2603">
        <v>2</v>
      </c>
      <c r="I2603">
        <v>13</v>
      </c>
      <c r="J2603">
        <v>10</v>
      </c>
      <c r="K2603">
        <v>13</v>
      </c>
      <c r="L2603">
        <v>0</v>
      </c>
      <c r="M2603">
        <v>0</v>
      </c>
      <c r="N2603">
        <v>0</v>
      </c>
      <c r="O2603" s="2">
        <f t="shared" si="82"/>
        <v>3.25</v>
      </c>
      <c r="P2603" s="2">
        <f t="shared" si="83"/>
        <v>4.333333333333333</v>
      </c>
    </row>
    <row r="2604" spans="1:16" x14ac:dyDescent="0.3">
      <c r="A2604">
        <v>3</v>
      </c>
      <c r="B2604" t="s">
        <v>2541</v>
      </c>
      <c r="C2604" t="s">
        <v>11</v>
      </c>
      <c r="D2604">
        <v>2007</v>
      </c>
      <c r="E2604">
        <v>2007</v>
      </c>
      <c r="F2604">
        <v>2</v>
      </c>
      <c r="G2604">
        <v>2</v>
      </c>
      <c r="H2604">
        <v>0</v>
      </c>
      <c r="I2604">
        <v>13</v>
      </c>
      <c r="J2604">
        <v>7</v>
      </c>
      <c r="K2604">
        <v>6.5</v>
      </c>
      <c r="L2604">
        <v>0</v>
      </c>
      <c r="M2604">
        <v>0</v>
      </c>
      <c r="N2604">
        <v>0</v>
      </c>
      <c r="O2604" s="2">
        <f t="shared" si="82"/>
        <v>6.5</v>
      </c>
      <c r="P2604" s="2">
        <f t="shared" si="83"/>
        <v>6.5</v>
      </c>
    </row>
    <row r="2605" spans="1:16" x14ac:dyDescent="0.3">
      <c r="A2605">
        <v>4</v>
      </c>
      <c r="B2605" t="s">
        <v>4748</v>
      </c>
      <c r="C2605" t="s">
        <v>15</v>
      </c>
      <c r="D2605">
        <v>1999</v>
      </c>
      <c r="E2605">
        <v>1999</v>
      </c>
      <c r="F2605">
        <v>2</v>
      </c>
      <c r="G2605">
        <v>4</v>
      </c>
      <c r="H2605">
        <v>1</v>
      </c>
      <c r="I2605">
        <v>13</v>
      </c>
      <c r="J2605">
        <v>9</v>
      </c>
      <c r="K2605">
        <v>4.33</v>
      </c>
      <c r="L2605">
        <v>0</v>
      </c>
      <c r="M2605">
        <v>0</v>
      </c>
      <c r="N2605">
        <v>1</v>
      </c>
      <c r="O2605" s="2">
        <f t="shared" si="82"/>
        <v>6.5</v>
      </c>
      <c r="P2605" s="2">
        <f t="shared" si="83"/>
        <v>3.25</v>
      </c>
    </row>
    <row r="2606" spans="1:16" x14ac:dyDescent="0.3">
      <c r="A2606">
        <v>5</v>
      </c>
      <c r="B2606" t="s">
        <v>4749</v>
      </c>
      <c r="C2606" t="s">
        <v>13</v>
      </c>
      <c r="D2606">
        <v>1927</v>
      </c>
      <c r="E2606">
        <v>1928</v>
      </c>
      <c r="F2606">
        <v>4</v>
      </c>
      <c r="G2606">
        <v>6</v>
      </c>
      <c r="H2606">
        <v>1</v>
      </c>
      <c r="I2606">
        <v>13</v>
      </c>
      <c r="J2606">
        <v>6</v>
      </c>
      <c r="K2606">
        <v>2.6</v>
      </c>
      <c r="L2606">
        <v>0</v>
      </c>
      <c r="M2606">
        <v>0</v>
      </c>
      <c r="N2606">
        <v>1</v>
      </c>
      <c r="O2606" s="2">
        <f t="shared" si="82"/>
        <v>3.25</v>
      </c>
      <c r="P2606" s="2">
        <f t="shared" si="83"/>
        <v>2.1666666666666665</v>
      </c>
    </row>
    <row r="2607" spans="1:16" x14ac:dyDescent="0.3">
      <c r="A2607">
        <v>6</v>
      </c>
      <c r="B2607" t="s">
        <v>4750</v>
      </c>
      <c r="C2607" t="s">
        <v>17</v>
      </c>
      <c r="D2607">
        <v>1889</v>
      </c>
      <c r="E2607">
        <v>1889</v>
      </c>
      <c r="F2607">
        <v>1</v>
      </c>
      <c r="G2607">
        <v>2</v>
      </c>
      <c r="H2607">
        <v>0</v>
      </c>
      <c r="I2607">
        <v>13</v>
      </c>
      <c r="J2607">
        <v>9</v>
      </c>
      <c r="K2607">
        <v>6.5</v>
      </c>
      <c r="L2607">
        <v>0</v>
      </c>
      <c r="M2607">
        <v>0</v>
      </c>
      <c r="N2607">
        <v>0</v>
      </c>
      <c r="O2607" s="2">
        <f t="shared" si="82"/>
        <v>13</v>
      </c>
      <c r="P2607" s="2">
        <f t="shared" si="83"/>
        <v>6.5</v>
      </c>
    </row>
    <row r="2608" spans="1:16" x14ac:dyDescent="0.3">
      <c r="A2608">
        <v>7</v>
      </c>
      <c r="B2608" t="s">
        <v>4751</v>
      </c>
      <c r="C2608" t="s">
        <v>17</v>
      </c>
      <c r="D2608">
        <v>1967</v>
      </c>
      <c r="E2608">
        <v>1970</v>
      </c>
      <c r="F2608">
        <v>4</v>
      </c>
      <c r="G2608">
        <v>4</v>
      </c>
      <c r="H2608">
        <v>2</v>
      </c>
      <c r="I2608">
        <v>13</v>
      </c>
      <c r="J2608">
        <v>11</v>
      </c>
      <c r="K2608">
        <v>6.5</v>
      </c>
      <c r="L2608">
        <v>0</v>
      </c>
      <c r="M2608">
        <v>0</v>
      </c>
      <c r="N2608">
        <v>1</v>
      </c>
      <c r="O2608" s="2">
        <f t="shared" si="82"/>
        <v>3.25</v>
      </c>
      <c r="P2608" s="2">
        <f t="shared" si="83"/>
        <v>3.25</v>
      </c>
    </row>
    <row r="2609" spans="1:16" x14ac:dyDescent="0.3">
      <c r="A2609">
        <v>8</v>
      </c>
      <c r="B2609" t="s">
        <v>4752</v>
      </c>
      <c r="C2609" t="s">
        <v>18</v>
      </c>
      <c r="D2609">
        <v>1995</v>
      </c>
      <c r="E2609">
        <v>2000</v>
      </c>
      <c r="F2609">
        <v>3</v>
      </c>
      <c r="G2609">
        <v>5</v>
      </c>
      <c r="H2609">
        <v>0</v>
      </c>
      <c r="I2609">
        <v>13</v>
      </c>
      <c r="J2609">
        <v>5</v>
      </c>
      <c r="K2609">
        <v>2.6</v>
      </c>
      <c r="L2609">
        <v>0</v>
      </c>
      <c r="M2609">
        <v>0</v>
      </c>
      <c r="N2609">
        <v>2</v>
      </c>
      <c r="O2609" s="2">
        <f t="shared" si="82"/>
        <v>4.333333333333333</v>
      </c>
      <c r="P2609" s="2">
        <f t="shared" si="83"/>
        <v>2.6</v>
      </c>
    </row>
    <row r="2610" spans="1:16" x14ac:dyDescent="0.3">
      <c r="A2610">
        <v>9</v>
      </c>
      <c r="B2610" t="s">
        <v>331</v>
      </c>
      <c r="C2610" t="s">
        <v>15</v>
      </c>
      <c r="D2610">
        <v>2009</v>
      </c>
      <c r="E2610">
        <v>2009</v>
      </c>
      <c r="F2610">
        <v>2</v>
      </c>
      <c r="G2610">
        <v>4</v>
      </c>
      <c r="H2610">
        <v>0</v>
      </c>
      <c r="I2610">
        <v>13</v>
      </c>
      <c r="J2610">
        <v>10</v>
      </c>
      <c r="K2610">
        <v>3.25</v>
      </c>
      <c r="L2610">
        <v>0</v>
      </c>
      <c r="M2610">
        <v>0</v>
      </c>
      <c r="N2610">
        <v>1</v>
      </c>
      <c r="O2610" s="2">
        <f t="shared" si="82"/>
        <v>6.5</v>
      </c>
      <c r="P2610" s="2">
        <f t="shared" si="83"/>
        <v>3.25</v>
      </c>
    </row>
    <row r="2611" spans="1:16" x14ac:dyDescent="0.3">
      <c r="A2611">
        <v>10</v>
      </c>
      <c r="B2611" t="s">
        <v>3292</v>
      </c>
      <c r="C2611" t="s">
        <v>11</v>
      </c>
      <c r="D2611">
        <v>2001</v>
      </c>
      <c r="E2611">
        <v>2002</v>
      </c>
      <c r="F2611">
        <v>3</v>
      </c>
      <c r="G2611">
        <v>4</v>
      </c>
      <c r="H2611">
        <v>4</v>
      </c>
      <c r="I2611">
        <v>13</v>
      </c>
      <c r="J2611">
        <v>8</v>
      </c>
      <c r="K2611" t="s">
        <v>8</v>
      </c>
      <c r="L2611">
        <v>0</v>
      </c>
      <c r="M2611">
        <v>0</v>
      </c>
      <c r="N2611">
        <v>0</v>
      </c>
      <c r="O2611" s="2">
        <f t="shared" si="82"/>
        <v>4.333333333333333</v>
      </c>
      <c r="P2611" s="2">
        <f t="shared" si="83"/>
        <v>3.25</v>
      </c>
    </row>
    <row r="2612" spans="1:16" x14ac:dyDescent="0.3">
      <c r="A2612">
        <v>11</v>
      </c>
      <c r="B2612" t="s">
        <v>4753</v>
      </c>
      <c r="C2612" t="s">
        <v>17</v>
      </c>
      <c r="D2612">
        <v>1910</v>
      </c>
      <c r="E2612">
        <v>1910</v>
      </c>
      <c r="F2612">
        <v>1</v>
      </c>
      <c r="G2612">
        <v>2</v>
      </c>
      <c r="H2612">
        <v>1</v>
      </c>
      <c r="I2612">
        <v>12</v>
      </c>
      <c r="J2612">
        <v>11</v>
      </c>
      <c r="K2612">
        <v>12</v>
      </c>
      <c r="L2612">
        <v>0</v>
      </c>
      <c r="M2612">
        <v>0</v>
      </c>
      <c r="N2612">
        <v>0</v>
      </c>
      <c r="O2612" s="2">
        <f t="shared" si="82"/>
        <v>12</v>
      </c>
      <c r="P2612" s="2">
        <f t="shared" si="83"/>
        <v>6</v>
      </c>
    </row>
    <row r="2613" spans="1:16" x14ac:dyDescent="0.3">
      <c r="A2613">
        <v>12</v>
      </c>
      <c r="B2613" t="s">
        <v>4754</v>
      </c>
      <c r="C2613" t="s">
        <v>16</v>
      </c>
      <c r="D2613">
        <v>1967</v>
      </c>
      <c r="E2613">
        <v>1967</v>
      </c>
      <c r="F2613">
        <v>1</v>
      </c>
      <c r="G2613">
        <v>2</v>
      </c>
      <c r="H2613">
        <v>0</v>
      </c>
      <c r="I2613">
        <v>12</v>
      </c>
      <c r="J2613">
        <v>12</v>
      </c>
      <c r="K2613">
        <v>6</v>
      </c>
      <c r="L2613">
        <v>0</v>
      </c>
      <c r="M2613">
        <v>0</v>
      </c>
      <c r="N2613">
        <v>1</v>
      </c>
      <c r="O2613" s="2">
        <f t="shared" si="82"/>
        <v>12</v>
      </c>
      <c r="P2613" s="2">
        <f t="shared" si="83"/>
        <v>6</v>
      </c>
    </row>
    <row r="2614" spans="1:16" x14ac:dyDescent="0.3">
      <c r="A2614">
        <v>13</v>
      </c>
      <c r="B2614" t="s">
        <v>4755</v>
      </c>
      <c r="C2614" t="s">
        <v>15</v>
      </c>
      <c r="D2614">
        <v>1955</v>
      </c>
      <c r="E2614">
        <v>1955</v>
      </c>
      <c r="F2614">
        <v>1</v>
      </c>
      <c r="G2614">
        <v>2</v>
      </c>
      <c r="H2614">
        <v>0</v>
      </c>
      <c r="I2614">
        <v>12</v>
      </c>
      <c r="J2614">
        <v>12</v>
      </c>
      <c r="K2614">
        <v>6</v>
      </c>
      <c r="L2614">
        <v>0</v>
      </c>
      <c r="M2614">
        <v>0</v>
      </c>
      <c r="N2614">
        <v>1</v>
      </c>
      <c r="O2614" s="2">
        <f t="shared" si="82"/>
        <v>12</v>
      </c>
      <c r="P2614" s="2">
        <f t="shared" si="83"/>
        <v>6</v>
      </c>
    </row>
    <row r="2615" spans="1:16" x14ac:dyDescent="0.3">
      <c r="A2615">
        <v>14</v>
      </c>
      <c r="B2615" t="s">
        <v>4756</v>
      </c>
      <c r="C2615" t="s">
        <v>15</v>
      </c>
      <c r="D2615">
        <v>1930</v>
      </c>
      <c r="E2615">
        <v>1930</v>
      </c>
      <c r="F2615">
        <v>1</v>
      </c>
      <c r="G2615">
        <v>1</v>
      </c>
      <c r="H2615">
        <v>1</v>
      </c>
      <c r="I2615">
        <v>12</v>
      </c>
      <c r="J2615">
        <v>12</v>
      </c>
      <c r="K2615" t="s">
        <v>8</v>
      </c>
      <c r="L2615">
        <v>0</v>
      </c>
      <c r="M2615">
        <v>0</v>
      </c>
      <c r="N2615">
        <v>0</v>
      </c>
      <c r="O2615" s="2">
        <f t="shared" si="82"/>
        <v>12</v>
      </c>
      <c r="P2615" s="2">
        <f t="shared" si="83"/>
        <v>12</v>
      </c>
    </row>
    <row r="2616" spans="1:16" x14ac:dyDescent="0.3">
      <c r="A2616">
        <v>15</v>
      </c>
      <c r="B2616" t="s">
        <v>4757</v>
      </c>
      <c r="C2616" t="s">
        <v>13</v>
      </c>
      <c r="D2616">
        <v>1934</v>
      </c>
      <c r="E2616">
        <v>1934</v>
      </c>
      <c r="F2616">
        <v>2</v>
      </c>
      <c r="G2616">
        <v>3</v>
      </c>
      <c r="H2616">
        <v>1</v>
      </c>
      <c r="I2616">
        <v>12</v>
      </c>
      <c r="J2616">
        <v>8</v>
      </c>
      <c r="K2616">
        <v>6</v>
      </c>
      <c r="L2616">
        <v>0</v>
      </c>
      <c r="M2616">
        <v>0</v>
      </c>
      <c r="N2616">
        <v>0</v>
      </c>
      <c r="O2616" s="2">
        <f t="shared" si="82"/>
        <v>6</v>
      </c>
      <c r="P2616" s="2">
        <f t="shared" si="83"/>
        <v>4</v>
      </c>
    </row>
    <row r="2617" spans="1:16" x14ac:dyDescent="0.3">
      <c r="A2617">
        <v>16</v>
      </c>
      <c r="B2617" t="s">
        <v>2952</v>
      </c>
      <c r="C2617" t="s">
        <v>14</v>
      </c>
      <c r="D2617">
        <v>1982</v>
      </c>
      <c r="E2617">
        <v>1982</v>
      </c>
      <c r="F2617">
        <v>2</v>
      </c>
      <c r="G2617">
        <v>4</v>
      </c>
      <c r="H2617">
        <v>1</v>
      </c>
      <c r="I2617">
        <v>12</v>
      </c>
      <c r="J2617">
        <v>11</v>
      </c>
      <c r="K2617">
        <v>4</v>
      </c>
      <c r="L2617">
        <v>0</v>
      </c>
      <c r="M2617">
        <v>0</v>
      </c>
      <c r="N2617">
        <v>2</v>
      </c>
      <c r="O2617" s="2">
        <f t="shared" si="82"/>
        <v>6</v>
      </c>
      <c r="P2617" s="2">
        <f t="shared" si="83"/>
        <v>3</v>
      </c>
    </row>
    <row r="2618" spans="1:16" x14ac:dyDescent="0.3">
      <c r="A2618">
        <v>17</v>
      </c>
      <c r="B2618" t="s">
        <v>3492</v>
      </c>
      <c r="C2618" t="s">
        <v>15</v>
      </c>
      <c r="D2618">
        <v>2010</v>
      </c>
      <c r="E2618">
        <v>2010</v>
      </c>
      <c r="F2618">
        <v>2</v>
      </c>
      <c r="G2618">
        <v>2</v>
      </c>
      <c r="H2618">
        <v>0</v>
      </c>
      <c r="I2618">
        <v>12</v>
      </c>
      <c r="J2618">
        <v>10</v>
      </c>
      <c r="K2618">
        <v>6</v>
      </c>
      <c r="L2618">
        <v>0</v>
      </c>
      <c r="M2618">
        <v>0</v>
      </c>
      <c r="N2618">
        <v>0</v>
      </c>
      <c r="O2618" s="2">
        <f t="shared" si="82"/>
        <v>6</v>
      </c>
      <c r="P2618" s="2">
        <f t="shared" si="83"/>
        <v>6</v>
      </c>
    </row>
    <row r="2619" spans="1:16" x14ac:dyDescent="0.3">
      <c r="A2619">
        <v>18</v>
      </c>
      <c r="B2619" t="s">
        <v>4758</v>
      </c>
      <c r="C2619" t="s">
        <v>13</v>
      </c>
      <c r="D2619">
        <v>1984</v>
      </c>
      <c r="E2619">
        <v>1984</v>
      </c>
      <c r="F2619">
        <v>1</v>
      </c>
      <c r="G2619">
        <v>2</v>
      </c>
      <c r="H2619">
        <v>1</v>
      </c>
      <c r="I2619">
        <v>12</v>
      </c>
      <c r="J2619">
        <v>8</v>
      </c>
      <c r="K2619">
        <v>12</v>
      </c>
      <c r="L2619">
        <v>0</v>
      </c>
      <c r="M2619">
        <v>0</v>
      </c>
      <c r="N2619">
        <v>0</v>
      </c>
      <c r="O2619" s="2">
        <f t="shared" si="82"/>
        <v>12</v>
      </c>
      <c r="P2619" s="2">
        <f t="shared" si="83"/>
        <v>6</v>
      </c>
    </row>
    <row r="2620" spans="1:16" x14ac:dyDescent="0.3">
      <c r="A2620">
        <v>19</v>
      </c>
      <c r="B2620" t="s">
        <v>2839</v>
      </c>
      <c r="C2620" t="s">
        <v>18</v>
      </c>
      <c r="D2620">
        <v>1986</v>
      </c>
      <c r="E2620">
        <v>1986</v>
      </c>
      <c r="F2620">
        <v>1</v>
      </c>
      <c r="G2620">
        <v>1</v>
      </c>
      <c r="H2620">
        <v>0</v>
      </c>
      <c r="I2620">
        <v>12</v>
      </c>
      <c r="J2620">
        <v>12</v>
      </c>
      <c r="K2620">
        <v>12</v>
      </c>
      <c r="L2620">
        <v>0</v>
      </c>
      <c r="M2620">
        <v>0</v>
      </c>
      <c r="N2620">
        <v>0</v>
      </c>
      <c r="O2620" s="2">
        <f t="shared" si="82"/>
        <v>12</v>
      </c>
      <c r="P2620" s="2">
        <f t="shared" si="83"/>
        <v>12</v>
      </c>
    </row>
    <row r="2621" spans="1:16" x14ac:dyDescent="0.3">
      <c r="A2621">
        <v>20</v>
      </c>
      <c r="B2621" t="s">
        <v>2576</v>
      </c>
      <c r="C2621" t="s">
        <v>16</v>
      </c>
      <c r="D2621">
        <v>1989</v>
      </c>
      <c r="E2621">
        <v>1989</v>
      </c>
      <c r="F2621">
        <v>1</v>
      </c>
      <c r="G2621">
        <v>1</v>
      </c>
      <c r="H2621">
        <v>0</v>
      </c>
      <c r="I2621">
        <v>12</v>
      </c>
      <c r="J2621">
        <v>12</v>
      </c>
      <c r="K2621">
        <v>12</v>
      </c>
      <c r="L2621">
        <v>0</v>
      </c>
      <c r="M2621">
        <v>0</v>
      </c>
      <c r="N2621">
        <v>0</v>
      </c>
      <c r="O2621" s="2">
        <f t="shared" si="82"/>
        <v>12</v>
      </c>
      <c r="P2621" s="2">
        <f t="shared" si="83"/>
        <v>12</v>
      </c>
    </row>
    <row r="2622" spans="1:16" x14ac:dyDescent="0.3">
      <c r="A2622">
        <v>21</v>
      </c>
      <c r="B2622" t="s">
        <v>4759</v>
      </c>
      <c r="C2622" t="s">
        <v>21</v>
      </c>
      <c r="D2622">
        <v>2018</v>
      </c>
      <c r="E2622">
        <v>2019</v>
      </c>
      <c r="F2622">
        <v>2</v>
      </c>
      <c r="G2622">
        <v>3</v>
      </c>
      <c r="H2622">
        <v>1</v>
      </c>
      <c r="I2622">
        <v>12</v>
      </c>
      <c r="J2622">
        <v>6</v>
      </c>
      <c r="K2622">
        <v>6</v>
      </c>
      <c r="L2622">
        <v>0</v>
      </c>
      <c r="M2622">
        <v>0</v>
      </c>
      <c r="N2622">
        <v>1</v>
      </c>
      <c r="O2622" s="2">
        <f t="shared" si="82"/>
        <v>6</v>
      </c>
      <c r="P2622" s="2">
        <f t="shared" si="83"/>
        <v>4</v>
      </c>
    </row>
    <row r="2623" spans="1:16" x14ac:dyDescent="0.3">
      <c r="A2623">
        <v>22</v>
      </c>
      <c r="B2623" t="s">
        <v>4760</v>
      </c>
      <c r="C2623" t="s">
        <v>12</v>
      </c>
      <c r="D2623">
        <v>1885</v>
      </c>
      <c r="E2623">
        <v>1885</v>
      </c>
      <c r="F2623">
        <v>1</v>
      </c>
      <c r="G2623">
        <v>2</v>
      </c>
      <c r="H2623">
        <v>0</v>
      </c>
      <c r="I2623">
        <v>12</v>
      </c>
      <c r="J2623">
        <v>7</v>
      </c>
      <c r="K2623">
        <v>6</v>
      </c>
      <c r="L2623">
        <v>0</v>
      </c>
      <c r="M2623">
        <v>0</v>
      </c>
      <c r="N2623">
        <v>0</v>
      </c>
      <c r="O2623" s="2">
        <f t="shared" si="82"/>
        <v>12</v>
      </c>
      <c r="P2623" s="2">
        <f t="shared" si="83"/>
        <v>6</v>
      </c>
    </row>
    <row r="2624" spans="1:16" x14ac:dyDescent="0.3">
      <c r="A2624">
        <v>23</v>
      </c>
      <c r="B2624" t="s">
        <v>4761</v>
      </c>
      <c r="C2624" t="s">
        <v>15</v>
      </c>
      <c r="D2624">
        <v>1960</v>
      </c>
      <c r="E2624">
        <v>1962</v>
      </c>
      <c r="F2624">
        <v>7</v>
      </c>
      <c r="G2624">
        <v>6</v>
      </c>
      <c r="H2624">
        <v>1</v>
      </c>
      <c r="I2624">
        <v>12</v>
      </c>
      <c r="J2624">
        <v>5</v>
      </c>
      <c r="K2624">
        <v>2.4</v>
      </c>
      <c r="L2624">
        <v>0</v>
      </c>
      <c r="M2624">
        <v>0</v>
      </c>
      <c r="N2624">
        <v>2</v>
      </c>
      <c r="O2624" s="2">
        <f t="shared" si="82"/>
        <v>1.7142857142857142</v>
      </c>
      <c r="P2624" s="2">
        <f t="shared" si="83"/>
        <v>2</v>
      </c>
    </row>
    <row r="2625" spans="1:16" x14ac:dyDescent="0.3">
      <c r="A2625">
        <v>24</v>
      </c>
      <c r="B2625" t="s">
        <v>4762</v>
      </c>
      <c r="C2625" t="s">
        <v>18</v>
      </c>
      <c r="D2625">
        <v>1971</v>
      </c>
      <c r="E2625">
        <v>1974</v>
      </c>
      <c r="F2625">
        <v>3</v>
      </c>
      <c r="G2625">
        <v>2</v>
      </c>
      <c r="H2625">
        <v>0</v>
      </c>
      <c r="I2625">
        <v>12</v>
      </c>
      <c r="J2625">
        <v>12</v>
      </c>
      <c r="K2625">
        <v>6</v>
      </c>
      <c r="L2625">
        <v>0</v>
      </c>
      <c r="M2625">
        <v>0</v>
      </c>
      <c r="N2625">
        <v>1</v>
      </c>
      <c r="O2625" s="2">
        <f t="shared" si="82"/>
        <v>4</v>
      </c>
      <c r="P2625" s="2">
        <f t="shared" si="83"/>
        <v>6</v>
      </c>
    </row>
    <row r="2626" spans="1:16" x14ac:dyDescent="0.3">
      <c r="A2626">
        <v>25</v>
      </c>
      <c r="B2626" t="s">
        <v>427</v>
      </c>
      <c r="C2626" t="s">
        <v>22</v>
      </c>
      <c r="D2626">
        <v>2019</v>
      </c>
      <c r="E2626">
        <v>2019</v>
      </c>
      <c r="F2626">
        <v>1</v>
      </c>
      <c r="G2626">
        <v>2</v>
      </c>
      <c r="H2626">
        <v>0</v>
      </c>
      <c r="I2626">
        <v>11</v>
      </c>
      <c r="J2626">
        <v>8</v>
      </c>
      <c r="K2626">
        <v>5.5</v>
      </c>
      <c r="L2626">
        <v>0</v>
      </c>
      <c r="M2626">
        <v>0</v>
      </c>
      <c r="N2626">
        <v>0</v>
      </c>
      <c r="O2626" s="2">
        <f t="shared" ref="O2626:O2689" si="84">I2626/F2626</f>
        <v>11</v>
      </c>
      <c r="P2626" s="2">
        <f t="shared" ref="P2626:P2689" si="85">I2626/G2626</f>
        <v>5.5</v>
      </c>
    </row>
    <row r="2627" spans="1:16" x14ac:dyDescent="0.3">
      <c r="A2627">
        <v>26</v>
      </c>
      <c r="B2627" t="s">
        <v>3508</v>
      </c>
      <c r="C2627" t="s">
        <v>14</v>
      </c>
      <c r="D2627">
        <v>1985</v>
      </c>
      <c r="E2627">
        <v>1985</v>
      </c>
      <c r="F2627">
        <v>3</v>
      </c>
      <c r="G2627">
        <v>3</v>
      </c>
      <c r="H2627">
        <v>1</v>
      </c>
      <c r="I2627">
        <v>11</v>
      </c>
      <c r="J2627">
        <v>11</v>
      </c>
      <c r="K2627">
        <v>5.5</v>
      </c>
      <c r="L2627">
        <v>0</v>
      </c>
      <c r="M2627">
        <v>0</v>
      </c>
      <c r="N2627">
        <v>1</v>
      </c>
      <c r="O2627" s="2">
        <f t="shared" si="84"/>
        <v>3.6666666666666665</v>
      </c>
      <c r="P2627" s="2">
        <f t="shared" si="85"/>
        <v>3.6666666666666665</v>
      </c>
    </row>
    <row r="2628" spans="1:16" x14ac:dyDescent="0.3">
      <c r="A2628">
        <v>27</v>
      </c>
      <c r="B2628" t="s">
        <v>4763</v>
      </c>
      <c r="C2628" t="s">
        <v>15</v>
      </c>
      <c r="D2628">
        <v>2010</v>
      </c>
      <c r="E2628">
        <v>2010</v>
      </c>
      <c r="F2628">
        <v>1</v>
      </c>
      <c r="G2628">
        <v>2</v>
      </c>
      <c r="H2628">
        <v>1</v>
      </c>
      <c r="I2628">
        <v>11</v>
      </c>
      <c r="J2628">
        <v>11</v>
      </c>
      <c r="K2628">
        <v>11</v>
      </c>
      <c r="L2628">
        <v>0</v>
      </c>
      <c r="M2628">
        <v>0</v>
      </c>
      <c r="N2628">
        <v>1</v>
      </c>
      <c r="O2628" s="2">
        <f t="shared" si="84"/>
        <v>11</v>
      </c>
      <c r="P2628" s="2">
        <f t="shared" si="85"/>
        <v>5.5</v>
      </c>
    </row>
    <row r="2629" spans="1:16" x14ac:dyDescent="0.3">
      <c r="A2629">
        <v>28</v>
      </c>
      <c r="B2629" t="s">
        <v>4764</v>
      </c>
      <c r="C2629" t="s">
        <v>17</v>
      </c>
      <c r="D2629">
        <v>1935</v>
      </c>
      <c r="E2629">
        <v>1935</v>
      </c>
      <c r="F2629">
        <v>1</v>
      </c>
      <c r="G2629">
        <v>2</v>
      </c>
      <c r="H2629">
        <v>2</v>
      </c>
      <c r="I2629">
        <v>11</v>
      </c>
      <c r="J2629">
        <v>9</v>
      </c>
      <c r="K2629" t="s">
        <v>8</v>
      </c>
      <c r="L2629">
        <v>0</v>
      </c>
      <c r="M2629">
        <v>0</v>
      </c>
      <c r="N2629">
        <v>0</v>
      </c>
      <c r="O2629" s="2">
        <f t="shared" si="84"/>
        <v>11</v>
      </c>
      <c r="P2629" s="2">
        <f t="shared" si="85"/>
        <v>5.5</v>
      </c>
    </row>
    <row r="2630" spans="1:16" x14ac:dyDescent="0.3">
      <c r="A2630">
        <v>29</v>
      </c>
      <c r="B2630" t="s">
        <v>4765</v>
      </c>
      <c r="C2630" t="s">
        <v>13</v>
      </c>
      <c r="D2630">
        <v>1996</v>
      </c>
      <c r="E2630">
        <v>1996</v>
      </c>
      <c r="F2630">
        <v>1</v>
      </c>
      <c r="G2630">
        <v>2</v>
      </c>
      <c r="H2630">
        <v>1</v>
      </c>
      <c r="I2630">
        <v>11</v>
      </c>
      <c r="J2630">
        <v>10</v>
      </c>
      <c r="K2630">
        <v>11</v>
      </c>
      <c r="L2630">
        <v>0</v>
      </c>
      <c r="M2630">
        <v>0</v>
      </c>
      <c r="N2630">
        <v>0</v>
      </c>
      <c r="O2630" s="2">
        <f t="shared" si="84"/>
        <v>11</v>
      </c>
      <c r="P2630" s="2">
        <f t="shared" si="85"/>
        <v>5.5</v>
      </c>
    </row>
    <row r="2631" spans="1:16" x14ac:dyDescent="0.3">
      <c r="A2631">
        <v>30</v>
      </c>
      <c r="B2631" t="s">
        <v>1266</v>
      </c>
      <c r="C2631" t="s">
        <v>15</v>
      </c>
      <c r="D2631">
        <v>2013</v>
      </c>
      <c r="E2631">
        <v>2014</v>
      </c>
      <c r="F2631">
        <v>2</v>
      </c>
      <c r="G2631">
        <v>4</v>
      </c>
      <c r="H2631">
        <v>0</v>
      </c>
      <c r="I2631">
        <v>11</v>
      </c>
      <c r="J2631">
        <v>5</v>
      </c>
      <c r="K2631">
        <v>2.75</v>
      </c>
      <c r="L2631">
        <v>0</v>
      </c>
      <c r="M2631">
        <v>0</v>
      </c>
      <c r="N2631">
        <v>1</v>
      </c>
      <c r="O2631" s="2">
        <f t="shared" si="84"/>
        <v>5.5</v>
      </c>
      <c r="P2631" s="2">
        <f t="shared" si="85"/>
        <v>2.75</v>
      </c>
    </row>
    <row r="2632" spans="1:16" x14ac:dyDescent="0.3">
      <c r="A2632">
        <v>31</v>
      </c>
      <c r="B2632" t="s">
        <v>4766</v>
      </c>
      <c r="C2632" t="s">
        <v>12</v>
      </c>
      <c r="D2632">
        <v>1887</v>
      </c>
      <c r="E2632">
        <v>1892</v>
      </c>
      <c r="F2632">
        <v>3</v>
      </c>
      <c r="G2632">
        <v>6</v>
      </c>
      <c r="H2632">
        <v>0</v>
      </c>
      <c r="I2632">
        <v>11</v>
      </c>
      <c r="J2632">
        <v>3</v>
      </c>
      <c r="K2632">
        <v>1.83</v>
      </c>
      <c r="L2632">
        <v>0</v>
      </c>
      <c r="M2632">
        <v>0</v>
      </c>
      <c r="N2632">
        <v>1</v>
      </c>
      <c r="O2632" s="2">
        <f t="shared" si="84"/>
        <v>3.6666666666666665</v>
      </c>
      <c r="P2632" s="2">
        <f t="shared" si="85"/>
        <v>1.8333333333333333</v>
      </c>
    </row>
    <row r="2633" spans="1:16" x14ac:dyDescent="0.3">
      <c r="A2633">
        <v>32</v>
      </c>
      <c r="B2633" t="s">
        <v>4767</v>
      </c>
      <c r="C2633" t="s">
        <v>12</v>
      </c>
      <c r="D2633">
        <v>1877</v>
      </c>
      <c r="E2633">
        <v>1877</v>
      </c>
      <c r="F2633">
        <v>1</v>
      </c>
      <c r="G2633">
        <v>2</v>
      </c>
      <c r="H2633">
        <v>0</v>
      </c>
      <c r="I2633">
        <v>11</v>
      </c>
      <c r="J2633">
        <v>11</v>
      </c>
      <c r="K2633">
        <v>5.5</v>
      </c>
      <c r="L2633">
        <v>0</v>
      </c>
      <c r="M2633">
        <v>0</v>
      </c>
      <c r="N2633">
        <v>1</v>
      </c>
      <c r="O2633" s="2">
        <f t="shared" si="84"/>
        <v>11</v>
      </c>
      <c r="P2633" s="2">
        <f t="shared" si="85"/>
        <v>5.5</v>
      </c>
    </row>
    <row r="2634" spans="1:16" x14ac:dyDescent="0.3">
      <c r="A2634">
        <v>33</v>
      </c>
      <c r="B2634" t="s">
        <v>4768</v>
      </c>
      <c r="C2634" t="s">
        <v>12</v>
      </c>
      <c r="D2634">
        <v>1880</v>
      </c>
      <c r="E2634">
        <v>1880</v>
      </c>
      <c r="F2634">
        <v>1</v>
      </c>
      <c r="G2634">
        <v>2</v>
      </c>
      <c r="H2634">
        <v>0</v>
      </c>
      <c r="I2634">
        <v>11</v>
      </c>
      <c r="J2634">
        <v>11</v>
      </c>
      <c r="K2634">
        <v>5.5</v>
      </c>
      <c r="L2634">
        <v>0</v>
      </c>
      <c r="M2634">
        <v>0</v>
      </c>
      <c r="N2634">
        <v>1</v>
      </c>
      <c r="O2634" s="2">
        <f t="shared" si="84"/>
        <v>11</v>
      </c>
      <c r="P2634" s="2">
        <f t="shared" si="85"/>
        <v>5.5</v>
      </c>
    </row>
    <row r="2635" spans="1:16" x14ac:dyDescent="0.3">
      <c r="A2635">
        <v>34</v>
      </c>
      <c r="B2635" t="s">
        <v>4769</v>
      </c>
      <c r="C2635" t="s">
        <v>11</v>
      </c>
      <c r="D2635">
        <v>1958</v>
      </c>
      <c r="E2635">
        <v>1960</v>
      </c>
      <c r="F2635">
        <v>2</v>
      </c>
      <c r="G2635">
        <v>2</v>
      </c>
      <c r="H2635">
        <v>0</v>
      </c>
      <c r="I2635">
        <v>11</v>
      </c>
      <c r="J2635">
        <v>7</v>
      </c>
      <c r="K2635">
        <v>5.5</v>
      </c>
      <c r="L2635">
        <v>0</v>
      </c>
      <c r="M2635">
        <v>0</v>
      </c>
      <c r="N2635">
        <v>0</v>
      </c>
      <c r="O2635" s="2">
        <f t="shared" si="84"/>
        <v>5.5</v>
      </c>
      <c r="P2635" s="2">
        <f t="shared" si="85"/>
        <v>5.5</v>
      </c>
    </row>
    <row r="2636" spans="1:16" x14ac:dyDescent="0.3">
      <c r="A2636">
        <v>35</v>
      </c>
      <c r="B2636" t="s">
        <v>4770</v>
      </c>
      <c r="C2636" t="s">
        <v>12</v>
      </c>
      <c r="D2636">
        <v>1963</v>
      </c>
      <c r="E2636">
        <v>1963</v>
      </c>
      <c r="F2636">
        <v>1</v>
      </c>
      <c r="G2636">
        <v>1</v>
      </c>
      <c r="H2636">
        <v>0</v>
      </c>
      <c r="I2636">
        <v>11</v>
      </c>
      <c r="J2636">
        <v>11</v>
      </c>
      <c r="K2636">
        <v>11</v>
      </c>
      <c r="L2636">
        <v>0</v>
      </c>
      <c r="M2636">
        <v>0</v>
      </c>
      <c r="N2636">
        <v>0</v>
      </c>
      <c r="O2636" s="2">
        <f t="shared" si="84"/>
        <v>11</v>
      </c>
      <c r="P2636" s="2">
        <f t="shared" si="85"/>
        <v>11</v>
      </c>
    </row>
    <row r="2637" spans="1:16" x14ac:dyDescent="0.3">
      <c r="A2637">
        <v>36</v>
      </c>
      <c r="B2637" t="s">
        <v>4771</v>
      </c>
      <c r="C2637" t="s">
        <v>17</v>
      </c>
      <c r="D2637">
        <v>1923</v>
      </c>
      <c r="E2637">
        <v>1931</v>
      </c>
      <c r="F2637">
        <v>7</v>
      </c>
      <c r="G2637">
        <v>8</v>
      </c>
      <c r="H2637">
        <v>2</v>
      </c>
      <c r="I2637">
        <v>11</v>
      </c>
      <c r="J2637">
        <v>5</v>
      </c>
      <c r="K2637">
        <v>1.83</v>
      </c>
      <c r="L2637">
        <v>0</v>
      </c>
      <c r="M2637">
        <v>0</v>
      </c>
      <c r="N2637">
        <v>4</v>
      </c>
      <c r="O2637" s="2">
        <f t="shared" si="84"/>
        <v>1.5714285714285714</v>
      </c>
      <c r="P2637" s="2">
        <f t="shared" si="85"/>
        <v>1.375</v>
      </c>
    </row>
    <row r="2638" spans="1:16" x14ac:dyDescent="0.3">
      <c r="A2638">
        <v>37</v>
      </c>
      <c r="B2638" t="s">
        <v>424</v>
      </c>
      <c r="C2638" t="s">
        <v>17</v>
      </c>
      <c r="D2638">
        <v>2019</v>
      </c>
      <c r="E2638">
        <v>2019</v>
      </c>
      <c r="F2638">
        <v>1</v>
      </c>
      <c r="G2638">
        <v>2</v>
      </c>
      <c r="H2638">
        <v>0</v>
      </c>
      <c r="I2638">
        <v>11</v>
      </c>
      <c r="J2638">
        <v>6</v>
      </c>
      <c r="K2638">
        <v>5.5</v>
      </c>
      <c r="L2638">
        <v>0</v>
      </c>
      <c r="M2638">
        <v>0</v>
      </c>
      <c r="N2638">
        <v>0</v>
      </c>
      <c r="O2638" s="2">
        <f t="shared" si="84"/>
        <v>11</v>
      </c>
      <c r="P2638" s="2">
        <f t="shared" si="85"/>
        <v>5.5</v>
      </c>
    </row>
    <row r="2639" spans="1:16" x14ac:dyDescent="0.3">
      <c r="A2639">
        <v>38</v>
      </c>
      <c r="B2639" t="s">
        <v>4772</v>
      </c>
      <c r="C2639" t="s">
        <v>11</v>
      </c>
      <c r="D2639">
        <v>1959</v>
      </c>
      <c r="E2639">
        <v>1960</v>
      </c>
      <c r="F2639">
        <v>2</v>
      </c>
      <c r="G2639">
        <v>3</v>
      </c>
      <c r="H2639">
        <v>1</v>
      </c>
      <c r="I2639">
        <v>11</v>
      </c>
      <c r="J2639">
        <v>11</v>
      </c>
      <c r="K2639">
        <v>5.5</v>
      </c>
      <c r="L2639">
        <v>0</v>
      </c>
      <c r="M2639">
        <v>0</v>
      </c>
      <c r="N2639">
        <v>1</v>
      </c>
      <c r="O2639" s="2">
        <f t="shared" si="84"/>
        <v>5.5</v>
      </c>
      <c r="P2639" s="2">
        <f t="shared" si="85"/>
        <v>3.6666666666666665</v>
      </c>
    </row>
    <row r="2640" spans="1:16" x14ac:dyDescent="0.3">
      <c r="A2640">
        <v>39</v>
      </c>
      <c r="B2640" t="s">
        <v>4773</v>
      </c>
      <c r="C2640" t="s">
        <v>15</v>
      </c>
      <c r="D2640">
        <v>1971</v>
      </c>
      <c r="E2640">
        <v>1971</v>
      </c>
      <c r="F2640">
        <v>4</v>
      </c>
      <c r="G2640">
        <v>5</v>
      </c>
      <c r="H2640">
        <v>2</v>
      </c>
      <c r="I2640">
        <v>11</v>
      </c>
      <c r="J2640">
        <v>9</v>
      </c>
      <c r="K2640">
        <v>3.66</v>
      </c>
      <c r="L2640">
        <v>0</v>
      </c>
      <c r="M2640">
        <v>0</v>
      </c>
      <c r="N2640">
        <v>1</v>
      </c>
      <c r="O2640" s="2">
        <f t="shared" si="84"/>
        <v>2.75</v>
      </c>
      <c r="P2640" s="2">
        <f t="shared" si="85"/>
        <v>2.2000000000000002</v>
      </c>
    </row>
    <row r="2641" spans="1:16" x14ac:dyDescent="0.3">
      <c r="A2641">
        <v>40</v>
      </c>
      <c r="B2641" t="s">
        <v>4774</v>
      </c>
      <c r="C2641" t="s">
        <v>17</v>
      </c>
      <c r="D2641">
        <v>1928</v>
      </c>
      <c r="E2641">
        <v>1929</v>
      </c>
      <c r="F2641">
        <v>3</v>
      </c>
      <c r="G2641">
        <v>4</v>
      </c>
      <c r="H2641">
        <v>1</v>
      </c>
      <c r="I2641">
        <v>11</v>
      </c>
      <c r="J2641">
        <v>4</v>
      </c>
      <c r="K2641">
        <v>3.66</v>
      </c>
      <c r="L2641">
        <v>0</v>
      </c>
      <c r="M2641">
        <v>0</v>
      </c>
      <c r="N2641">
        <v>0</v>
      </c>
      <c r="O2641" s="2">
        <f t="shared" si="84"/>
        <v>3.6666666666666665</v>
      </c>
      <c r="P2641" s="2">
        <f t="shared" si="85"/>
        <v>2.75</v>
      </c>
    </row>
    <row r="2642" spans="1:16" x14ac:dyDescent="0.3">
      <c r="A2642">
        <v>41</v>
      </c>
      <c r="B2642" t="s">
        <v>3201</v>
      </c>
      <c r="C2642" t="s">
        <v>11</v>
      </c>
      <c r="D2642">
        <v>1985</v>
      </c>
      <c r="E2642">
        <v>1990</v>
      </c>
      <c r="F2642">
        <v>5</v>
      </c>
      <c r="G2642">
        <v>4</v>
      </c>
      <c r="H2642">
        <v>1</v>
      </c>
      <c r="I2642">
        <v>11</v>
      </c>
      <c r="J2642">
        <v>10</v>
      </c>
      <c r="K2642">
        <v>3.66</v>
      </c>
      <c r="L2642">
        <v>0</v>
      </c>
      <c r="M2642">
        <v>0</v>
      </c>
      <c r="N2642">
        <v>2</v>
      </c>
      <c r="O2642" s="2">
        <f t="shared" si="84"/>
        <v>2.2000000000000002</v>
      </c>
      <c r="P2642" s="2">
        <f t="shared" si="85"/>
        <v>2.75</v>
      </c>
    </row>
    <row r="2643" spans="1:16" x14ac:dyDescent="0.3">
      <c r="A2643">
        <v>42</v>
      </c>
      <c r="B2643" t="s">
        <v>4775</v>
      </c>
      <c r="C2643" t="s">
        <v>15</v>
      </c>
      <c r="D2643">
        <v>1960</v>
      </c>
      <c r="E2643">
        <v>1960</v>
      </c>
      <c r="F2643">
        <v>2</v>
      </c>
      <c r="G2643">
        <v>3</v>
      </c>
      <c r="H2643">
        <v>0</v>
      </c>
      <c r="I2643">
        <v>11</v>
      </c>
      <c r="J2643">
        <v>11</v>
      </c>
      <c r="K2643">
        <v>3.66</v>
      </c>
      <c r="L2643">
        <v>0</v>
      </c>
      <c r="M2643">
        <v>0</v>
      </c>
      <c r="N2643">
        <v>2</v>
      </c>
      <c r="O2643" s="2">
        <f t="shared" si="84"/>
        <v>5.5</v>
      </c>
      <c r="P2643" s="2">
        <f t="shared" si="85"/>
        <v>3.6666666666666665</v>
      </c>
    </row>
    <row r="2644" spans="1:16" x14ac:dyDescent="0.3">
      <c r="A2644">
        <v>43</v>
      </c>
      <c r="B2644" t="s">
        <v>4776</v>
      </c>
      <c r="C2644" t="s">
        <v>12</v>
      </c>
      <c r="D2644">
        <v>1880</v>
      </c>
      <c r="E2644">
        <v>1880</v>
      </c>
      <c r="F2644">
        <v>1</v>
      </c>
      <c r="G2644">
        <v>2</v>
      </c>
      <c r="H2644">
        <v>0</v>
      </c>
      <c r="I2644">
        <v>11</v>
      </c>
      <c r="J2644">
        <v>11</v>
      </c>
      <c r="K2644">
        <v>5.5</v>
      </c>
      <c r="L2644">
        <v>0</v>
      </c>
      <c r="M2644">
        <v>0</v>
      </c>
      <c r="N2644">
        <v>1</v>
      </c>
      <c r="O2644" s="2">
        <f t="shared" si="84"/>
        <v>11</v>
      </c>
      <c r="P2644" s="2">
        <f t="shared" si="85"/>
        <v>5.5</v>
      </c>
    </row>
    <row r="2645" spans="1:16" x14ac:dyDescent="0.3">
      <c r="A2645">
        <v>44</v>
      </c>
      <c r="B2645" t="s">
        <v>4777</v>
      </c>
      <c r="C2645" t="s">
        <v>13</v>
      </c>
      <c r="D2645">
        <v>1923</v>
      </c>
      <c r="E2645">
        <v>1923</v>
      </c>
      <c r="F2645">
        <v>1</v>
      </c>
      <c r="G2645">
        <v>2</v>
      </c>
      <c r="H2645">
        <v>1</v>
      </c>
      <c r="I2645">
        <v>11</v>
      </c>
      <c r="J2645">
        <v>7</v>
      </c>
      <c r="K2645">
        <v>11</v>
      </c>
      <c r="L2645">
        <v>0</v>
      </c>
      <c r="M2645">
        <v>0</v>
      </c>
      <c r="N2645">
        <v>0</v>
      </c>
      <c r="O2645" s="2">
        <f t="shared" si="84"/>
        <v>11</v>
      </c>
      <c r="P2645" s="2">
        <f t="shared" si="85"/>
        <v>5.5</v>
      </c>
    </row>
    <row r="2646" spans="1:16" x14ac:dyDescent="0.3">
      <c r="A2646">
        <v>45</v>
      </c>
      <c r="B2646" t="s">
        <v>1697</v>
      </c>
      <c r="C2646" t="s">
        <v>11</v>
      </c>
      <c r="D2646">
        <v>2012</v>
      </c>
      <c r="E2646">
        <v>2012</v>
      </c>
      <c r="F2646">
        <v>1</v>
      </c>
      <c r="G2646">
        <v>2</v>
      </c>
      <c r="H2646">
        <v>0</v>
      </c>
      <c r="I2646">
        <v>11</v>
      </c>
      <c r="J2646">
        <v>6</v>
      </c>
      <c r="K2646">
        <v>5.5</v>
      </c>
      <c r="L2646">
        <v>0</v>
      </c>
      <c r="M2646">
        <v>0</v>
      </c>
      <c r="N2646">
        <v>0</v>
      </c>
      <c r="O2646" s="2">
        <f t="shared" si="84"/>
        <v>11</v>
      </c>
      <c r="P2646" s="2">
        <f t="shared" si="85"/>
        <v>5.5</v>
      </c>
    </row>
    <row r="2647" spans="1:16" x14ac:dyDescent="0.3">
      <c r="A2647">
        <v>46</v>
      </c>
      <c r="B2647" t="s">
        <v>4778</v>
      </c>
      <c r="C2647" t="s">
        <v>12</v>
      </c>
      <c r="D2647">
        <v>1938</v>
      </c>
      <c r="E2647">
        <v>1938</v>
      </c>
      <c r="F2647">
        <v>2</v>
      </c>
      <c r="G2647">
        <v>3</v>
      </c>
      <c r="H2647">
        <v>0</v>
      </c>
      <c r="I2647">
        <v>11</v>
      </c>
      <c r="J2647">
        <v>8</v>
      </c>
      <c r="K2647">
        <v>3.66</v>
      </c>
      <c r="L2647">
        <v>0</v>
      </c>
      <c r="M2647">
        <v>0</v>
      </c>
      <c r="N2647">
        <v>1</v>
      </c>
      <c r="O2647" s="2">
        <f t="shared" si="84"/>
        <v>5.5</v>
      </c>
      <c r="P2647" s="2">
        <f t="shared" si="85"/>
        <v>3.6666666666666665</v>
      </c>
    </row>
    <row r="2648" spans="1:16" x14ac:dyDescent="0.3">
      <c r="A2648">
        <v>47</v>
      </c>
      <c r="B2648" t="s">
        <v>4779</v>
      </c>
      <c r="C2648" t="s">
        <v>17</v>
      </c>
      <c r="D2648">
        <v>1961</v>
      </c>
      <c r="E2648">
        <v>1961</v>
      </c>
      <c r="F2648">
        <v>2</v>
      </c>
      <c r="G2648">
        <v>3</v>
      </c>
      <c r="H2648">
        <v>0</v>
      </c>
      <c r="I2648">
        <v>11</v>
      </c>
      <c r="J2648">
        <v>10</v>
      </c>
      <c r="K2648">
        <v>3.66</v>
      </c>
      <c r="L2648">
        <v>0</v>
      </c>
      <c r="M2648">
        <v>0</v>
      </c>
      <c r="N2648">
        <v>1</v>
      </c>
      <c r="O2648" s="2">
        <f t="shared" si="84"/>
        <v>5.5</v>
      </c>
      <c r="P2648" s="2">
        <f t="shared" si="85"/>
        <v>3.6666666666666665</v>
      </c>
    </row>
    <row r="2649" spans="1:16" x14ac:dyDescent="0.3">
      <c r="A2649">
        <v>48</v>
      </c>
      <c r="B2649" t="s">
        <v>4780</v>
      </c>
      <c r="C2649" t="s">
        <v>19</v>
      </c>
      <c r="D2649">
        <v>2001</v>
      </c>
      <c r="E2649">
        <v>2002</v>
      </c>
      <c r="F2649">
        <v>6</v>
      </c>
      <c r="G2649">
        <v>8</v>
      </c>
      <c r="H2649">
        <v>5</v>
      </c>
      <c r="I2649">
        <v>11</v>
      </c>
      <c r="J2649">
        <v>4</v>
      </c>
      <c r="K2649">
        <v>3.66</v>
      </c>
      <c r="L2649">
        <v>0</v>
      </c>
      <c r="M2649">
        <v>0</v>
      </c>
      <c r="N2649">
        <v>2</v>
      </c>
      <c r="O2649" s="2">
        <f t="shared" si="84"/>
        <v>1.8333333333333333</v>
      </c>
      <c r="P2649" s="2">
        <f t="shared" si="85"/>
        <v>1.375</v>
      </c>
    </row>
    <row r="2650" spans="1:16" x14ac:dyDescent="0.3">
      <c r="A2650">
        <v>49</v>
      </c>
      <c r="B2650" t="s">
        <v>2915</v>
      </c>
      <c r="C2650" t="s">
        <v>18</v>
      </c>
      <c r="D2650">
        <v>1980</v>
      </c>
      <c r="E2650">
        <v>1980</v>
      </c>
      <c r="F2650">
        <v>2</v>
      </c>
      <c r="G2650">
        <v>3</v>
      </c>
      <c r="H2650">
        <v>0</v>
      </c>
      <c r="I2650">
        <v>11</v>
      </c>
      <c r="J2650">
        <v>5</v>
      </c>
      <c r="K2650">
        <v>3.66</v>
      </c>
      <c r="L2650">
        <v>0</v>
      </c>
      <c r="M2650">
        <v>0</v>
      </c>
      <c r="N2650">
        <v>0</v>
      </c>
      <c r="O2650" s="2">
        <f t="shared" si="84"/>
        <v>5.5</v>
      </c>
      <c r="P2650" s="2">
        <f t="shared" si="85"/>
        <v>3.6666666666666665</v>
      </c>
    </row>
    <row r="2651" spans="1:16" x14ac:dyDescent="0.3">
      <c r="A2651">
        <v>0</v>
      </c>
      <c r="B2651" t="s">
        <v>2848</v>
      </c>
      <c r="C2651" t="s">
        <v>13</v>
      </c>
      <c r="D2651">
        <v>1986</v>
      </c>
      <c r="E2651">
        <v>1986</v>
      </c>
      <c r="F2651">
        <v>1</v>
      </c>
      <c r="G2651">
        <v>1</v>
      </c>
      <c r="H2651">
        <v>0</v>
      </c>
      <c r="I2651">
        <v>11</v>
      </c>
      <c r="J2651">
        <v>11</v>
      </c>
      <c r="K2651">
        <v>11</v>
      </c>
      <c r="L2651">
        <v>0</v>
      </c>
      <c r="M2651">
        <v>0</v>
      </c>
      <c r="N2651">
        <v>0</v>
      </c>
      <c r="O2651" s="2">
        <f t="shared" si="84"/>
        <v>11</v>
      </c>
      <c r="P2651" s="2">
        <f t="shared" si="85"/>
        <v>11</v>
      </c>
    </row>
    <row r="2652" spans="1:16" x14ac:dyDescent="0.3">
      <c r="A2652">
        <v>1</v>
      </c>
      <c r="B2652" t="s">
        <v>3389</v>
      </c>
      <c r="C2652" t="s">
        <v>13</v>
      </c>
      <c r="D2652">
        <v>1984</v>
      </c>
      <c r="E2652">
        <v>1985</v>
      </c>
      <c r="F2652">
        <v>3</v>
      </c>
      <c r="G2652">
        <v>4</v>
      </c>
      <c r="H2652">
        <v>3</v>
      </c>
      <c r="I2652">
        <v>10</v>
      </c>
      <c r="J2652">
        <v>5</v>
      </c>
      <c r="K2652">
        <v>10</v>
      </c>
      <c r="L2652">
        <v>0</v>
      </c>
      <c r="M2652">
        <v>0</v>
      </c>
      <c r="N2652">
        <v>0</v>
      </c>
      <c r="O2652" s="2">
        <f t="shared" si="84"/>
        <v>3.3333333333333335</v>
      </c>
      <c r="P2652" s="2">
        <f t="shared" si="85"/>
        <v>2.5</v>
      </c>
    </row>
    <row r="2653" spans="1:16" x14ac:dyDescent="0.3">
      <c r="A2653">
        <v>2</v>
      </c>
      <c r="B2653" t="s">
        <v>2685</v>
      </c>
      <c r="C2653" t="s">
        <v>13</v>
      </c>
      <c r="D2653">
        <v>2003</v>
      </c>
      <c r="E2653">
        <v>2003</v>
      </c>
      <c r="F2653">
        <v>1</v>
      </c>
      <c r="G2653">
        <v>2</v>
      </c>
      <c r="H2653">
        <v>0</v>
      </c>
      <c r="I2653">
        <v>10</v>
      </c>
      <c r="J2653">
        <v>9</v>
      </c>
      <c r="K2653">
        <v>5</v>
      </c>
      <c r="L2653">
        <v>0</v>
      </c>
      <c r="M2653">
        <v>0</v>
      </c>
      <c r="N2653">
        <v>0</v>
      </c>
      <c r="O2653" s="2">
        <f t="shared" si="84"/>
        <v>10</v>
      </c>
      <c r="P2653" s="2">
        <f t="shared" si="85"/>
        <v>5</v>
      </c>
    </row>
    <row r="2654" spans="1:16" x14ac:dyDescent="0.3">
      <c r="A2654">
        <v>3</v>
      </c>
      <c r="B2654" t="s">
        <v>3296</v>
      </c>
      <c r="C2654" t="s">
        <v>12</v>
      </c>
      <c r="D2654">
        <v>1989</v>
      </c>
      <c r="E2654">
        <v>1990</v>
      </c>
      <c r="F2654">
        <v>4</v>
      </c>
      <c r="G2654">
        <v>4</v>
      </c>
      <c r="H2654">
        <v>0</v>
      </c>
      <c r="I2654">
        <v>10</v>
      </c>
      <c r="J2654">
        <v>6</v>
      </c>
      <c r="K2654">
        <v>2.5</v>
      </c>
      <c r="L2654">
        <v>0</v>
      </c>
      <c r="M2654">
        <v>0</v>
      </c>
      <c r="N2654">
        <v>2</v>
      </c>
      <c r="O2654" s="2">
        <f t="shared" si="84"/>
        <v>2.5</v>
      </c>
      <c r="P2654" s="2">
        <f t="shared" si="85"/>
        <v>2.5</v>
      </c>
    </row>
    <row r="2655" spans="1:16" x14ac:dyDescent="0.3">
      <c r="A2655">
        <v>4</v>
      </c>
      <c r="B2655" t="s">
        <v>4781</v>
      </c>
      <c r="C2655" t="s">
        <v>12</v>
      </c>
      <c r="D2655">
        <v>2008</v>
      </c>
      <c r="E2655">
        <v>2008</v>
      </c>
      <c r="F2655">
        <v>1</v>
      </c>
      <c r="G2655">
        <v>1</v>
      </c>
      <c r="H2655">
        <v>0</v>
      </c>
      <c r="I2655">
        <v>10</v>
      </c>
      <c r="J2655">
        <v>10</v>
      </c>
      <c r="K2655">
        <v>10</v>
      </c>
      <c r="L2655">
        <v>0</v>
      </c>
      <c r="M2655">
        <v>0</v>
      </c>
      <c r="N2655">
        <v>0</v>
      </c>
      <c r="O2655" s="2">
        <f t="shared" si="84"/>
        <v>10</v>
      </c>
      <c r="P2655" s="2">
        <f t="shared" si="85"/>
        <v>10</v>
      </c>
    </row>
    <row r="2656" spans="1:16" x14ac:dyDescent="0.3">
      <c r="A2656">
        <v>5</v>
      </c>
      <c r="B2656" t="s">
        <v>2747</v>
      </c>
      <c r="C2656" t="s">
        <v>17</v>
      </c>
      <c r="D2656">
        <v>2003</v>
      </c>
      <c r="E2656">
        <v>2003</v>
      </c>
      <c r="F2656">
        <v>2</v>
      </c>
      <c r="G2656">
        <v>1</v>
      </c>
      <c r="H2656">
        <v>0</v>
      </c>
      <c r="I2656">
        <v>10</v>
      </c>
      <c r="J2656">
        <v>10</v>
      </c>
      <c r="K2656">
        <v>10</v>
      </c>
      <c r="L2656">
        <v>0</v>
      </c>
      <c r="M2656">
        <v>0</v>
      </c>
      <c r="N2656">
        <v>0</v>
      </c>
      <c r="O2656" s="2">
        <f t="shared" si="84"/>
        <v>5</v>
      </c>
      <c r="P2656" s="2">
        <f t="shared" si="85"/>
        <v>10</v>
      </c>
    </row>
    <row r="2657" spans="1:16" x14ac:dyDescent="0.3">
      <c r="A2657">
        <v>6</v>
      </c>
      <c r="B2657" t="s">
        <v>4782</v>
      </c>
      <c r="C2657" t="s">
        <v>13</v>
      </c>
      <c r="D2657">
        <v>1912</v>
      </c>
      <c r="E2657">
        <v>1912</v>
      </c>
      <c r="F2657">
        <v>3</v>
      </c>
      <c r="G2657">
        <v>4</v>
      </c>
      <c r="H2657">
        <v>2</v>
      </c>
      <c r="I2657">
        <v>10</v>
      </c>
      <c r="J2657">
        <v>8</v>
      </c>
      <c r="K2657">
        <v>5</v>
      </c>
      <c r="L2657">
        <v>0</v>
      </c>
      <c r="M2657">
        <v>0</v>
      </c>
      <c r="N2657">
        <v>1</v>
      </c>
      <c r="O2657" s="2">
        <f t="shared" si="84"/>
        <v>3.3333333333333335</v>
      </c>
      <c r="P2657" s="2">
        <f t="shared" si="85"/>
        <v>2.5</v>
      </c>
    </row>
    <row r="2658" spans="1:16" x14ac:dyDescent="0.3">
      <c r="A2658">
        <v>7</v>
      </c>
      <c r="B2658" t="s">
        <v>3172</v>
      </c>
      <c r="C2658" t="s">
        <v>14</v>
      </c>
      <c r="D2658">
        <v>1993</v>
      </c>
      <c r="E2658">
        <v>1993</v>
      </c>
      <c r="F2658">
        <v>3</v>
      </c>
      <c r="G2658">
        <v>3</v>
      </c>
      <c r="H2658">
        <v>0</v>
      </c>
      <c r="I2658">
        <v>10</v>
      </c>
      <c r="J2658">
        <v>9</v>
      </c>
      <c r="K2658">
        <v>3.33</v>
      </c>
      <c r="L2658">
        <v>0</v>
      </c>
      <c r="M2658">
        <v>0</v>
      </c>
      <c r="N2658">
        <v>1</v>
      </c>
      <c r="O2658" s="2">
        <f t="shared" si="84"/>
        <v>3.3333333333333335</v>
      </c>
      <c r="P2658" s="2">
        <f t="shared" si="85"/>
        <v>3.3333333333333335</v>
      </c>
    </row>
    <row r="2659" spans="1:16" x14ac:dyDescent="0.3">
      <c r="A2659">
        <v>8</v>
      </c>
      <c r="B2659" t="s">
        <v>4783</v>
      </c>
      <c r="C2659" t="s">
        <v>14</v>
      </c>
      <c r="D2659">
        <v>2002</v>
      </c>
      <c r="E2659">
        <v>2007</v>
      </c>
      <c r="F2659">
        <v>3</v>
      </c>
      <c r="G2659">
        <v>2</v>
      </c>
      <c r="H2659">
        <v>1</v>
      </c>
      <c r="I2659">
        <v>10</v>
      </c>
      <c r="J2659">
        <v>5</v>
      </c>
      <c r="K2659">
        <v>10</v>
      </c>
      <c r="L2659">
        <v>0</v>
      </c>
      <c r="M2659">
        <v>0</v>
      </c>
      <c r="N2659">
        <v>0</v>
      </c>
      <c r="O2659" s="2">
        <f t="shared" si="84"/>
        <v>3.3333333333333335</v>
      </c>
      <c r="P2659" s="2">
        <f t="shared" si="85"/>
        <v>5</v>
      </c>
    </row>
    <row r="2660" spans="1:16" x14ac:dyDescent="0.3">
      <c r="A2660">
        <v>9</v>
      </c>
      <c r="B2660" t="s">
        <v>3232</v>
      </c>
      <c r="C2660" t="s">
        <v>18</v>
      </c>
      <c r="D2660">
        <v>2001</v>
      </c>
      <c r="E2660">
        <v>2002</v>
      </c>
      <c r="F2660">
        <v>5</v>
      </c>
      <c r="G2660">
        <v>5</v>
      </c>
      <c r="H2660">
        <v>2</v>
      </c>
      <c r="I2660">
        <v>10</v>
      </c>
      <c r="J2660">
        <v>4</v>
      </c>
      <c r="K2660">
        <v>3.33</v>
      </c>
      <c r="L2660">
        <v>0</v>
      </c>
      <c r="M2660">
        <v>0</v>
      </c>
      <c r="N2660">
        <v>1</v>
      </c>
      <c r="O2660" s="2">
        <f t="shared" si="84"/>
        <v>2</v>
      </c>
      <c r="P2660" s="2">
        <f t="shared" si="85"/>
        <v>2</v>
      </c>
    </row>
    <row r="2661" spans="1:16" x14ac:dyDescent="0.3">
      <c r="A2661">
        <v>10</v>
      </c>
      <c r="B2661" t="s">
        <v>4784</v>
      </c>
      <c r="C2661" t="s">
        <v>13</v>
      </c>
      <c r="D2661">
        <v>1948</v>
      </c>
      <c r="E2661">
        <v>1948</v>
      </c>
      <c r="F2661">
        <v>1</v>
      </c>
      <c r="G2661">
        <v>2</v>
      </c>
      <c r="H2661">
        <v>0</v>
      </c>
      <c r="I2661">
        <v>10</v>
      </c>
      <c r="J2661">
        <v>10</v>
      </c>
      <c r="K2661">
        <v>5</v>
      </c>
      <c r="L2661">
        <v>0</v>
      </c>
      <c r="M2661">
        <v>0</v>
      </c>
      <c r="N2661">
        <v>1</v>
      </c>
      <c r="O2661" s="2">
        <f t="shared" si="84"/>
        <v>10</v>
      </c>
      <c r="P2661" s="2">
        <f t="shared" si="85"/>
        <v>5</v>
      </c>
    </row>
    <row r="2662" spans="1:16" x14ac:dyDescent="0.3">
      <c r="A2662">
        <v>11</v>
      </c>
      <c r="B2662" t="s">
        <v>4785</v>
      </c>
      <c r="C2662" t="s">
        <v>13</v>
      </c>
      <c r="D2662">
        <v>1999</v>
      </c>
      <c r="E2662">
        <v>2000</v>
      </c>
      <c r="F2662">
        <v>4</v>
      </c>
      <c r="G2662">
        <v>7</v>
      </c>
      <c r="H2662">
        <v>3</v>
      </c>
      <c r="I2662">
        <v>10</v>
      </c>
      <c r="J2662">
        <v>7</v>
      </c>
      <c r="K2662">
        <v>2.5</v>
      </c>
      <c r="L2662">
        <v>0</v>
      </c>
      <c r="M2662">
        <v>0</v>
      </c>
      <c r="N2662">
        <v>3</v>
      </c>
      <c r="O2662" s="2">
        <f t="shared" si="84"/>
        <v>2.5</v>
      </c>
      <c r="P2662" s="2">
        <f t="shared" si="85"/>
        <v>1.4285714285714286</v>
      </c>
    </row>
    <row r="2663" spans="1:16" x14ac:dyDescent="0.3">
      <c r="A2663">
        <v>12</v>
      </c>
      <c r="B2663" t="s">
        <v>4786</v>
      </c>
      <c r="C2663" t="s">
        <v>12</v>
      </c>
      <c r="D2663">
        <v>1877</v>
      </c>
      <c r="E2663">
        <v>1877</v>
      </c>
      <c r="F2663">
        <v>2</v>
      </c>
      <c r="G2663">
        <v>4</v>
      </c>
      <c r="H2663">
        <v>1</v>
      </c>
      <c r="I2663">
        <v>10</v>
      </c>
      <c r="J2663">
        <v>8</v>
      </c>
      <c r="K2663">
        <v>3.33</v>
      </c>
      <c r="L2663">
        <v>0</v>
      </c>
      <c r="M2663">
        <v>0</v>
      </c>
      <c r="N2663">
        <v>1</v>
      </c>
      <c r="O2663" s="2">
        <f t="shared" si="84"/>
        <v>5</v>
      </c>
      <c r="P2663" s="2">
        <f t="shared" si="85"/>
        <v>2.5</v>
      </c>
    </row>
    <row r="2664" spans="1:16" x14ac:dyDescent="0.3">
      <c r="A2664">
        <v>13</v>
      </c>
      <c r="B2664" t="s">
        <v>4787</v>
      </c>
      <c r="C2664" t="s">
        <v>17</v>
      </c>
      <c r="D2664">
        <v>1896</v>
      </c>
      <c r="E2664">
        <v>1896</v>
      </c>
      <c r="F2664">
        <v>1</v>
      </c>
      <c r="G2664">
        <v>2</v>
      </c>
      <c r="H2664">
        <v>0</v>
      </c>
      <c r="I2664">
        <v>10</v>
      </c>
      <c r="J2664">
        <v>7</v>
      </c>
      <c r="K2664">
        <v>5</v>
      </c>
      <c r="L2664">
        <v>0</v>
      </c>
      <c r="M2664">
        <v>0</v>
      </c>
      <c r="N2664">
        <v>0</v>
      </c>
      <c r="O2664" s="2">
        <f t="shared" si="84"/>
        <v>10</v>
      </c>
      <c r="P2664" s="2">
        <f t="shared" si="85"/>
        <v>5</v>
      </c>
    </row>
    <row r="2665" spans="1:16" x14ac:dyDescent="0.3">
      <c r="A2665">
        <v>14</v>
      </c>
      <c r="B2665" t="s">
        <v>2655</v>
      </c>
      <c r="C2665" t="s">
        <v>13</v>
      </c>
      <c r="D2665">
        <v>1984</v>
      </c>
      <c r="E2665">
        <v>1984</v>
      </c>
      <c r="F2665">
        <v>1</v>
      </c>
      <c r="G2665">
        <v>1</v>
      </c>
      <c r="H2665">
        <v>1</v>
      </c>
      <c r="I2665">
        <v>10</v>
      </c>
      <c r="J2665">
        <v>10</v>
      </c>
      <c r="K2665" t="s">
        <v>8</v>
      </c>
      <c r="L2665">
        <v>0</v>
      </c>
      <c r="M2665">
        <v>0</v>
      </c>
      <c r="N2665">
        <v>0</v>
      </c>
      <c r="O2665" s="2">
        <f t="shared" si="84"/>
        <v>10</v>
      </c>
      <c r="P2665" s="2">
        <f t="shared" si="85"/>
        <v>10</v>
      </c>
    </row>
    <row r="2666" spans="1:16" x14ac:dyDescent="0.3">
      <c r="A2666">
        <v>15</v>
      </c>
      <c r="B2666" t="s">
        <v>1186</v>
      </c>
      <c r="C2666" t="s">
        <v>12</v>
      </c>
      <c r="D2666">
        <v>2009</v>
      </c>
      <c r="E2666">
        <v>2009</v>
      </c>
      <c r="F2666">
        <v>1</v>
      </c>
      <c r="G2666">
        <v>1</v>
      </c>
      <c r="H2666">
        <v>0</v>
      </c>
      <c r="I2666">
        <v>10</v>
      </c>
      <c r="J2666">
        <v>10</v>
      </c>
      <c r="K2666">
        <v>10</v>
      </c>
      <c r="L2666">
        <v>0</v>
      </c>
      <c r="M2666">
        <v>0</v>
      </c>
      <c r="N2666">
        <v>0</v>
      </c>
      <c r="O2666" s="2">
        <f t="shared" si="84"/>
        <v>10</v>
      </c>
      <c r="P2666" s="2">
        <f t="shared" si="85"/>
        <v>10</v>
      </c>
    </row>
    <row r="2667" spans="1:16" x14ac:dyDescent="0.3">
      <c r="A2667">
        <v>16</v>
      </c>
      <c r="B2667" t="s">
        <v>3434</v>
      </c>
      <c r="C2667" t="s">
        <v>12</v>
      </c>
      <c r="D2667">
        <v>2016</v>
      </c>
      <c r="E2667">
        <v>2016</v>
      </c>
      <c r="F2667">
        <v>1</v>
      </c>
      <c r="G2667">
        <v>2</v>
      </c>
      <c r="H2667">
        <v>0</v>
      </c>
      <c r="I2667">
        <v>10</v>
      </c>
      <c r="J2667">
        <v>10</v>
      </c>
      <c r="K2667">
        <v>5</v>
      </c>
      <c r="L2667">
        <v>0</v>
      </c>
      <c r="M2667">
        <v>0</v>
      </c>
      <c r="N2667">
        <v>1</v>
      </c>
      <c r="O2667" s="2">
        <f t="shared" si="84"/>
        <v>10</v>
      </c>
      <c r="P2667" s="2">
        <f t="shared" si="85"/>
        <v>5</v>
      </c>
    </row>
    <row r="2668" spans="1:16" x14ac:dyDescent="0.3">
      <c r="A2668">
        <v>17</v>
      </c>
      <c r="B2668" t="s">
        <v>4788</v>
      </c>
      <c r="C2668" t="s">
        <v>18</v>
      </c>
      <c r="D2668">
        <v>1963</v>
      </c>
      <c r="E2668">
        <v>1963</v>
      </c>
      <c r="F2668">
        <v>1</v>
      </c>
      <c r="G2668">
        <v>2</v>
      </c>
      <c r="H2668">
        <v>0</v>
      </c>
      <c r="I2668">
        <v>10</v>
      </c>
      <c r="J2668">
        <v>10</v>
      </c>
      <c r="K2668">
        <v>5</v>
      </c>
      <c r="L2668">
        <v>0</v>
      </c>
      <c r="M2668">
        <v>0</v>
      </c>
      <c r="N2668">
        <v>1</v>
      </c>
      <c r="O2668" s="2">
        <f t="shared" si="84"/>
        <v>10</v>
      </c>
      <c r="P2668" s="2">
        <f t="shared" si="85"/>
        <v>5</v>
      </c>
    </row>
    <row r="2669" spans="1:16" x14ac:dyDescent="0.3">
      <c r="A2669">
        <v>18</v>
      </c>
      <c r="B2669" t="s">
        <v>3067</v>
      </c>
      <c r="C2669" t="s">
        <v>19</v>
      </c>
      <c r="D2669">
        <v>2000</v>
      </c>
      <c r="E2669">
        <v>2000</v>
      </c>
      <c r="F2669">
        <v>1</v>
      </c>
      <c r="G2669">
        <v>2</v>
      </c>
      <c r="H2669">
        <v>0</v>
      </c>
      <c r="I2669">
        <v>10</v>
      </c>
      <c r="J2669">
        <v>10</v>
      </c>
      <c r="K2669">
        <v>5</v>
      </c>
      <c r="L2669">
        <v>0</v>
      </c>
      <c r="M2669">
        <v>0</v>
      </c>
      <c r="N2669">
        <v>1</v>
      </c>
      <c r="O2669" s="2">
        <f t="shared" si="84"/>
        <v>10</v>
      </c>
      <c r="P2669" s="2">
        <f t="shared" si="85"/>
        <v>5</v>
      </c>
    </row>
    <row r="2670" spans="1:16" x14ac:dyDescent="0.3">
      <c r="A2670">
        <v>19</v>
      </c>
      <c r="B2670" t="s">
        <v>4789</v>
      </c>
      <c r="C2670" t="s">
        <v>11</v>
      </c>
      <c r="D2670">
        <v>1969</v>
      </c>
      <c r="E2670">
        <v>1969</v>
      </c>
      <c r="F2670">
        <v>1</v>
      </c>
      <c r="G2670">
        <v>2</v>
      </c>
      <c r="H2670">
        <v>0</v>
      </c>
      <c r="I2670">
        <v>10</v>
      </c>
      <c r="J2670">
        <v>9</v>
      </c>
      <c r="K2670">
        <v>5</v>
      </c>
      <c r="L2670">
        <v>0</v>
      </c>
      <c r="M2670">
        <v>0</v>
      </c>
      <c r="N2670">
        <v>0</v>
      </c>
      <c r="O2670" s="2">
        <f t="shared" si="84"/>
        <v>10</v>
      </c>
      <c r="P2670" s="2">
        <f t="shared" si="85"/>
        <v>5</v>
      </c>
    </row>
    <row r="2671" spans="1:16" x14ac:dyDescent="0.3">
      <c r="A2671">
        <v>20</v>
      </c>
      <c r="B2671" t="s">
        <v>4790</v>
      </c>
      <c r="C2671" t="s">
        <v>13</v>
      </c>
      <c r="D2671">
        <v>1965</v>
      </c>
      <c r="E2671">
        <v>1965</v>
      </c>
      <c r="F2671">
        <v>1</v>
      </c>
      <c r="G2671">
        <v>1</v>
      </c>
      <c r="H2671">
        <v>0</v>
      </c>
      <c r="I2671">
        <v>10</v>
      </c>
      <c r="J2671">
        <v>10</v>
      </c>
      <c r="K2671">
        <v>10</v>
      </c>
      <c r="L2671">
        <v>0</v>
      </c>
      <c r="M2671">
        <v>0</v>
      </c>
      <c r="N2671">
        <v>0</v>
      </c>
      <c r="O2671" s="2">
        <f t="shared" si="84"/>
        <v>10</v>
      </c>
      <c r="P2671" s="2">
        <f t="shared" si="85"/>
        <v>10</v>
      </c>
    </row>
    <row r="2672" spans="1:16" x14ac:dyDescent="0.3">
      <c r="A2672">
        <v>21</v>
      </c>
      <c r="B2672" t="s">
        <v>3376</v>
      </c>
      <c r="C2672" t="s">
        <v>11</v>
      </c>
      <c r="D2672">
        <v>2014</v>
      </c>
      <c r="E2672">
        <v>2014</v>
      </c>
      <c r="F2672">
        <v>2</v>
      </c>
      <c r="G2672">
        <v>4</v>
      </c>
      <c r="H2672">
        <v>1</v>
      </c>
      <c r="I2672">
        <v>10</v>
      </c>
      <c r="J2672">
        <v>9</v>
      </c>
      <c r="K2672">
        <v>3.33</v>
      </c>
      <c r="L2672">
        <v>0</v>
      </c>
      <c r="M2672">
        <v>0</v>
      </c>
      <c r="N2672">
        <v>2</v>
      </c>
      <c r="O2672" s="2">
        <f t="shared" si="84"/>
        <v>5</v>
      </c>
      <c r="P2672" s="2">
        <f t="shared" si="85"/>
        <v>2.5</v>
      </c>
    </row>
    <row r="2673" spans="1:16" x14ac:dyDescent="0.3">
      <c r="A2673">
        <v>22</v>
      </c>
      <c r="B2673" t="s">
        <v>4791</v>
      </c>
      <c r="C2673" t="s">
        <v>16</v>
      </c>
      <c r="D2673">
        <v>1958</v>
      </c>
      <c r="E2673">
        <v>1958</v>
      </c>
      <c r="F2673">
        <v>1</v>
      </c>
      <c r="G2673">
        <v>2</v>
      </c>
      <c r="H2673">
        <v>0</v>
      </c>
      <c r="I2673">
        <v>10</v>
      </c>
      <c r="J2673">
        <v>8</v>
      </c>
      <c r="K2673">
        <v>5</v>
      </c>
      <c r="L2673">
        <v>0</v>
      </c>
      <c r="M2673">
        <v>0</v>
      </c>
      <c r="N2673">
        <v>0</v>
      </c>
      <c r="O2673" s="2">
        <f t="shared" si="84"/>
        <v>10</v>
      </c>
      <c r="P2673" s="2">
        <f t="shared" si="85"/>
        <v>5</v>
      </c>
    </row>
    <row r="2674" spans="1:16" x14ac:dyDescent="0.3">
      <c r="A2674">
        <v>23</v>
      </c>
      <c r="B2674" t="s">
        <v>4792</v>
      </c>
      <c r="C2674" t="s">
        <v>12</v>
      </c>
      <c r="D2674">
        <v>1902</v>
      </c>
      <c r="E2674">
        <v>1902</v>
      </c>
      <c r="F2674">
        <v>1</v>
      </c>
      <c r="G2674">
        <v>2</v>
      </c>
      <c r="H2674">
        <v>0</v>
      </c>
      <c r="I2674">
        <v>10</v>
      </c>
      <c r="J2674">
        <v>9</v>
      </c>
      <c r="K2674">
        <v>5</v>
      </c>
      <c r="L2674">
        <v>0</v>
      </c>
      <c r="M2674">
        <v>0</v>
      </c>
      <c r="N2674">
        <v>0</v>
      </c>
      <c r="O2674" s="2">
        <f t="shared" si="84"/>
        <v>10</v>
      </c>
      <c r="P2674" s="2">
        <f t="shared" si="85"/>
        <v>5</v>
      </c>
    </row>
    <row r="2675" spans="1:16" x14ac:dyDescent="0.3">
      <c r="A2675">
        <v>24</v>
      </c>
      <c r="B2675" t="s">
        <v>2842</v>
      </c>
      <c r="C2675" t="s">
        <v>14</v>
      </c>
      <c r="D2675">
        <v>1999</v>
      </c>
      <c r="E2675">
        <v>2002</v>
      </c>
      <c r="F2675">
        <v>2</v>
      </c>
      <c r="G2675">
        <v>3</v>
      </c>
      <c r="H2675">
        <v>0</v>
      </c>
      <c r="I2675">
        <v>10</v>
      </c>
      <c r="J2675">
        <v>6</v>
      </c>
      <c r="K2675">
        <v>3.33</v>
      </c>
      <c r="L2675">
        <v>0</v>
      </c>
      <c r="M2675">
        <v>0</v>
      </c>
      <c r="N2675">
        <v>0</v>
      </c>
      <c r="O2675" s="2">
        <f t="shared" si="84"/>
        <v>5</v>
      </c>
      <c r="P2675" s="2">
        <f t="shared" si="85"/>
        <v>3.3333333333333335</v>
      </c>
    </row>
    <row r="2676" spans="1:16" x14ac:dyDescent="0.3">
      <c r="A2676">
        <v>25</v>
      </c>
      <c r="B2676" t="s">
        <v>4793</v>
      </c>
      <c r="C2676" t="s">
        <v>14</v>
      </c>
      <c r="D2676">
        <v>1993</v>
      </c>
      <c r="E2676">
        <v>1993</v>
      </c>
      <c r="F2676">
        <v>1</v>
      </c>
      <c r="G2676">
        <v>2</v>
      </c>
      <c r="H2676">
        <v>0</v>
      </c>
      <c r="I2676">
        <v>10</v>
      </c>
      <c r="J2676">
        <v>10</v>
      </c>
      <c r="K2676">
        <v>5</v>
      </c>
      <c r="L2676">
        <v>0</v>
      </c>
      <c r="M2676">
        <v>0</v>
      </c>
      <c r="N2676">
        <v>1</v>
      </c>
      <c r="O2676" s="2">
        <f t="shared" si="84"/>
        <v>10</v>
      </c>
      <c r="P2676" s="2">
        <f t="shared" si="85"/>
        <v>5</v>
      </c>
    </row>
    <row r="2677" spans="1:16" x14ac:dyDescent="0.3">
      <c r="A2677">
        <v>26</v>
      </c>
      <c r="B2677" t="s">
        <v>4794</v>
      </c>
      <c r="C2677" t="s">
        <v>13</v>
      </c>
      <c r="D2677">
        <v>1921</v>
      </c>
      <c r="E2677">
        <v>1921</v>
      </c>
      <c r="F2677">
        <v>1</v>
      </c>
      <c r="G2677">
        <v>2</v>
      </c>
      <c r="H2677">
        <v>0</v>
      </c>
      <c r="I2677">
        <v>10</v>
      </c>
      <c r="J2677">
        <v>5</v>
      </c>
      <c r="K2677">
        <v>5</v>
      </c>
      <c r="L2677">
        <v>0</v>
      </c>
      <c r="M2677">
        <v>0</v>
      </c>
      <c r="N2677">
        <v>0</v>
      </c>
      <c r="O2677" s="2">
        <f t="shared" si="84"/>
        <v>10</v>
      </c>
      <c r="P2677" s="2">
        <f t="shared" si="85"/>
        <v>5</v>
      </c>
    </row>
    <row r="2678" spans="1:16" x14ac:dyDescent="0.3">
      <c r="A2678">
        <v>27</v>
      </c>
      <c r="B2678" t="s">
        <v>3456</v>
      </c>
      <c r="C2678" t="s">
        <v>11</v>
      </c>
      <c r="D2678">
        <v>1981</v>
      </c>
      <c r="E2678">
        <v>1981</v>
      </c>
      <c r="F2678">
        <v>1</v>
      </c>
      <c r="G2678">
        <v>2</v>
      </c>
      <c r="H2678">
        <v>0</v>
      </c>
      <c r="I2678">
        <v>10</v>
      </c>
      <c r="J2678">
        <v>6</v>
      </c>
      <c r="K2678">
        <v>5</v>
      </c>
      <c r="L2678">
        <v>0</v>
      </c>
      <c r="M2678">
        <v>0</v>
      </c>
      <c r="N2678">
        <v>0</v>
      </c>
      <c r="O2678" s="2">
        <f t="shared" si="84"/>
        <v>10</v>
      </c>
      <c r="P2678" s="2">
        <f t="shared" si="85"/>
        <v>5</v>
      </c>
    </row>
    <row r="2679" spans="1:16" x14ac:dyDescent="0.3">
      <c r="A2679">
        <v>28</v>
      </c>
      <c r="B2679" t="s">
        <v>3121</v>
      </c>
      <c r="C2679" t="s">
        <v>14</v>
      </c>
      <c r="D2679">
        <v>1986</v>
      </c>
      <c r="E2679">
        <v>1988</v>
      </c>
      <c r="F2679">
        <v>2</v>
      </c>
      <c r="G2679">
        <v>3</v>
      </c>
      <c r="H2679">
        <v>2</v>
      </c>
      <c r="I2679">
        <v>9</v>
      </c>
      <c r="J2679">
        <v>7</v>
      </c>
      <c r="K2679">
        <v>9</v>
      </c>
      <c r="L2679">
        <v>0</v>
      </c>
      <c r="M2679">
        <v>0</v>
      </c>
      <c r="N2679">
        <v>0</v>
      </c>
      <c r="O2679" s="2">
        <f t="shared" si="84"/>
        <v>4.5</v>
      </c>
      <c r="P2679" s="2">
        <f t="shared" si="85"/>
        <v>3</v>
      </c>
    </row>
    <row r="2680" spans="1:16" x14ac:dyDescent="0.3">
      <c r="A2680">
        <v>29</v>
      </c>
      <c r="B2680" t="s">
        <v>915</v>
      </c>
      <c r="C2680" t="s">
        <v>19</v>
      </c>
      <c r="D2680">
        <v>2017</v>
      </c>
      <c r="E2680">
        <v>2017</v>
      </c>
      <c r="F2680">
        <v>1</v>
      </c>
      <c r="G2680">
        <v>1</v>
      </c>
      <c r="H2680">
        <v>0</v>
      </c>
      <c r="I2680">
        <v>9</v>
      </c>
      <c r="J2680">
        <v>9</v>
      </c>
      <c r="K2680">
        <v>9</v>
      </c>
      <c r="L2680">
        <v>0</v>
      </c>
      <c r="M2680">
        <v>0</v>
      </c>
      <c r="N2680">
        <v>0</v>
      </c>
      <c r="O2680" s="2">
        <f t="shared" si="84"/>
        <v>9</v>
      </c>
      <c r="P2680" s="2">
        <f t="shared" si="85"/>
        <v>9</v>
      </c>
    </row>
    <row r="2681" spans="1:16" x14ac:dyDescent="0.3">
      <c r="A2681">
        <v>30</v>
      </c>
      <c r="B2681" t="s">
        <v>4795</v>
      </c>
      <c r="C2681" t="s">
        <v>13</v>
      </c>
      <c r="D2681">
        <v>1962</v>
      </c>
      <c r="E2681">
        <v>1964</v>
      </c>
      <c r="F2681">
        <v>7</v>
      </c>
      <c r="G2681">
        <v>7</v>
      </c>
      <c r="H2681">
        <v>5</v>
      </c>
      <c r="I2681">
        <v>9</v>
      </c>
      <c r="J2681">
        <v>6</v>
      </c>
      <c r="K2681">
        <v>4.5</v>
      </c>
      <c r="L2681">
        <v>0</v>
      </c>
      <c r="M2681">
        <v>0</v>
      </c>
      <c r="N2681">
        <v>1</v>
      </c>
      <c r="O2681" s="2">
        <f t="shared" si="84"/>
        <v>1.2857142857142858</v>
      </c>
      <c r="P2681" s="2">
        <f t="shared" si="85"/>
        <v>1.2857142857142858</v>
      </c>
    </row>
    <row r="2682" spans="1:16" x14ac:dyDescent="0.3">
      <c r="A2682">
        <v>31</v>
      </c>
      <c r="B2682" t="s">
        <v>4796</v>
      </c>
      <c r="C2682" t="s">
        <v>17</v>
      </c>
      <c r="D2682">
        <v>1936</v>
      </c>
      <c r="E2682">
        <v>1939</v>
      </c>
      <c r="F2682">
        <v>5</v>
      </c>
      <c r="G2682">
        <v>8</v>
      </c>
      <c r="H2682">
        <v>3</v>
      </c>
      <c r="I2682">
        <v>9</v>
      </c>
      <c r="J2682">
        <v>3</v>
      </c>
      <c r="K2682">
        <v>1.8</v>
      </c>
      <c r="L2682">
        <v>0</v>
      </c>
      <c r="M2682">
        <v>0</v>
      </c>
      <c r="N2682">
        <v>2</v>
      </c>
      <c r="O2682" s="2">
        <f t="shared" si="84"/>
        <v>1.8</v>
      </c>
      <c r="P2682" s="2">
        <f t="shared" si="85"/>
        <v>1.125</v>
      </c>
    </row>
    <row r="2683" spans="1:16" x14ac:dyDescent="0.3">
      <c r="A2683">
        <v>32</v>
      </c>
      <c r="B2683" t="s">
        <v>1903</v>
      </c>
      <c r="C2683" t="s">
        <v>17</v>
      </c>
      <c r="D2683">
        <v>2011</v>
      </c>
      <c r="E2683">
        <v>2012</v>
      </c>
      <c r="F2683">
        <v>2</v>
      </c>
      <c r="G2683">
        <v>2</v>
      </c>
      <c r="H2683">
        <v>0</v>
      </c>
      <c r="I2683">
        <v>9</v>
      </c>
      <c r="J2683">
        <v>9</v>
      </c>
      <c r="K2683">
        <v>4.5</v>
      </c>
      <c r="L2683">
        <v>0</v>
      </c>
      <c r="M2683">
        <v>0</v>
      </c>
      <c r="N2683">
        <v>1</v>
      </c>
      <c r="O2683" s="2">
        <f t="shared" si="84"/>
        <v>4.5</v>
      </c>
      <c r="P2683" s="2">
        <f t="shared" si="85"/>
        <v>4.5</v>
      </c>
    </row>
    <row r="2684" spans="1:16" x14ac:dyDescent="0.3">
      <c r="A2684">
        <v>33</v>
      </c>
      <c r="B2684" t="s">
        <v>4797</v>
      </c>
      <c r="C2684" t="s">
        <v>17</v>
      </c>
      <c r="D2684">
        <v>1899</v>
      </c>
      <c r="E2684">
        <v>1899</v>
      </c>
      <c r="F2684">
        <v>1</v>
      </c>
      <c r="G2684">
        <v>2</v>
      </c>
      <c r="H2684">
        <v>0</v>
      </c>
      <c r="I2684">
        <v>9</v>
      </c>
      <c r="J2684">
        <v>9</v>
      </c>
      <c r="K2684">
        <v>4.5</v>
      </c>
      <c r="L2684">
        <v>0</v>
      </c>
      <c r="M2684">
        <v>0</v>
      </c>
      <c r="N2684">
        <v>1</v>
      </c>
      <c r="O2684" s="2">
        <f t="shared" si="84"/>
        <v>9</v>
      </c>
      <c r="P2684" s="2">
        <f t="shared" si="85"/>
        <v>4.5</v>
      </c>
    </row>
    <row r="2685" spans="1:16" x14ac:dyDescent="0.3">
      <c r="A2685">
        <v>34</v>
      </c>
      <c r="B2685" t="s">
        <v>4798</v>
      </c>
      <c r="C2685" t="s">
        <v>13</v>
      </c>
      <c r="D2685">
        <v>1892</v>
      </c>
      <c r="E2685">
        <v>1892</v>
      </c>
      <c r="F2685">
        <v>1</v>
      </c>
      <c r="G2685">
        <v>1</v>
      </c>
      <c r="H2685">
        <v>0</v>
      </c>
      <c r="I2685">
        <v>9</v>
      </c>
      <c r="J2685">
        <v>9</v>
      </c>
      <c r="K2685">
        <v>9</v>
      </c>
      <c r="L2685">
        <v>0</v>
      </c>
      <c r="M2685">
        <v>0</v>
      </c>
      <c r="N2685">
        <v>0</v>
      </c>
      <c r="O2685" s="2">
        <f t="shared" si="84"/>
        <v>9</v>
      </c>
      <c r="P2685" s="2">
        <f t="shared" si="85"/>
        <v>9</v>
      </c>
    </row>
    <row r="2686" spans="1:16" x14ac:dyDescent="0.3">
      <c r="A2686">
        <v>35</v>
      </c>
      <c r="B2686" t="s">
        <v>1925</v>
      </c>
      <c r="C2686" t="s">
        <v>16</v>
      </c>
      <c r="D2686">
        <v>2006</v>
      </c>
      <c r="E2686">
        <v>2006</v>
      </c>
      <c r="F2686">
        <v>1</v>
      </c>
      <c r="G2686">
        <v>1</v>
      </c>
      <c r="H2686">
        <v>1</v>
      </c>
      <c r="I2686">
        <v>9</v>
      </c>
      <c r="J2686">
        <v>9</v>
      </c>
      <c r="K2686" t="s">
        <v>8</v>
      </c>
      <c r="L2686">
        <v>0</v>
      </c>
      <c r="M2686">
        <v>0</v>
      </c>
      <c r="N2686">
        <v>0</v>
      </c>
      <c r="O2686" s="2">
        <f t="shared" si="84"/>
        <v>9</v>
      </c>
      <c r="P2686" s="2">
        <f t="shared" si="85"/>
        <v>9</v>
      </c>
    </row>
    <row r="2687" spans="1:16" x14ac:dyDescent="0.3">
      <c r="A2687">
        <v>36</v>
      </c>
      <c r="B2687" t="s">
        <v>4799</v>
      </c>
      <c r="C2687" t="s">
        <v>15</v>
      </c>
      <c r="D2687">
        <v>1939</v>
      </c>
      <c r="E2687">
        <v>1939</v>
      </c>
      <c r="F2687">
        <v>1</v>
      </c>
      <c r="G2687">
        <v>1</v>
      </c>
      <c r="H2687">
        <v>1</v>
      </c>
      <c r="I2687">
        <v>9</v>
      </c>
      <c r="J2687">
        <v>9</v>
      </c>
      <c r="K2687" t="s">
        <v>8</v>
      </c>
      <c r="L2687">
        <v>0</v>
      </c>
      <c r="M2687">
        <v>0</v>
      </c>
      <c r="N2687">
        <v>0</v>
      </c>
      <c r="O2687" s="2">
        <f t="shared" si="84"/>
        <v>9</v>
      </c>
      <c r="P2687" s="2">
        <f t="shared" si="85"/>
        <v>9</v>
      </c>
    </row>
    <row r="2688" spans="1:16" x14ac:dyDescent="0.3">
      <c r="A2688">
        <v>37</v>
      </c>
      <c r="B2688" t="s">
        <v>4800</v>
      </c>
      <c r="C2688" t="s">
        <v>12</v>
      </c>
      <c r="D2688">
        <v>1968</v>
      </c>
      <c r="E2688">
        <v>1968</v>
      </c>
      <c r="F2688">
        <v>1</v>
      </c>
      <c r="G2688">
        <v>2</v>
      </c>
      <c r="H2688">
        <v>0</v>
      </c>
      <c r="I2688">
        <v>9</v>
      </c>
      <c r="J2688">
        <v>7</v>
      </c>
      <c r="K2688">
        <v>4.5</v>
      </c>
      <c r="L2688">
        <v>0</v>
      </c>
      <c r="M2688">
        <v>0</v>
      </c>
      <c r="N2688">
        <v>0</v>
      </c>
      <c r="O2688" s="2">
        <f t="shared" si="84"/>
        <v>9</v>
      </c>
      <c r="P2688" s="2">
        <f t="shared" si="85"/>
        <v>4.5</v>
      </c>
    </row>
    <row r="2689" spans="1:16" x14ac:dyDescent="0.3">
      <c r="A2689">
        <v>38</v>
      </c>
      <c r="B2689" t="s">
        <v>4801</v>
      </c>
      <c r="C2689" t="s">
        <v>12</v>
      </c>
      <c r="D2689">
        <v>1886</v>
      </c>
      <c r="E2689">
        <v>1886</v>
      </c>
      <c r="F2689">
        <v>1</v>
      </c>
      <c r="G2689">
        <v>2</v>
      </c>
      <c r="H2689">
        <v>0</v>
      </c>
      <c r="I2689">
        <v>9</v>
      </c>
      <c r="J2689">
        <v>7</v>
      </c>
      <c r="K2689">
        <v>4.5</v>
      </c>
      <c r="L2689">
        <v>0</v>
      </c>
      <c r="M2689">
        <v>0</v>
      </c>
      <c r="N2689">
        <v>0</v>
      </c>
      <c r="O2689" s="2">
        <f t="shared" si="84"/>
        <v>9</v>
      </c>
      <c r="P2689" s="2">
        <f t="shared" si="85"/>
        <v>4.5</v>
      </c>
    </row>
    <row r="2690" spans="1:16" x14ac:dyDescent="0.3">
      <c r="A2690">
        <v>39</v>
      </c>
      <c r="B2690" t="s">
        <v>910</v>
      </c>
      <c r="C2690" t="s">
        <v>19</v>
      </c>
      <c r="D2690">
        <v>2018</v>
      </c>
      <c r="E2690">
        <v>2018</v>
      </c>
      <c r="F2690">
        <v>2</v>
      </c>
      <c r="G2690">
        <v>4</v>
      </c>
      <c r="H2690">
        <v>0</v>
      </c>
      <c r="I2690">
        <v>9</v>
      </c>
      <c r="J2690">
        <v>6</v>
      </c>
      <c r="K2690">
        <v>2.25</v>
      </c>
      <c r="L2690">
        <v>0</v>
      </c>
      <c r="M2690">
        <v>0</v>
      </c>
      <c r="N2690">
        <v>2</v>
      </c>
      <c r="O2690" s="2">
        <f t="shared" ref="O2690:O2753" si="86">I2690/F2690</f>
        <v>4.5</v>
      </c>
      <c r="P2690" s="2">
        <f t="shared" ref="P2690:P2753" si="87">I2690/G2690</f>
        <v>2.25</v>
      </c>
    </row>
    <row r="2691" spans="1:16" x14ac:dyDescent="0.3">
      <c r="A2691">
        <v>40</v>
      </c>
      <c r="B2691" t="s">
        <v>3481</v>
      </c>
      <c r="C2691" t="s">
        <v>16</v>
      </c>
      <c r="D2691">
        <v>2004</v>
      </c>
      <c r="E2691">
        <v>2005</v>
      </c>
      <c r="F2691">
        <v>2</v>
      </c>
      <c r="G2691">
        <v>4</v>
      </c>
      <c r="H2691">
        <v>1</v>
      </c>
      <c r="I2691">
        <v>9</v>
      </c>
      <c r="J2691">
        <v>5</v>
      </c>
      <c r="K2691">
        <v>3</v>
      </c>
      <c r="L2691">
        <v>0</v>
      </c>
      <c r="M2691">
        <v>0</v>
      </c>
      <c r="N2691">
        <v>1</v>
      </c>
      <c r="O2691" s="2">
        <f t="shared" si="86"/>
        <v>4.5</v>
      </c>
      <c r="P2691" s="2">
        <f t="shared" si="87"/>
        <v>2.25</v>
      </c>
    </row>
    <row r="2692" spans="1:16" x14ac:dyDescent="0.3">
      <c r="A2692">
        <v>41</v>
      </c>
      <c r="B2692" t="s">
        <v>4802</v>
      </c>
      <c r="C2692" t="s">
        <v>17</v>
      </c>
      <c r="D2692">
        <v>1910</v>
      </c>
      <c r="E2692">
        <v>1910</v>
      </c>
      <c r="F2692">
        <v>1</v>
      </c>
      <c r="G2692">
        <v>2</v>
      </c>
      <c r="H2692">
        <v>0</v>
      </c>
      <c r="I2692">
        <v>9</v>
      </c>
      <c r="J2692">
        <v>7</v>
      </c>
      <c r="K2692">
        <v>4.5</v>
      </c>
      <c r="L2692">
        <v>0</v>
      </c>
      <c r="M2692">
        <v>0</v>
      </c>
      <c r="N2692">
        <v>0</v>
      </c>
      <c r="O2692" s="2">
        <f t="shared" si="86"/>
        <v>9</v>
      </c>
      <c r="P2692" s="2">
        <f t="shared" si="87"/>
        <v>4.5</v>
      </c>
    </row>
    <row r="2693" spans="1:16" x14ac:dyDescent="0.3">
      <c r="A2693">
        <v>42</v>
      </c>
      <c r="B2693" t="s">
        <v>4803</v>
      </c>
      <c r="C2693" t="s">
        <v>12</v>
      </c>
      <c r="D2693">
        <v>2012</v>
      </c>
      <c r="E2693">
        <v>2012</v>
      </c>
      <c r="F2693">
        <v>2</v>
      </c>
      <c r="G2693">
        <v>3</v>
      </c>
      <c r="H2693">
        <v>0</v>
      </c>
      <c r="I2693">
        <v>9</v>
      </c>
      <c r="J2693">
        <v>9</v>
      </c>
      <c r="K2693">
        <v>3</v>
      </c>
      <c r="L2693">
        <v>0</v>
      </c>
      <c r="M2693">
        <v>0</v>
      </c>
      <c r="N2693">
        <v>2</v>
      </c>
      <c r="O2693" s="2">
        <f t="shared" si="86"/>
        <v>4.5</v>
      </c>
      <c r="P2693" s="2">
        <f t="shared" si="87"/>
        <v>3</v>
      </c>
    </row>
    <row r="2694" spans="1:16" x14ac:dyDescent="0.3">
      <c r="A2694">
        <v>43</v>
      </c>
      <c r="B2694" t="s">
        <v>4804</v>
      </c>
      <c r="C2694" t="s">
        <v>16</v>
      </c>
      <c r="D2694">
        <v>2004</v>
      </c>
      <c r="E2694">
        <v>2004</v>
      </c>
      <c r="F2694">
        <v>1</v>
      </c>
      <c r="G2694">
        <v>1</v>
      </c>
      <c r="H2694">
        <v>0</v>
      </c>
      <c r="I2694">
        <v>9</v>
      </c>
      <c r="J2694">
        <v>9</v>
      </c>
      <c r="K2694">
        <v>9</v>
      </c>
      <c r="L2694">
        <v>0</v>
      </c>
      <c r="M2694">
        <v>0</v>
      </c>
      <c r="N2694">
        <v>0</v>
      </c>
      <c r="O2694" s="2">
        <f t="shared" si="86"/>
        <v>9</v>
      </c>
      <c r="P2694" s="2">
        <f t="shared" si="87"/>
        <v>9</v>
      </c>
    </row>
    <row r="2695" spans="1:16" x14ac:dyDescent="0.3">
      <c r="A2695">
        <v>44</v>
      </c>
      <c r="B2695" t="s">
        <v>4805</v>
      </c>
      <c r="C2695" t="s">
        <v>12</v>
      </c>
      <c r="D2695">
        <v>1959</v>
      </c>
      <c r="E2695">
        <v>1959</v>
      </c>
      <c r="F2695">
        <v>4</v>
      </c>
      <c r="G2695">
        <v>4</v>
      </c>
      <c r="H2695">
        <v>2</v>
      </c>
      <c r="I2695">
        <v>9</v>
      </c>
      <c r="J2695">
        <v>7</v>
      </c>
      <c r="K2695">
        <v>4.5</v>
      </c>
      <c r="L2695">
        <v>0</v>
      </c>
      <c r="M2695">
        <v>0</v>
      </c>
      <c r="N2695">
        <v>1</v>
      </c>
      <c r="O2695" s="2">
        <f t="shared" si="86"/>
        <v>2.25</v>
      </c>
      <c r="P2695" s="2">
        <f t="shared" si="87"/>
        <v>2.25</v>
      </c>
    </row>
    <row r="2696" spans="1:16" x14ac:dyDescent="0.3">
      <c r="A2696">
        <v>45</v>
      </c>
      <c r="B2696" t="s">
        <v>4806</v>
      </c>
      <c r="C2696" t="s">
        <v>17</v>
      </c>
      <c r="D2696">
        <v>1992</v>
      </c>
      <c r="E2696">
        <v>1997</v>
      </c>
      <c r="F2696">
        <v>9</v>
      </c>
      <c r="G2696">
        <v>8</v>
      </c>
      <c r="H2696">
        <v>2</v>
      </c>
      <c r="I2696">
        <v>9</v>
      </c>
      <c r="J2696">
        <v>6</v>
      </c>
      <c r="K2696">
        <v>1.5</v>
      </c>
      <c r="L2696">
        <v>0</v>
      </c>
      <c r="M2696">
        <v>0</v>
      </c>
      <c r="N2696">
        <v>3</v>
      </c>
      <c r="O2696" s="2">
        <f t="shared" si="86"/>
        <v>1</v>
      </c>
      <c r="P2696" s="2">
        <f t="shared" si="87"/>
        <v>1.125</v>
      </c>
    </row>
    <row r="2697" spans="1:16" x14ac:dyDescent="0.3">
      <c r="A2697">
        <v>46</v>
      </c>
      <c r="B2697" t="s">
        <v>4807</v>
      </c>
      <c r="C2697" t="s">
        <v>11</v>
      </c>
      <c r="D2697">
        <v>1959</v>
      </c>
      <c r="E2697">
        <v>1959</v>
      </c>
      <c r="F2697">
        <v>1</v>
      </c>
      <c r="G2697">
        <v>2</v>
      </c>
      <c r="H2697">
        <v>0</v>
      </c>
      <c r="I2697">
        <v>9</v>
      </c>
      <c r="J2697">
        <v>8</v>
      </c>
      <c r="K2697">
        <v>4.5</v>
      </c>
      <c r="L2697">
        <v>0</v>
      </c>
      <c r="M2697">
        <v>0</v>
      </c>
      <c r="N2697">
        <v>0</v>
      </c>
      <c r="O2697" s="2">
        <f t="shared" si="86"/>
        <v>9</v>
      </c>
      <c r="P2697" s="2">
        <f t="shared" si="87"/>
        <v>4.5</v>
      </c>
    </row>
    <row r="2698" spans="1:16" x14ac:dyDescent="0.3">
      <c r="A2698">
        <v>47</v>
      </c>
      <c r="B2698" t="s">
        <v>4808</v>
      </c>
      <c r="C2698" t="s">
        <v>13</v>
      </c>
      <c r="D2698">
        <v>1902</v>
      </c>
      <c r="E2698">
        <v>1902</v>
      </c>
      <c r="F2698">
        <v>1</v>
      </c>
      <c r="G2698">
        <v>2</v>
      </c>
      <c r="H2698">
        <v>1</v>
      </c>
      <c r="I2698">
        <v>9</v>
      </c>
      <c r="J2698">
        <v>5</v>
      </c>
      <c r="K2698">
        <v>9</v>
      </c>
      <c r="L2698">
        <v>0</v>
      </c>
      <c r="M2698">
        <v>0</v>
      </c>
      <c r="N2698">
        <v>0</v>
      </c>
      <c r="O2698" s="2">
        <f t="shared" si="86"/>
        <v>9</v>
      </c>
      <c r="P2698" s="2">
        <f t="shared" si="87"/>
        <v>4.5</v>
      </c>
    </row>
    <row r="2699" spans="1:16" x14ac:dyDescent="0.3">
      <c r="A2699">
        <v>48</v>
      </c>
      <c r="B2699" t="s">
        <v>4809</v>
      </c>
      <c r="C2699" t="s">
        <v>17</v>
      </c>
      <c r="D2699">
        <v>1935</v>
      </c>
      <c r="E2699">
        <v>1935</v>
      </c>
      <c r="F2699">
        <v>1</v>
      </c>
      <c r="G2699">
        <v>1</v>
      </c>
      <c r="H2699">
        <v>0</v>
      </c>
      <c r="I2699">
        <v>9</v>
      </c>
      <c r="J2699">
        <v>9</v>
      </c>
      <c r="K2699">
        <v>9</v>
      </c>
      <c r="L2699">
        <v>0</v>
      </c>
      <c r="M2699">
        <v>0</v>
      </c>
      <c r="N2699">
        <v>0</v>
      </c>
      <c r="O2699" s="2">
        <f t="shared" si="86"/>
        <v>9</v>
      </c>
      <c r="P2699" s="2">
        <f t="shared" si="87"/>
        <v>9</v>
      </c>
    </row>
    <row r="2700" spans="1:16" x14ac:dyDescent="0.3">
      <c r="A2700">
        <v>49</v>
      </c>
      <c r="B2700" t="s">
        <v>3003</v>
      </c>
      <c r="C2700" t="s">
        <v>16</v>
      </c>
      <c r="D2700">
        <v>1986</v>
      </c>
      <c r="E2700">
        <v>1989</v>
      </c>
      <c r="F2700">
        <v>2</v>
      </c>
      <c r="G2700">
        <v>2</v>
      </c>
      <c r="H2700">
        <v>2</v>
      </c>
      <c r="I2700">
        <v>9</v>
      </c>
      <c r="J2700">
        <v>9</v>
      </c>
      <c r="K2700" t="s">
        <v>8</v>
      </c>
      <c r="L2700">
        <v>0</v>
      </c>
      <c r="M2700">
        <v>0</v>
      </c>
      <c r="N2700">
        <v>0</v>
      </c>
      <c r="O2700" s="2">
        <f t="shared" si="86"/>
        <v>4.5</v>
      </c>
      <c r="P2700" s="2">
        <f t="shared" si="87"/>
        <v>4.5</v>
      </c>
    </row>
    <row r="2701" spans="1:16" x14ac:dyDescent="0.3">
      <c r="A2701">
        <v>0</v>
      </c>
      <c r="B2701" t="s">
        <v>4810</v>
      </c>
      <c r="C2701" t="s">
        <v>16</v>
      </c>
      <c r="D2701">
        <v>1955</v>
      </c>
      <c r="E2701">
        <v>1955</v>
      </c>
      <c r="F2701">
        <v>1</v>
      </c>
      <c r="G2701">
        <v>1</v>
      </c>
      <c r="H2701">
        <v>1</v>
      </c>
      <c r="I2701">
        <v>8</v>
      </c>
      <c r="J2701">
        <v>8</v>
      </c>
      <c r="K2701" t="s">
        <v>8</v>
      </c>
      <c r="L2701">
        <v>0</v>
      </c>
      <c r="M2701">
        <v>0</v>
      </c>
      <c r="N2701">
        <v>0</v>
      </c>
      <c r="O2701" s="2">
        <f t="shared" si="86"/>
        <v>8</v>
      </c>
      <c r="P2701" s="2">
        <f t="shared" si="87"/>
        <v>8</v>
      </c>
    </row>
    <row r="2702" spans="1:16" x14ac:dyDescent="0.3">
      <c r="A2702">
        <v>1</v>
      </c>
      <c r="B2702" t="s">
        <v>4811</v>
      </c>
      <c r="C2702" t="s">
        <v>20</v>
      </c>
      <c r="D2702">
        <v>2002</v>
      </c>
      <c r="E2702">
        <v>2004</v>
      </c>
      <c r="F2702">
        <v>3</v>
      </c>
      <c r="G2702">
        <v>5</v>
      </c>
      <c r="H2702">
        <v>1</v>
      </c>
      <c r="I2702">
        <v>8</v>
      </c>
      <c r="J2702">
        <v>4</v>
      </c>
      <c r="K2702">
        <v>2</v>
      </c>
      <c r="L2702">
        <v>0</v>
      </c>
      <c r="M2702">
        <v>0</v>
      </c>
      <c r="N2702">
        <v>2</v>
      </c>
      <c r="O2702" s="2">
        <f t="shared" si="86"/>
        <v>2.6666666666666665</v>
      </c>
      <c r="P2702" s="2">
        <f t="shared" si="87"/>
        <v>1.6</v>
      </c>
    </row>
    <row r="2703" spans="1:16" x14ac:dyDescent="0.3">
      <c r="A2703">
        <v>2</v>
      </c>
      <c r="B2703" t="s">
        <v>4812</v>
      </c>
      <c r="C2703" t="s">
        <v>15</v>
      </c>
      <c r="D2703">
        <v>1979</v>
      </c>
      <c r="E2703">
        <v>1979</v>
      </c>
      <c r="F2703">
        <v>1</v>
      </c>
      <c r="G2703">
        <v>2</v>
      </c>
      <c r="H2703">
        <v>0</v>
      </c>
      <c r="I2703">
        <v>8</v>
      </c>
      <c r="J2703">
        <v>6</v>
      </c>
      <c r="K2703">
        <v>4</v>
      </c>
      <c r="L2703">
        <v>0</v>
      </c>
      <c r="M2703">
        <v>0</v>
      </c>
      <c r="N2703">
        <v>0</v>
      </c>
      <c r="O2703" s="2">
        <f t="shared" si="86"/>
        <v>8</v>
      </c>
      <c r="P2703" s="2">
        <f t="shared" si="87"/>
        <v>4</v>
      </c>
    </row>
    <row r="2704" spans="1:16" x14ac:dyDescent="0.3">
      <c r="A2704">
        <v>3</v>
      </c>
      <c r="B2704" t="s">
        <v>4813</v>
      </c>
      <c r="C2704" t="s">
        <v>15</v>
      </c>
      <c r="D2704">
        <v>1971</v>
      </c>
      <c r="E2704">
        <v>1973</v>
      </c>
      <c r="F2704">
        <v>4</v>
      </c>
      <c r="G2704">
        <v>3</v>
      </c>
      <c r="H2704">
        <v>2</v>
      </c>
      <c r="I2704">
        <v>8</v>
      </c>
      <c r="J2704">
        <v>5</v>
      </c>
      <c r="K2704">
        <v>8</v>
      </c>
      <c r="L2704">
        <v>0</v>
      </c>
      <c r="M2704">
        <v>0</v>
      </c>
      <c r="N2704">
        <v>0</v>
      </c>
      <c r="O2704" s="2">
        <f t="shared" si="86"/>
        <v>2</v>
      </c>
      <c r="P2704" s="2">
        <f t="shared" si="87"/>
        <v>2.6666666666666665</v>
      </c>
    </row>
    <row r="2705" spans="1:16" x14ac:dyDescent="0.3">
      <c r="A2705">
        <v>4</v>
      </c>
      <c r="B2705" t="s">
        <v>4814</v>
      </c>
      <c r="C2705" t="s">
        <v>13</v>
      </c>
      <c r="D2705">
        <v>1921</v>
      </c>
      <c r="E2705">
        <v>1921</v>
      </c>
      <c r="F2705">
        <v>1</v>
      </c>
      <c r="G2705">
        <v>2</v>
      </c>
      <c r="H2705">
        <v>1</v>
      </c>
      <c r="I2705">
        <v>8</v>
      </c>
      <c r="J2705">
        <v>6</v>
      </c>
      <c r="K2705">
        <v>8</v>
      </c>
      <c r="L2705">
        <v>0</v>
      </c>
      <c r="M2705">
        <v>0</v>
      </c>
      <c r="N2705">
        <v>0</v>
      </c>
      <c r="O2705" s="2">
        <f t="shared" si="86"/>
        <v>8</v>
      </c>
      <c r="P2705" s="2">
        <f t="shared" si="87"/>
        <v>4</v>
      </c>
    </row>
    <row r="2706" spans="1:16" x14ac:dyDescent="0.3">
      <c r="A2706">
        <v>5</v>
      </c>
      <c r="B2706" t="s">
        <v>3191</v>
      </c>
      <c r="C2706" t="s">
        <v>12</v>
      </c>
      <c r="D2706">
        <v>1994</v>
      </c>
      <c r="E2706">
        <v>1994</v>
      </c>
      <c r="F2706">
        <v>1</v>
      </c>
      <c r="G2706">
        <v>1</v>
      </c>
      <c r="H2706">
        <v>1</v>
      </c>
      <c r="I2706">
        <v>8</v>
      </c>
      <c r="J2706">
        <v>8</v>
      </c>
      <c r="K2706" t="s">
        <v>8</v>
      </c>
      <c r="L2706">
        <v>0</v>
      </c>
      <c r="M2706">
        <v>0</v>
      </c>
      <c r="N2706">
        <v>0</v>
      </c>
      <c r="O2706" s="2">
        <f t="shared" si="86"/>
        <v>8</v>
      </c>
      <c r="P2706" s="2">
        <f t="shared" si="87"/>
        <v>8</v>
      </c>
    </row>
    <row r="2707" spans="1:16" x14ac:dyDescent="0.3">
      <c r="A2707">
        <v>6</v>
      </c>
      <c r="B2707" t="s">
        <v>4815</v>
      </c>
      <c r="C2707" t="s">
        <v>17</v>
      </c>
      <c r="D2707">
        <v>1938</v>
      </c>
      <c r="E2707">
        <v>1939</v>
      </c>
      <c r="F2707">
        <v>5</v>
      </c>
      <c r="G2707">
        <v>6</v>
      </c>
      <c r="H2707">
        <v>2</v>
      </c>
      <c r="I2707">
        <v>8</v>
      </c>
      <c r="J2707">
        <v>7</v>
      </c>
      <c r="K2707">
        <v>2</v>
      </c>
      <c r="L2707">
        <v>0</v>
      </c>
      <c r="M2707">
        <v>0</v>
      </c>
      <c r="N2707">
        <v>3</v>
      </c>
      <c r="O2707" s="2">
        <f t="shared" si="86"/>
        <v>1.6</v>
      </c>
      <c r="P2707" s="2">
        <f t="shared" si="87"/>
        <v>1.3333333333333333</v>
      </c>
    </row>
    <row r="2708" spans="1:16" x14ac:dyDescent="0.3">
      <c r="A2708">
        <v>7</v>
      </c>
      <c r="B2708" t="s">
        <v>4816</v>
      </c>
      <c r="C2708" t="s">
        <v>12</v>
      </c>
      <c r="D2708">
        <v>1895</v>
      </c>
      <c r="E2708">
        <v>1895</v>
      </c>
      <c r="F2708">
        <v>1</v>
      </c>
      <c r="G2708">
        <v>2</v>
      </c>
      <c r="H2708">
        <v>0</v>
      </c>
      <c r="I2708">
        <v>8</v>
      </c>
      <c r="J2708">
        <v>6</v>
      </c>
      <c r="K2708">
        <v>4</v>
      </c>
      <c r="L2708">
        <v>0</v>
      </c>
      <c r="M2708">
        <v>0</v>
      </c>
      <c r="N2708">
        <v>0</v>
      </c>
      <c r="O2708" s="2">
        <f t="shared" si="86"/>
        <v>8</v>
      </c>
      <c r="P2708" s="2">
        <f t="shared" si="87"/>
        <v>4</v>
      </c>
    </row>
    <row r="2709" spans="1:16" x14ac:dyDescent="0.3">
      <c r="A2709">
        <v>8</v>
      </c>
      <c r="B2709" t="s">
        <v>4817</v>
      </c>
      <c r="C2709" t="s">
        <v>18</v>
      </c>
      <c r="D2709">
        <v>1930</v>
      </c>
      <c r="E2709">
        <v>1930</v>
      </c>
      <c r="F2709">
        <v>1</v>
      </c>
      <c r="G2709">
        <v>2</v>
      </c>
      <c r="H2709">
        <v>1</v>
      </c>
      <c r="I2709">
        <v>8</v>
      </c>
      <c r="J2709">
        <v>6</v>
      </c>
      <c r="K2709">
        <v>8</v>
      </c>
      <c r="L2709">
        <v>0</v>
      </c>
      <c r="M2709">
        <v>0</v>
      </c>
      <c r="N2709">
        <v>0</v>
      </c>
      <c r="O2709" s="2">
        <f t="shared" si="86"/>
        <v>8</v>
      </c>
      <c r="P2709" s="2">
        <f t="shared" si="87"/>
        <v>4</v>
      </c>
    </row>
    <row r="2710" spans="1:16" x14ac:dyDescent="0.3">
      <c r="A2710">
        <v>9</v>
      </c>
      <c r="B2710" t="s">
        <v>4818</v>
      </c>
      <c r="C2710" t="s">
        <v>17</v>
      </c>
      <c r="D2710">
        <v>1896</v>
      </c>
      <c r="E2710">
        <v>1896</v>
      </c>
      <c r="F2710">
        <v>1</v>
      </c>
      <c r="G2710">
        <v>2</v>
      </c>
      <c r="H2710">
        <v>0</v>
      </c>
      <c r="I2710">
        <v>8</v>
      </c>
      <c r="J2710">
        <v>8</v>
      </c>
      <c r="K2710">
        <v>4</v>
      </c>
      <c r="L2710">
        <v>0</v>
      </c>
      <c r="M2710">
        <v>0</v>
      </c>
      <c r="N2710">
        <v>1</v>
      </c>
      <c r="O2710" s="2">
        <f t="shared" si="86"/>
        <v>8</v>
      </c>
      <c r="P2710" s="2">
        <f t="shared" si="87"/>
        <v>4</v>
      </c>
    </row>
    <row r="2711" spans="1:16" x14ac:dyDescent="0.3">
      <c r="A2711">
        <v>10</v>
      </c>
      <c r="B2711" t="s">
        <v>4819</v>
      </c>
      <c r="C2711" t="s">
        <v>11</v>
      </c>
      <c r="D2711">
        <v>1996</v>
      </c>
      <c r="E2711">
        <v>1996</v>
      </c>
      <c r="F2711">
        <v>2</v>
      </c>
      <c r="G2711">
        <v>3</v>
      </c>
      <c r="H2711">
        <v>1</v>
      </c>
      <c r="I2711">
        <v>8</v>
      </c>
      <c r="J2711">
        <v>5</v>
      </c>
      <c r="K2711">
        <v>4</v>
      </c>
      <c r="L2711">
        <v>0</v>
      </c>
      <c r="M2711">
        <v>0</v>
      </c>
      <c r="N2711">
        <v>0</v>
      </c>
      <c r="O2711" s="2">
        <f t="shared" si="86"/>
        <v>4</v>
      </c>
      <c r="P2711" s="2">
        <f t="shared" si="87"/>
        <v>2.6666666666666665</v>
      </c>
    </row>
    <row r="2712" spans="1:16" x14ac:dyDescent="0.3">
      <c r="A2712">
        <v>11</v>
      </c>
      <c r="B2712" t="s">
        <v>4820</v>
      </c>
      <c r="C2712" t="s">
        <v>14</v>
      </c>
      <c r="D2712">
        <v>2005</v>
      </c>
      <c r="E2712">
        <v>2005</v>
      </c>
      <c r="F2712">
        <v>1</v>
      </c>
      <c r="G2712">
        <v>2</v>
      </c>
      <c r="H2712">
        <v>0</v>
      </c>
      <c r="I2712">
        <v>8</v>
      </c>
      <c r="J2712">
        <v>7</v>
      </c>
      <c r="K2712">
        <v>4</v>
      </c>
      <c r="L2712">
        <v>0</v>
      </c>
      <c r="M2712">
        <v>0</v>
      </c>
      <c r="N2712">
        <v>0</v>
      </c>
      <c r="O2712" s="2">
        <f t="shared" si="86"/>
        <v>8</v>
      </c>
      <c r="P2712" s="2">
        <f t="shared" si="87"/>
        <v>4</v>
      </c>
    </row>
    <row r="2713" spans="1:16" x14ac:dyDescent="0.3">
      <c r="A2713">
        <v>12</v>
      </c>
      <c r="B2713" t="s">
        <v>3258</v>
      </c>
      <c r="C2713" t="s">
        <v>19</v>
      </c>
      <c r="D2713">
        <v>1995</v>
      </c>
      <c r="E2713">
        <v>1995</v>
      </c>
      <c r="F2713">
        <v>1</v>
      </c>
      <c r="G2713">
        <v>2</v>
      </c>
      <c r="H2713">
        <v>1</v>
      </c>
      <c r="I2713">
        <v>8</v>
      </c>
      <c r="J2713">
        <v>8</v>
      </c>
      <c r="K2713">
        <v>8</v>
      </c>
      <c r="L2713">
        <v>0</v>
      </c>
      <c r="M2713">
        <v>0</v>
      </c>
      <c r="N2713">
        <v>1</v>
      </c>
      <c r="O2713" s="2">
        <f t="shared" si="86"/>
        <v>8</v>
      </c>
      <c r="P2713" s="2">
        <f t="shared" si="87"/>
        <v>4</v>
      </c>
    </row>
    <row r="2714" spans="1:16" x14ac:dyDescent="0.3">
      <c r="A2714">
        <v>13</v>
      </c>
      <c r="B2714" t="s">
        <v>4821</v>
      </c>
      <c r="C2714" t="s">
        <v>12</v>
      </c>
      <c r="D2714">
        <v>1933</v>
      </c>
      <c r="E2714">
        <v>1933</v>
      </c>
      <c r="F2714">
        <v>1</v>
      </c>
      <c r="G2714">
        <v>2</v>
      </c>
      <c r="H2714">
        <v>0</v>
      </c>
      <c r="I2714">
        <v>8</v>
      </c>
      <c r="J2714">
        <v>5</v>
      </c>
      <c r="K2714">
        <v>4</v>
      </c>
      <c r="L2714">
        <v>0</v>
      </c>
      <c r="M2714">
        <v>0</v>
      </c>
      <c r="N2714">
        <v>0</v>
      </c>
      <c r="O2714" s="2">
        <f t="shared" si="86"/>
        <v>8</v>
      </c>
      <c r="P2714" s="2">
        <f t="shared" si="87"/>
        <v>4</v>
      </c>
    </row>
    <row r="2715" spans="1:16" x14ac:dyDescent="0.3">
      <c r="A2715">
        <v>14</v>
      </c>
      <c r="B2715" t="s">
        <v>4822</v>
      </c>
      <c r="C2715" t="s">
        <v>18</v>
      </c>
      <c r="D2715">
        <v>1946</v>
      </c>
      <c r="E2715">
        <v>1946</v>
      </c>
      <c r="F2715">
        <v>1</v>
      </c>
      <c r="G2715">
        <v>2</v>
      </c>
      <c r="H2715">
        <v>0</v>
      </c>
      <c r="I2715">
        <v>8</v>
      </c>
      <c r="J2715">
        <v>8</v>
      </c>
      <c r="K2715">
        <v>4</v>
      </c>
      <c r="L2715">
        <v>0</v>
      </c>
      <c r="M2715">
        <v>0</v>
      </c>
      <c r="N2715">
        <v>1</v>
      </c>
      <c r="O2715" s="2">
        <f t="shared" si="86"/>
        <v>8</v>
      </c>
      <c r="P2715" s="2">
        <f t="shared" si="87"/>
        <v>4</v>
      </c>
    </row>
    <row r="2716" spans="1:16" x14ac:dyDescent="0.3">
      <c r="A2716">
        <v>15</v>
      </c>
      <c r="B2716" t="s">
        <v>4823</v>
      </c>
      <c r="C2716" t="s">
        <v>13</v>
      </c>
      <c r="D2716">
        <v>1992</v>
      </c>
      <c r="E2716">
        <v>1992</v>
      </c>
      <c r="F2716">
        <v>2</v>
      </c>
      <c r="G2716">
        <v>3</v>
      </c>
      <c r="H2716">
        <v>0</v>
      </c>
      <c r="I2716">
        <v>8</v>
      </c>
      <c r="J2716">
        <v>4</v>
      </c>
      <c r="K2716">
        <v>2.66</v>
      </c>
      <c r="L2716">
        <v>0</v>
      </c>
      <c r="M2716">
        <v>0</v>
      </c>
      <c r="N2716">
        <v>0</v>
      </c>
      <c r="O2716" s="2">
        <f t="shared" si="86"/>
        <v>4</v>
      </c>
      <c r="P2716" s="2">
        <f t="shared" si="87"/>
        <v>2.6666666666666665</v>
      </c>
    </row>
    <row r="2717" spans="1:16" x14ac:dyDescent="0.3">
      <c r="A2717">
        <v>16</v>
      </c>
      <c r="B2717" t="s">
        <v>4824</v>
      </c>
      <c r="C2717" t="s">
        <v>15</v>
      </c>
      <c r="D2717">
        <v>1955</v>
      </c>
      <c r="E2717">
        <v>1955</v>
      </c>
      <c r="F2717">
        <v>1</v>
      </c>
      <c r="G2717">
        <v>2</v>
      </c>
      <c r="H2717">
        <v>0</v>
      </c>
      <c r="I2717">
        <v>8</v>
      </c>
      <c r="J2717">
        <v>8</v>
      </c>
      <c r="K2717">
        <v>4</v>
      </c>
      <c r="L2717">
        <v>0</v>
      </c>
      <c r="M2717">
        <v>0</v>
      </c>
      <c r="N2717">
        <v>1</v>
      </c>
      <c r="O2717" s="2">
        <f t="shared" si="86"/>
        <v>8</v>
      </c>
      <c r="P2717" s="2">
        <f t="shared" si="87"/>
        <v>4</v>
      </c>
    </row>
    <row r="2718" spans="1:16" x14ac:dyDescent="0.3">
      <c r="A2718">
        <v>17</v>
      </c>
      <c r="B2718" t="s">
        <v>4825</v>
      </c>
      <c r="C2718" t="s">
        <v>18</v>
      </c>
      <c r="D2718">
        <v>1969</v>
      </c>
      <c r="E2718">
        <v>1969</v>
      </c>
      <c r="F2718">
        <v>3</v>
      </c>
      <c r="G2718">
        <v>3</v>
      </c>
      <c r="H2718">
        <v>2</v>
      </c>
      <c r="I2718">
        <v>8</v>
      </c>
      <c r="J2718">
        <v>4</v>
      </c>
      <c r="K2718">
        <v>8</v>
      </c>
      <c r="L2718">
        <v>0</v>
      </c>
      <c r="M2718">
        <v>0</v>
      </c>
      <c r="N2718">
        <v>1</v>
      </c>
      <c r="O2718" s="2">
        <f t="shared" si="86"/>
        <v>2.6666666666666665</v>
      </c>
      <c r="P2718" s="2">
        <f t="shared" si="87"/>
        <v>2.6666666666666665</v>
      </c>
    </row>
    <row r="2719" spans="1:16" x14ac:dyDescent="0.3">
      <c r="A2719">
        <v>18</v>
      </c>
      <c r="B2719" t="s">
        <v>4826</v>
      </c>
      <c r="C2719" t="s">
        <v>16</v>
      </c>
      <c r="D2719">
        <v>1965</v>
      </c>
      <c r="E2719">
        <v>1965</v>
      </c>
      <c r="F2719">
        <v>1</v>
      </c>
      <c r="G2719">
        <v>1</v>
      </c>
      <c r="H2719">
        <v>1</v>
      </c>
      <c r="I2719">
        <v>8</v>
      </c>
      <c r="J2719">
        <v>8</v>
      </c>
      <c r="K2719" t="s">
        <v>8</v>
      </c>
      <c r="L2719">
        <v>0</v>
      </c>
      <c r="M2719">
        <v>0</v>
      </c>
      <c r="N2719">
        <v>0</v>
      </c>
      <c r="O2719" s="2">
        <f t="shared" si="86"/>
        <v>8</v>
      </c>
      <c r="P2719" s="2">
        <f t="shared" si="87"/>
        <v>8</v>
      </c>
    </row>
    <row r="2720" spans="1:16" x14ac:dyDescent="0.3">
      <c r="A2720">
        <v>19</v>
      </c>
      <c r="B2720" t="s">
        <v>1552</v>
      </c>
      <c r="C2720" t="s">
        <v>19</v>
      </c>
      <c r="D2720">
        <v>2014</v>
      </c>
      <c r="E2720">
        <v>2014</v>
      </c>
      <c r="F2720">
        <v>2</v>
      </c>
      <c r="G2720">
        <v>4</v>
      </c>
      <c r="H2720">
        <v>0</v>
      </c>
      <c r="I2720">
        <v>8</v>
      </c>
      <c r="J2720">
        <v>8</v>
      </c>
      <c r="K2720">
        <v>2</v>
      </c>
      <c r="L2720">
        <v>0</v>
      </c>
      <c r="M2720">
        <v>0</v>
      </c>
      <c r="N2720">
        <v>3</v>
      </c>
      <c r="O2720" s="2">
        <f t="shared" si="86"/>
        <v>4</v>
      </c>
      <c r="P2720" s="2">
        <f t="shared" si="87"/>
        <v>2</v>
      </c>
    </row>
    <row r="2721" spans="1:16" x14ac:dyDescent="0.3">
      <c r="A2721">
        <v>20</v>
      </c>
      <c r="B2721" t="s">
        <v>4827</v>
      </c>
      <c r="C2721" t="s">
        <v>16</v>
      </c>
      <c r="D2721">
        <v>2019</v>
      </c>
      <c r="E2721">
        <v>2019</v>
      </c>
      <c r="F2721">
        <v>3</v>
      </c>
      <c r="G2721">
        <v>3</v>
      </c>
      <c r="H2721">
        <v>2</v>
      </c>
      <c r="I2721">
        <v>8</v>
      </c>
      <c r="J2721">
        <v>7</v>
      </c>
      <c r="K2721">
        <v>8</v>
      </c>
      <c r="L2721">
        <v>0</v>
      </c>
      <c r="M2721">
        <v>0</v>
      </c>
      <c r="N2721">
        <v>0</v>
      </c>
      <c r="O2721" s="2">
        <f t="shared" si="86"/>
        <v>2.6666666666666665</v>
      </c>
      <c r="P2721" s="2">
        <f t="shared" si="87"/>
        <v>2.6666666666666665</v>
      </c>
    </row>
    <row r="2722" spans="1:16" x14ac:dyDescent="0.3">
      <c r="A2722">
        <v>21</v>
      </c>
      <c r="B2722" t="s">
        <v>4828</v>
      </c>
      <c r="C2722" t="s">
        <v>18</v>
      </c>
      <c r="D2722">
        <v>1953</v>
      </c>
      <c r="E2722">
        <v>1954</v>
      </c>
      <c r="F2722">
        <v>3</v>
      </c>
      <c r="G2722">
        <v>6</v>
      </c>
      <c r="H2722">
        <v>1</v>
      </c>
      <c r="I2722">
        <v>8</v>
      </c>
      <c r="J2722">
        <v>3</v>
      </c>
      <c r="K2722">
        <v>1.6</v>
      </c>
      <c r="L2722">
        <v>0</v>
      </c>
      <c r="M2722">
        <v>0</v>
      </c>
      <c r="N2722">
        <v>2</v>
      </c>
      <c r="O2722" s="2">
        <f t="shared" si="86"/>
        <v>2.6666666666666665</v>
      </c>
      <c r="P2722" s="2">
        <f t="shared" si="87"/>
        <v>1.3333333333333333</v>
      </c>
    </row>
    <row r="2723" spans="1:16" x14ac:dyDescent="0.3">
      <c r="A2723">
        <v>22</v>
      </c>
      <c r="B2723" t="s">
        <v>4829</v>
      </c>
      <c r="C2723" t="s">
        <v>15</v>
      </c>
      <c r="D2723">
        <v>1976</v>
      </c>
      <c r="E2723">
        <v>1976</v>
      </c>
      <c r="F2723">
        <v>2</v>
      </c>
      <c r="G2723">
        <v>2</v>
      </c>
      <c r="H2723">
        <v>1</v>
      </c>
      <c r="I2723">
        <v>8</v>
      </c>
      <c r="J2723">
        <v>8</v>
      </c>
      <c r="K2723">
        <v>8</v>
      </c>
      <c r="L2723">
        <v>0</v>
      </c>
      <c r="M2723">
        <v>0</v>
      </c>
      <c r="N2723">
        <v>1</v>
      </c>
      <c r="O2723" s="2">
        <f t="shared" si="86"/>
        <v>4</v>
      </c>
      <c r="P2723" s="2">
        <f t="shared" si="87"/>
        <v>4</v>
      </c>
    </row>
    <row r="2724" spans="1:16" x14ac:dyDescent="0.3">
      <c r="A2724">
        <v>23</v>
      </c>
      <c r="B2724" t="s">
        <v>4830</v>
      </c>
      <c r="C2724" t="s">
        <v>13</v>
      </c>
      <c r="D2724">
        <v>1947</v>
      </c>
      <c r="E2724">
        <v>1947</v>
      </c>
      <c r="F2724">
        <v>1</v>
      </c>
      <c r="G2724">
        <v>1</v>
      </c>
      <c r="H2724">
        <v>1</v>
      </c>
      <c r="I2724">
        <v>8</v>
      </c>
      <c r="J2724">
        <v>8</v>
      </c>
      <c r="K2724" t="s">
        <v>8</v>
      </c>
      <c r="L2724">
        <v>0</v>
      </c>
      <c r="M2724">
        <v>0</v>
      </c>
      <c r="N2724">
        <v>0</v>
      </c>
      <c r="O2724" s="2">
        <f t="shared" si="86"/>
        <v>8</v>
      </c>
      <c r="P2724" s="2">
        <f t="shared" si="87"/>
        <v>8</v>
      </c>
    </row>
    <row r="2725" spans="1:16" x14ac:dyDescent="0.3">
      <c r="A2725">
        <v>24</v>
      </c>
      <c r="B2725" t="s">
        <v>3380</v>
      </c>
      <c r="C2725" t="s">
        <v>19</v>
      </c>
      <c r="D2725">
        <v>1993</v>
      </c>
      <c r="E2725">
        <v>1993</v>
      </c>
      <c r="F2725">
        <v>1</v>
      </c>
      <c r="G2725">
        <v>2</v>
      </c>
      <c r="H2725">
        <v>0</v>
      </c>
      <c r="I2725">
        <v>8</v>
      </c>
      <c r="J2725">
        <v>7</v>
      </c>
      <c r="K2725">
        <v>4</v>
      </c>
      <c r="L2725">
        <v>0</v>
      </c>
      <c r="M2725">
        <v>0</v>
      </c>
      <c r="N2725">
        <v>0</v>
      </c>
      <c r="O2725" s="2">
        <f t="shared" si="86"/>
        <v>8</v>
      </c>
      <c r="P2725" s="2">
        <f t="shared" si="87"/>
        <v>4</v>
      </c>
    </row>
    <row r="2726" spans="1:16" x14ac:dyDescent="0.3">
      <c r="A2726">
        <v>25</v>
      </c>
      <c r="B2726" t="s">
        <v>4831</v>
      </c>
      <c r="C2726" t="s">
        <v>11</v>
      </c>
      <c r="D2726">
        <v>1948</v>
      </c>
      <c r="E2726">
        <v>1948</v>
      </c>
      <c r="F2726">
        <v>4</v>
      </c>
      <c r="G2726">
        <v>6</v>
      </c>
      <c r="H2726">
        <v>3</v>
      </c>
      <c r="I2726">
        <v>8</v>
      </c>
      <c r="J2726">
        <v>8</v>
      </c>
      <c r="K2726">
        <v>2.66</v>
      </c>
      <c r="L2726">
        <v>0</v>
      </c>
      <c r="M2726">
        <v>0</v>
      </c>
      <c r="N2726">
        <v>3</v>
      </c>
      <c r="O2726" s="2">
        <f t="shared" si="86"/>
        <v>2</v>
      </c>
      <c r="P2726" s="2">
        <f t="shared" si="87"/>
        <v>1.3333333333333333</v>
      </c>
    </row>
    <row r="2727" spans="1:16" x14ac:dyDescent="0.3">
      <c r="A2727">
        <v>26</v>
      </c>
      <c r="B2727" t="s">
        <v>1992</v>
      </c>
      <c r="C2727" t="s">
        <v>11</v>
      </c>
      <c r="D2727">
        <v>2014</v>
      </c>
      <c r="E2727">
        <v>2014</v>
      </c>
      <c r="F2727">
        <v>1</v>
      </c>
      <c r="G2727">
        <v>2</v>
      </c>
      <c r="H2727">
        <v>1</v>
      </c>
      <c r="I2727">
        <v>8</v>
      </c>
      <c r="J2727">
        <v>4</v>
      </c>
      <c r="K2727">
        <v>8</v>
      </c>
      <c r="L2727">
        <v>0</v>
      </c>
      <c r="M2727">
        <v>0</v>
      </c>
      <c r="N2727">
        <v>0</v>
      </c>
      <c r="O2727" s="2">
        <f t="shared" si="86"/>
        <v>8</v>
      </c>
      <c r="P2727" s="2">
        <f t="shared" si="87"/>
        <v>4</v>
      </c>
    </row>
    <row r="2728" spans="1:16" x14ac:dyDescent="0.3">
      <c r="A2728">
        <v>27</v>
      </c>
      <c r="B2728" t="s">
        <v>4832</v>
      </c>
      <c r="C2728" t="s">
        <v>17</v>
      </c>
      <c r="D2728">
        <v>1896</v>
      </c>
      <c r="E2728">
        <v>1896</v>
      </c>
      <c r="F2728">
        <v>2</v>
      </c>
      <c r="G2728">
        <v>4</v>
      </c>
      <c r="H2728">
        <v>0</v>
      </c>
      <c r="I2728">
        <v>8</v>
      </c>
      <c r="J2728">
        <v>5</v>
      </c>
      <c r="K2728">
        <v>2</v>
      </c>
      <c r="L2728">
        <v>0</v>
      </c>
      <c r="M2728">
        <v>0</v>
      </c>
      <c r="N2728">
        <v>2</v>
      </c>
      <c r="O2728" s="2">
        <f t="shared" si="86"/>
        <v>4</v>
      </c>
      <c r="P2728" s="2">
        <f t="shared" si="87"/>
        <v>2</v>
      </c>
    </row>
    <row r="2729" spans="1:16" x14ac:dyDescent="0.3">
      <c r="A2729">
        <v>28</v>
      </c>
      <c r="B2729" t="s">
        <v>3018</v>
      </c>
      <c r="C2729" t="s">
        <v>13</v>
      </c>
      <c r="D2729">
        <v>1993</v>
      </c>
      <c r="E2729">
        <v>1993</v>
      </c>
      <c r="F2729">
        <v>2</v>
      </c>
      <c r="G2729">
        <v>4</v>
      </c>
      <c r="H2729">
        <v>0</v>
      </c>
      <c r="I2729">
        <v>7</v>
      </c>
      <c r="J2729">
        <v>6</v>
      </c>
      <c r="K2729">
        <v>1.75</v>
      </c>
      <c r="L2729">
        <v>0</v>
      </c>
      <c r="M2729">
        <v>0</v>
      </c>
      <c r="N2729">
        <v>2</v>
      </c>
      <c r="O2729" s="2">
        <f t="shared" si="86"/>
        <v>3.5</v>
      </c>
      <c r="P2729" s="2">
        <f t="shared" si="87"/>
        <v>1.75</v>
      </c>
    </row>
    <row r="2730" spans="1:16" x14ac:dyDescent="0.3">
      <c r="A2730">
        <v>29</v>
      </c>
      <c r="B2730" t="s">
        <v>2415</v>
      </c>
      <c r="C2730" t="s">
        <v>11</v>
      </c>
      <c r="D2730">
        <v>2000</v>
      </c>
      <c r="E2730">
        <v>2000</v>
      </c>
      <c r="F2730">
        <v>1</v>
      </c>
      <c r="G2730">
        <v>2</v>
      </c>
      <c r="H2730">
        <v>0</v>
      </c>
      <c r="I2730">
        <v>7</v>
      </c>
      <c r="J2730">
        <v>4</v>
      </c>
      <c r="K2730">
        <v>3.5</v>
      </c>
      <c r="L2730">
        <v>0</v>
      </c>
      <c r="M2730">
        <v>0</v>
      </c>
      <c r="N2730">
        <v>0</v>
      </c>
      <c r="O2730" s="2">
        <f t="shared" si="86"/>
        <v>7</v>
      </c>
      <c r="P2730" s="2">
        <f t="shared" si="87"/>
        <v>3.5</v>
      </c>
    </row>
    <row r="2731" spans="1:16" x14ac:dyDescent="0.3">
      <c r="A2731">
        <v>30</v>
      </c>
      <c r="B2731" t="s">
        <v>4833</v>
      </c>
      <c r="C2731" t="s">
        <v>17</v>
      </c>
      <c r="D2731">
        <v>1896</v>
      </c>
      <c r="E2731">
        <v>1896</v>
      </c>
      <c r="F2731">
        <v>1</v>
      </c>
      <c r="G2731">
        <v>2</v>
      </c>
      <c r="H2731">
        <v>0</v>
      </c>
      <c r="I2731">
        <v>7</v>
      </c>
      <c r="J2731">
        <v>7</v>
      </c>
      <c r="K2731">
        <v>3.5</v>
      </c>
      <c r="L2731">
        <v>0</v>
      </c>
      <c r="M2731">
        <v>0</v>
      </c>
      <c r="N2731">
        <v>1</v>
      </c>
      <c r="O2731" s="2">
        <f t="shared" si="86"/>
        <v>7</v>
      </c>
      <c r="P2731" s="2">
        <f t="shared" si="87"/>
        <v>3.5</v>
      </c>
    </row>
    <row r="2732" spans="1:16" x14ac:dyDescent="0.3">
      <c r="A2732">
        <v>31</v>
      </c>
      <c r="B2732" t="s">
        <v>2792</v>
      </c>
      <c r="C2732" t="s">
        <v>20</v>
      </c>
      <c r="D2732">
        <v>2002</v>
      </c>
      <c r="E2732">
        <v>2002</v>
      </c>
      <c r="F2732">
        <v>1</v>
      </c>
      <c r="G2732">
        <v>2</v>
      </c>
      <c r="H2732">
        <v>0</v>
      </c>
      <c r="I2732">
        <v>7</v>
      </c>
      <c r="J2732">
        <v>5</v>
      </c>
      <c r="K2732">
        <v>3.5</v>
      </c>
      <c r="L2732">
        <v>0</v>
      </c>
      <c r="M2732">
        <v>0</v>
      </c>
      <c r="N2732">
        <v>0</v>
      </c>
      <c r="O2732" s="2">
        <f t="shared" si="86"/>
        <v>7</v>
      </c>
      <c r="P2732" s="2">
        <f t="shared" si="87"/>
        <v>3.5</v>
      </c>
    </row>
    <row r="2733" spans="1:16" x14ac:dyDescent="0.3">
      <c r="A2733">
        <v>32</v>
      </c>
      <c r="B2733" t="s">
        <v>2871</v>
      </c>
      <c r="C2733" t="s">
        <v>20</v>
      </c>
      <c r="D2733">
        <v>2004</v>
      </c>
      <c r="E2733">
        <v>2004</v>
      </c>
      <c r="F2733">
        <v>1</v>
      </c>
      <c r="G2733">
        <v>2</v>
      </c>
      <c r="H2733">
        <v>0</v>
      </c>
      <c r="I2733">
        <v>7</v>
      </c>
      <c r="J2733">
        <v>5</v>
      </c>
      <c r="K2733">
        <v>3.5</v>
      </c>
      <c r="L2733">
        <v>0</v>
      </c>
      <c r="M2733">
        <v>0</v>
      </c>
      <c r="N2733">
        <v>0</v>
      </c>
      <c r="O2733" s="2">
        <f t="shared" si="86"/>
        <v>7</v>
      </c>
      <c r="P2733" s="2">
        <f t="shared" si="87"/>
        <v>3.5</v>
      </c>
    </row>
    <row r="2734" spans="1:16" x14ac:dyDescent="0.3">
      <c r="A2734">
        <v>33</v>
      </c>
      <c r="B2734" t="s">
        <v>4834</v>
      </c>
      <c r="C2734" t="s">
        <v>17</v>
      </c>
      <c r="D2734">
        <v>1896</v>
      </c>
      <c r="E2734">
        <v>1896</v>
      </c>
      <c r="F2734">
        <v>1</v>
      </c>
      <c r="G2734">
        <v>2</v>
      </c>
      <c r="H2734">
        <v>0</v>
      </c>
      <c r="I2734">
        <v>7</v>
      </c>
      <c r="J2734">
        <v>5</v>
      </c>
      <c r="K2734">
        <v>3.5</v>
      </c>
      <c r="L2734">
        <v>0</v>
      </c>
      <c r="M2734">
        <v>0</v>
      </c>
      <c r="N2734">
        <v>0</v>
      </c>
      <c r="O2734" s="2">
        <f t="shared" si="86"/>
        <v>7</v>
      </c>
      <c r="P2734" s="2">
        <f t="shared" si="87"/>
        <v>3.5</v>
      </c>
    </row>
    <row r="2735" spans="1:16" x14ac:dyDescent="0.3">
      <c r="A2735">
        <v>34</v>
      </c>
      <c r="B2735" t="s">
        <v>4835</v>
      </c>
      <c r="C2735" t="s">
        <v>17</v>
      </c>
      <c r="D2735">
        <v>1914</v>
      </c>
      <c r="E2735">
        <v>1914</v>
      </c>
      <c r="F2735">
        <v>1</v>
      </c>
      <c r="G2735">
        <v>2</v>
      </c>
      <c r="H2735">
        <v>0</v>
      </c>
      <c r="I2735">
        <v>7</v>
      </c>
      <c r="J2735">
        <v>7</v>
      </c>
      <c r="K2735">
        <v>3.5</v>
      </c>
      <c r="L2735">
        <v>0</v>
      </c>
      <c r="M2735">
        <v>0</v>
      </c>
      <c r="N2735">
        <v>1</v>
      </c>
      <c r="O2735" s="2">
        <f t="shared" si="86"/>
        <v>7</v>
      </c>
      <c r="P2735" s="2">
        <f t="shared" si="87"/>
        <v>3.5</v>
      </c>
    </row>
    <row r="2736" spans="1:16" x14ac:dyDescent="0.3">
      <c r="A2736">
        <v>35</v>
      </c>
      <c r="B2736" t="s">
        <v>4836</v>
      </c>
      <c r="C2736" t="s">
        <v>18</v>
      </c>
      <c r="D2736">
        <v>1968</v>
      </c>
      <c r="E2736">
        <v>1968</v>
      </c>
      <c r="F2736">
        <v>3</v>
      </c>
      <c r="G2736">
        <v>5</v>
      </c>
      <c r="H2736">
        <v>2</v>
      </c>
      <c r="I2736">
        <v>7</v>
      </c>
      <c r="J2736">
        <v>6</v>
      </c>
      <c r="K2736">
        <v>2.33</v>
      </c>
      <c r="L2736">
        <v>0</v>
      </c>
      <c r="M2736">
        <v>0</v>
      </c>
      <c r="N2736">
        <v>1</v>
      </c>
      <c r="O2736" s="2">
        <f t="shared" si="86"/>
        <v>2.3333333333333335</v>
      </c>
      <c r="P2736" s="2">
        <f t="shared" si="87"/>
        <v>1.4</v>
      </c>
    </row>
    <row r="2737" spans="1:16" x14ac:dyDescent="0.3">
      <c r="A2737">
        <v>36</v>
      </c>
      <c r="B2737" t="s">
        <v>2473</v>
      </c>
      <c r="C2737" t="s">
        <v>21</v>
      </c>
      <c r="D2737">
        <v>2019</v>
      </c>
      <c r="E2737">
        <v>2019</v>
      </c>
      <c r="F2737">
        <v>1</v>
      </c>
      <c r="G2737">
        <v>1</v>
      </c>
      <c r="H2737">
        <v>0</v>
      </c>
      <c r="I2737">
        <v>7</v>
      </c>
      <c r="J2737">
        <v>7</v>
      </c>
      <c r="K2737">
        <v>7</v>
      </c>
      <c r="L2737">
        <v>0</v>
      </c>
      <c r="M2737">
        <v>0</v>
      </c>
      <c r="N2737">
        <v>0</v>
      </c>
      <c r="O2737" s="2">
        <f t="shared" si="86"/>
        <v>7</v>
      </c>
      <c r="P2737" s="2">
        <f t="shared" si="87"/>
        <v>7</v>
      </c>
    </row>
    <row r="2738" spans="1:16" x14ac:dyDescent="0.3">
      <c r="A2738">
        <v>37</v>
      </c>
      <c r="B2738" t="s">
        <v>3279</v>
      </c>
      <c r="C2738" t="s">
        <v>17</v>
      </c>
      <c r="D2738">
        <v>1994</v>
      </c>
      <c r="E2738">
        <v>1995</v>
      </c>
      <c r="F2738">
        <v>2</v>
      </c>
      <c r="G2738">
        <v>2</v>
      </c>
      <c r="H2738">
        <v>0</v>
      </c>
      <c r="I2738">
        <v>7</v>
      </c>
      <c r="J2738">
        <v>7</v>
      </c>
      <c r="K2738">
        <v>3.5</v>
      </c>
      <c r="L2738">
        <v>0</v>
      </c>
      <c r="M2738">
        <v>0</v>
      </c>
      <c r="N2738">
        <v>1</v>
      </c>
      <c r="O2738" s="2">
        <f t="shared" si="86"/>
        <v>3.5</v>
      </c>
      <c r="P2738" s="2">
        <f t="shared" si="87"/>
        <v>3.5</v>
      </c>
    </row>
    <row r="2739" spans="1:16" x14ac:dyDescent="0.3">
      <c r="A2739">
        <v>38</v>
      </c>
      <c r="B2739" t="s">
        <v>2570</v>
      </c>
      <c r="C2739" t="s">
        <v>18</v>
      </c>
      <c r="D2739">
        <v>1988</v>
      </c>
      <c r="E2739">
        <v>1988</v>
      </c>
      <c r="F2739">
        <v>2</v>
      </c>
      <c r="G2739">
        <v>4</v>
      </c>
      <c r="H2739">
        <v>0</v>
      </c>
      <c r="I2739">
        <v>7</v>
      </c>
      <c r="J2739">
        <v>7</v>
      </c>
      <c r="K2739">
        <v>1.75</v>
      </c>
      <c r="L2739">
        <v>0</v>
      </c>
      <c r="M2739">
        <v>0</v>
      </c>
      <c r="N2739">
        <v>3</v>
      </c>
      <c r="O2739" s="2">
        <f t="shared" si="86"/>
        <v>3.5</v>
      </c>
      <c r="P2739" s="2">
        <f t="shared" si="87"/>
        <v>1.75</v>
      </c>
    </row>
    <row r="2740" spans="1:16" x14ac:dyDescent="0.3">
      <c r="A2740">
        <v>39</v>
      </c>
      <c r="B2740" t="s">
        <v>4837</v>
      </c>
      <c r="C2740" t="s">
        <v>13</v>
      </c>
      <c r="D2740">
        <v>1934</v>
      </c>
      <c r="E2740">
        <v>1934</v>
      </c>
      <c r="F2740">
        <v>1</v>
      </c>
      <c r="G2740">
        <v>2</v>
      </c>
      <c r="H2740">
        <v>1</v>
      </c>
      <c r="I2740">
        <v>7</v>
      </c>
      <c r="J2740">
        <v>5</v>
      </c>
      <c r="K2740">
        <v>7</v>
      </c>
      <c r="L2740">
        <v>0</v>
      </c>
      <c r="M2740">
        <v>0</v>
      </c>
      <c r="N2740">
        <v>0</v>
      </c>
      <c r="O2740" s="2">
        <f t="shared" si="86"/>
        <v>7</v>
      </c>
      <c r="P2740" s="2">
        <f t="shared" si="87"/>
        <v>3.5</v>
      </c>
    </row>
    <row r="2741" spans="1:16" x14ac:dyDescent="0.3">
      <c r="A2741">
        <v>40</v>
      </c>
      <c r="B2741" t="s">
        <v>4838</v>
      </c>
      <c r="C2741" t="s">
        <v>18</v>
      </c>
      <c r="D2741">
        <v>1955</v>
      </c>
      <c r="E2741">
        <v>1956</v>
      </c>
      <c r="F2741">
        <v>5</v>
      </c>
      <c r="G2741">
        <v>7</v>
      </c>
      <c r="H2741">
        <v>4</v>
      </c>
      <c r="I2741">
        <v>7</v>
      </c>
      <c r="J2741">
        <v>4</v>
      </c>
      <c r="K2741">
        <v>2.33</v>
      </c>
      <c r="L2741">
        <v>0</v>
      </c>
      <c r="M2741">
        <v>0</v>
      </c>
      <c r="N2741">
        <v>2</v>
      </c>
      <c r="O2741" s="2">
        <f t="shared" si="86"/>
        <v>1.4</v>
      </c>
      <c r="P2741" s="2">
        <f t="shared" si="87"/>
        <v>1</v>
      </c>
    </row>
    <row r="2742" spans="1:16" x14ac:dyDescent="0.3">
      <c r="A2742">
        <v>41</v>
      </c>
      <c r="B2742" t="s">
        <v>4839</v>
      </c>
      <c r="C2742" t="s">
        <v>18</v>
      </c>
      <c r="D2742">
        <v>1930</v>
      </c>
      <c r="E2742">
        <v>1931</v>
      </c>
      <c r="F2742">
        <v>2</v>
      </c>
      <c r="G2742">
        <v>1</v>
      </c>
      <c r="H2742">
        <v>0</v>
      </c>
      <c r="I2742">
        <v>7</v>
      </c>
      <c r="J2742">
        <v>7</v>
      </c>
      <c r="K2742">
        <v>7</v>
      </c>
      <c r="L2742">
        <v>0</v>
      </c>
      <c r="M2742">
        <v>0</v>
      </c>
      <c r="N2742">
        <v>0</v>
      </c>
      <c r="O2742" s="2">
        <f t="shared" si="86"/>
        <v>3.5</v>
      </c>
      <c r="P2742" s="2">
        <f t="shared" si="87"/>
        <v>7</v>
      </c>
    </row>
    <row r="2743" spans="1:16" x14ac:dyDescent="0.3">
      <c r="A2743">
        <v>42</v>
      </c>
      <c r="B2743" t="s">
        <v>4840</v>
      </c>
      <c r="C2743" t="s">
        <v>13</v>
      </c>
      <c r="D2743">
        <v>1899</v>
      </c>
      <c r="E2743">
        <v>1899</v>
      </c>
      <c r="F2743">
        <v>1</v>
      </c>
      <c r="G2743">
        <v>2</v>
      </c>
      <c r="H2743">
        <v>0</v>
      </c>
      <c r="I2743">
        <v>7</v>
      </c>
      <c r="J2743">
        <v>7</v>
      </c>
      <c r="K2743">
        <v>3.5</v>
      </c>
      <c r="L2743">
        <v>0</v>
      </c>
      <c r="M2743">
        <v>0</v>
      </c>
      <c r="N2743">
        <v>1</v>
      </c>
      <c r="O2743" s="2">
        <f t="shared" si="86"/>
        <v>7</v>
      </c>
      <c r="P2743" s="2">
        <f t="shared" si="87"/>
        <v>3.5</v>
      </c>
    </row>
    <row r="2744" spans="1:16" x14ac:dyDescent="0.3">
      <c r="A2744">
        <v>43</v>
      </c>
      <c r="B2744" t="s">
        <v>3129</v>
      </c>
      <c r="C2744" t="s">
        <v>16</v>
      </c>
      <c r="D2744">
        <v>1996</v>
      </c>
      <c r="E2744">
        <v>2003</v>
      </c>
      <c r="F2744">
        <v>5</v>
      </c>
      <c r="G2744">
        <v>6</v>
      </c>
      <c r="H2744">
        <v>1</v>
      </c>
      <c r="I2744">
        <v>7</v>
      </c>
      <c r="J2744">
        <v>6</v>
      </c>
      <c r="K2744">
        <v>1.4</v>
      </c>
      <c r="L2744">
        <v>0</v>
      </c>
      <c r="M2744">
        <v>0</v>
      </c>
      <c r="N2744">
        <v>4</v>
      </c>
      <c r="O2744" s="2">
        <f t="shared" si="86"/>
        <v>1.4</v>
      </c>
      <c r="P2744" s="2">
        <f t="shared" si="87"/>
        <v>1.1666666666666667</v>
      </c>
    </row>
    <row r="2745" spans="1:16" x14ac:dyDescent="0.3">
      <c r="A2745">
        <v>44</v>
      </c>
      <c r="B2745" t="s">
        <v>4841</v>
      </c>
      <c r="C2745" t="s">
        <v>16</v>
      </c>
      <c r="D2745">
        <v>1959</v>
      </c>
      <c r="E2745">
        <v>1962</v>
      </c>
      <c r="F2745">
        <v>3</v>
      </c>
      <c r="G2745">
        <v>4</v>
      </c>
      <c r="H2745">
        <v>1</v>
      </c>
      <c r="I2745">
        <v>7</v>
      </c>
      <c r="J2745">
        <v>4</v>
      </c>
      <c r="K2745">
        <v>2.33</v>
      </c>
      <c r="L2745">
        <v>0</v>
      </c>
      <c r="M2745">
        <v>0</v>
      </c>
      <c r="N2745">
        <v>1</v>
      </c>
      <c r="O2745" s="2">
        <f t="shared" si="86"/>
        <v>2.3333333333333335</v>
      </c>
      <c r="P2745" s="2">
        <f t="shared" si="87"/>
        <v>1.75</v>
      </c>
    </row>
    <row r="2746" spans="1:16" x14ac:dyDescent="0.3">
      <c r="A2746">
        <v>45</v>
      </c>
      <c r="B2746" t="s">
        <v>4842</v>
      </c>
      <c r="C2746" t="s">
        <v>11</v>
      </c>
      <c r="D2746">
        <v>1952</v>
      </c>
      <c r="E2746">
        <v>1952</v>
      </c>
      <c r="F2746">
        <v>1</v>
      </c>
      <c r="G2746">
        <v>2</v>
      </c>
      <c r="H2746">
        <v>1</v>
      </c>
      <c r="I2746">
        <v>7</v>
      </c>
      <c r="J2746">
        <v>6</v>
      </c>
      <c r="K2746">
        <v>7</v>
      </c>
      <c r="L2746">
        <v>0</v>
      </c>
      <c r="M2746">
        <v>0</v>
      </c>
      <c r="N2746">
        <v>0</v>
      </c>
      <c r="O2746" s="2">
        <f t="shared" si="86"/>
        <v>7</v>
      </c>
      <c r="P2746" s="2">
        <f t="shared" si="87"/>
        <v>3.5</v>
      </c>
    </row>
    <row r="2747" spans="1:16" x14ac:dyDescent="0.3">
      <c r="A2747">
        <v>46</v>
      </c>
      <c r="B2747" t="s">
        <v>2539</v>
      </c>
      <c r="C2747" t="s">
        <v>11</v>
      </c>
      <c r="D2747">
        <v>1982</v>
      </c>
      <c r="E2747">
        <v>1982</v>
      </c>
      <c r="F2747">
        <v>1</v>
      </c>
      <c r="G2747">
        <v>2</v>
      </c>
      <c r="H2747">
        <v>0</v>
      </c>
      <c r="I2747">
        <v>7</v>
      </c>
      <c r="J2747">
        <v>6</v>
      </c>
      <c r="K2747">
        <v>3.5</v>
      </c>
      <c r="L2747">
        <v>0</v>
      </c>
      <c r="M2747">
        <v>0</v>
      </c>
      <c r="N2747">
        <v>0</v>
      </c>
      <c r="O2747" s="2">
        <f t="shared" si="86"/>
        <v>7</v>
      </c>
      <c r="P2747" s="2">
        <f t="shared" si="87"/>
        <v>3.5</v>
      </c>
    </row>
    <row r="2748" spans="1:16" x14ac:dyDescent="0.3">
      <c r="A2748">
        <v>47</v>
      </c>
      <c r="B2748" t="s">
        <v>3496</v>
      </c>
      <c r="C2748" t="s">
        <v>20</v>
      </c>
      <c r="D2748">
        <v>2002</v>
      </c>
      <c r="E2748">
        <v>2002</v>
      </c>
      <c r="F2748">
        <v>1</v>
      </c>
      <c r="G2748">
        <v>2</v>
      </c>
      <c r="H2748">
        <v>0</v>
      </c>
      <c r="I2748">
        <v>7</v>
      </c>
      <c r="J2748">
        <v>6</v>
      </c>
      <c r="K2748">
        <v>3.5</v>
      </c>
      <c r="L2748">
        <v>0</v>
      </c>
      <c r="M2748">
        <v>0</v>
      </c>
      <c r="N2748">
        <v>0</v>
      </c>
      <c r="O2748" s="2">
        <f t="shared" si="86"/>
        <v>7</v>
      </c>
      <c r="P2748" s="2">
        <f t="shared" si="87"/>
        <v>3.5</v>
      </c>
    </row>
    <row r="2749" spans="1:16" x14ac:dyDescent="0.3">
      <c r="A2749">
        <v>48</v>
      </c>
      <c r="B2749" t="s">
        <v>4843</v>
      </c>
      <c r="C2749" t="s">
        <v>16</v>
      </c>
      <c r="D2749">
        <v>1976</v>
      </c>
      <c r="E2749">
        <v>1976</v>
      </c>
      <c r="F2749">
        <v>1</v>
      </c>
      <c r="G2749">
        <v>1</v>
      </c>
      <c r="H2749">
        <v>1</v>
      </c>
      <c r="I2749">
        <v>7</v>
      </c>
      <c r="J2749">
        <v>7</v>
      </c>
      <c r="K2749" t="s">
        <v>8</v>
      </c>
      <c r="L2749">
        <v>0</v>
      </c>
      <c r="M2749">
        <v>0</v>
      </c>
      <c r="N2749">
        <v>0</v>
      </c>
      <c r="O2749" s="2">
        <f t="shared" si="86"/>
        <v>7</v>
      </c>
      <c r="P2749" s="2">
        <f t="shared" si="87"/>
        <v>7</v>
      </c>
    </row>
    <row r="2750" spans="1:16" x14ac:dyDescent="0.3">
      <c r="A2750">
        <v>49</v>
      </c>
      <c r="B2750" t="s">
        <v>4844</v>
      </c>
      <c r="C2750" t="s">
        <v>13</v>
      </c>
      <c r="D2750">
        <v>1928</v>
      </c>
      <c r="E2750">
        <v>1928</v>
      </c>
      <c r="F2750">
        <v>1</v>
      </c>
      <c r="G2750">
        <v>1</v>
      </c>
      <c r="H2750">
        <v>0</v>
      </c>
      <c r="I2750">
        <v>7</v>
      </c>
      <c r="J2750">
        <v>7</v>
      </c>
      <c r="K2750">
        <v>7</v>
      </c>
      <c r="L2750">
        <v>0</v>
      </c>
      <c r="M2750">
        <v>0</v>
      </c>
      <c r="N2750">
        <v>0</v>
      </c>
      <c r="O2750" s="2">
        <f t="shared" si="86"/>
        <v>7</v>
      </c>
      <c r="P2750" s="2">
        <f t="shared" si="87"/>
        <v>7</v>
      </c>
    </row>
    <row r="2751" spans="1:16" x14ac:dyDescent="0.3">
      <c r="A2751">
        <v>0</v>
      </c>
      <c r="B2751" t="s">
        <v>4845</v>
      </c>
      <c r="C2751" t="s">
        <v>13</v>
      </c>
      <c r="D2751">
        <v>1877</v>
      </c>
      <c r="E2751">
        <v>1877</v>
      </c>
      <c r="F2751">
        <v>2</v>
      </c>
      <c r="G2751">
        <v>3</v>
      </c>
      <c r="H2751">
        <v>1</v>
      </c>
      <c r="I2751">
        <v>7</v>
      </c>
      <c r="J2751">
        <v>6</v>
      </c>
      <c r="K2751">
        <v>3.5</v>
      </c>
      <c r="L2751">
        <v>0</v>
      </c>
      <c r="M2751">
        <v>0</v>
      </c>
      <c r="N2751">
        <v>1</v>
      </c>
      <c r="O2751" s="2">
        <f t="shared" si="86"/>
        <v>3.5</v>
      </c>
      <c r="P2751" s="2">
        <f t="shared" si="87"/>
        <v>2.3333333333333335</v>
      </c>
    </row>
    <row r="2752" spans="1:16" x14ac:dyDescent="0.3">
      <c r="A2752">
        <v>1</v>
      </c>
      <c r="B2752" t="s">
        <v>4846</v>
      </c>
      <c r="C2752" t="s">
        <v>13</v>
      </c>
      <c r="D2752">
        <v>1905</v>
      </c>
      <c r="E2752">
        <v>1905</v>
      </c>
      <c r="F2752">
        <v>1</v>
      </c>
      <c r="G2752">
        <v>1</v>
      </c>
      <c r="H2752">
        <v>0</v>
      </c>
      <c r="I2752">
        <v>7</v>
      </c>
      <c r="J2752">
        <v>7</v>
      </c>
      <c r="K2752">
        <v>7</v>
      </c>
      <c r="L2752">
        <v>0</v>
      </c>
      <c r="M2752">
        <v>0</v>
      </c>
      <c r="N2752">
        <v>0</v>
      </c>
      <c r="O2752" s="2">
        <f t="shared" si="86"/>
        <v>7</v>
      </c>
      <c r="P2752" s="2">
        <f t="shared" si="87"/>
        <v>7</v>
      </c>
    </row>
    <row r="2753" spans="1:16" x14ac:dyDescent="0.3">
      <c r="A2753">
        <v>2</v>
      </c>
      <c r="B2753" t="s">
        <v>4847</v>
      </c>
      <c r="C2753" t="s">
        <v>15</v>
      </c>
      <c r="D2753">
        <v>2005</v>
      </c>
      <c r="E2753">
        <v>2005</v>
      </c>
      <c r="F2753">
        <v>1</v>
      </c>
      <c r="G2753">
        <v>1</v>
      </c>
      <c r="H2753">
        <v>1</v>
      </c>
      <c r="I2753">
        <v>7</v>
      </c>
      <c r="J2753">
        <v>7</v>
      </c>
      <c r="K2753" t="s">
        <v>8</v>
      </c>
      <c r="L2753">
        <v>0</v>
      </c>
      <c r="M2753">
        <v>0</v>
      </c>
      <c r="N2753">
        <v>0</v>
      </c>
      <c r="O2753" s="2">
        <f t="shared" si="86"/>
        <v>7</v>
      </c>
      <c r="P2753" s="2">
        <f t="shared" si="87"/>
        <v>7</v>
      </c>
    </row>
    <row r="2754" spans="1:16" x14ac:dyDescent="0.3">
      <c r="A2754">
        <v>3</v>
      </c>
      <c r="B2754" t="s">
        <v>4848</v>
      </c>
      <c r="C2754" t="s">
        <v>13</v>
      </c>
      <c r="D2754">
        <v>1924</v>
      </c>
      <c r="E2754">
        <v>1924</v>
      </c>
      <c r="F2754">
        <v>3</v>
      </c>
      <c r="G2754">
        <v>2</v>
      </c>
      <c r="H2754">
        <v>0</v>
      </c>
      <c r="I2754">
        <v>7</v>
      </c>
      <c r="J2754">
        <v>6</v>
      </c>
      <c r="K2754">
        <v>3.5</v>
      </c>
      <c r="L2754">
        <v>0</v>
      </c>
      <c r="M2754">
        <v>0</v>
      </c>
      <c r="N2754">
        <v>0</v>
      </c>
      <c r="O2754" s="2">
        <f t="shared" ref="O2754:O2817" si="88">I2754/F2754</f>
        <v>2.3333333333333335</v>
      </c>
      <c r="P2754" s="2">
        <f t="shared" ref="P2754:P2817" si="89">I2754/G2754</f>
        <v>3.5</v>
      </c>
    </row>
    <row r="2755" spans="1:16" x14ac:dyDescent="0.3">
      <c r="A2755">
        <v>4</v>
      </c>
      <c r="B2755" t="s">
        <v>2941</v>
      </c>
      <c r="C2755" t="s">
        <v>11</v>
      </c>
      <c r="D2755">
        <v>1989</v>
      </c>
      <c r="E2755">
        <v>1989</v>
      </c>
      <c r="F2755">
        <v>1</v>
      </c>
      <c r="G2755">
        <v>1</v>
      </c>
      <c r="H2755">
        <v>0</v>
      </c>
      <c r="I2755">
        <v>6</v>
      </c>
      <c r="J2755">
        <v>6</v>
      </c>
      <c r="K2755">
        <v>6</v>
      </c>
      <c r="L2755">
        <v>0</v>
      </c>
      <c r="M2755">
        <v>0</v>
      </c>
      <c r="N2755">
        <v>0</v>
      </c>
      <c r="O2755" s="2">
        <f t="shared" si="88"/>
        <v>6</v>
      </c>
      <c r="P2755" s="2">
        <f t="shared" si="89"/>
        <v>6</v>
      </c>
    </row>
    <row r="2756" spans="1:16" x14ac:dyDescent="0.3">
      <c r="A2756">
        <v>5</v>
      </c>
      <c r="B2756" t="s">
        <v>4849</v>
      </c>
      <c r="C2756" t="s">
        <v>12</v>
      </c>
      <c r="D2756">
        <v>2011</v>
      </c>
      <c r="E2756">
        <v>2012</v>
      </c>
      <c r="F2756">
        <v>2</v>
      </c>
      <c r="G2756">
        <v>3</v>
      </c>
      <c r="H2756">
        <v>1</v>
      </c>
      <c r="I2756">
        <v>6</v>
      </c>
      <c r="J2756">
        <v>2</v>
      </c>
      <c r="K2756">
        <v>3</v>
      </c>
      <c r="L2756">
        <v>0</v>
      </c>
      <c r="M2756">
        <v>0</v>
      </c>
      <c r="N2756">
        <v>0</v>
      </c>
      <c r="O2756" s="2">
        <f t="shared" si="88"/>
        <v>3</v>
      </c>
      <c r="P2756" s="2">
        <f t="shared" si="89"/>
        <v>2</v>
      </c>
    </row>
    <row r="2757" spans="1:16" x14ac:dyDescent="0.3">
      <c r="A2757">
        <v>6</v>
      </c>
      <c r="B2757" t="s">
        <v>4850</v>
      </c>
      <c r="C2757" t="s">
        <v>13</v>
      </c>
      <c r="D2757">
        <v>1950</v>
      </c>
      <c r="E2757">
        <v>1950</v>
      </c>
      <c r="F2757">
        <v>2</v>
      </c>
      <c r="G2757">
        <v>4</v>
      </c>
      <c r="H2757">
        <v>2</v>
      </c>
      <c r="I2757">
        <v>6</v>
      </c>
      <c r="J2757">
        <v>4</v>
      </c>
      <c r="K2757">
        <v>3</v>
      </c>
      <c r="L2757">
        <v>0</v>
      </c>
      <c r="M2757">
        <v>0</v>
      </c>
      <c r="N2757">
        <v>1</v>
      </c>
      <c r="O2757" s="2">
        <f t="shared" si="88"/>
        <v>3</v>
      </c>
      <c r="P2757" s="2">
        <f t="shared" si="89"/>
        <v>1.5</v>
      </c>
    </row>
    <row r="2758" spans="1:16" x14ac:dyDescent="0.3">
      <c r="A2758">
        <v>7</v>
      </c>
      <c r="B2758" t="s">
        <v>4851</v>
      </c>
      <c r="C2758" t="s">
        <v>11</v>
      </c>
      <c r="D2758">
        <v>1983</v>
      </c>
      <c r="E2758">
        <v>1983</v>
      </c>
      <c r="F2758">
        <v>2</v>
      </c>
      <c r="G2758">
        <v>3</v>
      </c>
      <c r="H2758">
        <v>1</v>
      </c>
      <c r="I2758">
        <v>6</v>
      </c>
      <c r="J2758">
        <v>6</v>
      </c>
      <c r="K2758">
        <v>3</v>
      </c>
      <c r="L2758">
        <v>0</v>
      </c>
      <c r="M2758">
        <v>0</v>
      </c>
      <c r="N2758">
        <v>1</v>
      </c>
      <c r="O2758" s="2">
        <f t="shared" si="88"/>
        <v>3</v>
      </c>
      <c r="P2758" s="2">
        <f t="shared" si="89"/>
        <v>2</v>
      </c>
    </row>
    <row r="2759" spans="1:16" x14ac:dyDescent="0.3">
      <c r="A2759">
        <v>8</v>
      </c>
      <c r="B2759" t="s">
        <v>4852</v>
      </c>
      <c r="C2759" t="s">
        <v>15</v>
      </c>
      <c r="D2759">
        <v>1939</v>
      </c>
      <c r="E2759">
        <v>1939</v>
      </c>
      <c r="F2759">
        <v>2</v>
      </c>
      <c r="G2759">
        <v>3</v>
      </c>
      <c r="H2759">
        <v>0</v>
      </c>
      <c r="I2759">
        <v>6</v>
      </c>
      <c r="J2759">
        <v>5</v>
      </c>
      <c r="K2759">
        <v>2</v>
      </c>
      <c r="L2759">
        <v>0</v>
      </c>
      <c r="M2759">
        <v>0</v>
      </c>
      <c r="N2759">
        <v>1</v>
      </c>
      <c r="O2759" s="2">
        <f t="shared" si="88"/>
        <v>3</v>
      </c>
      <c r="P2759" s="2">
        <f t="shared" si="89"/>
        <v>2</v>
      </c>
    </row>
    <row r="2760" spans="1:16" x14ac:dyDescent="0.3">
      <c r="A2760">
        <v>9</v>
      </c>
      <c r="B2760" t="s">
        <v>1797</v>
      </c>
      <c r="C2760" t="s">
        <v>11</v>
      </c>
      <c r="D2760">
        <v>2006</v>
      </c>
      <c r="E2760">
        <v>2012</v>
      </c>
      <c r="F2760">
        <v>3</v>
      </c>
      <c r="G2760">
        <v>3</v>
      </c>
      <c r="H2760">
        <v>0</v>
      </c>
      <c r="I2760">
        <v>6</v>
      </c>
      <c r="J2760">
        <v>4</v>
      </c>
      <c r="K2760">
        <v>2</v>
      </c>
      <c r="L2760">
        <v>0</v>
      </c>
      <c r="M2760">
        <v>0</v>
      </c>
      <c r="N2760">
        <v>0</v>
      </c>
      <c r="O2760" s="2">
        <f t="shared" si="88"/>
        <v>2</v>
      </c>
      <c r="P2760" s="2">
        <f t="shared" si="89"/>
        <v>2</v>
      </c>
    </row>
    <row r="2761" spans="1:16" x14ac:dyDescent="0.3">
      <c r="A2761">
        <v>10</v>
      </c>
      <c r="B2761" t="s">
        <v>4853</v>
      </c>
      <c r="C2761" t="s">
        <v>17</v>
      </c>
      <c r="D2761">
        <v>1923</v>
      </c>
      <c r="E2761">
        <v>1923</v>
      </c>
      <c r="F2761">
        <v>1</v>
      </c>
      <c r="G2761">
        <v>2</v>
      </c>
      <c r="H2761">
        <v>2</v>
      </c>
      <c r="I2761">
        <v>6</v>
      </c>
      <c r="J2761">
        <v>3</v>
      </c>
      <c r="K2761" t="s">
        <v>8</v>
      </c>
      <c r="L2761">
        <v>0</v>
      </c>
      <c r="M2761">
        <v>0</v>
      </c>
      <c r="N2761">
        <v>0</v>
      </c>
      <c r="O2761" s="2">
        <f t="shared" si="88"/>
        <v>6</v>
      </c>
      <c r="P2761" s="2">
        <f t="shared" si="89"/>
        <v>3</v>
      </c>
    </row>
    <row r="2762" spans="1:16" x14ac:dyDescent="0.3">
      <c r="A2762">
        <v>11</v>
      </c>
      <c r="B2762" t="s">
        <v>4854</v>
      </c>
      <c r="C2762" t="s">
        <v>17</v>
      </c>
      <c r="D2762">
        <v>1913</v>
      </c>
      <c r="E2762">
        <v>1913</v>
      </c>
      <c r="F2762">
        <v>1</v>
      </c>
      <c r="G2762">
        <v>2</v>
      </c>
      <c r="H2762">
        <v>0</v>
      </c>
      <c r="I2762">
        <v>6</v>
      </c>
      <c r="J2762">
        <v>6</v>
      </c>
      <c r="K2762">
        <v>3</v>
      </c>
      <c r="L2762">
        <v>0</v>
      </c>
      <c r="M2762">
        <v>0</v>
      </c>
      <c r="N2762">
        <v>1</v>
      </c>
      <c r="O2762" s="2">
        <f t="shared" si="88"/>
        <v>6</v>
      </c>
      <c r="P2762" s="2">
        <f t="shared" si="89"/>
        <v>3</v>
      </c>
    </row>
    <row r="2763" spans="1:16" x14ac:dyDescent="0.3">
      <c r="A2763">
        <v>12</v>
      </c>
      <c r="B2763" t="s">
        <v>4855</v>
      </c>
      <c r="C2763" t="s">
        <v>13</v>
      </c>
      <c r="D2763">
        <v>1939</v>
      </c>
      <c r="E2763">
        <v>1947</v>
      </c>
      <c r="F2763">
        <v>3</v>
      </c>
      <c r="G2763">
        <v>1</v>
      </c>
      <c r="H2763">
        <v>0</v>
      </c>
      <c r="I2763">
        <v>6</v>
      </c>
      <c r="J2763">
        <v>6</v>
      </c>
      <c r="K2763">
        <v>6</v>
      </c>
      <c r="L2763">
        <v>0</v>
      </c>
      <c r="M2763">
        <v>0</v>
      </c>
      <c r="N2763">
        <v>0</v>
      </c>
      <c r="O2763" s="2">
        <f t="shared" si="88"/>
        <v>2</v>
      </c>
      <c r="P2763" s="2">
        <f t="shared" si="89"/>
        <v>6</v>
      </c>
    </row>
    <row r="2764" spans="1:16" x14ac:dyDescent="0.3">
      <c r="A2764">
        <v>13</v>
      </c>
      <c r="B2764" t="s">
        <v>4856</v>
      </c>
      <c r="C2764" t="s">
        <v>12</v>
      </c>
      <c r="D2764">
        <v>1882</v>
      </c>
      <c r="E2764">
        <v>1882</v>
      </c>
      <c r="F2764">
        <v>1</v>
      </c>
      <c r="G2764">
        <v>1</v>
      </c>
      <c r="H2764">
        <v>1</v>
      </c>
      <c r="I2764">
        <v>6</v>
      </c>
      <c r="J2764">
        <v>6</v>
      </c>
      <c r="K2764" t="s">
        <v>8</v>
      </c>
      <c r="L2764">
        <v>0</v>
      </c>
      <c r="M2764">
        <v>0</v>
      </c>
      <c r="N2764">
        <v>0</v>
      </c>
      <c r="O2764" s="2">
        <f t="shared" si="88"/>
        <v>6</v>
      </c>
      <c r="P2764" s="2">
        <f t="shared" si="89"/>
        <v>6</v>
      </c>
    </row>
    <row r="2765" spans="1:16" x14ac:dyDescent="0.3">
      <c r="A2765">
        <v>14</v>
      </c>
      <c r="B2765" t="s">
        <v>1901</v>
      </c>
      <c r="C2765" t="s">
        <v>13</v>
      </c>
      <c r="D2765">
        <v>2018</v>
      </c>
      <c r="E2765">
        <v>2018</v>
      </c>
      <c r="F2765">
        <v>1</v>
      </c>
      <c r="G2765">
        <v>2</v>
      </c>
      <c r="H2765">
        <v>0</v>
      </c>
      <c r="I2765">
        <v>6</v>
      </c>
      <c r="J2765">
        <v>4</v>
      </c>
      <c r="K2765">
        <v>3</v>
      </c>
      <c r="L2765">
        <v>0</v>
      </c>
      <c r="M2765">
        <v>0</v>
      </c>
      <c r="N2765">
        <v>0</v>
      </c>
      <c r="O2765" s="2">
        <f t="shared" si="88"/>
        <v>6</v>
      </c>
      <c r="P2765" s="2">
        <f t="shared" si="89"/>
        <v>3</v>
      </c>
    </row>
    <row r="2766" spans="1:16" x14ac:dyDescent="0.3">
      <c r="A2766">
        <v>15</v>
      </c>
      <c r="B2766" t="s">
        <v>2724</v>
      </c>
      <c r="C2766" t="s">
        <v>12</v>
      </c>
      <c r="D2766">
        <v>1998</v>
      </c>
      <c r="E2766">
        <v>1999</v>
      </c>
      <c r="F2766">
        <v>2</v>
      </c>
      <c r="G2766">
        <v>3</v>
      </c>
      <c r="H2766">
        <v>0</v>
      </c>
      <c r="I2766">
        <v>6</v>
      </c>
      <c r="J2766">
        <v>5</v>
      </c>
      <c r="K2766">
        <v>2</v>
      </c>
      <c r="L2766">
        <v>0</v>
      </c>
      <c r="M2766">
        <v>0</v>
      </c>
      <c r="N2766">
        <v>1</v>
      </c>
      <c r="O2766" s="2">
        <f t="shared" si="88"/>
        <v>3</v>
      </c>
      <c r="P2766" s="2">
        <f t="shared" si="89"/>
        <v>2</v>
      </c>
    </row>
    <row r="2767" spans="1:16" x14ac:dyDescent="0.3">
      <c r="A2767">
        <v>16</v>
      </c>
      <c r="B2767" t="s">
        <v>4857</v>
      </c>
      <c r="C2767" t="s">
        <v>12</v>
      </c>
      <c r="D2767">
        <v>1971</v>
      </c>
      <c r="E2767">
        <v>1974</v>
      </c>
      <c r="F2767">
        <v>2</v>
      </c>
      <c r="G2767">
        <v>2</v>
      </c>
      <c r="H2767">
        <v>2</v>
      </c>
      <c r="I2767">
        <v>6</v>
      </c>
      <c r="J2767">
        <v>3</v>
      </c>
      <c r="K2767" t="s">
        <v>8</v>
      </c>
      <c r="L2767">
        <v>0</v>
      </c>
      <c r="M2767">
        <v>0</v>
      </c>
      <c r="N2767">
        <v>0</v>
      </c>
      <c r="O2767" s="2">
        <f t="shared" si="88"/>
        <v>3</v>
      </c>
      <c r="P2767" s="2">
        <f t="shared" si="89"/>
        <v>3</v>
      </c>
    </row>
    <row r="2768" spans="1:16" x14ac:dyDescent="0.3">
      <c r="A2768">
        <v>17</v>
      </c>
      <c r="B2768" t="s">
        <v>4858</v>
      </c>
      <c r="C2768" t="s">
        <v>12</v>
      </c>
      <c r="D2768">
        <v>1912</v>
      </c>
      <c r="E2768">
        <v>1912</v>
      </c>
      <c r="F2768">
        <v>4</v>
      </c>
      <c r="G2768">
        <v>2</v>
      </c>
      <c r="H2768">
        <v>0</v>
      </c>
      <c r="I2768">
        <v>6</v>
      </c>
      <c r="J2768">
        <v>5</v>
      </c>
      <c r="K2768">
        <v>3</v>
      </c>
      <c r="L2768">
        <v>0</v>
      </c>
      <c r="M2768">
        <v>0</v>
      </c>
      <c r="N2768">
        <v>0</v>
      </c>
      <c r="O2768" s="2">
        <f t="shared" si="88"/>
        <v>1.5</v>
      </c>
      <c r="P2768" s="2">
        <f t="shared" si="89"/>
        <v>3</v>
      </c>
    </row>
    <row r="2769" spans="1:16" x14ac:dyDescent="0.3">
      <c r="A2769">
        <v>18</v>
      </c>
      <c r="B2769" t="s">
        <v>4859</v>
      </c>
      <c r="C2769" t="s">
        <v>17</v>
      </c>
      <c r="D2769">
        <v>1889</v>
      </c>
      <c r="E2769">
        <v>1889</v>
      </c>
      <c r="F2769">
        <v>1</v>
      </c>
      <c r="G2769">
        <v>2</v>
      </c>
      <c r="H2769">
        <v>0</v>
      </c>
      <c r="I2769">
        <v>6</v>
      </c>
      <c r="J2769">
        <v>6</v>
      </c>
      <c r="K2769">
        <v>3</v>
      </c>
      <c r="L2769">
        <v>0</v>
      </c>
      <c r="M2769">
        <v>0</v>
      </c>
      <c r="N2769">
        <v>1</v>
      </c>
      <c r="O2769" s="2">
        <f t="shared" si="88"/>
        <v>6</v>
      </c>
      <c r="P2769" s="2">
        <f t="shared" si="89"/>
        <v>3</v>
      </c>
    </row>
    <row r="2770" spans="1:16" x14ac:dyDescent="0.3">
      <c r="A2770">
        <v>19</v>
      </c>
      <c r="B2770" t="s">
        <v>3336</v>
      </c>
      <c r="C2770" t="s">
        <v>14</v>
      </c>
      <c r="D2770">
        <v>2017</v>
      </c>
      <c r="E2770">
        <v>2018</v>
      </c>
      <c r="F2770">
        <v>5</v>
      </c>
      <c r="G2770">
        <v>8</v>
      </c>
      <c r="H2770">
        <v>4</v>
      </c>
      <c r="I2770">
        <v>6</v>
      </c>
      <c r="J2770">
        <v>3</v>
      </c>
      <c r="K2770">
        <v>1.5</v>
      </c>
      <c r="L2770">
        <v>0</v>
      </c>
      <c r="M2770">
        <v>0</v>
      </c>
      <c r="N2770">
        <v>1</v>
      </c>
      <c r="O2770" s="2">
        <f t="shared" si="88"/>
        <v>1.2</v>
      </c>
      <c r="P2770" s="2">
        <f t="shared" si="89"/>
        <v>0.75</v>
      </c>
    </row>
    <row r="2771" spans="1:16" x14ac:dyDescent="0.3">
      <c r="A2771">
        <v>20</v>
      </c>
      <c r="B2771" t="s">
        <v>4860</v>
      </c>
      <c r="C2771" t="s">
        <v>12</v>
      </c>
      <c r="D2771">
        <v>1958</v>
      </c>
      <c r="E2771">
        <v>1964</v>
      </c>
      <c r="F2771">
        <v>3</v>
      </c>
      <c r="G2771">
        <v>4</v>
      </c>
      <c r="H2771">
        <v>2</v>
      </c>
      <c r="I2771">
        <v>6</v>
      </c>
      <c r="J2771">
        <v>3</v>
      </c>
      <c r="K2771">
        <v>3</v>
      </c>
      <c r="L2771">
        <v>0</v>
      </c>
      <c r="M2771">
        <v>0</v>
      </c>
      <c r="N2771">
        <v>0</v>
      </c>
      <c r="O2771" s="2">
        <f t="shared" si="88"/>
        <v>2</v>
      </c>
      <c r="P2771" s="2">
        <f t="shared" si="89"/>
        <v>1.5</v>
      </c>
    </row>
    <row r="2772" spans="1:16" x14ac:dyDescent="0.3">
      <c r="A2772">
        <v>21</v>
      </c>
      <c r="B2772" t="s">
        <v>4861</v>
      </c>
      <c r="C2772" t="s">
        <v>17</v>
      </c>
      <c r="D2772">
        <v>1899</v>
      </c>
      <c r="E2772">
        <v>1899</v>
      </c>
      <c r="F2772">
        <v>2</v>
      </c>
      <c r="G2772">
        <v>4</v>
      </c>
      <c r="H2772">
        <v>0</v>
      </c>
      <c r="I2772">
        <v>6</v>
      </c>
      <c r="J2772">
        <v>4</v>
      </c>
      <c r="K2772">
        <v>1.5</v>
      </c>
      <c r="L2772">
        <v>0</v>
      </c>
      <c r="M2772">
        <v>0</v>
      </c>
      <c r="N2772">
        <v>2</v>
      </c>
      <c r="O2772" s="2">
        <f t="shared" si="88"/>
        <v>3</v>
      </c>
      <c r="P2772" s="2">
        <f t="shared" si="89"/>
        <v>1.5</v>
      </c>
    </row>
    <row r="2773" spans="1:16" x14ac:dyDescent="0.3">
      <c r="A2773">
        <v>22</v>
      </c>
      <c r="B2773" t="s">
        <v>3305</v>
      </c>
      <c r="C2773" t="s">
        <v>11</v>
      </c>
      <c r="D2773">
        <v>1998</v>
      </c>
      <c r="E2773">
        <v>2001</v>
      </c>
      <c r="F2773">
        <v>3</v>
      </c>
      <c r="G2773">
        <v>4</v>
      </c>
      <c r="H2773">
        <v>1</v>
      </c>
      <c r="I2773">
        <v>6</v>
      </c>
      <c r="J2773">
        <v>6</v>
      </c>
      <c r="K2773">
        <v>2</v>
      </c>
      <c r="L2773">
        <v>0</v>
      </c>
      <c r="M2773">
        <v>0</v>
      </c>
      <c r="N2773">
        <v>2</v>
      </c>
      <c r="O2773" s="2">
        <f t="shared" si="88"/>
        <v>2</v>
      </c>
      <c r="P2773" s="2">
        <f t="shared" si="89"/>
        <v>1.5</v>
      </c>
    </row>
    <row r="2774" spans="1:16" x14ac:dyDescent="0.3">
      <c r="A2774">
        <v>23</v>
      </c>
      <c r="B2774" t="s">
        <v>4862</v>
      </c>
      <c r="C2774" t="s">
        <v>12</v>
      </c>
      <c r="D2774">
        <v>2016</v>
      </c>
      <c r="E2774">
        <v>2018</v>
      </c>
      <c r="F2774">
        <v>4</v>
      </c>
      <c r="G2774">
        <v>7</v>
      </c>
      <c r="H2774">
        <v>5</v>
      </c>
      <c r="I2774">
        <v>6</v>
      </c>
      <c r="J2774">
        <v>3</v>
      </c>
      <c r="K2774">
        <v>3</v>
      </c>
      <c r="L2774">
        <v>0</v>
      </c>
      <c r="M2774">
        <v>0</v>
      </c>
      <c r="N2774">
        <v>0</v>
      </c>
      <c r="O2774" s="2">
        <f t="shared" si="88"/>
        <v>1.5</v>
      </c>
      <c r="P2774" s="2">
        <f t="shared" si="89"/>
        <v>0.8571428571428571</v>
      </c>
    </row>
    <row r="2775" spans="1:16" x14ac:dyDescent="0.3">
      <c r="A2775">
        <v>24</v>
      </c>
      <c r="B2775" t="s">
        <v>3063</v>
      </c>
      <c r="C2775" t="s">
        <v>13</v>
      </c>
      <c r="D2775">
        <v>1989</v>
      </c>
      <c r="E2775">
        <v>1994</v>
      </c>
      <c r="F2775">
        <v>3</v>
      </c>
      <c r="G2775">
        <v>5</v>
      </c>
      <c r="H2775">
        <v>3</v>
      </c>
      <c r="I2775">
        <v>6</v>
      </c>
      <c r="J2775">
        <v>3</v>
      </c>
      <c r="K2775">
        <v>3</v>
      </c>
      <c r="L2775">
        <v>0</v>
      </c>
      <c r="M2775">
        <v>0</v>
      </c>
      <c r="N2775">
        <v>2</v>
      </c>
      <c r="O2775" s="2">
        <f t="shared" si="88"/>
        <v>2</v>
      </c>
      <c r="P2775" s="2">
        <f t="shared" si="89"/>
        <v>1.2</v>
      </c>
    </row>
    <row r="2776" spans="1:16" x14ac:dyDescent="0.3">
      <c r="A2776">
        <v>25</v>
      </c>
      <c r="B2776" t="s">
        <v>4863</v>
      </c>
      <c r="C2776" t="s">
        <v>11</v>
      </c>
      <c r="D2776">
        <v>1961</v>
      </c>
      <c r="E2776">
        <v>1961</v>
      </c>
      <c r="F2776">
        <v>2</v>
      </c>
      <c r="G2776">
        <v>2</v>
      </c>
      <c r="H2776">
        <v>0</v>
      </c>
      <c r="I2776">
        <v>6</v>
      </c>
      <c r="J2776">
        <v>6</v>
      </c>
      <c r="K2776">
        <v>3</v>
      </c>
      <c r="L2776">
        <v>0</v>
      </c>
      <c r="M2776">
        <v>0</v>
      </c>
      <c r="N2776">
        <v>1</v>
      </c>
      <c r="O2776" s="2">
        <f t="shared" si="88"/>
        <v>3</v>
      </c>
      <c r="P2776" s="2">
        <f t="shared" si="89"/>
        <v>3</v>
      </c>
    </row>
    <row r="2777" spans="1:16" x14ac:dyDescent="0.3">
      <c r="A2777">
        <v>26</v>
      </c>
      <c r="B2777" t="s">
        <v>4864</v>
      </c>
      <c r="C2777" t="s">
        <v>13</v>
      </c>
      <c r="D2777">
        <v>1880</v>
      </c>
      <c r="E2777">
        <v>1883</v>
      </c>
      <c r="F2777">
        <v>4</v>
      </c>
      <c r="G2777">
        <v>6</v>
      </c>
      <c r="H2777">
        <v>2</v>
      </c>
      <c r="I2777">
        <v>6</v>
      </c>
      <c r="J2777">
        <v>2</v>
      </c>
      <c r="K2777">
        <v>1.5</v>
      </c>
      <c r="L2777">
        <v>0</v>
      </c>
      <c r="M2777">
        <v>0</v>
      </c>
      <c r="N2777">
        <v>2</v>
      </c>
      <c r="O2777" s="2">
        <f t="shared" si="88"/>
        <v>1.5</v>
      </c>
      <c r="P2777" s="2">
        <f t="shared" si="89"/>
        <v>1</v>
      </c>
    </row>
    <row r="2778" spans="1:16" x14ac:dyDescent="0.3">
      <c r="A2778">
        <v>27</v>
      </c>
      <c r="B2778" t="s">
        <v>4865</v>
      </c>
      <c r="C2778" t="s">
        <v>12</v>
      </c>
      <c r="D2778">
        <v>1999</v>
      </c>
      <c r="E2778">
        <v>1999</v>
      </c>
      <c r="F2778">
        <v>2</v>
      </c>
      <c r="G2778">
        <v>2</v>
      </c>
      <c r="H2778">
        <v>2</v>
      </c>
      <c r="I2778">
        <v>6</v>
      </c>
      <c r="J2778">
        <v>6</v>
      </c>
      <c r="K2778" t="s">
        <v>8</v>
      </c>
      <c r="L2778">
        <v>0</v>
      </c>
      <c r="M2778">
        <v>0</v>
      </c>
      <c r="N2778">
        <v>0</v>
      </c>
      <c r="O2778" s="2">
        <f t="shared" si="88"/>
        <v>3</v>
      </c>
      <c r="P2778" s="2">
        <f t="shared" si="89"/>
        <v>3</v>
      </c>
    </row>
    <row r="2779" spans="1:16" x14ac:dyDescent="0.3">
      <c r="A2779">
        <v>28</v>
      </c>
      <c r="B2779" t="s">
        <v>574</v>
      </c>
      <c r="C2779" t="s">
        <v>19</v>
      </c>
      <c r="D2779">
        <v>2017</v>
      </c>
      <c r="E2779">
        <v>2017</v>
      </c>
      <c r="F2779">
        <v>1</v>
      </c>
      <c r="G2779">
        <v>2</v>
      </c>
      <c r="H2779">
        <v>0</v>
      </c>
      <c r="I2779">
        <v>6</v>
      </c>
      <c r="J2779">
        <v>6</v>
      </c>
      <c r="K2779">
        <v>3</v>
      </c>
      <c r="L2779">
        <v>0</v>
      </c>
      <c r="M2779">
        <v>0</v>
      </c>
      <c r="N2779">
        <v>1</v>
      </c>
      <c r="O2779" s="2">
        <f t="shared" si="88"/>
        <v>6</v>
      </c>
      <c r="P2779" s="2">
        <f t="shared" si="89"/>
        <v>3</v>
      </c>
    </row>
    <row r="2780" spans="1:16" x14ac:dyDescent="0.3">
      <c r="A2780">
        <v>29</v>
      </c>
      <c r="B2780" t="s">
        <v>4866</v>
      </c>
      <c r="C2780" t="s">
        <v>17</v>
      </c>
      <c r="D2780">
        <v>1892</v>
      </c>
      <c r="E2780">
        <v>1892</v>
      </c>
      <c r="F2780">
        <v>1</v>
      </c>
      <c r="G2780">
        <v>2</v>
      </c>
      <c r="H2780">
        <v>0</v>
      </c>
      <c r="I2780">
        <v>6</v>
      </c>
      <c r="J2780">
        <v>6</v>
      </c>
      <c r="K2780">
        <v>3</v>
      </c>
      <c r="L2780">
        <v>0</v>
      </c>
      <c r="M2780">
        <v>0</v>
      </c>
      <c r="N2780">
        <v>1</v>
      </c>
      <c r="O2780" s="2">
        <f t="shared" si="88"/>
        <v>6</v>
      </c>
      <c r="P2780" s="2">
        <f t="shared" si="89"/>
        <v>3</v>
      </c>
    </row>
    <row r="2781" spans="1:16" x14ac:dyDescent="0.3">
      <c r="A2781">
        <v>30</v>
      </c>
      <c r="B2781" t="s">
        <v>4867</v>
      </c>
      <c r="C2781" t="s">
        <v>13</v>
      </c>
      <c r="D2781">
        <v>1938</v>
      </c>
      <c r="E2781">
        <v>1938</v>
      </c>
      <c r="F2781">
        <v>1</v>
      </c>
      <c r="G2781">
        <v>2</v>
      </c>
      <c r="H2781">
        <v>0</v>
      </c>
      <c r="I2781">
        <v>6</v>
      </c>
      <c r="J2781">
        <v>6</v>
      </c>
      <c r="K2781">
        <v>3</v>
      </c>
      <c r="L2781">
        <v>0</v>
      </c>
      <c r="M2781">
        <v>0</v>
      </c>
      <c r="N2781">
        <v>1</v>
      </c>
      <c r="O2781" s="2">
        <f t="shared" si="88"/>
        <v>6</v>
      </c>
      <c r="P2781" s="2">
        <f t="shared" si="89"/>
        <v>3</v>
      </c>
    </row>
    <row r="2782" spans="1:16" x14ac:dyDescent="0.3">
      <c r="A2782">
        <v>31</v>
      </c>
      <c r="B2782" t="s">
        <v>4868</v>
      </c>
      <c r="C2782" t="s">
        <v>17</v>
      </c>
      <c r="D2782">
        <v>1899</v>
      </c>
      <c r="E2782">
        <v>1899</v>
      </c>
      <c r="F2782">
        <v>1</v>
      </c>
      <c r="G2782">
        <v>2</v>
      </c>
      <c r="H2782">
        <v>0</v>
      </c>
      <c r="I2782">
        <v>6</v>
      </c>
      <c r="J2782">
        <v>5</v>
      </c>
      <c r="K2782">
        <v>3</v>
      </c>
      <c r="L2782">
        <v>0</v>
      </c>
      <c r="M2782">
        <v>0</v>
      </c>
      <c r="N2782">
        <v>0</v>
      </c>
      <c r="O2782" s="2">
        <f t="shared" si="88"/>
        <v>6</v>
      </c>
      <c r="P2782" s="2">
        <f t="shared" si="89"/>
        <v>3</v>
      </c>
    </row>
    <row r="2783" spans="1:16" x14ac:dyDescent="0.3">
      <c r="A2783">
        <v>32</v>
      </c>
      <c r="B2783" t="s">
        <v>4869</v>
      </c>
      <c r="C2783" t="s">
        <v>11</v>
      </c>
      <c r="D2783">
        <v>1964</v>
      </c>
      <c r="E2783">
        <v>1964</v>
      </c>
      <c r="F2783">
        <v>1</v>
      </c>
      <c r="G2783">
        <v>2</v>
      </c>
      <c r="H2783">
        <v>1</v>
      </c>
      <c r="I2783">
        <v>6</v>
      </c>
      <c r="J2783">
        <v>3</v>
      </c>
      <c r="K2783">
        <v>6</v>
      </c>
      <c r="L2783">
        <v>0</v>
      </c>
      <c r="M2783">
        <v>0</v>
      </c>
      <c r="N2783">
        <v>0</v>
      </c>
      <c r="O2783" s="2">
        <f t="shared" si="88"/>
        <v>6</v>
      </c>
      <c r="P2783" s="2">
        <f t="shared" si="89"/>
        <v>3</v>
      </c>
    </row>
    <row r="2784" spans="1:16" x14ac:dyDescent="0.3">
      <c r="A2784">
        <v>33</v>
      </c>
      <c r="B2784" t="s">
        <v>3047</v>
      </c>
      <c r="C2784" t="s">
        <v>11</v>
      </c>
      <c r="D2784">
        <v>1989</v>
      </c>
      <c r="E2784">
        <v>1989</v>
      </c>
      <c r="F2784">
        <v>2</v>
      </c>
      <c r="G2784">
        <v>2</v>
      </c>
      <c r="H2784">
        <v>1</v>
      </c>
      <c r="I2784">
        <v>6</v>
      </c>
      <c r="J2784">
        <v>6</v>
      </c>
      <c r="K2784">
        <v>6</v>
      </c>
      <c r="L2784">
        <v>0</v>
      </c>
      <c r="M2784">
        <v>0</v>
      </c>
      <c r="N2784">
        <v>1</v>
      </c>
      <c r="O2784" s="2">
        <f t="shared" si="88"/>
        <v>3</v>
      </c>
      <c r="P2784" s="2">
        <f t="shared" si="89"/>
        <v>3</v>
      </c>
    </row>
    <row r="2785" spans="1:16" x14ac:dyDescent="0.3">
      <c r="A2785">
        <v>34</v>
      </c>
      <c r="B2785" t="s">
        <v>4870</v>
      </c>
      <c r="C2785" t="s">
        <v>17</v>
      </c>
      <c r="D2785">
        <v>1896</v>
      </c>
      <c r="E2785">
        <v>1896</v>
      </c>
      <c r="F2785">
        <v>1</v>
      </c>
      <c r="G2785">
        <v>2</v>
      </c>
      <c r="H2785">
        <v>0</v>
      </c>
      <c r="I2785">
        <v>6</v>
      </c>
      <c r="J2785">
        <v>6</v>
      </c>
      <c r="K2785">
        <v>3</v>
      </c>
      <c r="L2785">
        <v>0</v>
      </c>
      <c r="M2785">
        <v>0</v>
      </c>
      <c r="N2785">
        <v>1</v>
      </c>
      <c r="O2785" s="2">
        <f t="shared" si="88"/>
        <v>6</v>
      </c>
      <c r="P2785" s="2">
        <f t="shared" si="89"/>
        <v>3</v>
      </c>
    </row>
    <row r="2786" spans="1:16" x14ac:dyDescent="0.3">
      <c r="A2786">
        <v>35</v>
      </c>
      <c r="B2786" t="s">
        <v>4871</v>
      </c>
      <c r="C2786" t="s">
        <v>13</v>
      </c>
      <c r="D2786">
        <v>1921</v>
      </c>
      <c r="E2786">
        <v>1921</v>
      </c>
      <c r="F2786">
        <v>1</v>
      </c>
      <c r="G2786">
        <v>2</v>
      </c>
      <c r="H2786">
        <v>0</v>
      </c>
      <c r="I2786">
        <v>6</v>
      </c>
      <c r="J2786">
        <v>4</v>
      </c>
      <c r="K2786">
        <v>3</v>
      </c>
      <c r="L2786">
        <v>0</v>
      </c>
      <c r="M2786">
        <v>0</v>
      </c>
      <c r="N2786">
        <v>0</v>
      </c>
      <c r="O2786" s="2">
        <f t="shared" si="88"/>
        <v>6</v>
      </c>
      <c r="P2786" s="2">
        <f t="shared" si="89"/>
        <v>3</v>
      </c>
    </row>
    <row r="2787" spans="1:16" x14ac:dyDescent="0.3">
      <c r="A2787">
        <v>36</v>
      </c>
      <c r="B2787" t="s">
        <v>2726</v>
      </c>
      <c r="C2787" t="s">
        <v>17</v>
      </c>
      <c r="D2787">
        <v>1992</v>
      </c>
      <c r="E2787">
        <v>1992</v>
      </c>
      <c r="F2787">
        <v>1</v>
      </c>
      <c r="G2787">
        <v>2</v>
      </c>
      <c r="H2787">
        <v>0</v>
      </c>
      <c r="I2787">
        <v>6</v>
      </c>
      <c r="J2787">
        <v>3</v>
      </c>
      <c r="K2787">
        <v>3</v>
      </c>
      <c r="L2787">
        <v>0</v>
      </c>
      <c r="M2787">
        <v>0</v>
      </c>
      <c r="N2787">
        <v>0</v>
      </c>
      <c r="O2787" s="2">
        <f t="shared" si="88"/>
        <v>6</v>
      </c>
      <c r="P2787" s="2">
        <f t="shared" si="89"/>
        <v>3</v>
      </c>
    </row>
    <row r="2788" spans="1:16" x14ac:dyDescent="0.3">
      <c r="A2788">
        <v>37</v>
      </c>
      <c r="B2788" t="s">
        <v>3446</v>
      </c>
      <c r="C2788" t="s">
        <v>14</v>
      </c>
      <c r="D2788">
        <v>1995</v>
      </c>
      <c r="E2788">
        <v>1998</v>
      </c>
      <c r="F2788">
        <v>7</v>
      </c>
      <c r="G2788">
        <v>4</v>
      </c>
      <c r="H2788">
        <v>1</v>
      </c>
      <c r="I2788">
        <v>6</v>
      </c>
      <c r="J2788">
        <v>6</v>
      </c>
      <c r="K2788">
        <v>2</v>
      </c>
      <c r="L2788">
        <v>0</v>
      </c>
      <c r="M2788">
        <v>0</v>
      </c>
      <c r="N2788">
        <v>3</v>
      </c>
      <c r="O2788" s="2">
        <f t="shared" si="88"/>
        <v>0.8571428571428571</v>
      </c>
      <c r="P2788" s="2">
        <f t="shared" si="89"/>
        <v>1.5</v>
      </c>
    </row>
    <row r="2789" spans="1:16" x14ac:dyDescent="0.3">
      <c r="A2789">
        <v>38</v>
      </c>
      <c r="B2789" t="s">
        <v>4872</v>
      </c>
      <c r="C2789" t="s">
        <v>13</v>
      </c>
      <c r="D2789">
        <v>1938</v>
      </c>
      <c r="E2789">
        <v>1938</v>
      </c>
      <c r="F2789">
        <v>1</v>
      </c>
      <c r="G2789">
        <v>1</v>
      </c>
      <c r="H2789">
        <v>0</v>
      </c>
      <c r="I2789">
        <v>6</v>
      </c>
      <c r="J2789">
        <v>6</v>
      </c>
      <c r="K2789">
        <v>6</v>
      </c>
      <c r="L2789">
        <v>0</v>
      </c>
      <c r="M2789">
        <v>0</v>
      </c>
      <c r="N2789">
        <v>0</v>
      </c>
      <c r="O2789" s="2">
        <f t="shared" si="88"/>
        <v>6</v>
      </c>
      <c r="P2789" s="2">
        <f t="shared" si="89"/>
        <v>6</v>
      </c>
    </row>
    <row r="2790" spans="1:16" x14ac:dyDescent="0.3">
      <c r="A2790">
        <v>39</v>
      </c>
      <c r="B2790" t="s">
        <v>4873</v>
      </c>
      <c r="C2790" t="s">
        <v>13</v>
      </c>
      <c r="D2790">
        <v>1887</v>
      </c>
      <c r="E2790">
        <v>1887</v>
      </c>
      <c r="F2790">
        <v>1</v>
      </c>
      <c r="G2790">
        <v>2</v>
      </c>
      <c r="H2790">
        <v>0</v>
      </c>
      <c r="I2790">
        <v>6</v>
      </c>
      <c r="J2790">
        <v>6</v>
      </c>
      <c r="K2790">
        <v>3</v>
      </c>
      <c r="L2790">
        <v>0</v>
      </c>
      <c r="M2790">
        <v>0</v>
      </c>
      <c r="N2790">
        <v>1</v>
      </c>
      <c r="O2790" s="2">
        <f t="shared" si="88"/>
        <v>6</v>
      </c>
      <c r="P2790" s="2">
        <f t="shared" si="89"/>
        <v>3</v>
      </c>
    </row>
    <row r="2791" spans="1:16" x14ac:dyDescent="0.3">
      <c r="A2791">
        <v>40</v>
      </c>
      <c r="B2791" t="s">
        <v>4874</v>
      </c>
      <c r="C2791" t="s">
        <v>12</v>
      </c>
      <c r="D2791">
        <v>1879</v>
      </c>
      <c r="E2791">
        <v>1879</v>
      </c>
      <c r="F2791">
        <v>1</v>
      </c>
      <c r="G2791">
        <v>1</v>
      </c>
      <c r="H2791">
        <v>0</v>
      </c>
      <c r="I2791">
        <v>5</v>
      </c>
      <c r="J2791">
        <v>5</v>
      </c>
      <c r="K2791">
        <v>5</v>
      </c>
      <c r="L2791">
        <v>0</v>
      </c>
      <c r="M2791">
        <v>0</v>
      </c>
      <c r="N2791">
        <v>0</v>
      </c>
      <c r="O2791" s="2">
        <f t="shared" si="88"/>
        <v>5</v>
      </c>
      <c r="P2791" s="2">
        <f t="shared" si="89"/>
        <v>5</v>
      </c>
    </row>
    <row r="2792" spans="1:16" x14ac:dyDescent="0.3">
      <c r="A2792">
        <v>41</v>
      </c>
      <c r="B2792" t="s">
        <v>4875</v>
      </c>
      <c r="C2792" t="s">
        <v>15</v>
      </c>
      <c r="D2792">
        <v>1991</v>
      </c>
      <c r="E2792">
        <v>1991</v>
      </c>
      <c r="F2792">
        <v>2</v>
      </c>
      <c r="G2792">
        <v>2</v>
      </c>
      <c r="H2792">
        <v>2</v>
      </c>
      <c r="I2792">
        <v>5</v>
      </c>
      <c r="J2792">
        <v>4</v>
      </c>
      <c r="K2792" t="s">
        <v>8</v>
      </c>
      <c r="L2792">
        <v>0</v>
      </c>
      <c r="M2792">
        <v>0</v>
      </c>
      <c r="N2792">
        <v>0</v>
      </c>
      <c r="O2792" s="2">
        <f t="shared" si="88"/>
        <v>2.5</v>
      </c>
      <c r="P2792" s="2">
        <f t="shared" si="89"/>
        <v>2.5</v>
      </c>
    </row>
    <row r="2793" spans="1:16" x14ac:dyDescent="0.3">
      <c r="A2793">
        <v>42</v>
      </c>
      <c r="B2793" t="s">
        <v>4876</v>
      </c>
      <c r="C2793" t="s">
        <v>18</v>
      </c>
      <c r="D2793">
        <v>1946</v>
      </c>
      <c r="E2793">
        <v>1946</v>
      </c>
      <c r="F2793">
        <v>1</v>
      </c>
      <c r="G2793">
        <v>2</v>
      </c>
      <c r="H2793">
        <v>0</v>
      </c>
      <c r="I2793">
        <v>5</v>
      </c>
      <c r="J2793">
        <v>4</v>
      </c>
      <c r="K2793">
        <v>2.5</v>
      </c>
      <c r="L2793">
        <v>0</v>
      </c>
      <c r="M2793">
        <v>0</v>
      </c>
      <c r="N2793">
        <v>0</v>
      </c>
      <c r="O2793" s="2">
        <f t="shared" si="88"/>
        <v>5</v>
      </c>
      <c r="P2793" s="2">
        <f t="shared" si="89"/>
        <v>2.5</v>
      </c>
    </row>
    <row r="2794" spans="1:16" x14ac:dyDescent="0.3">
      <c r="A2794">
        <v>43</v>
      </c>
      <c r="B2794" t="s">
        <v>1288</v>
      </c>
      <c r="C2794" t="s">
        <v>13</v>
      </c>
      <c r="D2794">
        <v>2014</v>
      </c>
      <c r="E2794">
        <v>2014</v>
      </c>
      <c r="F2794">
        <v>1</v>
      </c>
      <c r="G2794">
        <v>2</v>
      </c>
      <c r="H2794">
        <v>0</v>
      </c>
      <c r="I2794">
        <v>5</v>
      </c>
      <c r="J2794">
        <v>4</v>
      </c>
      <c r="K2794">
        <v>2.5</v>
      </c>
      <c r="L2794">
        <v>0</v>
      </c>
      <c r="M2794">
        <v>0</v>
      </c>
      <c r="N2794">
        <v>0</v>
      </c>
      <c r="O2794" s="2">
        <f t="shared" si="88"/>
        <v>5</v>
      </c>
      <c r="P2794" s="2">
        <f t="shared" si="89"/>
        <v>2.5</v>
      </c>
    </row>
    <row r="2795" spans="1:16" x14ac:dyDescent="0.3">
      <c r="A2795">
        <v>44</v>
      </c>
      <c r="B2795" t="s">
        <v>4877</v>
      </c>
      <c r="C2795" t="s">
        <v>17</v>
      </c>
      <c r="D2795">
        <v>1992</v>
      </c>
      <c r="E2795">
        <v>1992</v>
      </c>
      <c r="F2795">
        <v>1</v>
      </c>
      <c r="G2795">
        <v>2</v>
      </c>
      <c r="H2795">
        <v>2</v>
      </c>
      <c r="I2795">
        <v>5</v>
      </c>
      <c r="J2795">
        <v>5</v>
      </c>
      <c r="K2795" t="s">
        <v>8</v>
      </c>
      <c r="L2795">
        <v>0</v>
      </c>
      <c r="M2795">
        <v>0</v>
      </c>
      <c r="N2795">
        <v>0</v>
      </c>
      <c r="O2795" s="2">
        <f t="shared" si="88"/>
        <v>5</v>
      </c>
      <c r="P2795" s="2">
        <f t="shared" si="89"/>
        <v>2.5</v>
      </c>
    </row>
    <row r="2796" spans="1:16" x14ac:dyDescent="0.3">
      <c r="A2796">
        <v>45</v>
      </c>
      <c r="B2796" t="s">
        <v>4878</v>
      </c>
      <c r="C2796" t="s">
        <v>15</v>
      </c>
      <c r="D2796">
        <v>2002</v>
      </c>
      <c r="E2796">
        <v>2002</v>
      </c>
      <c r="F2796">
        <v>1</v>
      </c>
      <c r="G2796">
        <v>2</v>
      </c>
      <c r="H2796">
        <v>0</v>
      </c>
      <c r="I2796">
        <v>5</v>
      </c>
      <c r="J2796">
        <v>5</v>
      </c>
      <c r="K2796">
        <v>2.5</v>
      </c>
      <c r="L2796">
        <v>0</v>
      </c>
      <c r="M2796">
        <v>0</v>
      </c>
      <c r="N2796">
        <v>1</v>
      </c>
      <c r="O2796" s="2">
        <f t="shared" si="88"/>
        <v>5</v>
      </c>
      <c r="P2796" s="2">
        <f t="shared" si="89"/>
        <v>2.5</v>
      </c>
    </row>
    <row r="2797" spans="1:16" x14ac:dyDescent="0.3">
      <c r="A2797">
        <v>46</v>
      </c>
      <c r="B2797" t="s">
        <v>4879</v>
      </c>
      <c r="C2797" t="s">
        <v>12</v>
      </c>
      <c r="D2797">
        <v>1964</v>
      </c>
      <c r="E2797">
        <v>1964</v>
      </c>
      <c r="F2797">
        <v>5</v>
      </c>
      <c r="G2797">
        <v>4</v>
      </c>
      <c r="H2797">
        <v>1</v>
      </c>
      <c r="I2797">
        <v>5</v>
      </c>
      <c r="J2797">
        <v>3</v>
      </c>
      <c r="K2797">
        <v>1.66</v>
      </c>
      <c r="L2797">
        <v>0</v>
      </c>
      <c r="M2797">
        <v>0</v>
      </c>
      <c r="N2797">
        <v>2</v>
      </c>
      <c r="O2797" s="2">
        <f t="shared" si="88"/>
        <v>1</v>
      </c>
      <c r="P2797" s="2">
        <f t="shared" si="89"/>
        <v>1.25</v>
      </c>
    </row>
    <row r="2798" spans="1:16" x14ac:dyDescent="0.3">
      <c r="A2798">
        <v>47</v>
      </c>
      <c r="B2798" t="s">
        <v>4880</v>
      </c>
      <c r="C2798" t="s">
        <v>13</v>
      </c>
      <c r="D2798">
        <v>1921</v>
      </c>
      <c r="E2798">
        <v>1921</v>
      </c>
      <c r="F2798">
        <v>1</v>
      </c>
      <c r="G2798">
        <v>2</v>
      </c>
      <c r="H2798">
        <v>0</v>
      </c>
      <c r="I2798">
        <v>5</v>
      </c>
      <c r="J2798">
        <v>3</v>
      </c>
      <c r="K2798">
        <v>2.5</v>
      </c>
      <c r="L2798">
        <v>0</v>
      </c>
      <c r="M2798">
        <v>0</v>
      </c>
      <c r="N2798">
        <v>0</v>
      </c>
      <c r="O2798" s="2">
        <f t="shared" si="88"/>
        <v>5</v>
      </c>
      <c r="P2798" s="2">
        <f t="shared" si="89"/>
        <v>2.5</v>
      </c>
    </row>
    <row r="2799" spans="1:16" x14ac:dyDescent="0.3">
      <c r="A2799">
        <v>48</v>
      </c>
      <c r="B2799" t="s">
        <v>4881</v>
      </c>
      <c r="C2799" t="s">
        <v>12</v>
      </c>
      <c r="D2799">
        <v>1971</v>
      </c>
      <c r="E2799">
        <v>1971</v>
      </c>
      <c r="F2799">
        <v>1</v>
      </c>
      <c r="G2799">
        <v>2</v>
      </c>
      <c r="H2799">
        <v>0</v>
      </c>
      <c r="I2799">
        <v>5</v>
      </c>
      <c r="J2799">
        <v>5</v>
      </c>
      <c r="K2799">
        <v>2.5</v>
      </c>
      <c r="L2799">
        <v>0</v>
      </c>
      <c r="M2799">
        <v>0</v>
      </c>
      <c r="N2799">
        <v>1</v>
      </c>
      <c r="O2799" s="2">
        <f t="shared" si="88"/>
        <v>5</v>
      </c>
      <c r="P2799" s="2">
        <f t="shared" si="89"/>
        <v>2.5</v>
      </c>
    </row>
    <row r="2800" spans="1:16" x14ac:dyDescent="0.3">
      <c r="A2800">
        <v>49</v>
      </c>
      <c r="B2800" t="s">
        <v>4882</v>
      </c>
      <c r="C2800" t="s">
        <v>15</v>
      </c>
      <c r="D2800">
        <v>2019</v>
      </c>
      <c r="E2800">
        <v>2019</v>
      </c>
      <c r="F2800">
        <v>1</v>
      </c>
      <c r="G2800">
        <v>2</v>
      </c>
      <c r="H2800">
        <v>0</v>
      </c>
      <c r="I2800">
        <v>5</v>
      </c>
      <c r="J2800">
        <v>5</v>
      </c>
      <c r="K2800">
        <v>2.5</v>
      </c>
      <c r="L2800">
        <v>0</v>
      </c>
      <c r="M2800">
        <v>0</v>
      </c>
      <c r="N2800">
        <v>1</v>
      </c>
      <c r="O2800" s="2">
        <f t="shared" si="88"/>
        <v>5</v>
      </c>
      <c r="P2800" s="2">
        <f t="shared" si="89"/>
        <v>2.5</v>
      </c>
    </row>
    <row r="2801" spans="1:16" x14ac:dyDescent="0.3">
      <c r="A2801">
        <v>0</v>
      </c>
      <c r="B2801" t="s">
        <v>4883</v>
      </c>
      <c r="C2801" t="s">
        <v>12</v>
      </c>
      <c r="D2801">
        <v>1930</v>
      </c>
      <c r="E2801">
        <v>1931</v>
      </c>
      <c r="F2801">
        <v>2</v>
      </c>
      <c r="G2801">
        <v>2</v>
      </c>
      <c r="H2801">
        <v>0</v>
      </c>
      <c r="I2801">
        <v>5</v>
      </c>
      <c r="J2801">
        <v>5</v>
      </c>
      <c r="K2801">
        <v>2.5</v>
      </c>
      <c r="L2801">
        <v>0</v>
      </c>
      <c r="M2801">
        <v>0</v>
      </c>
      <c r="N2801">
        <v>1</v>
      </c>
      <c r="O2801" s="2">
        <f t="shared" si="88"/>
        <v>2.5</v>
      </c>
      <c r="P2801" s="2">
        <f t="shared" si="89"/>
        <v>2.5</v>
      </c>
    </row>
    <row r="2802" spans="1:16" x14ac:dyDescent="0.3">
      <c r="A2802">
        <v>1</v>
      </c>
      <c r="B2802" t="s">
        <v>4884</v>
      </c>
      <c r="C2802" t="s">
        <v>11</v>
      </c>
      <c r="D2802">
        <v>1933</v>
      </c>
      <c r="E2802">
        <v>1933</v>
      </c>
      <c r="F2802">
        <v>1</v>
      </c>
      <c r="G2802">
        <v>2</v>
      </c>
      <c r="H2802">
        <v>2</v>
      </c>
      <c r="I2802">
        <v>5</v>
      </c>
      <c r="J2802">
        <v>4</v>
      </c>
      <c r="K2802" t="s">
        <v>8</v>
      </c>
      <c r="L2802">
        <v>0</v>
      </c>
      <c r="M2802">
        <v>0</v>
      </c>
      <c r="N2802">
        <v>0</v>
      </c>
      <c r="O2802" s="2">
        <f t="shared" si="88"/>
        <v>5</v>
      </c>
      <c r="P2802" s="2">
        <f t="shared" si="89"/>
        <v>2.5</v>
      </c>
    </row>
    <row r="2803" spans="1:16" x14ac:dyDescent="0.3">
      <c r="A2803">
        <v>2</v>
      </c>
      <c r="B2803" t="s">
        <v>4885</v>
      </c>
      <c r="C2803" t="s">
        <v>11</v>
      </c>
      <c r="D2803">
        <v>1971</v>
      </c>
      <c r="E2803">
        <v>1971</v>
      </c>
      <c r="F2803">
        <v>1</v>
      </c>
      <c r="G2803">
        <v>1</v>
      </c>
      <c r="H2803">
        <v>0</v>
      </c>
      <c r="I2803">
        <v>5</v>
      </c>
      <c r="J2803">
        <v>5</v>
      </c>
      <c r="K2803">
        <v>5</v>
      </c>
      <c r="L2803">
        <v>0</v>
      </c>
      <c r="M2803">
        <v>0</v>
      </c>
      <c r="N2803">
        <v>0</v>
      </c>
      <c r="O2803" s="2">
        <f t="shared" si="88"/>
        <v>5</v>
      </c>
      <c r="P2803" s="2">
        <f t="shared" si="89"/>
        <v>5</v>
      </c>
    </row>
    <row r="2804" spans="1:16" x14ac:dyDescent="0.3">
      <c r="A2804">
        <v>3</v>
      </c>
      <c r="B2804" t="s">
        <v>1931</v>
      </c>
      <c r="C2804" t="s">
        <v>19</v>
      </c>
      <c r="D2804">
        <v>2014</v>
      </c>
      <c r="E2804">
        <v>2014</v>
      </c>
      <c r="F2804">
        <v>1</v>
      </c>
      <c r="G2804">
        <v>2</v>
      </c>
      <c r="H2804">
        <v>0</v>
      </c>
      <c r="I2804">
        <v>5</v>
      </c>
      <c r="J2804">
        <v>5</v>
      </c>
      <c r="K2804">
        <v>2.5</v>
      </c>
      <c r="L2804">
        <v>0</v>
      </c>
      <c r="M2804">
        <v>0</v>
      </c>
      <c r="N2804">
        <v>1</v>
      </c>
      <c r="O2804" s="2">
        <f t="shared" si="88"/>
        <v>5</v>
      </c>
      <c r="P2804" s="2">
        <f t="shared" si="89"/>
        <v>2.5</v>
      </c>
    </row>
    <row r="2805" spans="1:16" x14ac:dyDescent="0.3">
      <c r="A2805">
        <v>4</v>
      </c>
      <c r="B2805" t="s">
        <v>3196</v>
      </c>
      <c r="C2805" t="s">
        <v>11</v>
      </c>
      <c r="D2805">
        <v>1997</v>
      </c>
      <c r="E2805">
        <v>2001</v>
      </c>
      <c r="F2805">
        <v>3</v>
      </c>
      <c r="G2805">
        <v>2</v>
      </c>
      <c r="H2805">
        <v>1</v>
      </c>
      <c r="I2805">
        <v>5</v>
      </c>
      <c r="J2805">
        <v>4</v>
      </c>
      <c r="K2805">
        <v>5</v>
      </c>
      <c r="L2805">
        <v>0</v>
      </c>
      <c r="M2805">
        <v>0</v>
      </c>
      <c r="N2805">
        <v>0</v>
      </c>
      <c r="O2805" s="2">
        <f t="shared" si="88"/>
        <v>1.6666666666666667</v>
      </c>
      <c r="P2805" s="2">
        <f t="shared" si="89"/>
        <v>2.5</v>
      </c>
    </row>
    <row r="2806" spans="1:16" x14ac:dyDescent="0.3">
      <c r="A2806">
        <v>5</v>
      </c>
      <c r="B2806" t="s">
        <v>4886</v>
      </c>
      <c r="C2806" t="s">
        <v>13</v>
      </c>
      <c r="D2806">
        <v>1879</v>
      </c>
      <c r="E2806">
        <v>1879</v>
      </c>
      <c r="F2806">
        <v>1</v>
      </c>
      <c r="G2806">
        <v>2</v>
      </c>
      <c r="H2806">
        <v>0</v>
      </c>
      <c r="I2806">
        <v>5</v>
      </c>
      <c r="J2806">
        <v>5</v>
      </c>
      <c r="K2806">
        <v>2.5</v>
      </c>
      <c r="L2806">
        <v>0</v>
      </c>
      <c r="M2806">
        <v>0</v>
      </c>
      <c r="N2806">
        <v>1</v>
      </c>
      <c r="O2806" s="2">
        <f t="shared" si="88"/>
        <v>5</v>
      </c>
      <c r="P2806" s="2">
        <f t="shared" si="89"/>
        <v>2.5</v>
      </c>
    </row>
    <row r="2807" spans="1:16" x14ac:dyDescent="0.3">
      <c r="A2807">
        <v>6</v>
      </c>
      <c r="B2807" t="s">
        <v>2717</v>
      </c>
      <c r="C2807" t="s">
        <v>20</v>
      </c>
      <c r="D2807">
        <v>2008</v>
      </c>
      <c r="E2807">
        <v>2008</v>
      </c>
      <c r="F2807">
        <v>4</v>
      </c>
      <c r="G2807">
        <v>7</v>
      </c>
      <c r="H2807">
        <v>3</v>
      </c>
      <c r="I2807">
        <v>5</v>
      </c>
      <c r="J2807">
        <v>2</v>
      </c>
      <c r="K2807">
        <v>1.25</v>
      </c>
      <c r="L2807">
        <v>0</v>
      </c>
      <c r="M2807">
        <v>0</v>
      </c>
      <c r="N2807">
        <v>2</v>
      </c>
      <c r="O2807" s="2">
        <f t="shared" si="88"/>
        <v>1.25</v>
      </c>
      <c r="P2807" s="2">
        <f t="shared" si="89"/>
        <v>0.7142857142857143</v>
      </c>
    </row>
    <row r="2808" spans="1:16" x14ac:dyDescent="0.3">
      <c r="A2808">
        <v>7</v>
      </c>
      <c r="B2808" t="s">
        <v>4887</v>
      </c>
      <c r="C2808" t="s">
        <v>12</v>
      </c>
      <c r="D2808">
        <v>1885</v>
      </c>
      <c r="E2808">
        <v>1885</v>
      </c>
      <c r="F2808">
        <v>1</v>
      </c>
      <c r="G2808">
        <v>2</v>
      </c>
      <c r="H2808">
        <v>0</v>
      </c>
      <c r="I2808">
        <v>5</v>
      </c>
      <c r="J2808">
        <v>5</v>
      </c>
      <c r="K2808">
        <v>2.5</v>
      </c>
      <c r="L2808">
        <v>0</v>
      </c>
      <c r="M2808">
        <v>0</v>
      </c>
      <c r="N2808">
        <v>1</v>
      </c>
      <c r="O2808" s="2">
        <f t="shared" si="88"/>
        <v>5</v>
      </c>
      <c r="P2808" s="2">
        <f t="shared" si="89"/>
        <v>2.5</v>
      </c>
    </row>
    <row r="2809" spans="1:16" x14ac:dyDescent="0.3">
      <c r="A2809">
        <v>8</v>
      </c>
      <c r="B2809" t="s">
        <v>888</v>
      </c>
      <c r="C2809" t="s">
        <v>15</v>
      </c>
      <c r="D2809">
        <v>2009</v>
      </c>
      <c r="E2809">
        <v>2009</v>
      </c>
      <c r="F2809">
        <v>1</v>
      </c>
      <c r="G2809">
        <v>2</v>
      </c>
      <c r="H2809">
        <v>0</v>
      </c>
      <c r="I2809">
        <v>5</v>
      </c>
      <c r="J2809">
        <v>5</v>
      </c>
      <c r="K2809">
        <v>2.5</v>
      </c>
      <c r="L2809">
        <v>0</v>
      </c>
      <c r="M2809">
        <v>0</v>
      </c>
      <c r="N2809">
        <v>1</v>
      </c>
      <c r="O2809" s="2">
        <f t="shared" si="88"/>
        <v>5</v>
      </c>
      <c r="P2809" s="2">
        <f t="shared" si="89"/>
        <v>2.5</v>
      </c>
    </row>
    <row r="2810" spans="1:16" x14ac:dyDescent="0.3">
      <c r="A2810">
        <v>9</v>
      </c>
      <c r="B2810" t="s">
        <v>4888</v>
      </c>
      <c r="C2810" t="s">
        <v>13</v>
      </c>
      <c r="D2810">
        <v>1935</v>
      </c>
      <c r="E2810">
        <v>1935</v>
      </c>
      <c r="F2810">
        <v>1</v>
      </c>
      <c r="G2810">
        <v>1</v>
      </c>
      <c r="H2810">
        <v>0</v>
      </c>
      <c r="I2810">
        <v>5</v>
      </c>
      <c r="J2810">
        <v>5</v>
      </c>
      <c r="K2810">
        <v>5</v>
      </c>
      <c r="L2810">
        <v>0</v>
      </c>
      <c r="M2810">
        <v>0</v>
      </c>
      <c r="N2810">
        <v>0</v>
      </c>
      <c r="O2810" s="2">
        <f t="shared" si="88"/>
        <v>5</v>
      </c>
      <c r="P2810" s="2">
        <f t="shared" si="89"/>
        <v>5</v>
      </c>
    </row>
    <row r="2811" spans="1:16" x14ac:dyDescent="0.3">
      <c r="A2811">
        <v>10</v>
      </c>
      <c r="B2811" t="s">
        <v>4889</v>
      </c>
      <c r="C2811" t="s">
        <v>15</v>
      </c>
      <c r="D2811">
        <v>1935</v>
      </c>
      <c r="E2811">
        <v>1935</v>
      </c>
      <c r="F2811">
        <v>1</v>
      </c>
      <c r="G2811">
        <v>1</v>
      </c>
      <c r="H2811">
        <v>0</v>
      </c>
      <c r="I2811">
        <v>5</v>
      </c>
      <c r="J2811">
        <v>5</v>
      </c>
      <c r="K2811">
        <v>5</v>
      </c>
      <c r="L2811">
        <v>0</v>
      </c>
      <c r="M2811">
        <v>0</v>
      </c>
      <c r="N2811">
        <v>0</v>
      </c>
      <c r="O2811" s="2">
        <f t="shared" si="88"/>
        <v>5</v>
      </c>
      <c r="P2811" s="2">
        <f t="shared" si="89"/>
        <v>5</v>
      </c>
    </row>
    <row r="2812" spans="1:16" x14ac:dyDescent="0.3">
      <c r="A2812">
        <v>11</v>
      </c>
      <c r="B2812" t="s">
        <v>2606</v>
      </c>
      <c r="C2812" t="s">
        <v>15</v>
      </c>
      <c r="D2812">
        <v>1986</v>
      </c>
      <c r="E2812">
        <v>1986</v>
      </c>
      <c r="F2812">
        <v>1</v>
      </c>
      <c r="G2812">
        <v>1</v>
      </c>
      <c r="H2812">
        <v>0</v>
      </c>
      <c r="I2812">
        <v>5</v>
      </c>
      <c r="J2812">
        <v>5</v>
      </c>
      <c r="K2812">
        <v>5</v>
      </c>
      <c r="L2812">
        <v>0</v>
      </c>
      <c r="M2812">
        <v>0</v>
      </c>
      <c r="N2812">
        <v>0</v>
      </c>
      <c r="O2812" s="2">
        <f t="shared" si="88"/>
        <v>5</v>
      </c>
      <c r="P2812" s="2">
        <f t="shared" si="89"/>
        <v>5</v>
      </c>
    </row>
    <row r="2813" spans="1:16" x14ac:dyDescent="0.3">
      <c r="A2813">
        <v>12</v>
      </c>
      <c r="B2813" t="s">
        <v>345</v>
      </c>
      <c r="C2813" t="s">
        <v>14</v>
      </c>
      <c r="D2813">
        <v>2011</v>
      </c>
      <c r="E2813">
        <v>2011</v>
      </c>
      <c r="F2813">
        <v>1</v>
      </c>
      <c r="G2813">
        <v>1</v>
      </c>
      <c r="H2813">
        <v>0</v>
      </c>
      <c r="I2813">
        <v>5</v>
      </c>
      <c r="J2813">
        <v>5</v>
      </c>
      <c r="K2813">
        <v>5</v>
      </c>
      <c r="L2813">
        <v>0</v>
      </c>
      <c r="M2813">
        <v>0</v>
      </c>
      <c r="N2813">
        <v>0</v>
      </c>
      <c r="O2813" s="2">
        <f t="shared" si="88"/>
        <v>5</v>
      </c>
      <c r="P2813" s="2">
        <f t="shared" si="89"/>
        <v>5</v>
      </c>
    </row>
    <row r="2814" spans="1:16" x14ac:dyDescent="0.3">
      <c r="A2814">
        <v>13</v>
      </c>
      <c r="B2814" t="s">
        <v>4890</v>
      </c>
      <c r="C2814" t="s">
        <v>12</v>
      </c>
      <c r="D2814">
        <v>1936</v>
      </c>
      <c r="E2814">
        <v>1936</v>
      </c>
      <c r="F2814">
        <v>1</v>
      </c>
      <c r="G2814">
        <v>2</v>
      </c>
      <c r="H2814">
        <v>0</v>
      </c>
      <c r="I2814">
        <v>5</v>
      </c>
      <c r="J2814">
        <v>3</v>
      </c>
      <c r="K2814">
        <v>2.5</v>
      </c>
      <c r="L2814">
        <v>0</v>
      </c>
      <c r="M2814">
        <v>0</v>
      </c>
      <c r="N2814">
        <v>0</v>
      </c>
      <c r="O2814" s="2">
        <f t="shared" si="88"/>
        <v>5</v>
      </c>
      <c r="P2814" s="2">
        <f t="shared" si="89"/>
        <v>2.5</v>
      </c>
    </row>
    <row r="2815" spans="1:16" x14ac:dyDescent="0.3">
      <c r="A2815">
        <v>14</v>
      </c>
      <c r="B2815" t="s">
        <v>4891</v>
      </c>
      <c r="C2815" t="s">
        <v>15</v>
      </c>
      <c r="D2815">
        <v>1953</v>
      </c>
      <c r="E2815">
        <v>1953</v>
      </c>
      <c r="F2815">
        <v>1</v>
      </c>
      <c r="G2815">
        <v>1</v>
      </c>
      <c r="H2815">
        <v>0</v>
      </c>
      <c r="I2815">
        <v>5</v>
      </c>
      <c r="J2815">
        <v>5</v>
      </c>
      <c r="K2815">
        <v>5</v>
      </c>
      <c r="L2815">
        <v>0</v>
      </c>
      <c r="M2815">
        <v>0</v>
      </c>
      <c r="N2815">
        <v>0</v>
      </c>
      <c r="O2815" s="2">
        <f t="shared" si="88"/>
        <v>5</v>
      </c>
      <c r="P2815" s="2">
        <f t="shared" si="89"/>
        <v>5</v>
      </c>
    </row>
    <row r="2816" spans="1:16" x14ac:dyDescent="0.3">
      <c r="A2816">
        <v>15</v>
      </c>
      <c r="B2816" t="s">
        <v>794</v>
      </c>
      <c r="C2816" t="s">
        <v>14</v>
      </c>
      <c r="D2816">
        <v>2013</v>
      </c>
      <c r="E2816">
        <v>2014</v>
      </c>
      <c r="F2816">
        <v>1</v>
      </c>
      <c r="G2816">
        <v>1</v>
      </c>
      <c r="H2816">
        <v>0</v>
      </c>
      <c r="I2816">
        <v>5</v>
      </c>
      <c r="J2816">
        <v>5</v>
      </c>
      <c r="K2816">
        <v>5</v>
      </c>
      <c r="L2816">
        <v>0</v>
      </c>
      <c r="M2816">
        <v>0</v>
      </c>
      <c r="N2816">
        <v>0</v>
      </c>
      <c r="O2816" s="2">
        <f t="shared" si="88"/>
        <v>5</v>
      </c>
      <c r="P2816" s="2">
        <f t="shared" si="89"/>
        <v>5</v>
      </c>
    </row>
    <row r="2817" spans="1:16" x14ac:dyDescent="0.3">
      <c r="A2817">
        <v>16</v>
      </c>
      <c r="B2817" t="s">
        <v>1854</v>
      </c>
      <c r="C2817" t="s">
        <v>13</v>
      </c>
      <c r="D2817">
        <v>2010</v>
      </c>
      <c r="E2817">
        <v>2010</v>
      </c>
      <c r="F2817">
        <v>1</v>
      </c>
      <c r="G2817">
        <v>1</v>
      </c>
      <c r="H2817">
        <v>0</v>
      </c>
      <c r="I2817">
        <v>5</v>
      </c>
      <c r="J2817">
        <v>5</v>
      </c>
      <c r="K2817">
        <v>5</v>
      </c>
      <c r="L2817">
        <v>0</v>
      </c>
      <c r="M2817">
        <v>0</v>
      </c>
      <c r="N2817">
        <v>0</v>
      </c>
      <c r="O2817" s="2">
        <f t="shared" si="88"/>
        <v>5</v>
      </c>
      <c r="P2817" s="2">
        <f t="shared" si="89"/>
        <v>5</v>
      </c>
    </row>
    <row r="2818" spans="1:16" x14ac:dyDescent="0.3">
      <c r="A2818">
        <v>17</v>
      </c>
      <c r="B2818" t="s">
        <v>4892</v>
      </c>
      <c r="C2818" t="s">
        <v>17</v>
      </c>
      <c r="D2818">
        <v>1913</v>
      </c>
      <c r="E2818">
        <v>1913</v>
      </c>
      <c r="F2818">
        <v>1</v>
      </c>
      <c r="G2818">
        <v>2</v>
      </c>
      <c r="H2818">
        <v>0</v>
      </c>
      <c r="I2818">
        <v>5</v>
      </c>
      <c r="J2818">
        <v>4</v>
      </c>
      <c r="K2818">
        <v>2.5</v>
      </c>
      <c r="L2818">
        <v>0</v>
      </c>
      <c r="M2818">
        <v>0</v>
      </c>
      <c r="N2818">
        <v>0</v>
      </c>
      <c r="O2818" s="2">
        <f t="shared" ref="O2818:O2881" si="90">I2818/F2818</f>
        <v>5</v>
      </c>
      <c r="P2818" s="2">
        <f t="shared" ref="P2818:P2881" si="91">I2818/G2818</f>
        <v>2.5</v>
      </c>
    </row>
    <row r="2819" spans="1:16" x14ac:dyDescent="0.3">
      <c r="A2819">
        <v>18</v>
      </c>
      <c r="B2819" t="s">
        <v>3056</v>
      </c>
      <c r="C2819" t="s">
        <v>11</v>
      </c>
      <c r="D2819">
        <v>1986</v>
      </c>
      <c r="E2819">
        <v>1987</v>
      </c>
      <c r="F2819">
        <v>2</v>
      </c>
      <c r="G2819">
        <v>2</v>
      </c>
      <c r="H2819">
        <v>1</v>
      </c>
      <c r="I2819">
        <v>4</v>
      </c>
      <c r="J2819">
        <v>2</v>
      </c>
      <c r="K2819">
        <v>4</v>
      </c>
      <c r="L2819">
        <v>0</v>
      </c>
      <c r="M2819">
        <v>0</v>
      </c>
      <c r="N2819">
        <v>0</v>
      </c>
      <c r="O2819" s="2">
        <f t="shared" si="90"/>
        <v>2</v>
      </c>
      <c r="P2819" s="2">
        <f t="shared" si="91"/>
        <v>2</v>
      </c>
    </row>
    <row r="2820" spans="1:16" x14ac:dyDescent="0.3">
      <c r="A2820">
        <v>19</v>
      </c>
      <c r="B2820" t="s">
        <v>3207</v>
      </c>
      <c r="C2820" t="s">
        <v>18</v>
      </c>
      <c r="D2820">
        <v>2010</v>
      </c>
      <c r="E2820">
        <v>2010</v>
      </c>
      <c r="F2820">
        <v>1</v>
      </c>
      <c r="G2820">
        <v>1</v>
      </c>
      <c r="H2820">
        <v>0</v>
      </c>
      <c r="I2820">
        <v>4</v>
      </c>
      <c r="J2820">
        <v>4</v>
      </c>
      <c r="K2820">
        <v>4</v>
      </c>
      <c r="L2820">
        <v>0</v>
      </c>
      <c r="M2820">
        <v>0</v>
      </c>
      <c r="N2820">
        <v>0</v>
      </c>
      <c r="O2820" s="2">
        <f t="shared" si="90"/>
        <v>4</v>
      </c>
      <c r="P2820" s="2">
        <f t="shared" si="91"/>
        <v>4</v>
      </c>
    </row>
    <row r="2821" spans="1:16" x14ac:dyDescent="0.3">
      <c r="A2821">
        <v>20</v>
      </c>
      <c r="B2821" t="s">
        <v>2361</v>
      </c>
      <c r="C2821" t="s">
        <v>13</v>
      </c>
      <c r="D2821">
        <v>2006</v>
      </c>
      <c r="E2821">
        <v>2006</v>
      </c>
      <c r="F2821">
        <v>1</v>
      </c>
      <c r="G2821">
        <v>1</v>
      </c>
      <c r="H2821">
        <v>0</v>
      </c>
      <c r="I2821">
        <v>4</v>
      </c>
      <c r="J2821">
        <v>4</v>
      </c>
      <c r="K2821">
        <v>4</v>
      </c>
      <c r="L2821">
        <v>0</v>
      </c>
      <c r="M2821">
        <v>0</v>
      </c>
      <c r="N2821">
        <v>0</v>
      </c>
      <c r="O2821" s="2">
        <f t="shared" si="90"/>
        <v>4</v>
      </c>
      <c r="P2821" s="2">
        <f t="shared" si="91"/>
        <v>4</v>
      </c>
    </row>
    <row r="2822" spans="1:16" x14ac:dyDescent="0.3">
      <c r="A2822">
        <v>21</v>
      </c>
      <c r="B2822" t="s">
        <v>4893</v>
      </c>
      <c r="C2822" t="s">
        <v>18</v>
      </c>
      <c r="D2822">
        <v>1946</v>
      </c>
      <c r="E2822">
        <v>1946</v>
      </c>
      <c r="F2822">
        <v>1</v>
      </c>
      <c r="G2822">
        <v>2</v>
      </c>
      <c r="H2822">
        <v>0</v>
      </c>
      <c r="I2822">
        <v>4</v>
      </c>
      <c r="J2822">
        <v>3</v>
      </c>
      <c r="K2822">
        <v>2</v>
      </c>
      <c r="L2822">
        <v>0</v>
      </c>
      <c r="M2822">
        <v>0</v>
      </c>
      <c r="N2822">
        <v>0</v>
      </c>
      <c r="O2822" s="2">
        <f t="shared" si="90"/>
        <v>4</v>
      </c>
      <c r="P2822" s="2">
        <f t="shared" si="91"/>
        <v>2</v>
      </c>
    </row>
    <row r="2823" spans="1:16" x14ac:dyDescent="0.3">
      <c r="A2823">
        <v>22</v>
      </c>
      <c r="B2823" t="s">
        <v>4894</v>
      </c>
      <c r="C2823" t="s">
        <v>12</v>
      </c>
      <c r="D2823">
        <v>1887</v>
      </c>
      <c r="E2823">
        <v>1888</v>
      </c>
      <c r="F2823">
        <v>2</v>
      </c>
      <c r="G2823">
        <v>4</v>
      </c>
      <c r="H2823">
        <v>2</v>
      </c>
      <c r="I2823">
        <v>4</v>
      </c>
      <c r="J2823">
        <v>2</v>
      </c>
      <c r="K2823">
        <v>2</v>
      </c>
      <c r="L2823">
        <v>0</v>
      </c>
      <c r="M2823">
        <v>0</v>
      </c>
      <c r="N2823">
        <v>0</v>
      </c>
      <c r="O2823" s="2">
        <f t="shared" si="90"/>
        <v>2</v>
      </c>
      <c r="P2823" s="2">
        <f t="shared" si="91"/>
        <v>1</v>
      </c>
    </row>
    <row r="2824" spans="1:16" x14ac:dyDescent="0.3">
      <c r="A2824">
        <v>23</v>
      </c>
      <c r="B2824" t="s">
        <v>4895</v>
      </c>
      <c r="C2824" t="s">
        <v>17</v>
      </c>
      <c r="D2824">
        <v>1922</v>
      </c>
      <c r="E2824">
        <v>1922</v>
      </c>
      <c r="F2824">
        <v>1</v>
      </c>
      <c r="G2824">
        <v>2</v>
      </c>
      <c r="H2824">
        <v>1</v>
      </c>
      <c r="I2824">
        <v>4</v>
      </c>
      <c r="J2824">
        <v>4</v>
      </c>
      <c r="K2824">
        <v>4</v>
      </c>
      <c r="L2824">
        <v>0</v>
      </c>
      <c r="M2824">
        <v>0</v>
      </c>
      <c r="N2824">
        <v>1</v>
      </c>
      <c r="O2824" s="2">
        <f t="shared" si="90"/>
        <v>4</v>
      </c>
      <c r="P2824" s="2">
        <f t="shared" si="91"/>
        <v>2</v>
      </c>
    </row>
    <row r="2825" spans="1:16" x14ac:dyDescent="0.3">
      <c r="A2825">
        <v>24</v>
      </c>
      <c r="B2825" t="s">
        <v>4896</v>
      </c>
      <c r="C2825" t="s">
        <v>17</v>
      </c>
      <c r="D2825">
        <v>1931</v>
      </c>
      <c r="E2825">
        <v>1931</v>
      </c>
      <c r="F2825">
        <v>1</v>
      </c>
      <c r="G2825">
        <v>1</v>
      </c>
      <c r="H2825">
        <v>0</v>
      </c>
      <c r="I2825">
        <v>4</v>
      </c>
      <c r="J2825">
        <v>4</v>
      </c>
      <c r="K2825">
        <v>4</v>
      </c>
      <c r="L2825">
        <v>0</v>
      </c>
      <c r="M2825">
        <v>0</v>
      </c>
      <c r="N2825">
        <v>0</v>
      </c>
      <c r="O2825" s="2">
        <f t="shared" si="90"/>
        <v>4</v>
      </c>
      <c r="P2825" s="2">
        <f t="shared" si="91"/>
        <v>4</v>
      </c>
    </row>
    <row r="2826" spans="1:16" x14ac:dyDescent="0.3">
      <c r="A2826">
        <v>25</v>
      </c>
      <c r="B2826" t="s">
        <v>4897</v>
      </c>
      <c r="C2826" t="s">
        <v>13</v>
      </c>
      <c r="D2826">
        <v>1947</v>
      </c>
      <c r="E2826">
        <v>1947</v>
      </c>
      <c r="F2826">
        <v>1</v>
      </c>
      <c r="G2826">
        <v>2</v>
      </c>
      <c r="H2826">
        <v>0</v>
      </c>
      <c r="I2826">
        <v>4</v>
      </c>
      <c r="J2826">
        <v>4</v>
      </c>
      <c r="K2826">
        <v>2</v>
      </c>
      <c r="L2826">
        <v>0</v>
      </c>
      <c r="M2826">
        <v>0</v>
      </c>
      <c r="N2826">
        <v>1</v>
      </c>
      <c r="O2826" s="2">
        <f t="shared" si="90"/>
        <v>4</v>
      </c>
      <c r="P2826" s="2">
        <f t="shared" si="91"/>
        <v>2</v>
      </c>
    </row>
    <row r="2827" spans="1:16" x14ac:dyDescent="0.3">
      <c r="A2827">
        <v>26</v>
      </c>
      <c r="B2827" t="s">
        <v>4898</v>
      </c>
      <c r="C2827" t="s">
        <v>12</v>
      </c>
      <c r="D2827">
        <v>1887</v>
      </c>
      <c r="E2827">
        <v>1887</v>
      </c>
      <c r="F2827">
        <v>1</v>
      </c>
      <c r="G2827">
        <v>2</v>
      </c>
      <c r="H2827">
        <v>0</v>
      </c>
      <c r="I2827">
        <v>4</v>
      </c>
      <c r="J2827">
        <v>3</v>
      </c>
      <c r="K2827">
        <v>2</v>
      </c>
      <c r="L2827">
        <v>0</v>
      </c>
      <c r="M2827">
        <v>0</v>
      </c>
      <c r="N2827">
        <v>0</v>
      </c>
      <c r="O2827" s="2">
        <f t="shared" si="90"/>
        <v>4</v>
      </c>
      <c r="P2827" s="2">
        <f t="shared" si="91"/>
        <v>2</v>
      </c>
    </row>
    <row r="2828" spans="1:16" x14ac:dyDescent="0.3">
      <c r="A2828">
        <v>27</v>
      </c>
      <c r="B2828" t="s">
        <v>4899</v>
      </c>
      <c r="C2828" t="s">
        <v>20</v>
      </c>
      <c r="D2828">
        <v>2019</v>
      </c>
      <c r="E2828">
        <v>2019</v>
      </c>
      <c r="F2828">
        <v>4</v>
      </c>
      <c r="G2828">
        <v>8</v>
      </c>
      <c r="H2828">
        <v>2</v>
      </c>
      <c r="I2828">
        <v>4</v>
      </c>
      <c r="J2828">
        <v>2</v>
      </c>
      <c r="K2828">
        <v>0.66</v>
      </c>
      <c r="L2828">
        <v>0</v>
      </c>
      <c r="M2828">
        <v>0</v>
      </c>
      <c r="N2828">
        <v>3</v>
      </c>
      <c r="O2828" s="2">
        <f t="shared" si="90"/>
        <v>1</v>
      </c>
      <c r="P2828" s="2">
        <f t="shared" si="91"/>
        <v>0.5</v>
      </c>
    </row>
    <row r="2829" spans="1:16" x14ac:dyDescent="0.3">
      <c r="A2829">
        <v>28</v>
      </c>
      <c r="B2829" t="s">
        <v>1247</v>
      </c>
      <c r="C2829" t="s">
        <v>12</v>
      </c>
      <c r="D2829">
        <v>2016</v>
      </c>
      <c r="E2829">
        <v>2016</v>
      </c>
      <c r="F2829">
        <v>1</v>
      </c>
      <c r="G2829">
        <v>2</v>
      </c>
      <c r="H2829">
        <v>0</v>
      </c>
      <c r="I2829">
        <v>4</v>
      </c>
      <c r="J2829">
        <v>3</v>
      </c>
      <c r="K2829">
        <v>2</v>
      </c>
      <c r="L2829">
        <v>0</v>
      </c>
      <c r="M2829">
        <v>0</v>
      </c>
      <c r="N2829">
        <v>0</v>
      </c>
      <c r="O2829" s="2">
        <f t="shared" si="90"/>
        <v>4</v>
      </c>
      <c r="P2829" s="2">
        <f t="shared" si="91"/>
        <v>2</v>
      </c>
    </row>
    <row r="2830" spans="1:16" x14ac:dyDescent="0.3">
      <c r="A2830">
        <v>29</v>
      </c>
      <c r="B2830" t="s">
        <v>4900</v>
      </c>
      <c r="C2830" t="s">
        <v>18</v>
      </c>
      <c r="D2830">
        <v>1930</v>
      </c>
      <c r="E2830">
        <v>1930</v>
      </c>
      <c r="F2830">
        <v>1</v>
      </c>
      <c r="G2830">
        <v>2</v>
      </c>
      <c r="H2830">
        <v>0</v>
      </c>
      <c r="I2830">
        <v>4</v>
      </c>
      <c r="J2830">
        <v>2</v>
      </c>
      <c r="K2830">
        <v>2</v>
      </c>
      <c r="L2830">
        <v>0</v>
      </c>
      <c r="M2830">
        <v>0</v>
      </c>
      <c r="N2830">
        <v>0</v>
      </c>
      <c r="O2830" s="2">
        <f t="shared" si="90"/>
        <v>4</v>
      </c>
      <c r="P2830" s="2">
        <f t="shared" si="91"/>
        <v>2</v>
      </c>
    </row>
    <row r="2831" spans="1:16" x14ac:dyDescent="0.3">
      <c r="A2831">
        <v>30</v>
      </c>
      <c r="B2831" t="s">
        <v>4901</v>
      </c>
      <c r="C2831" t="s">
        <v>17</v>
      </c>
      <c r="D2831">
        <v>1896</v>
      </c>
      <c r="E2831">
        <v>1896</v>
      </c>
      <c r="F2831">
        <v>1</v>
      </c>
      <c r="G2831">
        <v>2</v>
      </c>
      <c r="H2831">
        <v>1</v>
      </c>
      <c r="I2831">
        <v>4</v>
      </c>
      <c r="J2831">
        <v>3</v>
      </c>
      <c r="K2831">
        <v>4</v>
      </c>
      <c r="L2831">
        <v>0</v>
      </c>
      <c r="M2831">
        <v>0</v>
      </c>
      <c r="N2831">
        <v>0</v>
      </c>
      <c r="O2831" s="2">
        <f t="shared" si="90"/>
        <v>4</v>
      </c>
      <c r="P2831" s="2">
        <f t="shared" si="91"/>
        <v>2</v>
      </c>
    </row>
    <row r="2832" spans="1:16" x14ac:dyDescent="0.3">
      <c r="A2832">
        <v>31</v>
      </c>
      <c r="B2832" t="s">
        <v>4902</v>
      </c>
      <c r="C2832" t="s">
        <v>13</v>
      </c>
      <c r="D2832">
        <v>1959</v>
      </c>
      <c r="E2832">
        <v>1960</v>
      </c>
      <c r="F2832">
        <v>4</v>
      </c>
      <c r="G2832">
        <v>4</v>
      </c>
      <c r="H2832">
        <v>1</v>
      </c>
      <c r="I2832">
        <v>4</v>
      </c>
      <c r="J2832">
        <v>2</v>
      </c>
      <c r="K2832">
        <v>1.33</v>
      </c>
      <c r="L2832">
        <v>0</v>
      </c>
      <c r="M2832">
        <v>0</v>
      </c>
      <c r="N2832">
        <v>1</v>
      </c>
      <c r="O2832" s="2">
        <f t="shared" si="90"/>
        <v>1</v>
      </c>
      <c r="P2832" s="2">
        <f t="shared" si="91"/>
        <v>1</v>
      </c>
    </row>
    <row r="2833" spans="1:16" x14ac:dyDescent="0.3">
      <c r="A2833">
        <v>32</v>
      </c>
      <c r="B2833" t="s">
        <v>3235</v>
      </c>
      <c r="C2833" t="s">
        <v>18</v>
      </c>
      <c r="D2833">
        <v>1992</v>
      </c>
      <c r="E2833">
        <v>1995</v>
      </c>
      <c r="F2833">
        <v>4</v>
      </c>
      <c r="G2833">
        <v>2</v>
      </c>
      <c r="H2833">
        <v>1</v>
      </c>
      <c r="I2833">
        <v>4</v>
      </c>
      <c r="J2833">
        <v>3</v>
      </c>
      <c r="K2833">
        <v>4</v>
      </c>
      <c r="L2833">
        <v>0</v>
      </c>
      <c r="M2833">
        <v>0</v>
      </c>
      <c r="N2833">
        <v>0</v>
      </c>
      <c r="O2833" s="2">
        <f t="shared" si="90"/>
        <v>1</v>
      </c>
      <c r="P2833" s="2">
        <f t="shared" si="91"/>
        <v>2</v>
      </c>
    </row>
    <row r="2834" spans="1:16" x14ac:dyDescent="0.3">
      <c r="A2834">
        <v>33</v>
      </c>
      <c r="B2834" t="s">
        <v>3126</v>
      </c>
      <c r="C2834" t="s">
        <v>16</v>
      </c>
      <c r="D2834">
        <v>2000</v>
      </c>
      <c r="E2834">
        <v>2000</v>
      </c>
      <c r="F2834">
        <v>1</v>
      </c>
      <c r="G2834">
        <v>2</v>
      </c>
      <c r="H2834">
        <v>1</v>
      </c>
      <c r="I2834">
        <v>4</v>
      </c>
      <c r="J2834">
        <v>3</v>
      </c>
      <c r="K2834">
        <v>4</v>
      </c>
      <c r="L2834">
        <v>0</v>
      </c>
      <c r="M2834">
        <v>0</v>
      </c>
      <c r="N2834">
        <v>0</v>
      </c>
      <c r="O2834" s="2">
        <f t="shared" si="90"/>
        <v>4</v>
      </c>
      <c r="P2834" s="2">
        <f t="shared" si="91"/>
        <v>2</v>
      </c>
    </row>
    <row r="2835" spans="1:16" x14ac:dyDescent="0.3">
      <c r="A2835">
        <v>34</v>
      </c>
      <c r="B2835" t="s">
        <v>2916</v>
      </c>
      <c r="C2835" t="s">
        <v>19</v>
      </c>
      <c r="D2835">
        <v>1992</v>
      </c>
      <c r="E2835">
        <v>1994</v>
      </c>
      <c r="F2835">
        <v>5</v>
      </c>
      <c r="G2835">
        <v>3</v>
      </c>
      <c r="H2835">
        <v>1</v>
      </c>
      <c r="I2835">
        <v>4</v>
      </c>
      <c r="J2835">
        <v>2</v>
      </c>
      <c r="K2835">
        <v>2</v>
      </c>
      <c r="L2835">
        <v>0</v>
      </c>
      <c r="M2835">
        <v>0</v>
      </c>
      <c r="N2835">
        <v>1</v>
      </c>
      <c r="O2835" s="2">
        <f t="shared" si="90"/>
        <v>0.8</v>
      </c>
      <c r="P2835" s="2">
        <f t="shared" si="91"/>
        <v>1.3333333333333333</v>
      </c>
    </row>
    <row r="2836" spans="1:16" x14ac:dyDescent="0.3">
      <c r="A2836">
        <v>35</v>
      </c>
      <c r="B2836" t="s">
        <v>4903</v>
      </c>
      <c r="C2836" t="s">
        <v>16</v>
      </c>
      <c r="D2836">
        <v>1962</v>
      </c>
      <c r="E2836">
        <v>1962</v>
      </c>
      <c r="F2836">
        <v>1</v>
      </c>
      <c r="G2836">
        <v>2</v>
      </c>
      <c r="H2836">
        <v>1</v>
      </c>
      <c r="I2836">
        <v>4</v>
      </c>
      <c r="J2836">
        <v>2</v>
      </c>
      <c r="K2836">
        <v>4</v>
      </c>
      <c r="L2836">
        <v>0</v>
      </c>
      <c r="M2836">
        <v>0</v>
      </c>
      <c r="N2836">
        <v>0</v>
      </c>
      <c r="O2836" s="2">
        <f t="shared" si="90"/>
        <v>4</v>
      </c>
      <c r="P2836" s="2">
        <f t="shared" si="91"/>
        <v>2</v>
      </c>
    </row>
    <row r="2837" spans="1:16" x14ac:dyDescent="0.3">
      <c r="A2837">
        <v>36</v>
      </c>
      <c r="B2837" t="s">
        <v>4904</v>
      </c>
      <c r="C2837" t="s">
        <v>18</v>
      </c>
      <c r="D2837">
        <v>1996</v>
      </c>
      <c r="E2837">
        <v>1996</v>
      </c>
      <c r="F2837">
        <v>1</v>
      </c>
      <c r="G2837">
        <v>1</v>
      </c>
      <c r="H2837">
        <v>1</v>
      </c>
      <c r="I2837">
        <v>4</v>
      </c>
      <c r="J2837">
        <v>4</v>
      </c>
      <c r="K2837" t="s">
        <v>8</v>
      </c>
      <c r="L2837">
        <v>0</v>
      </c>
      <c r="M2837">
        <v>0</v>
      </c>
      <c r="N2837">
        <v>0</v>
      </c>
      <c r="O2837" s="2">
        <f t="shared" si="90"/>
        <v>4</v>
      </c>
      <c r="P2837" s="2">
        <f t="shared" si="91"/>
        <v>4</v>
      </c>
    </row>
    <row r="2838" spans="1:16" x14ac:dyDescent="0.3">
      <c r="A2838">
        <v>37</v>
      </c>
      <c r="B2838" t="s">
        <v>4905</v>
      </c>
      <c r="C2838" t="s">
        <v>16</v>
      </c>
      <c r="D2838">
        <v>2018</v>
      </c>
      <c r="E2838">
        <v>2018</v>
      </c>
      <c r="F2838">
        <v>1</v>
      </c>
      <c r="G2838">
        <v>2</v>
      </c>
      <c r="H2838">
        <v>2</v>
      </c>
      <c r="I2838">
        <v>4</v>
      </c>
      <c r="J2838">
        <v>4</v>
      </c>
      <c r="K2838" t="s">
        <v>8</v>
      </c>
      <c r="L2838">
        <v>0</v>
      </c>
      <c r="M2838">
        <v>0</v>
      </c>
      <c r="N2838">
        <v>0</v>
      </c>
      <c r="O2838" s="2">
        <f t="shared" si="90"/>
        <v>4</v>
      </c>
      <c r="P2838" s="2">
        <f t="shared" si="91"/>
        <v>2</v>
      </c>
    </row>
    <row r="2839" spans="1:16" x14ac:dyDescent="0.3">
      <c r="A2839">
        <v>38</v>
      </c>
      <c r="B2839" t="s">
        <v>1212</v>
      </c>
      <c r="C2839" t="s">
        <v>20</v>
      </c>
      <c r="D2839">
        <v>2018</v>
      </c>
      <c r="E2839">
        <v>2018</v>
      </c>
      <c r="F2839">
        <v>1</v>
      </c>
      <c r="G2839">
        <v>2</v>
      </c>
      <c r="H2839">
        <v>0</v>
      </c>
      <c r="I2839">
        <v>4</v>
      </c>
      <c r="J2839">
        <v>4</v>
      </c>
      <c r="K2839">
        <v>2</v>
      </c>
      <c r="L2839">
        <v>0</v>
      </c>
      <c r="M2839">
        <v>0</v>
      </c>
      <c r="N2839">
        <v>1</v>
      </c>
      <c r="O2839" s="2">
        <f t="shared" si="90"/>
        <v>4</v>
      </c>
      <c r="P2839" s="2">
        <f t="shared" si="91"/>
        <v>2</v>
      </c>
    </row>
    <row r="2840" spans="1:16" x14ac:dyDescent="0.3">
      <c r="A2840">
        <v>39</v>
      </c>
      <c r="B2840" t="s">
        <v>4906</v>
      </c>
      <c r="C2840" t="s">
        <v>17</v>
      </c>
      <c r="D2840">
        <v>1889</v>
      </c>
      <c r="E2840">
        <v>1889</v>
      </c>
      <c r="F2840">
        <v>1</v>
      </c>
      <c r="G2840">
        <v>2</v>
      </c>
      <c r="H2840">
        <v>0</v>
      </c>
      <c r="I2840">
        <v>4</v>
      </c>
      <c r="J2840">
        <v>4</v>
      </c>
      <c r="K2840">
        <v>2</v>
      </c>
      <c r="L2840">
        <v>0</v>
      </c>
      <c r="M2840">
        <v>0</v>
      </c>
      <c r="N2840">
        <v>1</v>
      </c>
      <c r="O2840" s="2">
        <f t="shared" si="90"/>
        <v>4</v>
      </c>
      <c r="P2840" s="2">
        <f t="shared" si="91"/>
        <v>2</v>
      </c>
    </row>
    <row r="2841" spans="1:16" x14ac:dyDescent="0.3">
      <c r="A2841">
        <v>40</v>
      </c>
      <c r="B2841" t="s">
        <v>4907</v>
      </c>
      <c r="C2841" t="s">
        <v>13</v>
      </c>
      <c r="D2841">
        <v>1997</v>
      </c>
      <c r="E2841">
        <v>1997</v>
      </c>
      <c r="F2841">
        <v>1</v>
      </c>
      <c r="G2841">
        <v>2</v>
      </c>
      <c r="H2841">
        <v>1</v>
      </c>
      <c r="I2841">
        <v>4</v>
      </c>
      <c r="J2841">
        <v>4</v>
      </c>
      <c r="K2841">
        <v>4</v>
      </c>
      <c r="L2841">
        <v>0</v>
      </c>
      <c r="M2841">
        <v>0</v>
      </c>
      <c r="N2841">
        <v>1</v>
      </c>
      <c r="O2841" s="2">
        <f t="shared" si="90"/>
        <v>4</v>
      </c>
      <c r="P2841" s="2">
        <f t="shared" si="91"/>
        <v>2</v>
      </c>
    </row>
    <row r="2842" spans="1:16" x14ac:dyDescent="0.3">
      <c r="A2842">
        <v>41</v>
      </c>
      <c r="B2842" t="s">
        <v>4908</v>
      </c>
      <c r="C2842" t="s">
        <v>18</v>
      </c>
      <c r="D2842">
        <v>1933</v>
      </c>
      <c r="E2842">
        <v>1933</v>
      </c>
      <c r="F2842">
        <v>1</v>
      </c>
      <c r="G2842">
        <v>1</v>
      </c>
      <c r="H2842">
        <v>0</v>
      </c>
      <c r="I2842">
        <v>4</v>
      </c>
      <c r="J2842">
        <v>4</v>
      </c>
      <c r="K2842">
        <v>4</v>
      </c>
      <c r="L2842">
        <v>0</v>
      </c>
      <c r="M2842">
        <v>0</v>
      </c>
      <c r="N2842">
        <v>0</v>
      </c>
      <c r="O2842" s="2">
        <f t="shared" si="90"/>
        <v>4</v>
      </c>
      <c r="P2842" s="2">
        <f t="shared" si="91"/>
        <v>4</v>
      </c>
    </row>
    <row r="2843" spans="1:16" x14ac:dyDescent="0.3">
      <c r="A2843">
        <v>42</v>
      </c>
      <c r="B2843" t="s">
        <v>4909</v>
      </c>
      <c r="C2843" t="s">
        <v>17</v>
      </c>
      <c r="D2843">
        <v>1899</v>
      </c>
      <c r="E2843">
        <v>1899</v>
      </c>
      <c r="F2843">
        <v>1</v>
      </c>
      <c r="G2843">
        <v>2</v>
      </c>
      <c r="H2843">
        <v>0</v>
      </c>
      <c r="I2843">
        <v>4</v>
      </c>
      <c r="J2843">
        <v>2</v>
      </c>
      <c r="K2843">
        <v>2</v>
      </c>
      <c r="L2843">
        <v>0</v>
      </c>
      <c r="M2843">
        <v>0</v>
      </c>
      <c r="N2843">
        <v>0</v>
      </c>
      <c r="O2843" s="2">
        <f t="shared" si="90"/>
        <v>4</v>
      </c>
      <c r="P2843" s="2">
        <f t="shared" si="91"/>
        <v>2</v>
      </c>
    </row>
    <row r="2844" spans="1:16" x14ac:dyDescent="0.3">
      <c r="A2844">
        <v>43</v>
      </c>
      <c r="B2844" t="s">
        <v>4910</v>
      </c>
      <c r="C2844" t="s">
        <v>20</v>
      </c>
      <c r="D2844">
        <v>2018</v>
      </c>
      <c r="E2844">
        <v>2019</v>
      </c>
      <c r="F2844">
        <v>2</v>
      </c>
      <c r="G2844">
        <v>2</v>
      </c>
      <c r="H2844">
        <v>1</v>
      </c>
      <c r="I2844">
        <v>4</v>
      </c>
      <c r="J2844">
        <v>4</v>
      </c>
      <c r="K2844">
        <v>4</v>
      </c>
      <c r="L2844">
        <v>0</v>
      </c>
      <c r="M2844">
        <v>0</v>
      </c>
      <c r="N2844">
        <v>1</v>
      </c>
      <c r="O2844" s="2">
        <f t="shared" si="90"/>
        <v>2</v>
      </c>
      <c r="P2844" s="2">
        <f t="shared" si="91"/>
        <v>2</v>
      </c>
    </row>
    <row r="2845" spans="1:16" x14ac:dyDescent="0.3">
      <c r="A2845">
        <v>44</v>
      </c>
      <c r="B2845" t="s">
        <v>4911</v>
      </c>
      <c r="C2845" t="s">
        <v>15</v>
      </c>
      <c r="D2845">
        <v>1958</v>
      </c>
      <c r="E2845">
        <v>1959</v>
      </c>
      <c r="F2845">
        <v>3</v>
      </c>
      <c r="G2845">
        <v>5</v>
      </c>
      <c r="H2845">
        <v>3</v>
      </c>
      <c r="I2845">
        <v>4</v>
      </c>
      <c r="J2845">
        <v>4</v>
      </c>
      <c r="K2845">
        <v>2</v>
      </c>
      <c r="L2845">
        <v>0</v>
      </c>
      <c r="M2845">
        <v>0</v>
      </c>
      <c r="N2845">
        <v>2</v>
      </c>
      <c r="O2845" s="2">
        <f t="shared" si="90"/>
        <v>1.3333333333333333</v>
      </c>
      <c r="P2845" s="2">
        <f t="shared" si="91"/>
        <v>0.8</v>
      </c>
    </row>
    <row r="2846" spans="1:16" x14ac:dyDescent="0.3">
      <c r="A2846">
        <v>45</v>
      </c>
      <c r="B2846" t="s">
        <v>2001</v>
      </c>
      <c r="C2846" t="s">
        <v>11</v>
      </c>
      <c r="D2846">
        <v>2018</v>
      </c>
      <c r="E2846">
        <v>2018</v>
      </c>
      <c r="F2846">
        <v>1</v>
      </c>
      <c r="G2846">
        <v>1</v>
      </c>
      <c r="H2846">
        <v>1</v>
      </c>
      <c r="I2846">
        <v>4</v>
      </c>
      <c r="J2846">
        <v>4</v>
      </c>
      <c r="K2846" t="s">
        <v>8</v>
      </c>
      <c r="L2846">
        <v>0</v>
      </c>
      <c r="M2846">
        <v>0</v>
      </c>
      <c r="N2846">
        <v>0</v>
      </c>
      <c r="O2846" s="2">
        <f t="shared" si="90"/>
        <v>4</v>
      </c>
      <c r="P2846" s="2">
        <f t="shared" si="91"/>
        <v>4</v>
      </c>
    </row>
    <row r="2847" spans="1:16" x14ac:dyDescent="0.3">
      <c r="A2847">
        <v>46</v>
      </c>
      <c r="B2847" t="s">
        <v>4912</v>
      </c>
      <c r="C2847" t="s">
        <v>13</v>
      </c>
      <c r="D2847">
        <v>1951</v>
      </c>
      <c r="E2847">
        <v>1951</v>
      </c>
      <c r="F2847">
        <v>2</v>
      </c>
      <c r="G2847">
        <v>4</v>
      </c>
      <c r="H2847">
        <v>0</v>
      </c>
      <c r="I2847">
        <v>4</v>
      </c>
      <c r="J2847">
        <v>4</v>
      </c>
      <c r="K2847">
        <v>1</v>
      </c>
      <c r="L2847">
        <v>0</v>
      </c>
      <c r="M2847">
        <v>0</v>
      </c>
      <c r="N2847">
        <v>3</v>
      </c>
      <c r="O2847" s="2">
        <f t="shared" si="90"/>
        <v>2</v>
      </c>
      <c r="P2847" s="2">
        <f t="shared" si="91"/>
        <v>1</v>
      </c>
    </row>
    <row r="2848" spans="1:16" x14ac:dyDescent="0.3">
      <c r="A2848">
        <v>47</v>
      </c>
      <c r="B2848" t="s">
        <v>4913</v>
      </c>
      <c r="C2848" t="s">
        <v>13</v>
      </c>
      <c r="D2848">
        <v>1879</v>
      </c>
      <c r="E2848">
        <v>1879</v>
      </c>
      <c r="F2848">
        <v>1</v>
      </c>
      <c r="G2848">
        <v>2</v>
      </c>
      <c r="H2848">
        <v>0</v>
      </c>
      <c r="I2848">
        <v>4</v>
      </c>
      <c r="J2848">
        <v>4</v>
      </c>
      <c r="K2848">
        <v>2</v>
      </c>
      <c r="L2848">
        <v>0</v>
      </c>
      <c r="M2848">
        <v>0</v>
      </c>
      <c r="N2848">
        <v>1</v>
      </c>
      <c r="O2848" s="2">
        <f t="shared" si="90"/>
        <v>4</v>
      </c>
      <c r="P2848" s="2">
        <f t="shared" si="91"/>
        <v>2</v>
      </c>
    </row>
    <row r="2849" spans="1:16" x14ac:dyDescent="0.3">
      <c r="A2849">
        <v>48</v>
      </c>
      <c r="B2849" t="s">
        <v>4914</v>
      </c>
      <c r="C2849" t="s">
        <v>12</v>
      </c>
      <c r="D2849">
        <v>1997</v>
      </c>
      <c r="E2849">
        <v>1997</v>
      </c>
      <c r="F2849">
        <v>1</v>
      </c>
      <c r="G2849">
        <v>2</v>
      </c>
      <c r="H2849">
        <v>1</v>
      </c>
      <c r="I2849">
        <v>4</v>
      </c>
      <c r="J2849">
        <v>4</v>
      </c>
      <c r="K2849">
        <v>4</v>
      </c>
      <c r="L2849">
        <v>0</v>
      </c>
      <c r="M2849">
        <v>0</v>
      </c>
      <c r="N2849">
        <v>1</v>
      </c>
      <c r="O2849" s="2">
        <f t="shared" si="90"/>
        <v>4</v>
      </c>
      <c r="P2849" s="2">
        <f t="shared" si="91"/>
        <v>2</v>
      </c>
    </row>
    <row r="2850" spans="1:16" x14ac:dyDescent="0.3">
      <c r="A2850">
        <v>49</v>
      </c>
      <c r="B2850" t="s">
        <v>2831</v>
      </c>
      <c r="C2850" t="s">
        <v>11</v>
      </c>
      <c r="D2850">
        <v>1992</v>
      </c>
      <c r="E2850">
        <v>1992</v>
      </c>
      <c r="F2850">
        <v>1</v>
      </c>
      <c r="G2850">
        <v>1</v>
      </c>
      <c r="H2850">
        <v>0</v>
      </c>
      <c r="I2850">
        <v>3</v>
      </c>
      <c r="J2850">
        <v>3</v>
      </c>
      <c r="K2850">
        <v>3</v>
      </c>
      <c r="L2850">
        <v>0</v>
      </c>
      <c r="M2850">
        <v>0</v>
      </c>
      <c r="N2850">
        <v>0</v>
      </c>
      <c r="O2850" s="2">
        <f t="shared" si="90"/>
        <v>3</v>
      </c>
      <c r="P2850" s="2">
        <f t="shared" si="91"/>
        <v>3</v>
      </c>
    </row>
    <row r="2851" spans="1:16" x14ac:dyDescent="0.3">
      <c r="A2851">
        <v>0</v>
      </c>
      <c r="B2851" t="s">
        <v>4915</v>
      </c>
      <c r="C2851" t="s">
        <v>13</v>
      </c>
      <c r="D2851">
        <v>1961</v>
      </c>
      <c r="E2851">
        <v>1961</v>
      </c>
      <c r="F2851">
        <v>2</v>
      </c>
      <c r="G2851">
        <v>1</v>
      </c>
      <c r="H2851">
        <v>1</v>
      </c>
      <c r="I2851">
        <v>3</v>
      </c>
      <c r="J2851">
        <v>3</v>
      </c>
      <c r="K2851" t="s">
        <v>8</v>
      </c>
      <c r="L2851">
        <v>0</v>
      </c>
      <c r="M2851">
        <v>0</v>
      </c>
      <c r="N2851">
        <v>0</v>
      </c>
      <c r="O2851" s="2">
        <f t="shared" si="90"/>
        <v>1.5</v>
      </c>
      <c r="P2851" s="2">
        <f t="shared" si="91"/>
        <v>3</v>
      </c>
    </row>
    <row r="2852" spans="1:16" x14ac:dyDescent="0.3">
      <c r="A2852">
        <v>1</v>
      </c>
      <c r="B2852" t="s">
        <v>4916</v>
      </c>
      <c r="C2852" t="s">
        <v>11</v>
      </c>
      <c r="D2852">
        <v>1949</v>
      </c>
      <c r="E2852">
        <v>1951</v>
      </c>
      <c r="F2852">
        <v>2</v>
      </c>
      <c r="G2852">
        <v>2</v>
      </c>
      <c r="H2852">
        <v>1</v>
      </c>
      <c r="I2852">
        <v>3</v>
      </c>
      <c r="J2852">
        <v>3</v>
      </c>
      <c r="K2852">
        <v>3</v>
      </c>
      <c r="L2852">
        <v>0</v>
      </c>
      <c r="M2852">
        <v>0</v>
      </c>
      <c r="N2852">
        <v>1</v>
      </c>
      <c r="O2852" s="2">
        <f t="shared" si="90"/>
        <v>1.5</v>
      </c>
      <c r="P2852" s="2">
        <f t="shared" si="91"/>
        <v>1.5</v>
      </c>
    </row>
    <row r="2853" spans="1:16" x14ac:dyDescent="0.3">
      <c r="A2853">
        <v>2</v>
      </c>
      <c r="B2853" t="s">
        <v>4917</v>
      </c>
      <c r="C2853" t="s">
        <v>15</v>
      </c>
      <c r="D2853">
        <v>1939</v>
      </c>
      <c r="E2853">
        <v>1939</v>
      </c>
      <c r="F2853">
        <v>3</v>
      </c>
      <c r="G2853">
        <v>4</v>
      </c>
      <c r="H2853">
        <v>1</v>
      </c>
      <c r="I2853">
        <v>3</v>
      </c>
      <c r="J2853">
        <v>2</v>
      </c>
      <c r="K2853">
        <v>1</v>
      </c>
      <c r="L2853">
        <v>0</v>
      </c>
      <c r="M2853">
        <v>0</v>
      </c>
      <c r="N2853">
        <v>1</v>
      </c>
      <c r="O2853" s="2">
        <f t="shared" si="90"/>
        <v>1</v>
      </c>
      <c r="P2853" s="2">
        <f t="shared" si="91"/>
        <v>0.75</v>
      </c>
    </row>
    <row r="2854" spans="1:16" x14ac:dyDescent="0.3">
      <c r="A2854">
        <v>3</v>
      </c>
      <c r="B2854" t="s">
        <v>4918</v>
      </c>
      <c r="C2854" t="s">
        <v>12</v>
      </c>
      <c r="D2854">
        <v>1997</v>
      </c>
      <c r="E2854">
        <v>1997</v>
      </c>
      <c r="F2854">
        <v>2</v>
      </c>
      <c r="G2854">
        <v>2</v>
      </c>
      <c r="H2854">
        <v>2</v>
      </c>
      <c r="I2854">
        <v>3</v>
      </c>
      <c r="J2854">
        <v>3</v>
      </c>
      <c r="K2854" t="s">
        <v>8</v>
      </c>
      <c r="L2854">
        <v>0</v>
      </c>
      <c r="M2854">
        <v>0</v>
      </c>
      <c r="N2854">
        <v>0</v>
      </c>
      <c r="O2854" s="2">
        <f t="shared" si="90"/>
        <v>1.5</v>
      </c>
      <c r="P2854" s="2">
        <f t="shared" si="91"/>
        <v>1.5</v>
      </c>
    </row>
    <row r="2855" spans="1:16" x14ac:dyDescent="0.3">
      <c r="A2855">
        <v>4</v>
      </c>
      <c r="B2855" t="s">
        <v>4919</v>
      </c>
      <c r="C2855" t="s">
        <v>12</v>
      </c>
      <c r="D2855">
        <v>1971</v>
      </c>
      <c r="E2855">
        <v>1971</v>
      </c>
      <c r="F2855">
        <v>1</v>
      </c>
      <c r="G2855">
        <v>1</v>
      </c>
      <c r="H2855">
        <v>0</v>
      </c>
      <c r="I2855">
        <v>3</v>
      </c>
      <c r="J2855">
        <v>3</v>
      </c>
      <c r="K2855">
        <v>3</v>
      </c>
      <c r="L2855">
        <v>0</v>
      </c>
      <c r="M2855">
        <v>0</v>
      </c>
      <c r="N2855">
        <v>0</v>
      </c>
      <c r="O2855" s="2">
        <f t="shared" si="90"/>
        <v>3</v>
      </c>
      <c r="P2855" s="2">
        <f t="shared" si="91"/>
        <v>3</v>
      </c>
    </row>
    <row r="2856" spans="1:16" x14ac:dyDescent="0.3">
      <c r="A2856">
        <v>5</v>
      </c>
      <c r="B2856" t="s">
        <v>4920</v>
      </c>
      <c r="C2856" t="s">
        <v>16</v>
      </c>
      <c r="D2856">
        <v>1964</v>
      </c>
      <c r="E2856">
        <v>1964</v>
      </c>
      <c r="F2856">
        <v>1</v>
      </c>
      <c r="G2856">
        <v>2</v>
      </c>
      <c r="H2856">
        <v>0</v>
      </c>
      <c r="I2856">
        <v>3</v>
      </c>
      <c r="J2856">
        <v>3</v>
      </c>
      <c r="K2856">
        <v>1.5</v>
      </c>
      <c r="L2856">
        <v>0</v>
      </c>
      <c r="M2856">
        <v>0</v>
      </c>
      <c r="N2856">
        <v>1</v>
      </c>
      <c r="O2856" s="2">
        <f t="shared" si="90"/>
        <v>3</v>
      </c>
      <c r="P2856" s="2">
        <f t="shared" si="91"/>
        <v>1.5</v>
      </c>
    </row>
    <row r="2857" spans="1:16" x14ac:dyDescent="0.3">
      <c r="A2857">
        <v>6</v>
      </c>
      <c r="B2857" t="s">
        <v>3095</v>
      </c>
      <c r="C2857" t="s">
        <v>14</v>
      </c>
      <c r="D2857">
        <v>1999</v>
      </c>
      <c r="E2857">
        <v>1999</v>
      </c>
      <c r="F2857">
        <v>1</v>
      </c>
      <c r="G2857">
        <v>1</v>
      </c>
      <c r="H2857">
        <v>0</v>
      </c>
      <c r="I2857">
        <v>3</v>
      </c>
      <c r="J2857">
        <v>3</v>
      </c>
      <c r="K2857">
        <v>3</v>
      </c>
      <c r="L2857">
        <v>0</v>
      </c>
      <c r="M2857">
        <v>0</v>
      </c>
      <c r="N2857">
        <v>0</v>
      </c>
      <c r="O2857" s="2">
        <f t="shared" si="90"/>
        <v>3</v>
      </c>
      <c r="P2857" s="2">
        <f t="shared" si="91"/>
        <v>3</v>
      </c>
    </row>
    <row r="2858" spans="1:16" x14ac:dyDescent="0.3">
      <c r="A2858">
        <v>7</v>
      </c>
      <c r="B2858" t="s">
        <v>4921</v>
      </c>
      <c r="C2858" t="s">
        <v>12</v>
      </c>
      <c r="D2858">
        <v>1977</v>
      </c>
      <c r="E2858">
        <v>1978</v>
      </c>
      <c r="F2858">
        <v>3</v>
      </c>
      <c r="G2858">
        <v>5</v>
      </c>
      <c r="H2858">
        <v>4</v>
      </c>
      <c r="I2858">
        <v>3</v>
      </c>
      <c r="J2858">
        <v>3</v>
      </c>
      <c r="K2858">
        <v>3</v>
      </c>
      <c r="L2858">
        <v>0</v>
      </c>
      <c r="M2858">
        <v>0</v>
      </c>
      <c r="N2858">
        <v>1</v>
      </c>
      <c r="O2858" s="2">
        <f t="shared" si="90"/>
        <v>1</v>
      </c>
      <c r="P2858" s="2">
        <f t="shared" si="91"/>
        <v>0.6</v>
      </c>
    </row>
    <row r="2859" spans="1:16" x14ac:dyDescent="0.3">
      <c r="A2859">
        <v>8</v>
      </c>
      <c r="B2859" t="s">
        <v>4922</v>
      </c>
      <c r="C2859" t="s">
        <v>11</v>
      </c>
      <c r="D2859">
        <v>1947</v>
      </c>
      <c r="E2859">
        <v>1947</v>
      </c>
      <c r="F2859">
        <v>2</v>
      </c>
      <c r="G2859">
        <v>3</v>
      </c>
      <c r="H2859">
        <v>2</v>
      </c>
      <c r="I2859">
        <v>3</v>
      </c>
      <c r="J2859">
        <v>2</v>
      </c>
      <c r="K2859">
        <v>3</v>
      </c>
      <c r="L2859">
        <v>0</v>
      </c>
      <c r="M2859">
        <v>0</v>
      </c>
      <c r="N2859">
        <v>1</v>
      </c>
      <c r="O2859" s="2">
        <f t="shared" si="90"/>
        <v>1.5</v>
      </c>
      <c r="P2859" s="2">
        <f t="shared" si="91"/>
        <v>1</v>
      </c>
    </row>
    <row r="2860" spans="1:16" x14ac:dyDescent="0.3">
      <c r="A2860">
        <v>9</v>
      </c>
      <c r="B2860" t="s">
        <v>4923</v>
      </c>
      <c r="C2860" t="s">
        <v>12</v>
      </c>
      <c r="D2860">
        <v>1950</v>
      </c>
      <c r="E2860">
        <v>1951</v>
      </c>
      <c r="F2860">
        <v>5</v>
      </c>
      <c r="G2860">
        <v>7</v>
      </c>
      <c r="H2860">
        <v>3</v>
      </c>
      <c r="I2860">
        <v>3</v>
      </c>
      <c r="J2860">
        <v>1</v>
      </c>
      <c r="K2860">
        <v>0.75</v>
      </c>
      <c r="L2860">
        <v>0</v>
      </c>
      <c r="M2860">
        <v>0</v>
      </c>
      <c r="N2860">
        <v>2</v>
      </c>
      <c r="O2860" s="2">
        <f t="shared" si="90"/>
        <v>0.6</v>
      </c>
      <c r="P2860" s="2">
        <f t="shared" si="91"/>
        <v>0.42857142857142855</v>
      </c>
    </row>
    <row r="2861" spans="1:16" x14ac:dyDescent="0.3">
      <c r="A2861">
        <v>10</v>
      </c>
      <c r="B2861" t="s">
        <v>3318</v>
      </c>
      <c r="C2861" t="s">
        <v>16</v>
      </c>
      <c r="D2861">
        <v>1982</v>
      </c>
      <c r="E2861">
        <v>1985</v>
      </c>
      <c r="F2861">
        <v>6</v>
      </c>
      <c r="G2861">
        <v>3</v>
      </c>
      <c r="H2861">
        <v>2</v>
      </c>
      <c r="I2861">
        <v>3</v>
      </c>
      <c r="J2861">
        <v>2</v>
      </c>
      <c r="K2861">
        <v>3</v>
      </c>
      <c r="L2861">
        <v>0</v>
      </c>
      <c r="M2861">
        <v>0</v>
      </c>
      <c r="N2861">
        <v>0</v>
      </c>
      <c r="O2861" s="2">
        <f t="shared" si="90"/>
        <v>0.5</v>
      </c>
      <c r="P2861" s="2">
        <f t="shared" si="91"/>
        <v>1</v>
      </c>
    </row>
    <row r="2862" spans="1:16" x14ac:dyDescent="0.3">
      <c r="A2862">
        <v>11</v>
      </c>
      <c r="B2862" t="s">
        <v>4924</v>
      </c>
      <c r="C2862" t="s">
        <v>15</v>
      </c>
      <c r="D2862">
        <v>1958</v>
      </c>
      <c r="E2862">
        <v>1958</v>
      </c>
      <c r="F2862">
        <v>2</v>
      </c>
      <c r="G2862">
        <v>3</v>
      </c>
      <c r="H2862">
        <v>0</v>
      </c>
      <c r="I2862">
        <v>3</v>
      </c>
      <c r="J2862">
        <v>2</v>
      </c>
      <c r="K2862">
        <v>1</v>
      </c>
      <c r="L2862">
        <v>0</v>
      </c>
      <c r="M2862">
        <v>0</v>
      </c>
      <c r="N2862">
        <v>1</v>
      </c>
      <c r="O2862" s="2">
        <f t="shared" si="90"/>
        <v>1.5</v>
      </c>
      <c r="P2862" s="2">
        <f t="shared" si="91"/>
        <v>1</v>
      </c>
    </row>
    <row r="2863" spans="1:16" x14ac:dyDescent="0.3">
      <c r="A2863">
        <v>12</v>
      </c>
      <c r="B2863" t="s">
        <v>1679</v>
      </c>
      <c r="C2863" t="s">
        <v>18</v>
      </c>
      <c r="D2863">
        <v>2004</v>
      </c>
      <c r="E2863">
        <v>2004</v>
      </c>
      <c r="F2863">
        <v>1</v>
      </c>
      <c r="G2863">
        <v>2</v>
      </c>
      <c r="H2863">
        <v>0</v>
      </c>
      <c r="I2863">
        <v>3</v>
      </c>
      <c r="J2863">
        <v>3</v>
      </c>
      <c r="K2863">
        <v>1.5</v>
      </c>
      <c r="L2863">
        <v>0</v>
      </c>
      <c r="M2863">
        <v>0</v>
      </c>
      <c r="N2863">
        <v>1</v>
      </c>
      <c r="O2863" s="2">
        <f t="shared" si="90"/>
        <v>3</v>
      </c>
      <c r="P2863" s="2">
        <f t="shared" si="91"/>
        <v>1.5</v>
      </c>
    </row>
    <row r="2864" spans="1:16" x14ac:dyDescent="0.3">
      <c r="A2864">
        <v>13</v>
      </c>
      <c r="B2864" t="s">
        <v>4925</v>
      </c>
      <c r="C2864" t="s">
        <v>13</v>
      </c>
      <c r="D2864">
        <v>1921</v>
      </c>
      <c r="E2864">
        <v>1921</v>
      </c>
      <c r="F2864">
        <v>1</v>
      </c>
      <c r="G2864">
        <v>1</v>
      </c>
      <c r="H2864">
        <v>1</v>
      </c>
      <c r="I2864">
        <v>3</v>
      </c>
      <c r="J2864">
        <v>3</v>
      </c>
      <c r="K2864" t="s">
        <v>8</v>
      </c>
      <c r="L2864">
        <v>0</v>
      </c>
      <c r="M2864">
        <v>0</v>
      </c>
      <c r="N2864">
        <v>0</v>
      </c>
      <c r="O2864" s="2">
        <f t="shared" si="90"/>
        <v>3</v>
      </c>
      <c r="P2864" s="2">
        <f t="shared" si="91"/>
        <v>3</v>
      </c>
    </row>
    <row r="2865" spans="1:16" x14ac:dyDescent="0.3">
      <c r="A2865">
        <v>14</v>
      </c>
      <c r="B2865" t="s">
        <v>4926</v>
      </c>
      <c r="C2865" t="s">
        <v>17</v>
      </c>
      <c r="D2865">
        <v>1924</v>
      </c>
      <c r="E2865">
        <v>1924</v>
      </c>
      <c r="F2865">
        <v>2</v>
      </c>
      <c r="G2865">
        <v>4</v>
      </c>
      <c r="H2865">
        <v>2</v>
      </c>
      <c r="I2865">
        <v>3</v>
      </c>
      <c r="J2865">
        <v>2</v>
      </c>
      <c r="K2865">
        <v>1.5</v>
      </c>
      <c r="L2865">
        <v>0</v>
      </c>
      <c r="M2865">
        <v>0</v>
      </c>
      <c r="N2865">
        <v>2</v>
      </c>
      <c r="O2865" s="2">
        <f t="shared" si="90"/>
        <v>1.5</v>
      </c>
      <c r="P2865" s="2">
        <f t="shared" si="91"/>
        <v>0.75</v>
      </c>
    </row>
    <row r="2866" spans="1:16" x14ac:dyDescent="0.3">
      <c r="A2866">
        <v>15</v>
      </c>
      <c r="B2866" t="s">
        <v>4927</v>
      </c>
      <c r="C2866" t="s">
        <v>13</v>
      </c>
      <c r="D2866">
        <v>1939</v>
      </c>
      <c r="E2866">
        <v>1939</v>
      </c>
      <c r="F2866">
        <v>2</v>
      </c>
      <c r="G2866">
        <v>2</v>
      </c>
      <c r="H2866">
        <v>2</v>
      </c>
      <c r="I2866">
        <v>3</v>
      </c>
      <c r="J2866">
        <v>2</v>
      </c>
      <c r="K2866" t="s">
        <v>8</v>
      </c>
      <c r="L2866">
        <v>0</v>
      </c>
      <c r="M2866">
        <v>0</v>
      </c>
      <c r="N2866">
        <v>0</v>
      </c>
      <c r="O2866" s="2">
        <f t="shared" si="90"/>
        <v>1.5</v>
      </c>
      <c r="P2866" s="2">
        <f t="shared" si="91"/>
        <v>1.5</v>
      </c>
    </row>
    <row r="2867" spans="1:16" x14ac:dyDescent="0.3">
      <c r="A2867">
        <v>16</v>
      </c>
      <c r="B2867" t="s">
        <v>4928</v>
      </c>
      <c r="C2867" t="s">
        <v>12</v>
      </c>
      <c r="D2867">
        <v>1885</v>
      </c>
      <c r="E2867">
        <v>1885</v>
      </c>
      <c r="F2867">
        <v>1</v>
      </c>
      <c r="G2867">
        <v>2</v>
      </c>
      <c r="H2867">
        <v>0</v>
      </c>
      <c r="I2867">
        <v>3</v>
      </c>
      <c r="J2867">
        <v>3</v>
      </c>
      <c r="K2867">
        <v>1.5</v>
      </c>
      <c r="L2867">
        <v>0</v>
      </c>
      <c r="M2867">
        <v>0</v>
      </c>
      <c r="N2867">
        <v>1</v>
      </c>
      <c r="O2867" s="2">
        <f t="shared" si="90"/>
        <v>3</v>
      </c>
      <c r="P2867" s="2">
        <f t="shared" si="91"/>
        <v>1.5</v>
      </c>
    </row>
    <row r="2868" spans="1:16" x14ac:dyDescent="0.3">
      <c r="A2868">
        <v>17</v>
      </c>
      <c r="B2868" t="s">
        <v>4929</v>
      </c>
      <c r="C2868" t="s">
        <v>15</v>
      </c>
      <c r="D2868">
        <v>1984</v>
      </c>
      <c r="E2868">
        <v>1984</v>
      </c>
      <c r="F2868">
        <v>2</v>
      </c>
      <c r="G2868">
        <v>1</v>
      </c>
      <c r="H2868">
        <v>1</v>
      </c>
      <c r="I2868">
        <v>3</v>
      </c>
      <c r="J2868">
        <v>3</v>
      </c>
      <c r="K2868" t="s">
        <v>8</v>
      </c>
      <c r="L2868">
        <v>0</v>
      </c>
      <c r="M2868">
        <v>0</v>
      </c>
      <c r="N2868">
        <v>0</v>
      </c>
      <c r="O2868" s="2">
        <f t="shared" si="90"/>
        <v>1.5</v>
      </c>
      <c r="P2868" s="2">
        <f t="shared" si="91"/>
        <v>3</v>
      </c>
    </row>
    <row r="2869" spans="1:16" x14ac:dyDescent="0.3">
      <c r="A2869">
        <v>18</v>
      </c>
      <c r="B2869" t="s">
        <v>4930</v>
      </c>
      <c r="C2869" t="s">
        <v>13</v>
      </c>
      <c r="D2869">
        <v>1889</v>
      </c>
      <c r="E2869">
        <v>1889</v>
      </c>
      <c r="F2869">
        <v>1</v>
      </c>
      <c r="G2869">
        <v>1</v>
      </c>
      <c r="H2869">
        <v>0</v>
      </c>
      <c r="I2869">
        <v>3</v>
      </c>
      <c r="J2869">
        <v>3</v>
      </c>
      <c r="K2869">
        <v>3</v>
      </c>
      <c r="L2869">
        <v>0</v>
      </c>
      <c r="M2869">
        <v>0</v>
      </c>
      <c r="N2869">
        <v>0</v>
      </c>
      <c r="O2869" s="2">
        <f t="shared" si="90"/>
        <v>3</v>
      </c>
      <c r="P2869" s="2">
        <f t="shared" si="91"/>
        <v>3</v>
      </c>
    </row>
    <row r="2870" spans="1:16" x14ac:dyDescent="0.3">
      <c r="A2870">
        <v>19</v>
      </c>
      <c r="B2870" t="s">
        <v>4931</v>
      </c>
      <c r="C2870" t="s">
        <v>11</v>
      </c>
      <c r="D2870">
        <v>1960</v>
      </c>
      <c r="E2870">
        <v>1960</v>
      </c>
      <c r="F2870">
        <v>1</v>
      </c>
      <c r="G2870">
        <v>2</v>
      </c>
      <c r="H2870">
        <v>0</v>
      </c>
      <c r="I2870">
        <v>3</v>
      </c>
      <c r="J2870">
        <v>3</v>
      </c>
      <c r="K2870">
        <v>1.5</v>
      </c>
      <c r="L2870">
        <v>0</v>
      </c>
      <c r="M2870">
        <v>0</v>
      </c>
      <c r="N2870">
        <v>1</v>
      </c>
      <c r="O2870" s="2">
        <f t="shared" si="90"/>
        <v>3</v>
      </c>
      <c r="P2870" s="2">
        <f t="shared" si="91"/>
        <v>1.5</v>
      </c>
    </row>
    <row r="2871" spans="1:16" x14ac:dyDescent="0.3">
      <c r="A2871">
        <v>20</v>
      </c>
      <c r="B2871" t="s">
        <v>4932</v>
      </c>
      <c r="C2871" t="s">
        <v>11</v>
      </c>
      <c r="D2871">
        <v>1955</v>
      </c>
      <c r="E2871">
        <v>1956</v>
      </c>
      <c r="F2871">
        <v>2</v>
      </c>
      <c r="G2871">
        <v>1</v>
      </c>
      <c r="H2871">
        <v>1</v>
      </c>
      <c r="I2871">
        <v>3</v>
      </c>
      <c r="J2871">
        <v>3</v>
      </c>
      <c r="K2871" t="s">
        <v>8</v>
      </c>
      <c r="L2871">
        <v>0</v>
      </c>
      <c r="M2871">
        <v>0</v>
      </c>
      <c r="N2871">
        <v>0</v>
      </c>
      <c r="O2871" s="2">
        <f t="shared" si="90"/>
        <v>1.5</v>
      </c>
      <c r="P2871" s="2">
        <f t="shared" si="91"/>
        <v>3</v>
      </c>
    </row>
    <row r="2872" spans="1:16" x14ac:dyDescent="0.3">
      <c r="A2872">
        <v>21</v>
      </c>
      <c r="B2872" t="s">
        <v>4933</v>
      </c>
      <c r="C2872" t="s">
        <v>14</v>
      </c>
      <c r="D2872">
        <v>1985</v>
      </c>
      <c r="E2872">
        <v>1985</v>
      </c>
      <c r="F2872">
        <v>1</v>
      </c>
      <c r="G2872">
        <v>1</v>
      </c>
      <c r="H2872">
        <v>0</v>
      </c>
      <c r="I2872">
        <v>3</v>
      </c>
      <c r="J2872">
        <v>3</v>
      </c>
      <c r="K2872">
        <v>3</v>
      </c>
      <c r="L2872">
        <v>0</v>
      </c>
      <c r="M2872">
        <v>0</v>
      </c>
      <c r="N2872">
        <v>0</v>
      </c>
      <c r="O2872" s="2">
        <f t="shared" si="90"/>
        <v>3</v>
      </c>
      <c r="P2872" s="2">
        <f t="shared" si="91"/>
        <v>3</v>
      </c>
    </row>
    <row r="2873" spans="1:16" x14ac:dyDescent="0.3">
      <c r="A2873">
        <v>22</v>
      </c>
      <c r="B2873" t="s">
        <v>3138</v>
      </c>
      <c r="C2873" t="s">
        <v>13</v>
      </c>
      <c r="D2873">
        <v>1995</v>
      </c>
      <c r="E2873">
        <v>1995</v>
      </c>
      <c r="F2873">
        <v>1</v>
      </c>
      <c r="G2873">
        <v>2</v>
      </c>
      <c r="H2873">
        <v>1</v>
      </c>
      <c r="I2873">
        <v>3</v>
      </c>
      <c r="J2873">
        <v>3</v>
      </c>
      <c r="K2873">
        <v>3</v>
      </c>
      <c r="L2873">
        <v>0</v>
      </c>
      <c r="M2873">
        <v>0</v>
      </c>
      <c r="N2873">
        <v>1</v>
      </c>
      <c r="O2873" s="2">
        <f t="shared" si="90"/>
        <v>3</v>
      </c>
      <c r="P2873" s="2">
        <f t="shared" si="91"/>
        <v>1.5</v>
      </c>
    </row>
    <row r="2874" spans="1:16" x14ac:dyDescent="0.3">
      <c r="A2874">
        <v>23</v>
      </c>
      <c r="B2874" t="s">
        <v>4934</v>
      </c>
      <c r="C2874" t="s">
        <v>13</v>
      </c>
      <c r="D2874">
        <v>1938</v>
      </c>
      <c r="E2874">
        <v>1939</v>
      </c>
      <c r="F2874">
        <v>3</v>
      </c>
      <c r="G2874">
        <v>2</v>
      </c>
      <c r="H2874">
        <v>1</v>
      </c>
      <c r="I2874">
        <v>3</v>
      </c>
      <c r="J2874">
        <v>2</v>
      </c>
      <c r="K2874">
        <v>3</v>
      </c>
      <c r="L2874">
        <v>0</v>
      </c>
      <c r="M2874">
        <v>0</v>
      </c>
      <c r="N2874">
        <v>0</v>
      </c>
      <c r="O2874" s="2">
        <f t="shared" si="90"/>
        <v>1</v>
      </c>
      <c r="P2874" s="2">
        <f t="shared" si="91"/>
        <v>1.5</v>
      </c>
    </row>
    <row r="2875" spans="1:16" x14ac:dyDescent="0.3">
      <c r="A2875">
        <v>24</v>
      </c>
      <c r="B2875" t="s">
        <v>4935</v>
      </c>
      <c r="C2875" t="s">
        <v>13</v>
      </c>
      <c r="D2875">
        <v>1988</v>
      </c>
      <c r="E2875">
        <v>1988</v>
      </c>
      <c r="F2875">
        <v>2</v>
      </c>
      <c r="G2875">
        <v>4</v>
      </c>
      <c r="H2875">
        <v>4</v>
      </c>
      <c r="I2875">
        <v>2</v>
      </c>
      <c r="J2875">
        <v>2</v>
      </c>
      <c r="K2875" t="s">
        <v>8</v>
      </c>
      <c r="L2875">
        <v>0</v>
      </c>
      <c r="M2875">
        <v>0</v>
      </c>
      <c r="N2875">
        <v>0</v>
      </c>
      <c r="O2875" s="2">
        <f t="shared" si="90"/>
        <v>1</v>
      </c>
      <c r="P2875" s="2">
        <f t="shared" si="91"/>
        <v>0.5</v>
      </c>
    </row>
    <row r="2876" spans="1:16" x14ac:dyDescent="0.3">
      <c r="A2876">
        <v>25</v>
      </c>
      <c r="B2876" t="s">
        <v>2490</v>
      </c>
      <c r="C2876" t="s">
        <v>11</v>
      </c>
      <c r="D2876">
        <v>2000</v>
      </c>
      <c r="E2876">
        <v>2000</v>
      </c>
      <c r="F2876">
        <v>2</v>
      </c>
      <c r="G2876">
        <v>1</v>
      </c>
      <c r="H2876">
        <v>1</v>
      </c>
      <c r="I2876">
        <v>2</v>
      </c>
      <c r="J2876">
        <v>2</v>
      </c>
      <c r="K2876" t="s">
        <v>8</v>
      </c>
      <c r="L2876">
        <v>0</v>
      </c>
      <c r="M2876">
        <v>0</v>
      </c>
      <c r="N2876">
        <v>0</v>
      </c>
      <c r="O2876" s="2">
        <f t="shared" si="90"/>
        <v>1</v>
      </c>
      <c r="P2876" s="2">
        <f t="shared" si="91"/>
        <v>2</v>
      </c>
    </row>
    <row r="2877" spans="1:16" x14ac:dyDescent="0.3">
      <c r="A2877">
        <v>26</v>
      </c>
      <c r="B2877" t="s">
        <v>4936</v>
      </c>
      <c r="C2877" t="s">
        <v>17</v>
      </c>
      <c r="D2877">
        <v>1892</v>
      </c>
      <c r="E2877">
        <v>1892</v>
      </c>
      <c r="F2877">
        <v>1</v>
      </c>
      <c r="G2877">
        <v>2</v>
      </c>
      <c r="H2877">
        <v>2</v>
      </c>
      <c r="I2877">
        <v>2</v>
      </c>
      <c r="J2877">
        <v>2</v>
      </c>
      <c r="K2877" t="s">
        <v>8</v>
      </c>
      <c r="L2877">
        <v>0</v>
      </c>
      <c r="M2877">
        <v>0</v>
      </c>
      <c r="N2877">
        <v>0</v>
      </c>
      <c r="O2877" s="2">
        <f t="shared" si="90"/>
        <v>2</v>
      </c>
      <c r="P2877" s="2">
        <f t="shared" si="91"/>
        <v>1</v>
      </c>
    </row>
    <row r="2878" spans="1:16" x14ac:dyDescent="0.3">
      <c r="A2878">
        <v>27</v>
      </c>
      <c r="B2878" t="s">
        <v>4937</v>
      </c>
      <c r="C2878" t="s">
        <v>16</v>
      </c>
      <c r="D2878">
        <v>1979</v>
      </c>
      <c r="E2878">
        <v>1982</v>
      </c>
      <c r="F2878">
        <v>5</v>
      </c>
      <c r="G2878">
        <v>3</v>
      </c>
      <c r="H2878">
        <v>1</v>
      </c>
      <c r="I2878">
        <v>2</v>
      </c>
      <c r="J2878">
        <v>2</v>
      </c>
      <c r="K2878">
        <v>1</v>
      </c>
      <c r="L2878">
        <v>0</v>
      </c>
      <c r="M2878">
        <v>0</v>
      </c>
      <c r="N2878">
        <v>1</v>
      </c>
      <c r="O2878" s="2">
        <f t="shared" si="90"/>
        <v>0.4</v>
      </c>
      <c r="P2878" s="2">
        <f t="shared" si="91"/>
        <v>0.66666666666666663</v>
      </c>
    </row>
    <row r="2879" spans="1:16" x14ac:dyDescent="0.3">
      <c r="A2879">
        <v>28</v>
      </c>
      <c r="B2879" t="s">
        <v>4938</v>
      </c>
      <c r="C2879" t="s">
        <v>18</v>
      </c>
      <c r="D2879">
        <v>1933</v>
      </c>
      <c r="E2879">
        <v>1933</v>
      </c>
      <c r="F2879">
        <v>2</v>
      </c>
      <c r="G2879">
        <v>2</v>
      </c>
      <c r="H2879">
        <v>0</v>
      </c>
      <c r="I2879">
        <v>2</v>
      </c>
      <c r="J2879">
        <v>1</v>
      </c>
      <c r="K2879">
        <v>1</v>
      </c>
      <c r="L2879">
        <v>0</v>
      </c>
      <c r="M2879">
        <v>0</v>
      </c>
      <c r="N2879">
        <v>0</v>
      </c>
      <c r="O2879" s="2">
        <f t="shared" si="90"/>
        <v>1</v>
      </c>
      <c r="P2879" s="2">
        <f t="shared" si="91"/>
        <v>1</v>
      </c>
    </row>
    <row r="2880" spans="1:16" x14ac:dyDescent="0.3">
      <c r="A2880">
        <v>29</v>
      </c>
      <c r="B2880" t="s">
        <v>4939</v>
      </c>
      <c r="C2880" t="s">
        <v>12</v>
      </c>
      <c r="D2880">
        <v>2010</v>
      </c>
      <c r="E2880">
        <v>2010</v>
      </c>
      <c r="F2880">
        <v>1</v>
      </c>
      <c r="G2880">
        <v>2</v>
      </c>
      <c r="H2880">
        <v>0</v>
      </c>
      <c r="I2880">
        <v>2</v>
      </c>
      <c r="J2880">
        <v>2</v>
      </c>
      <c r="K2880">
        <v>1</v>
      </c>
      <c r="L2880">
        <v>0</v>
      </c>
      <c r="M2880">
        <v>0</v>
      </c>
      <c r="N2880">
        <v>1</v>
      </c>
      <c r="O2880" s="2">
        <f t="shared" si="90"/>
        <v>2</v>
      </c>
      <c r="P2880" s="2">
        <f t="shared" si="91"/>
        <v>1</v>
      </c>
    </row>
    <row r="2881" spans="1:16" x14ac:dyDescent="0.3">
      <c r="A2881">
        <v>30</v>
      </c>
      <c r="B2881" t="s">
        <v>4940</v>
      </c>
      <c r="C2881" t="s">
        <v>13</v>
      </c>
      <c r="D2881">
        <v>1936</v>
      </c>
      <c r="E2881">
        <v>1946</v>
      </c>
      <c r="F2881">
        <v>4</v>
      </c>
      <c r="G2881">
        <v>1</v>
      </c>
      <c r="H2881">
        <v>1</v>
      </c>
      <c r="I2881">
        <v>2</v>
      </c>
      <c r="J2881">
        <v>2</v>
      </c>
      <c r="K2881" t="s">
        <v>8</v>
      </c>
      <c r="L2881">
        <v>0</v>
      </c>
      <c r="M2881">
        <v>0</v>
      </c>
      <c r="N2881">
        <v>0</v>
      </c>
      <c r="O2881" s="2">
        <f t="shared" si="90"/>
        <v>0.5</v>
      </c>
      <c r="P2881" s="2">
        <f t="shared" si="91"/>
        <v>2</v>
      </c>
    </row>
    <row r="2882" spans="1:16" x14ac:dyDescent="0.3">
      <c r="A2882">
        <v>31</v>
      </c>
      <c r="B2882" t="s">
        <v>3101</v>
      </c>
      <c r="C2882" t="s">
        <v>14</v>
      </c>
      <c r="D2882">
        <v>1982</v>
      </c>
      <c r="E2882">
        <v>1982</v>
      </c>
      <c r="F2882">
        <v>1</v>
      </c>
      <c r="G2882">
        <v>2</v>
      </c>
      <c r="H2882">
        <v>0</v>
      </c>
      <c r="I2882">
        <v>2</v>
      </c>
      <c r="J2882">
        <v>2</v>
      </c>
      <c r="K2882">
        <v>1</v>
      </c>
      <c r="L2882">
        <v>0</v>
      </c>
      <c r="M2882">
        <v>0</v>
      </c>
      <c r="N2882">
        <v>1</v>
      </c>
      <c r="O2882" s="2">
        <f t="shared" ref="O2882:O2945" si="92">I2882/F2882</f>
        <v>2</v>
      </c>
      <c r="P2882" s="2">
        <f t="shared" ref="P2882:P2945" si="93">I2882/G2882</f>
        <v>1</v>
      </c>
    </row>
    <row r="2883" spans="1:16" x14ac:dyDescent="0.3">
      <c r="A2883">
        <v>32</v>
      </c>
      <c r="B2883" t="s">
        <v>4941</v>
      </c>
      <c r="C2883" t="s">
        <v>17</v>
      </c>
      <c r="D2883">
        <v>1902</v>
      </c>
      <c r="E2883">
        <v>1907</v>
      </c>
      <c r="F2883">
        <v>3</v>
      </c>
      <c r="G2883">
        <v>5</v>
      </c>
      <c r="H2883">
        <v>0</v>
      </c>
      <c r="I2883">
        <v>2</v>
      </c>
      <c r="J2883">
        <v>2</v>
      </c>
      <c r="K2883">
        <v>0.4</v>
      </c>
      <c r="L2883">
        <v>0</v>
      </c>
      <c r="M2883">
        <v>0</v>
      </c>
      <c r="N2883">
        <v>4</v>
      </c>
      <c r="O2883" s="2">
        <f t="shared" si="92"/>
        <v>0.66666666666666663</v>
      </c>
      <c r="P2883" s="2">
        <f t="shared" si="93"/>
        <v>0.4</v>
      </c>
    </row>
    <row r="2884" spans="1:16" x14ac:dyDescent="0.3">
      <c r="A2884">
        <v>33</v>
      </c>
      <c r="B2884" t="s">
        <v>2953</v>
      </c>
      <c r="C2884" t="s">
        <v>11</v>
      </c>
      <c r="D2884">
        <v>1986</v>
      </c>
      <c r="E2884">
        <v>1987</v>
      </c>
      <c r="F2884">
        <v>3</v>
      </c>
      <c r="G2884">
        <v>2</v>
      </c>
      <c r="H2884">
        <v>0</v>
      </c>
      <c r="I2884">
        <v>2</v>
      </c>
      <c r="J2884">
        <v>2</v>
      </c>
      <c r="K2884">
        <v>1</v>
      </c>
      <c r="L2884">
        <v>0</v>
      </c>
      <c r="M2884">
        <v>0</v>
      </c>
      <c r="N2884">
        <v>1</v>
      </c>
      <c r="O2884" s="2">
        <f t="shared" si="92"/>
        <v>0.66666666666666663</v>
      </c>
      <c r="P2884" s="2">
        <f t="shared" si="93"/>
        <v>1</v>
      </c>
    </row>
    <row r="2885" spans="1:16" x14ac:dyDescent="0.3">
      <c r="A2885">
        <v>34</v>
      </c>
      <c r="B2885" t="s">
        <v>4942</v>
      </c>
      <c r="C2885" t="s">
        <v>18</v>
      </c>
      <c r="D2885">
        <v>1956</v>
      </c>
      <c r="E2885">
        <v>1956</v>
      </c>
      <c r="F2885">
        <v>2</v>
      </c>
      <c r="G2885">
        <v>4</v>
      </c>
      <c r="H2885">
        <v>2</v>
      </c>
      <c r="I2885">
        <v>2</v>
      </c>
      <c r="J2885">
        <v>1</v>
      </c>
      <c r="K2885">
        <v>1</v>
      </c>
      <c r="L2885">
        <v>0</v>
      </c>
      <c r="M2885">
        <v>0</v>
      </c>
      <c r="N2885">
        <v>2</v>
      </c>
      <c r="O2885" s="2">
        <f t="shared" si="92"/>
        <v>1</v>
      </c>
      <c r="P2885" s="2">
        <f t="shared" si="93"/>
        <v>0.5</v>
      </c>
    </row>
    <row r="2886" spans="1:16" x14ac:dyDescent="0.3">
      <c r="A2886">
        <v>35</v>
      </c>
      <c r="B2886" t="s">
        <v>4943</v>
      </c>
      <c r="C2886" t="s">
        <v>12</v>
      </c>
      <c r="D2886">
        <v>2009</v>
      </c>
      <c r="E2886">
        <v>2009</v>
      </c>
      <c r="F2886">
        <v>1</v>
      </c>
      <c r="G2886">
        <v>2</v>
      </c>
      <c r="H2886">
        <v>0</v>
      </c>
      <c r="I2886">
        <v>2</v>
      </c>
      <c r="J2886">
        <v>2</v>
      </c>
      <c r="K2886">
        <v>1</v>
      </c>
      <c r="L2886">
        <v>0</v>
      </c>
      <c r="M2886">
        <v>0</v>
      </c>
      <c r="N2886">
        <v>1</v>
      </c>
      <c r="O2886" s="2">
        <f t="shared" si="92"/>
        <v>2</v>
      </c>
      <c r="P2886" s="2">
        <f t="shared" si="93"/>
        <v>1</v>
      </c>
    </row>
    <row r="2887" spans="1:16" x14ac:dyDescent="0.3">
      <c r="A2887">
        <v>36</v>
      </c>
      <c r="B2887" t="s">
        <v>4944</v>
      </c>
      <c r="C2887" t="s">
        <v>11</v>
      </c>
      <c r="D2887">
        <v>1952</v>
      </c>
      <c r="E2887">
        <v>1953</v>
      </c>
      <c r="F2887">
        <v>2</v>
      </c>
      <c r="G2887">
        <v>1</v>
      </c>
      <c r="H2887">
        <v>1</v>
      </c>
      <c r="I2887">
        <v>2</v>
      </c>
      <c r="J2887">
        <v>2</v>
      </c>
      <c r="K2887" t="s">
        <v>8</v>
      </c>
      <c r="L2887">
        <v>0</v>
      </c>
      <c r="M2887">
        <v>0</v>
      </c>
      <c r="N2887">
        <v>0</v>
      </c>
      <c r="O2887" s="2">
        <f t="shared" si="92"/>
        <v>1</v>
      </c>
      <c r="P2887" s="2">
        <f t="shared" si="93"/>
        <v>2</v>
      </c>
    </row>
    <row r="2888" spans="1:16" x14ac:dyDescent="0.3">
      <c r="A2888">
        <v>37</v>
      </c>
      <c r="B2888" t="s">
        <v>4945</v>
      </c>
      <c r="C2888" t="s">
        <v>13</v>
      </c>
      <c r="D2888">
        <v>1937</v>
      </c>
      <c r="E2888">
        <v>1937</v>
      </c>
      <c r="F2888">
        <v>1</v>
      </c>
      <c r="G2888">
        <v>1</v>
      </c>
      <c r="H2888">
        <v>1</v>
      </c>
      <c r="I2888">
        <v>2</v>
      </c>
      <c r="J2888">
        <v>2</v>
      </c>
      <c r="K2888" t="s">
        <v>8</v>
      </c>
      <c r="L2888">
        <v>0</v>
      </c>
      <c r="M2888">
        <v>0</v>
      </c>
      <c r="N2888">
        <v>0</v>
      </c>
      <c r="O2888" s="2">
        <f t="shared" si="92"/>
        <v>2</v>
      </c>
      <c r="P2888" s="2">
        <f t="shared" si="93"/>
        <v>2</v>
      </c>
    </row>
    <row r="2889" spans="1:16" x14ac:dyDescent="0.3">
      <c r="A2889">
        <v>38</v>
      </c>
      <c r="B2889" t="s">
        <v>4946</v>
      </c>
      <c r="C2889" t="s">
        <v>16</v>
      </c>
      <c r="D2889">
        <v>2000</v>
      </c>
      <c r="E2889">
        <v>2000</v>
      </c>
      <c r="F2889">
        <v>1</v>
      </c>
      <c r="G2889">
        <v>1</v>
      </c>
      <c r="H2889">
        <v>0</v>
      </c>
      <c r="I2889">
        <v>2</v>
      </c>
      <c r="J2889">
        <v>2</v>
      </c>
      <c r="K2889">
        <v>2</v>
      </c>
      <c r="L2889">
        <v>0</v>
      </c>
      <c r="M2889">
        <v>0</v>
      </c>
      <c r="N2889">
        <v>0</v>
      </c>
      <c r="O2889" s="2">
        <f t="shared" si="92"/>
        <v>2</v>
      </c>
      <c r="P2889" s="2">
        <f t="shared" si="93"/>
        <v>2</v>
      </c>
    </row>
    <row r="2890" spans="1:16" x14ac:dyDescent="0.3">
      <c r="A2890">
        <v>39</v>
      </c>
      <c r="B2890" t="s">
        <v>4947</v>
      </c>
      <c r="C2890" t="s">
        <v>20</v>
      </c>
      <c r="D2890">
        <v>2000</v>
      </c>
      <c r="E2890">
        <v>2000</v>
      </c>
      <c r="F2890">
        <v>1</v>
      </c>
      <c r="G2890">
        <v>2</v>
      </c>
      <c r="H2890">
        <v>0</v>
      </c>
      <c r="I2890">
        <v>2</v>
      </c>
      <c r="J2890">
        <v>2</v>
      </c>
      <c r="K2890">
        <v>1</v>
      </c>
      <c r="L2890">
        <v>0</v>
      </c>
      <c r="M2890">
        <v>0</v>
      </c>
      <c r="N2890">
        <v>1</v>
      </c>
      <c r="O2890" s="2">
        <f t="shared" si="92"/>
        <v>2</v>
      </c>
      <c r="P2890" s="2">
        <f t="shared" si="93"/>
        <v>1</v>
      </c>
    </row>
    <row r="2891" spans="1:16" x14ac:dyDescent="0.3">
      <c r="A2891">
        <v>40</v>
      </c>
      <c r="B2891" t="s">
        <v>4948</v>
      </c>
      <c r="C2891" t="s">
        <v>12</v>
      </c>
      <c r="D2891">
        <v>1885</v>
      </c>
      <c r="E2891">
        <v>1885</v>
      </c>
      <c r="F2891">
        <v>1</v>
      </c>
      <c r="G2891">
        <v>2</v>
      </c>
      <c r="H2891">
        <v>0</v>
      </c>
      <c r="I2891">
        <v>2</v>
      </c>
      <c r="J2891">
        <v>2</v>
      </c>
      <c r="K2891">
        <v>1</v>
      </c>
      <c r="L2891">
        <v>0</v>
      </c>
      <c r="M2891">
        <v>0</v>
      </c>
      <c r="N2891">
        <v>1</v>
      </c>
      <c r="O2891" s="2">
        <f t="shared" si="92"/>
        <v>2</v>
      </c>
      <c r="P2891" s="2">
        <f t="shared" si="93"/>
        <v>1</v>
      </c>
    </row>
    <row r="2892" spans="1:16" x14ac:dyDescent="0.3">
      <c r="A2892">
        <v>41</v>
      </c>
      <c r="B2892" t="s">
        <v>170</v>
      </c>
      <c r="C2892" t="s">
        <v>15</v>
      </c>
      <c r="D2892">
        <v>2010</v>
      </c>
      <c r="E2892">
        <v>2010</v>
      </c>
      <c r="F2892">
        <v>1</v>
      </c>
      <c r="G2892">
        <v>1</v>
      </c>
      <c r="H2892">
        <v>0</v>
      </c>
      <c r="I2892">
        <v>2</v>
      </c>
      <c r="J2892">
        <v>2</v>
      </c>
      <c r="K2892">
        <v>2</v>
      </c>
      <c r="L2892">
        <v>0</v>
      </c>
      <c r="M2892">
        <v>0</v>
      </c>
      <c r="N2892">
        <v>0</v>
      </c>
      <c r="O2892" s="2">
        <f t="shared" si="92"/>
        <v>2</v>
      </c>
      <c r="P2892" s="2">
        <f t="shared" si="93"/>
        <v>2</v>
      </c>
    </row>
    <row r="2893" spans="1:16" x14ac:dyDescent="0.3">
      <c r="A2893">
        <v>42</v>
      </c>
      <c r="B2893" t="s">
        <v>3265</v>
      </c>
      <c r="C2893" t="s">
        <v>11</v>
      </c>
      <c r="D2893">
        <v>2001</v>
      </c>
      <c r="E2893">
        <v>2001</v>
      </c>
      <c r="F2893">
        <v>1</v>
      </c>
      <c r="G2893">
        <v>2</v>
      </c>
      <c r="H2893">
        <v>0</v>
      </c>
      <c r="I2893">
        <v>2</v>
      </c>
      <c r="J2893">
        <v>2</v>
      </c>
      <c r="K2893">
        <v>1</v>
      </c>
      <c r="L2893">
        <v>0</v>
      </c>
      <c r="M2893">
        <v>0</v>
      </c>
      <c r="N2893">
        <v>1</v>
      </c>
      <c r="O2893" s="2">
        <f t="shared" si="92"/>
        <v>2</v>
      </c>
      <c r="P2893" s="2">
        <f t="shared" si="93"/>
        <v>1</v>
      </c>
    </row>
    <row r="2894" spans="1:16" x14ac:dyDescent="0.3">
      <c r="A2894">
        <v>43</v>
      </c>
      <c r="B2894" t="s">
        <v>4949</v>
      </c>
      <c r="C2894" t="s">
        <v>13</v>
      </c>
      <c r="D2894">
        <v>1985</v>
      </c>
      <c r="E2894">
        <v>1985</v>
      </c>
      <c r="F2894">
        <v>1</v>
      </c>
      <c r="G2894">
        <v>1</v>
      </c>
      <c r="H2894">
        <v>0</v>
      </c>
      <c r="I2894">
        <v>2</v>
      </c>
      <c r="J2894">
        <v>2</v>
      </c>
      <c r="K2894">
        <v>2</v>
      </c>
      <c r="L2894">
        <v>0</v>
      </c>
      <c r="M2894">
        <v>0</v>
      </c>
      <c r="N2894">
        <v>0</v>
      </c>
      <c r="O2894" s="2">
        <f t="shared" si="92"/>
        <v>2</v>
      </c>
      <c r="P2894" s="2">
        <f t="shared" si="93"/>
        <v>2</v>
      </c>
    </row>
    <row r="2895" spans="1:16" x14ac:dyDescent="0.3">
      <c r="A2895">
        <v>44</v>
      </c>
      <c r="B2895" t="s">
        <v>4950</v>
      </c>
      <c r="C2895" t="s">
        <v>17</v>
      </c>
      <c r="D2895">
        <v>1902</v>
      </c>
      <c r="E2895">
        <v>1902</v>
      </c>
      <c r="F2895">
        <v>1</v>
      </c>
      <c r="G2895">
        <v>1</v>
      </c>
      <c r="H2895">
        <v>0</v>
      </c>
      <c r="I2895">
        <v>2</v>
      </c>
      <c r="J2895">
        <v>2</v>
      </c>
      <c r="K2895">
        <v>2</v>
      </c>
      <c r="L2895">
        <v>0</v>
      </c>
      <c r="M2895">
        <v>0</v>
      </c>
      <c r="N2895">
        <v>0</v>
      </c>
      <c r="O2895" s="2">
        <f t="shared" si="92"/>
        <v>2</v>
      </c>
      <c r="P2895" s="2">
        <f t="shared" si="93"/>
        <v>2</v>
      </c>
    </row>
    <row r="2896" spans="1:16" x14ac:dyDescent="0.3">
      <c r="A2896">
        <v>45</v>
      </c>
      <c r="B2896" t="s">
        <v>4951</v>
      </c>
      <c r="C2896" t="s">
        <v>11</v>
      </c>
      <c r="D2896">
        <v>1948</v>
      </c>
      <c r="E2896">
        <v>1948</v>
      </c>
      <c r="F2896">
        <v>1</v>
      </c>
      <c r="G2896">
        <v>1</v>
      </c>
      <c r="H2896">
        <v>0</v>
      </c>
      <c r="I2896">
        <v>2</v>
      </c>
      <c r="J2896">
        <v>2</v>
      </c>
      <c r="K2896">
        <v>2</v>
      </c>
      <c r="L2896">
        <v>0</v>
      </c>
      <c r="M2896">
        <v>0</v>
      </c>
      <c r="N2896">
        <v>0</v>
      </c>
      <c r="O2896" s="2">
        <f t="shared" si="92"/>
        <v>2</v>
      </c>
      <c r="P2896" s="2">
        <f t="shared" si="93"/>
        <v>2</v>
      </c>
    </row>
    <row r="2897" spans="1:16" x14ac:dyDescent="0.3">
      <c r="A2897">
        <v>46</v>
      </c>
      <c r="B2897" t="s">
        <v>4952</v>
      </c>
      <c r="C2897" t="s">
        <v>17</v>
      </c>
      <c r="D2897">
        <v>1889</v>
      </c>
      <c r="E2897">
        <v>1889</v>
      </c>
      <c r="F2897">
        <v>1</v>
      </c>
      <c r="G2897">
        <v>2</v>
      </c>
      <c r="H2897">
        <v>1</v>
      </c>
      <c r="I2897">
        <v>2</v>
      </c>
      <c r="J2897">
        <v>2</v>
      </c>
      <c r="K2897">
        <v>2</v>
      </c>
      <c r="L2897">
        <v>0</v>
      </c>
      <c r="M2897">
        <v>0</v>
      </c>
      <c r="N2897">
        <v>1</v>
      </c>
      <c r="O2897" s="2">
        <f t="shared" si="92"/>
        <v>2</v>
      </c>
      <c r="P2897" s="2">
        <f t="shared" si="93"/>
        <v>1</v>
      </c>
    </row>
    <row r="2898" spans="1:16" x14ac:dyDescent="0.3">
      <c r="A2898">
        <v>47</v>
      </c>
      <c r="B2898" t="s">
        <v>2008</v>
      </c>
      <c r="C2898" t="s">
        <v>11</v>
      </c>
      <c r="D2898">
        <v>2010</v>
      </c>
      <c r="E2898">
        <v>2010</v>
      </c>
      <c r="F2898">
        <v>1</v>
      </c>
      <c r="G2898">
        <v>2</v>
      </c>
      <c r="H2898">
        <v>1</v>
      </c>
      <c r="I2898">
        <v>2</v>
      </c>
      <c r="J2898">
        <v>1</v>
      </c>
      <c r="K2898">
        <v>2</v>
      </c>
      <c r="L2898">
        <v>0</v>
      </c>
      <c r="M2898">
        <v>0</v>
      </c>
      <c r="N2898">
        <v>0</v>
      </c>
      <c r="O2898" s="2">
        <f t="shared" si="92"/>
        <v>2</v>
      </c>
      <c r="P2898" s="2">
        <f t="shared" si="93"/>
        <v>1</v>
      </c>
    </row>
    <row r="2899" spans="1:16" x14ac:dyDescent="0.3">
      <c r="A2899">
        <v>48</v>
      </c>
      <c r="B2899" t="s">
        <v>4953</v>
      </c>
      <c r="C2899" t="s">
        <v>18</v>
      </c>
      <c r="D2899">
        <v>1955</v>
      </c>
      <c r="E2899">
        <v>1955</v>
      </c>
      <c r="F2899">
        <v>1</v>
      </c>
      <c r="G2899">
        <v>2</v>
      </c>
      <c r="H2899">
        <v>0</v>
      </c>
      <c r="I2899">
        <v>2</v>
      </c>
      <c r="J2899">
        <v>2</v>
      </c>
      <c r="K2899">
        <v>1</v>
      </c>
      <c r="L2899">
        <v>0</v>
      </c>
      <c r="M2899">
        <v>0</v>
      </c>
      <c r="N2899">
        <v>1</v>
      </c>
      <c r="O2899" s="2">
        <f t="shared" si="92"/>
        <v>2</v>
      </c>
      <c r="P2899" s="2">
        <f t="shared" si="93"/>
        <v>1</v>
      </c>
    </row>
    <row r="2900" spans="1:16" x14ac:dyDescent="0.3">
      <c r="A2900">
        <v>49</v>
      </c>
      <c r="B2900" t="s">
        <v>4954</v>
      </c>
      <c r="C2900" t="s">
        <v>15</v>
      </c>
      <c r="D2900">
        <v>1933</v>
      </c>
      <c r="E2900">
        <v>1933</v>
      </c>
      <c r="F2900">
        <v>1</v>
      </c>
      <c r="G2900">
        <v>2</v>
      </c>
      <c r="H2900">
        <v>0</v>
      </c>
      <c r="I2900">
        <v>2</v>
      </c>
      <c r="J2900">
        <v>2</v>
      </c>
      <c r="K2900">
        <v>1</v>
      </c>
      <c r="L2900">
        <v>0</v>
      </c>
      <c r="M2900">
        <v>0</v>
      </c>
      <c r="N2900">
        <v>1</v>
      </c>
      <c r="O2900" s="2">
        <f t="shared" si="92"/>
        <v>2</v>
      </c>
      <c r="P2900" s="2">
        <f t="shared" si="93"/>
        <v>1</v>
      </c>
    </row>
    <row r="2901" spans="1:16" x14ac:dyDescent="0.3">
      <c r="A2901">
        <v>0</v>
      </c>
      <c r="B2901" t="s">
        <v>1784</v>
      </c>
      <c r="C2901" t="s">
        <v>16</v>
      </c>
      <c r="D2901">
        <v>2011</v>
      </c>
      <c r="E2901">
        <v>2012</v>
      </c>
      <c r="F2901">
        <v>7</v>
      </c>
      <c r="G2901">
        <v>5</v>
      </c>
      <c r="H2901">
        <v>5</v>
      </c>
      <c r="I2901">
        <v>1</v>
      </c>
      <c r="J2901">
        <v>1</v>
      </c>
      <c r="K2901" t="s">
        <v>8</v>
      </c>
      <c r="L2901">
        <v>0</v>
      </c>
      <c r="M2901">
        <v>0</v>
      </c>
      <c r="N2901">
        <v>0</v>
      </c>
      <c r="O2901" s="2">
        <f t="shared" si="92"/>
        <v>0.14285714285714285</v>
      </c>
      <c r="P2901" s="2">
        <f t="shared" si="93"/>
        <v>0.2</v>
      </c>
    </row>
    <row r="2902" spans="1:16" x14ac:dyDescent="0.3">
      <c r="A2902">
        <v>1</v>
      </c>
      <c r="B2902" t="s">
        <v>4955</v>
      </c>
      <c r="C2902" t="s">
        <v>15</v>
      </c>
      <c r="D2902">
        <v>1976</v>
      </c>
      <c r="E2902">
        <v>1976</v>
      </c>
      <c r="F2902">
        <v>1</v>
      </c>
      <c r="G2902">
        <v>1</v>
      </c>
      <c r="H2902">
        <v>1</v>
      </c>
      <c r="I2902">
        <v>1</v>
      </c>
      <c r="J2902">
        <v>1</v>
      </c>
      <c r="K2902" t="s">
        <v>8</v>
      </c>
      <c r="L2902">
        <v>0</v>
      </c>
      <c r="M2902">
        <v>0</v>
      </c>
      <c r="N2902">
        <v>0</v>
      </c>
      <c r="O2902" s="2">
        <f t="shared" si="92"/>
        <v>1</v>
      </c>
      <c r="P2902" s="2">
        <f t="shared" si="93"/>
        <v>1</v>
      </c>
    </row>
    <row r="2903" spans="1:16" x14ac:dyDescent="0.3">
      <c r="A2903">
        <v>2</v>
      </c>
      <c r="B2903" t="s">
        <v>305</v>
      </c>
      <c r="C2903" t="s">
        <v>16</v>
      </c>
      <c r="D2903">
        <v>1993</v>
      </c>
      <c r="E2903">
        <v>1993</v>
      </c>
      <c r="F2903">
        <v>1</v>
      </c>
      <c r="G2903">
        <v>2</v>
      </c>
      <c r="H2903">
        <v>1</v>
      </c>
      <c r="I2903">
        <v>1</v>
      </c>
      <c r="J2903">
        <v>1</v>
      </c>
      <c r="K2903">
        <v>1</v>
      </c>
      <c r="L2903">
        <v>0</v>
      </c>
      <c r="M2903">
        <v>0</v>
      </c>
      <c r="N2903">
        <v>1</v>
      </c>
      <c r="O2903" s="2">
        <f t="shared" si="92"/>
        <v>1</v>
      </c>
      <c r="P2903" s="2">
        <f t="shared" si="93"/>
        <v>0.5</v>
      </c>
    </row>
    <row r="2904" spans="1:16" x14ac:dyDescent="0.3">
      <c r="A2904">
        <v>3</v>
      </c>
      <c r="B2904" t="s">
        <v>4956</v>
      </c>
      <c r="C2904" t="s">
        <v>17</v>
      </c>
      <c r="D2904">
        <v>1889</v>
      </c>
      <c r="E2904">
        <v>1889</v>
      </c>
      <c r="F2904">
        <v>1</v>
      </c>
      <c r="G2904">
        <v>2</v>
      </c>
      <c r="H2904">
        <v>0</v>
      </c>
      <c r="I2904">
        <v>1</v>
      </c>
      <c r="J2904">
        <v>1</v>
      </c>
      <c r="K2904">
        <v>0.5</v>
      </c>
      <c r="L2904">
        <v>0</v>
      </c>
      <c r="M2904">
        <v>0</v>
      </c>
      <c r="N2904">
        <v>1</v>
      </c>
      <c r="O2904" s="2">
        <f t="shared" si="92"/>
        <v>1</v>
      </c>
      <c r="P2904" s="2">
        <f t="shared" si="93"/>
        <v>0.5</v>
      </c>
    </row>
    <row r="2905" spans="1:16" x14ac:dyDescent="0.3">
      <c r="A2905">
        <v>4</v>
      </c>
      <c r="B2905" t="s">
        <v>3298</v>
      </c>
      <c r="C2905" t="s">
        <v>19</v>
      </c>
      <c r="D2905">
        <v>2016</v>
      </c>
      <c r="E2905">
        <v>2016</v>
      </c>
      <c r="F2905">
        <v>2</v>
      </c>
      <c r="G2905">
        <v>4</v>
      </c>
      <c r="H2905">
        <v>2</v>
      </c>
      <c r="I2905">
        <v>1</v>
      </c>
      <c r="J2905">
        <v>1</v>
      </c>
      <c r="K2905">
        <v>0.5</v>
      </c>
      <c r="L2905">
        <v>0</v>
      </c>
      <c r="M2905">
        <v>0</v>
      </c>
      <c r="N2905">
        <v>1</v>
      </c>
      <c r="O2905" s="2">
        <f t="shared" si="92"/>
        <v>0.5</v>
      </c>
      <c r="P2905" s="2">
        <f t="shared" si="93"/>
        <v>0.25</v>
      </c>
    </row>
    <row r="2906" spans="1:16" x14ac:dyDescent="0.3">
      <c r="A2906">
        <v>5</v>
      </c>
      <c r="B2906" t="s">
        <v>4957</v>
      </c>
      <c r="C2906" t="s">
        <v>18</v>
      </c>
      <c r="D2906">
        <v>1955</v>
      </c>
      <c r="E2906">
        <v>1955</v>
      </c>
      <c r="F2906">
        <v>2</v>
      </c>
      <c r="G2906">
        <v>4</v>
      </c>
      <c r="H2906">
        <v>2</v>
      </c>
      <c r="I2906">
        <v>1</v>
      </c>
      <c r="J2906">
        <v>1</v>
      </c>
      <c r="K2906">
        <v>0.5</v>
      </c>
      <c r="L2906">
        <v>0</v>
      </c>
      <c r="M2906">
        <v>0</v>
      </c>
      <c r="N2906">
        <v>2</v>
      </c>
      <c r="O2906" s="2">
        <f t="shared" si="92"/>
        <v>0.5</v>
      </c>
      <c r="P2906" s="2">
        <f t="shared" si="93"/>
        <v>0.25</v>
      </c>
    </row>
    <row r="2907" spans="1:16" x14ac:dyDescent="0.3">
      <c r="A2907">
        <v>6</v>
      </c>
      <c r="B2907" t="s">
        <v>4958</v>
      </c>
      <c r="C2907" t="s">
        <v>13</v>
      </c>
      <c r="D2907">
        <v>2019</v>
      </c>
      <c r="E2907">
        <v>2019</v>
      </c>
      <c r="F2907">
        <v>1</v>
      </c>
      <c r="G2907">
        <v>1</v>
      </c>
      <c r="H2907">
        <v>0</v>
      </c>
      <c r="I2907">
        <v>1</v>
      </c>
      <c r="J2907">
        <v>1</v>
      </c>
      <c r="K2907">
        <v>1</v>
      </c>
      <c r="L2907">
        <v>0</v>
      </c>
      <c r="M2907">
        <v>0</v>
      </c>
      <c r="N2907">
        <v>0</v>
      </c>
      <c r="O2907" s="2">
        <f t="shared" si="92"/>
        <v>1</v>
      </c>
      <c r="P2907" s="2">
        <f t="shared" si="93"/>
        <v>1</v>
      </c>
    </row>
    <row r="2908" spans="1:16" x14ac:dyDescent="0.3">
      <c r="A2908">
        <v>7</v>
      </c>
      <c r="B2908" t="s">
        <v>4959</v>
      </c>
      <c r="C2908" t="s">
        <v>13</v>
      </c>
      <c r="D2908">
        <v>1921</v>
      </c>
      <c r="E2908">
        <v>1921</v>
      </c>
      <c r="F2908">
        <v>1</v>
      </c>
      <c r="G2908">
        <v>2</v>
      </c>
      <c r="H2908">
        <v>0</v>
      </c>
      <c r="I2908">
        <v>1</v>
      </c>
      <c r="J2908">
        <v>1</v>
      </c>
      <c r="K2908">
        <v>0.5</v>
      </c>
      <c r="L2908">
        <v>0</v>
      </c>
      <c r="M2908">
        <v>0</v>
      </c>
      <c r="N2908">
        <v>1</v>
      </c>
      <c r="O2908" s="2">
        <f t="shared" si="92"/>
        <v>1</v>
      </c>
      <c r="P2908" s="2">
        <f t="shared" si="93"/>
        <v>0.5</v>
      </c>
    </row>
    <row r="2909" spans="1:16" x14ac:dyDescent="0.3">
      <c r="A2909">
        <v>8</v>
      </c>
      <c r="B2909" t="s">
        <v>1725</v>
      </c>
      <c r="C2909" t="s">
        <v>18</v>
      </c>
      <c r="D2909">
        <v>2019</v>
      </c>
      <c r="E2909">
        <v>2019</v>
      </c>
      <c r="F2909">
        <v>1</v>
      </c>
      <c r="G2909">
        <v>2</v>
      </c>
      <c r="H2909">
        <v>2</v>
      </c>
      <c r="I2909">
        <v>1</v>
      </c>
      <c r="J2909">
        <v>1</v>
      </c>
      <c r="K2909" t="s">
        <v>8</v>
      </c>
      <c r="L2909">
        <v>0</v>
      </c>
      <c r="M2909">
        <v>0</v>
      </c>
      <c r="N2909">
        <v>0</v>
      </c>
      <c r="O2909" s="2">
        <f t="shared" si="92"/>
        <v>1</v>
      </c>
      <c r="P2909" s="2">
        <f t="shared" si="93"/>
        <v>0.5</v>
      </c>
    </row>
    <row r="2910" spans="1:16" x14ac:dyDescent="0.3">
      <c r="A2910">
        <v>9</v>
      </c>
      <c r="B2910" t="s">
        <v>4960</v>
      </c>
      <c r="C2910" t="s">
        <v>15</v>
      </c>
      <c r="D2910">
        <v>1935</v>
      </c>
      <c r="E2910">
        <v>1935</v>
      </c>
      <c r="F2910">
        <v>1</v>
      </c>
      <c r="G2910">
        <v>1</v>
      </c>
      <c r="H2910">
        <v>0</v>
      </c>
      <c r="I2910">
        <v>1</v>
      </c>
      <c r="J2910">
        <v>1</v>
      </c>
      <c r="K2910">
        <v>1</v>
      </c>
      <c r="L2910">
        <v>0</v>
      </c>
      <c r="M2910">
        <v>0</v>
      </c>
      <c r="N2910">
        <v>0</v>
      </c>
      <c r="O2910" s="2">
        <f t="shared" si="92"/>
        <v>1</v>
      </c>
      <c r="P2910" s="2">
        <f t="shared" si="93"/>
        <v>1</v>
      </c>
    </row>
    <row r="2911" spans="1:16" x14ac:dyDescent="0.3">
      <c r="A2911">
        <v>10</v>
      </c>
      <c r="B2911" t="s">
        <v>4961</v>
      </c>
      <c r="C2911" t="s">
        <v>14</v>
      </c>
      <c r="D2911">
        <v>1985</v>
      </c>
      <c r="E2911">
        <v>1986</v>
      </c>
      <c r="F2911">
        <v>2</v>
      </c>
      <c r="G2911">
        <v>4</v>
      </c>
      <c r="H2911">
        <v>0</v>
      </c>
      <c r="I2911">
        <v>1</v>
      </c>
      <c r="J2911">
        <v>1</v>
      </c>
      <c r="K2911">
        <v>0.25</v>
      </c>
      <c r="L2911">
        <v>0</v>
      </c>
      <c r="M2911">
        <v>0</v>
      </c>
      <c r="N2911">
        <v>3</v>
      </c>
      <c r="O2911" s="2">
        <f t="shared" si="92"/>
        <v>0.5</v>
      </c>
      <c r="P2911" s="2">
        <f t="shared" si="93"/>
        <v>0.25</v>
      </c>
    </row>
    <row r="2912" spans="1:16" x14ac:dyDescent="0.3">
      <c r="A2912">
        <v>11</v>
      </c>
      <c r="B2912" t="s">
        <v>4962</v>
      </c>
      <c r="C2912" t="s">
        <v>15</v>
      </c>
      <c r="D2912">
        <v>1948</v>
      </c>
      <c r="E2912">
        <v>1954</v>
      </c>
      <c r="F2912">
        <v>2</v>
      </c>
      <c r="G2912">
        <v>2</v>
      </c>
      <c r="H2912">
        <v>1</v>
      </c>
      <c r="I2912">
        <v>1</v>
      </c>
      <c r="J2912">
        <v>1</v>
      </c>
      <c r="K2912">
        <v>1</v>
      </c>
      <c r="L2912">
        <v>0</v>
      </c>
      <c r="M2912">
        <v>0</v>
      </c>
      <c r="N2912">
        <v>1</v>
      </c>
      <c r="O2912" s="2">
        <f t="shared" si="92"/>
        <v>0.5</v>
      </c>
      <c r="P2912" s="2">
        <f t="shared" si="93"/>
        <v>0.5</v>
      </c>
    </row>
    <row r="2913" spans="1:16" x14ac:dyDescent="0.3">
      <c r="A2913">
        <v>12</v>
      </c>
      <c r="B2913" t="s">
        <v>4963</v>
      </c>
      <c r="C2913" t="s">
        <v>13</v>
      </c>
      <c r="D2913">
        <v>2013</v>
      </c>
      <c r="E2913">
        <v>2013</v>
      </c>
      <c r="F2913">
        <v>1</v>
      </c>
      <c r="G2913">
        <v>1</v>
      </c>
      <c r="H2913">
        <v>1</v>
      </c>
      <c r="I2913">
        <v>1</v>
      </c>
      <c r="J2913">
        <v>1</v>
      </c>
      <c r="K2913" t="s">
        <v>8</v>
      </c>
      <c r="L2913">
        <v>0</v>
      </c>
      <c r="M2913">
        <v>0</v>
      </c>
      <c r="N2913">
        <v>0</v>
      </c>
      <c r="O2913" s="2">
        <f t="shared" si="92"/>
        <v>1</v>
      </c>
      <c r="P2913" s="2">
        <f t="shared" si="93"/>
        <v>1</v>
      </c>
    </row>
    <row r="2914" spans="1:16" x14ac:dyDescent="0.3">
      <c r="A2914">
        <v>13</v>
      </c>
      <c r="B2914" t="s">
        <v>4964</v>
      </c>
      <c r="C2914" t="s">
        <v>17</v>
      </c>
      <c r="D2914">
        <v>1914</v>
      </c>
      <c r="E2914">
        <v>1914</v>
      </c>
      <c r="F2914">
        <v>1</v>
      </c>
      <c r="G2914">
        <v>2</v>
      </c>
      <c r="H2914">
        <v>0</v>
      </c>
      <c r="I2914">
        <v>1</v>
      </c>
      <c r="J2914">
        <v>1</v>
      </c>
      <c r="K2914">
        <v>0.5</v>
      </c>
      <c r="L2914">
        <v>0</v>
      </c>
      <c r="M2914">
        <v>0</v>
      </c>
      <c r="N2914">
        <v>1</v>
      </c>
      <c r="O2914" s="2">
        <f t="shared" si="92"/>
        <v>1</v>
      </c>
      <c r="P2914" s="2">
        <f t="shared" si="93"/>
        <v>0.5</v>
      </c>
    </row>
    <row r="2915" spans="1:16" x14ac:dyDescent="0.3">
      <c r="A2915">
        <v>14</v>
      </c>
      <c r="B2915" t="s">
        <v>4965</v>
      </c>
      <c r="C2915" t="s">
        <v>17</v>
      </c>
      <c r="D2915">
        <v>1914</v>
      </c>
      <c r="E2915">
        <v>1914</v>
      </c>
      <c r="F2915">
        <v>1</v>
      </c>
      <c r="G2915">
        <v>2</v>
      </c>
      <c r="H2915">
        <v>1</v>
      </c>
      <c r="I2915">
        <v>1</v>
      </c>
      <c r="J2915">
        <v>1</v>
      </c>
      <c r="K2915">
        <v>1</v>
      </c>
      <c r="L2915">
        <v>0</v>
      </c>
      <c r="M2915">
        <v>0</v>
      </c>
      <c r="N2915">
        <v>0</v>
      </c>
      <c r="O2915" s="2">
        <f t="shared" si="92"/>
        <v>1</v>
      </c>
      <c r="P2915" s="2">
        <f t="shared" si="93"/>
        <v>0.5</v>
      </c>
    </row>
    <row r="2916" spans="1:16" x14ac:dyDescent="0.3">
      <c r="A2916">
        <v>15</v>
      </c>
      <c r="B2916" t="s">
        <v>4966</v>
      </c>
      <c r="C2916" t="s">
        <v>16</v>
      </c>
      <c r="D2916">
        <v>1955</v>
      </c>
      <c r="E2916">
        <v>1955</v>
      </c>
      <c r="F2916">
        <v>2</v>
      </c>
      <c r="G2916">
        <v>3</v>
      </c>
      <c r="H2916">
        <v>2</v>
      </c>
      <c r="I2916">
        <v>1</v>
      </c>
      <c r="J2916">
        <v>1</v>
      </c>
      <c r="K2916">
        <v>1</v>
      </c>
      <c r="L2916">
        <v>0</v>
      </c>
      <c r="M2916">
        <v>0</v>
      </c>
      <c r="N2916">
        <v>1</v>
      </c>
      <c r="O2916" s="2">
        <f t="shared" si="92"/>
        <v>0.5</v>
      </c>
      <c r="P2916" s="2">
        <f t="shared" si="93"/>
        <v>0.33333333333333331</v>
      </c>
    </row>
    <row r="2917" spans="1:16" x14ac:dyDescent="0.3">
      <c r="A2917">
        <v>16</v>
      </c>
      <c r="B2917" t="s">
        <v>4967</v>
      </c>
      <c r="C2917" t="s">
        <v>11</v>
      </c>
      <c r="D2917">
        <v>2019</v>
      </c>
      <c r="E2917">
        <v>2019</v>
      </c>
      <c r="F2917">
        <v>1</v>
      </c>
      <c r="G2917">
        <v>1</v>
      </c>
      <c r="H2917">
        <v>1</v>
      </c>
      <c r="I2917">
        <v>1</v>
      </c>
      <c r="J2917">
        <v>1</v>
      </c>
      <c r="K2917" t="s">
        <v>8</v>
      </c>
      <c r="L2917">
        <v>0</v>
      </c>
      <c r="M2917">
        <v>0</v>
      </c>
      <c r="N2917">
        <v>0</v>
      </c>
      <c r="O2917" s="2">
        <f t="shared" si="92"/>
        <v>1</v>
      </c>
      <c r="P2917" s="2">
        <f t="shared" si="93"/>
        <v>1</v>
      </c>
    </row>
    <row r="2918" spans="1:16" x14ac:dyDescent="0.3">
      <c r="A2918">
        <v>17</v>
      </c>
      <c r="B2918" t="s">
        <v>4968</v>
      </c>
      <c r="C2918" t="s">
        <v>11</v>
      </c>
      <c r="D2918">
        <v>1979</v>
      </c>
      <c r="E2918">
        <v>1979</v>
      </c>
      <c r="F2918">
        <v>2</v>
      </c>
      <c r="G2918">
        <v>2</v>
      </c>
      <c r="H2918">
        <v>0</v>
      </c>
      <c r="I2918">
        <v>1</v>
      </c>
      <c r="J2918">
        <v>1</v>
      </c>
      <c r="K2918">
        <v>0.5</v>
      </c>
      <c r="L2918">
        <v>0</v>
      </c>
      <c r="M2918">
        <v>0</v>
      </c>
      <c r="N2918">
        <v>1</v>
      </c>
      <c r="O2918" s="2">
        <f t="shared" si="92"/>
        <v>0.5</v>
      </c>
      <c r="P2918" s="2">
        <f t="shared" si="93"/>
        <v>0.5</v>
      </c>
    </row>
    <row r="2919" spans="1:16" x14ac:dyDescent="0.3">
      <c r="A2919">
        <v>18</v>
      </c>
      <c r="B2919" t="s">
        <v>302</v>
      </c>
      <c r="C2919" t="s">
        <v>22</v>
      </c>
      <c r="D2919">
        <v>2019</v>
      </c>
      <c r="E2919">
        <v>2019</v>
      </c>
      <c r="F2919">
        <v>1</v>
      </c>
      <c r="G2919">
        <v>2</v>
      </c>
      <c r="H2919">
        <v>0</v>
      </c>
      <c r="I2919">
        <v>1</v>
      </c>
      <c r="J2919">
        <v>1</v>
      </c>
      <c r="K2919">
        <v>0.5</v>
      </c>
      <c r="L2919">
        <v>0</v>
      </c>
      <c r="M2919">
        <v>0</v>
      </c>
      <c r="N2919">
        <v>1</v>
      </c>
      <c r="O2919" s="2">
        <f t="shared" si="92"/>
        <v>1</v>
      </c>
      <c r="P2919" s="2">
        <f t="shared" si="93"/>
        <v>0.5</v>
      </c>
    </row>
    <row r="2920" spans="1:16" x14ac:dyDescent="0.3">
      <c r="A2920">
        <v>19</v>
      </c>
      <c r="B2920" t="s">
        <v>4969</v>
      </c>
      <c r="C2920" t="s">
        <v>11</v>
      </c>
      <c r="D2920">
        <v>1933</v>
      </c>
      <c r="E2920">
        <v>1933</v>
      </c>
      <c r="F2920">
        <v>1</v>
      </c>
      <c r="G2920">
        <v>2</v>
      </c>
      <c r="H2920">
        <v>0</v>
      </c>
      <c r="I2920">
        <v>1</v>
      </c>
      <c r="J2920">
        <v>1</v>
      </c>
      <c r="K2920">
        <v>0.5</v>
      </c>
      <c r="L2920">
        <v>0</v>
      </c>
      <c r="M2920">
        <v>0</v>
      </c>
      <c r="N2920">
        <v>1</v>
      </c>
      <c r="O2920" s="2">
        <f t="shared" si="92"/>
        <v>1</v>
      </c>
      <c r="P2920" s="2">
        <f t="shared" si="93"/>
        <v>0.5</v>
      </c>
    </row>
    <row r="2921" spans="1:16" x14ac:dyDescent="0.3">
      <c r="A2921">
        <v>20</v>
      </c>
      <c r="B2921" t="s">
        <v>1329</v>
      </c>
      <c r="C2921" t="s">
        <v>12</v>
      </c>
      <c r="D2921">
        <v>2019</v>
      </c>
      <c r="E2921">
        <v>2019</v>
      </c>
      <c r="F2921">
        <v>2</v>
      </c>
      <c r="G2921">
        <v>1</v>
      </c>
      <c r="H2921">
        <v>0</v>
      </c>
      <c r="I2921">
        <v>1</v>
      </c>
      <c r="J2921">
        <v>1</v>
      </c>
      <c r="K2921">
        <v>1</v>
      </c>
      <c r="L2921">
        <v>0</v>
      </c>
      <c r="M2921">
        <v>0</v>
      </c>
      <c r="N2921">
        <v>0</v>
      </c>
      <c r="O2921" s="2">
        <f t="shared" si="92"/>
        <v>0.5</v>
      </c>
      <c r="P2921" s="2">
        <f t="shared" si="93"/>
        <v>1</v>
      </c>
    </row>
    <row r="2922" spans="1:16" x14ac:dyDescent="0.3">
      <c r="A2922">
        <v>21</v>
      </c>
      <c r="B2922" t="s">
        <v>4970</v>
      </c>
      <c r="C2922" t="s">
        <v>13</v>
      </c>
      <c r="D2922">
        <v>2003</v>
      </c>
      <c r="E2922">
        <v>2004</v>
      </c>
      <c r="F2922">
        <v>3</v>
      </c>
      <c r="G2922">
        <v>3</v>
      </c>
      <c r="H2922">
        <v>0</v>
      </c>
      <c r="I2922">
        <v>1</v>
      </c>
      <c r="J2922">
        <v>1</v>
      </c>
      <c r="K2922">
        <v>0.33</v>
      </c>
      <c r="L2922">
        <v>0</v>
      </c>
      <c r="M2922">
        <v>0</v>
      </c>
      <c r="N2922">
        <v>2</v>
      </c>
      <c r="O2922" s="2">
        <f t="shared" si="92"/>
        <v>0.33333333333333331</v>
      </c>
      <c r="P2922" s="2">
        <f t="shared" si="93"/>
        <v>0.33333333333333331</v>
      </c>
    </row>
    <row r="2923" spans="1:16" x14ac:dyDescent="0.3">
      <c r="A2923">
        <v>22</v>
      </c>
      <c r="B2923" t="s">
        <v>4971</v>
      </c>
      <c r="C2923" t="s">
        <v>18</v>
      </c>
      <c r="D2923">
        <v>1997</v>
      </c>
      <c r="E2923">
        <v>1997</v>
      </c>
      <c r="F2923">
        <v>1</v>
      </c>
      <c r="G2923">
        <v>1</v>
      </c>
      <c r="H2923">
        <v>1</v>
      </c>
      <c r="I2923">
        <v>1</v>
      </c>
      <c r="J2923">
        <v>1</v>
      </c>
      <c r="K2923" t="s">
        <v>8</v>
      </c>
      <c r="L2923">
        <v>0</v>
      </c>
      <c r="M2923">
        <v>0</v>
      </c>
      <c r="N2923">
        <v>0</v>
      </c>
      <c r="O2923" s="2">
        <f t="shared" si="92"/>
        <v>1</v>
      </c>
      <c r="P2923" s="2">
        <f t="shared" si="93"/>
        <v>1</v>
      </c>
    </row>
    <row r="2924" spans="1:16" x14ac:dyDescent="0.3">
      <c r="A2924">
        <v>23</v>
      </c>
      <c r="B2924" t="s">
        <v>4972</v>
      </c>
      <c r="C2924" t="s">
        <v>16</v>
      </c>
      <c r="D2924">
        <v>1998</v>
      </c>
      <c r="E2924">
        <v>1998</v>
      </c>
      <c r="F2924">
        <v>1</v>
      </c>
      <c r="G2924">
        <v>1</v>
      </c>
      <c r="H2924">
        <v>0</v>
      </c>
      <c r="I2924">
        <v>1</v>
      </c>
      <c r="J2924">
        <v>1</v>
      </c>
      <c r="K2924">
        <v>1</v>
      </c>
      <c r="L2924">
        <v>0</v>
      </c>
      <c r="M2924">
        <v>0</v>
      </c>
      <c r="N2924">
        <v>0</v>
      </c>
      <c r="O2924" s="2">
        <f t="shared" si="92"/>
        <v>1</v>
      </c>
      <c r="P2924" s="2">
        <f t="shared" si="93"/>
        <v>1</v>
      </c>
    </row>
    <row r="2925" spans="1:16" x14ac:dyDescent="0.3">
      <c r="A2925">
        <v>24</v>
      </c>
      <c r="B2925" t="s">
        <v>4973</v>
      </c>
      <c r="C2925" t="s">
        <v>12</v>
      </c>
      <c r="D2925">
        <v>1959</v>
      </c>
      <c r="E2925">
        <v>1959</v>
      </c>
      <c r="F2925">
        <v>1</v>
      </c>
      <c r="G2925">
        <v>1</v>
      </c>
      <c r="H2925">
        <v>1</v>
      </c>
      <c r="I2925">
        <v>1</v>
      </c>
      <c r="J2925">
        <v>1</v>
      </c>
      <c r="K2925" t="s">
        <v>8</v>
      </c>
      <c r="L2925">
        <v>0</v>
      </c>
      <c r="M2925">
        <v>0</v>
      </c>
      <c r="N2925">
        <v>0</v>
      </c>
      <c r="O2925" s="2">
        <f t="shared" si="92"/>
        <v>1</v>
      </c>
      <c r="P2925" s="2">
        <f t="shared" si="93"/>
        <v>1</v>
      </c>
    </row>
    <row r="2926" spans="1:16" x14ac:dyDescent="0.3">
      <c r="A2926">
        <v>25</v>
      </c>
      <c r="B2926" t="s">
        <v>3450</v>
      </c>
      <c r="C2926" t="s">
        <v>13</v>
      </c>
      <c r="D2926">
        <v>1985</v>
      </c>
      <c r="E2926">
        <v>1985</v>
      </c>
      <c r="F2926">
        <v>2</v>
      </c>
      <c r="G2926">
        <v>1</v>
      </c>
      <c r="H2926">
        <v>1</v>
      </c>
      <c r="I2926">
        <v>1</v>
      </c>
      <c r="J2926">
        <v>1</v>
      </c>
      <c r="K2926" t="s">
        <v>8</v>
      </c>
      <c r="L2926">
        <v>0</v>
      </c>
      <c r="M2926">
        <v>0</v>
      </c>
      <c r="N2926">
        <v>0</v>
      </c>
      <c r="O2926" s="2">
        <f t="shared" si="92"/>
        <v>0.5</v>
      </c>
      <c r="P2926" s="2">
        <f t="shared" si="93"/>
        <v>1</v>
      </c>
    </row>
    <row r="2927" spans="1:16" x14ac:dyDescent="0.3">
      <c r="A2927">
        <v>26</v>
      </c>
      <c r="B2927" t="s">
        <v>4974</v>
      </c>
      <c r="C2927" t="s">
        <v>17</v>
      </c>
      <c r="D2927">
        <v>1902</v>
      </c>
      <c r="E2927">
        <v>1902</v>
      </c>
      <c r="F2927">
        <v>1</v>
      </c>
      <c r="G2927">
        <v>1</v>
      </c>
      <c r="H2927">
        <v>1</v>
      </c>
      <c r="I2927">
        <v>1</v>
      </c>
      <c r="J2927">
        <v>1</v>
      </c>
      <c r="K2927" t="s">
        <v>8</v>
      </c>
      <c r="L2927">
        <v>0</v>
      </c>
      <c r="M2927">
        <v>0</v>
      </c>
      <c r="N2927">
        <v>0</v>
      </c>
      <c r="O2927" s="2">
        <f t="shared" si="92"/>
        <v>1</v>
      </c>
      <c r="P2927" s="2">
        <f t="shared" si="93"/>
        <v>1</v>
      </c>
    </row>
    <row r="2928" spans="1:16" x14ac:dyDescent="0.3">
      <c r="A2928">
        <v>27</v>
      </c>
      <c r="B2928" t="s">
        <v>4975</v>
      </c>
      <c r="C2928" t="s">
        <v>21</v>
      </c>
      <c r="D2928">
        <v>2019</v>
      </c>
      <c r="E2928">
        <v>2019</v>
      </c>
      <c r="F2928">
        <v>1</v>
      </c>
      <c r="G2928">
        <v>1</v>
      </c>
      <c r="H2928">
        <v>1</v>
      </c>
      <c r="I2928">
        <v>1</v>
      </c>
      <c r="J2928">
        <v>1</v>
      </c>
      <c r="K2928" t="s">
        <v>8</v>
      </c>
      <c r="L2928">
        <v>0</v>
      </c>
      <c r="M2928">
        <v>0</v>
      </c>
      <c r="N2928">
        <v>0</v>
      </c>
      <c r="O2928" s="2">
        <f t="shared" si="92"/>
        <v>1</v>
      </c>
      <c r="P2928" s="2">
        <f t="shared" si="93"/>
        <v>1</v>
      </c>
    </row>
    <row r="2929" spans="1:16" x14ac:dyDescent="0.3">
      <c r="A2929">
        <v>28</v>
      </c>
      <c r="B2929" t="s">
        <v>370</v>
      </c>
      <c r="C2929" t="s">
        <v>16</v>
      </c>
      <c r="D2929">
        <v>2003</v>
      </c>
      <c r="E2929">
        <v>2003</v>
      </c>
      <c r="F2929">
        <v>1</v>
      </c>
      <c r="G2929">
        <v>2</v>
      </c>
      <c r="H2929">
        <v>2</v>
      </c>
      <c r="I2929">
        <v>1</v>
      </c>
      <c r="J2929">
        <v>1</v>
      </c>
      <c r="K2929" t="s">
        <v>8</v>
      </c>
      <c r="L2929">
        <v>0</v>
      </c>
      <c r="M2929">
        <v>0</v>
      </c>
      <c r="N2929">
        <v>0</v>
      </c>
      <c r="O2929" s="2">
        <f t="shared" si="92"/>
        <v>1</v>
      </c>
      <c r="P2929" s="2">
        <f t="shared" si="93"/>
        <v>0.5</v>
      </c>
    </row>
    <row r="2930" spans="1:16" x14ac:dyDescent="0.3">
      <c r="A2930">
        <v>29</v>
      </c>
      <c r="B2930" t="s">
        <v>3293</v>
      </c>
      <c r="C2930" t="s">
        <v>14</v>
      </c>
      <c r="D2930">
        <v>2008</v>
      </c>
      <c r="E2930">
        <v>2008</v>
      </c>
      <c r="F2930">
        <v>1</v>
      </c>
      <c r="G2930">
        <v>2</v>
      </c>
      <c r="H2930">
        <v>2</v>
      </c>
      <c r="I2930">
        <v>0</v>
      </c>
      <c r="J2930">
        <v>0</v>
      </c>
      <c r="K2930" t="s">
        <v>8</v>
      </c>
      <c r="L2930">
        <v>0</v>
      </c>
      <c r="M2930">
        <v>0</v>
      </c>
      <c r="N2930">
        <v>0</v>
      </c>
      <c r="O2930" s="2">
        <f t="shared" si="92"/>
        <v>0</v>
      </c>
      <c r="P2930" s="2">
        <f t="shared" si="93"/>
        <v>0</v>
      </c>
    </row>
    <row r="2931" spans="1:16" x14ac:dyDescent="0.3">
      <c r="A2931">
        <v>30</v>
      </c>
      <c r="B2931" t="s">
        <v>4976</v>
      </c>
      <c r="C2931" t="s">
        <v>11</v>
      </c>
      <c r="D2931">
        <v>1948</v>
      </c>
      <c r="E2931">
        <v>1949</v>
      </c>
      <c r="F2931">
        <v>1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</v>
      </c>
      <c r="O2931" s="2">
        <f t="shared" si="92"/>
        <v>0</v>
      </c>
      <c r="P2931" s="2">
        <f t="shared" si="93"/>
        <v>0</v>
      </c>
    </row>
    <row r="2932" spans="1:16" x14ac:dyDescent="0.3">
      <c r="A2932">
        <v>31</v>
      </c>
      <c r="B2932" t="s">
        <v>3463</v>
      </c>
      <c r="C2932" t="s">
        <v>13</v>
      </c>
      <c r="D2932">
        <v>1994</v>
      </c>
      <c r="E2932">
        <v>1994</v>
      </c>
      <c r="F2932">
        <v>1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</v>
      </c>
      <c r="O2932" s="2">
        <f t="shared" si="92"/>
        <v>0</v>
      </c>
      <c r="P2932" s="2">
        <f t="shared" si="93"/>
        <v>0</v>
      </c>
    </row>
    <row r="2933" spans="1:16" x14ac:dyDescent="0.3">
      <c r="A2933">
        <v>32</v>
      </c>
      <c r="B2933" t="s">
        <v>4977</v>
      </c>
      <c r="C2933" t="s">
        <v>17</v>
      </c>
      <c r="D2933">
        <v>1938</v>
      </c>
      <c r="E2933">
        <v>1938</v>
      </c>
      <c r="F2933">
        <v>1</v>
      </c>
      <c r="G2933">
        <v>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</v>
      </c>
      <c r="O2933" s="2">
        <f t="shared" si="92"/>
        <v>0</v>
      </c>
      <c r="P2933" s="2">
        <f t="shared" si="93"/>
        <v>0</v>
      </c>
    </row>
    <row r="2934" spans="1:16" x14ac:dyDescent="0.3">
      <c r="A2934">
        <v>33</v>
      </c>
      <c r="B2934" t="s">
        <v>4978</v>
      </c>
      <c r="C2934" t="s">
        <v>18</v>
      </c>
      <c r="D2934">
        <v>1946</v>
      </c>
      <c r="E2934">
        <v>1946</v>
      </c>
      <c r="F2934">
        <v>1</v>
      </c>
      <c r="G2934">
        <v>2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</v>
      </c>
      <c r="O2934" s="2">
        <f t="shared" si="92"/>
        <v>0</v>
      </c>
      <c r="P2934" s="2">
        <f t="shared" si="93"/>
        <v>0</v>
      </c>
    </row>
    <row r="2935" spans="1:16" x14ac:dyDescent="0.3">
      <c r="A2935">
        <v>34</v>
      </c>
      <c r="B2935" t="s">
        <v>4979</v>
      </c>
      <c r="C2935" t="s">
        <v>13</v>
      </c>
      <c r="D2935">
        <v>1909</v>
      </c>
      <c r="E2935">
        <v>1909</v>
      </c>
      <c r="F2935">
        <v>1</v>
      </c>
      <c r="G2935">
        <v>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</v>
      </c>
      <c r="O2935" s="2">
        <f t="shared" si="92"/>
        <v>0</v>
      </c>
      <c r="P2935" s="2">
        <f t="shared" si="93"/>
        <v>0</v>
      </c>
    </row>
    <row r="2936" spans="1:16" x14ac:dyDescent="0.3">
      <c r="A2936">
        <v>35</v>
      </c>
      <c r="B2936" t="s">
        <v>4980</v>
      </c>
      <c r="C2936" t="s">
        <v>17</v>
      </c>
      <c r="D2936">
        <v>1970</v>
      </c>
      <c r="E2936">
        <v>1970</v>
      </c>
      <c r="F2936">
        <v>1</v>
      </c>
      <c r="G2936">
        <v>2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</v>
      </c>
      <c r="O2936" s="2">
        <f t="shared" si="92"/>
        <v>0</v>
      </c>
      <c r="P2936" s="2">
        <f t="shared" si="93"/>
        <v>0</v>
      </c>
    </row>
    <row r="2937" spans="1:16" x14ac:dyDescent="0.3">
      <c r="A2937">
        <v>36</v>
      </c>
      <c r="B2937" t="s">
        <v>3061</v>
      </c>
      <c r="C2937" t="s">
        <v>12</v>
      </c>
      <c r="D2937">
        <v>1986</v>
      </c>
      <c r="E2937">
        <v>1986</v>
      </c>
      <c r="F2937">
        <v>1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</v>
      </c>
      <c r="O2937" s="2">
        <f t="shared" si="92"/>
        <v>0</v>
      </c>
      <c r="P2937" s="2">
        <f t="shared" si="93"/>
        <v>0</v>
      </c>
    </row>
    <row r="2938" spans="1:16" x14ac:dyDescent="0.3">
      <c r="A2938">
        <v>37</v>
      </c>
      <c r="B2938" t="s">
        <v>4981</v>
      </c>
      <c r="C2938" t="s">
        <v>17</v>
      </c>
      <c r="D2938">
        <v>1914</v>
      </c>
      <c r="E2938">
        <v>1914</v>
      </c>
      <c r="F2938">
        <v>1</v>
      </c>
      <c r="G2938">
        <v>2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</v>
      </c>
      <c r="O2938" s="2">
        <f t="shared" si="92"/>
        <v>0</v>
      </c>
      <c r="P2938" s="2">
        <f t="shared" si="93"/>
        <v>0</v>
      </c>
    </row>
    <row r="2939" spans="1:16" x14ac:dyDescent="0.3">
      <c r="A2939">
        <v>38</v>
      </c>
      <c r="B2939" t="s">
        <v>4982</v>
      </c>
      <c r="C2939" t="s">
        <v>17</v>
      </c>
      <c r="D2939">
        <v>1967</v>
      </c>
      <c r="E2939">
        <v>1967</v>
      </c>
      <c r="F2939">
        <v>2</v>
      </c>
      <c r="G2939">
        <v>2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</v>
      </c>
      <c r="O2939" s="2">
        <f t="shared" si="92"/>
        <v>0</v>
      </c>
      <c r="P2939" s="2">
        <f t="shared" si="93"/>
        <v>0</v>
      </c>
    </row>
    <row r="2940" spans="1:16" x14ac:dyDescent="0.3">
      <c r="A2940">
        <v>39</v>
      </c>
      <c r="B2940" t="s">
        <v>4983</v>
      </c>
      <c r="C2940" t="s">
        <v>13</v>
      </c>
      <c r="D2940">
        <v>1880</v>
      </c>
      <c r="E2940">
        <v>1880</v>
      </c>
      <c r="F2940">
        <v>1</v>
      </c>
      <c r="G2940">
        <v>2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</v>
      </c>
      <c r="O2940" s="2">
        <f t="shared" si="92"/>
        <v>0</v>
      </c>
      <c r="P2940" s="2">
        <f t="shared" si="93"/>
        <v>0</v>
      </c>
    </row>
    <row r="2941" spans="1:16" x14ac:dyDescent="0.3">
      <c r="A2941">
        <v>40</v>
      </c>
      <c r="B2941" t="s">
        <v>4984</v>
      </c>
      <c r="C2941" t="s">
        <v>14</v>
      </c>
      <c r="D2941">
        <v>1983</v>
      </c>
      <c r="E2941">
        <v>1983</v>
      </c>
      <c r="F2941">
        <v>1</v>
      </c>
      <c r="G2941">
        <v>2</v>
      </c>
      <c r="H2941">
        <v>2</v>
      </c>
      <c r="I2941">
        <v>0</v>
      </c>
      <c r="J2941">
        <v>0</v>
      </c>
      <c r="K2941" t="s">
        <v>8</v>
      </c>
      <c r="L2941">
        <v>0</v>
      </c>
      <c r="M2941">
        <v>0</v>
      </c>
      <c r="N2941">
        <v>0</v>
      </c>
      <c r="O2941" s="2">
        <f t="shared" si="92"/>
        <v>0</v>
      </c>
      <c r="P2941" s="2">
        <f t="shared" si="93"/>
        <v>0</v>
      </c>
    </row>
    <row r="2942" spans="1:16" x14ac:dyDescent="0.3">
      <c r="A2942">
        <v>41</v>
      </c>
      <c r="B2942" t="s">
        <v>4985</v>
      </c>
      <c r="C2942" t="s">
        <v>17</v>
      </c>
      <c r="D2942">
        <v>1965</v>
      </c>
      <c r="E2942">
        <v>1965</v>
      </c>
      <c r="F2942">
        <v>1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</v>
      </c>
      <c r="O2942" s="2">
        <f t="shared" si="92"/>
        <v>0</v>
      </c>
      <c r="P2942" s="2">
        <f t="shared" si="93"/>
        <v>0</v>
      </c>
    </row>
    <row r="2943" spans="1:16" x14ac:dyDescent="0.3">
      <c r="A2943">
        <v>42</v>
      </c>
      <c r="B2943" t="s">
        <v>608</v>
      </c>
      <c r="C2943" t="s">
        <v>13</v>
      </c>
      <c r="D2943">
        <v>1999</v>
      </c>
      <c r="E2943">
        <v>1999</v>
      </c>
      <c r="F2943">
        <v>1</v>
      </c>
      <c r="G2943">
        <v>2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</v>
      </c>
      <c r="O2943" s="2">
        <f t="shared" si="92"/>
        <v>0</v>
      </c>
      <c r="P2943" s="2">
        <f t="shared" si="93"/>
        <v>0</v>
      </c>
    </row>
    <row r="2944" spans="1:16" x14ac:dyDescent="0.3">
      <c r="A2944">
        <v>43</v>
      </c>
      <c r="B2944" t="s">
        <v>4986</v>
      </c>
      <c r="C2944" t="s">
        <v>17</v>
      </c>
      <c r="D2944">
        <v>1949</v>
      </c>
      <c r="E2944">
        <v>1949</v>
      </c>
      <c r="F2944">
        <v>1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</v>
      </c>
      <c r="O2944" s="2">
        <f t="shared" si="92"/>
        <v>0</v>
      </c>
      <c r="P2944" s="2">
        <f t="shared" si="93"/>
        <v>0</v>
      </c>
    </row>
    <row r="2945" spans="1:16" x14ac:dyDescent="0.3">
      <c r="A2945">
        <v>44</v>
      </c>
      <c r="B2945" t="s">
        <v>4987</v>
      </c>
      <c r="C2945" t="s">
        <v>13</v>
      </c>
      <c r="D2945">
        <v>1892</v>
      </c>
      <c r="E2945">
        <v>1892</v>
      </c>
      <c r="F2945">
        <v>1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</v>
      </c>
      <c r="O2945" s="2">
        <f t="shared" si="92"/>
        <v>0</v>
      </c>
      <c r="P2945" s="2">
        <f t="shared" si="93"/>
        <v>0</v>
      </c>
    </row>
    <row r="2946" spans="1:16" x14ac:dyDescent="0.3">
      <c r="A2946">
        <v>45</v>
      </c>
      <c r="B2946" t="s">
        <v>4988</v>
      </c>
      <c r="C2946" t="s">
        <v>14</v>
      </c>
      <c r="D2946">
        <v>2001</v>
      </c>
      <c r="E2946">
        <v>2001</v>
      </c>
      <c r="F2946">
        <v>1</v>
      </c>
      <c r="G2946">
        <v>2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</v>
      </c>
      <c r="O2946" s="2">
        <f t="shared" ref="O2946:O3001" si="94">I2946/F2946</f>
        <v>0</v>
      </c>
      <c r="P2946" s="2">
        <f t="shared" ref="P2946:P3001" si="95">I2946/G2946</f>
        <v>0</v>
      </c>
    </row>
    <row r="2947" spans="1:16" x14ac:dyDescent="0.3">
      <c r="A2947">
        <v>46</v>
      </c>
      <c r="B2947" t="s">
        <v>4989</v>
      </c>
      <c r="C2947" t="s">
        <v>12</v>
      </c>
      <c r="D2947">
        <v>1932</v>
      </c>
      <c r="E2947">
        <v>1932</v>
      </c>
      <c r="F2947">
        <v>1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</v>
      </c>
      <c r="O2947" s="2">
        <f t="shared" si="94"/>
        <v>0</v>
      </c>
      <c r="P2947" s="2">
        <f t="shared" si="95"/>
        <v>0</v>
      </c>
    </row>
    <row r="2948" spans="1:16" x14ac:dyDescent="0.3">
      <c r="A2948">
        <v>47</v>
      </c>
      <c r="B2948" t="s">
        <v>4990</v>
      </c>
      <c r="C2948" t="s">
        <v>15</v>
      </c>
      <c r="D2948">
        <v>2008</v>
      </c>
      <c r="E2948">
        <v>2008</v>
      </c>
      <c r="F2948">
        <v>1</v>
      </c>
      <c r="G2948">
        <v>2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</v>
      </c>
      <c r="O2948" s="2">
        <f t="shared" si="94"/>
        <v>0</v>
      </c>
      <c r="P2948" s="2">
        <f t="shared" si="95"/>
        <v>0</v>
      </c>
    </row>
    <row r="2949" spans="1:16" x14ac:dyDescent="0.3">
      <c r="A2949">
        <v>48</v>
      </c>
      <c r="B2949" t="s">
        <v>4991</v>
      </c>
      <c r="C2949" t="s">
        <v>17</v>
      </c>
      <c r="D2949">
        <v>1889</v>
      </c>
      <c r="E2949">
        <v>1889</v>
      </c>
      <c r="F2949">
        <v>1</v>
      </c>
      <c r="G2949">
        <v>2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</v>
      </c>
      <c r="O2949" s="2">
        <f t="shared" si="94"/>
        <v>0</v>
      </c>
      <c r="P2949" s="2">
        <f t="shared" si="95"/>
        <v>0</v>
      </c>
    </row>
    <row r="2950" spans="1:16" x14ac:dyDescent="0.3">
      <c r="A2950">
        <v>49</v>
      </c>
      <c r="B2950" t="s">
        <v>4992</v>
      </c>
      <c r="C2950" t="s">
        <v>14</v>
      </c>
      <c r="D2950">
        <v>1986</v>
      </c>
      <c r="E2950">
        <v>1987</v>
      </c>
      <c r="F2950">
        <v>2</v>
      </c>
      <c r="G2950">
        <v>2</v>
      </c>
      <c r="H2950">
        <v>2</v>
      </c>
      <c r="I2950">
        <v>0</v>
      </c>
      <c r="J2950">
        <v>0</v>
      </c>
      <c r="K2950" t="s">
        <v>8</v>
      </c>
      <c r="L2950">
        <v>0</v>
      </c>
      <c r="M2950">
        <v>0</v>
      </c>
      <c r="N2950">
        <v>0</v>
      </c>
      <c r="O2950" s="2">
        <f t="shared" si="94"/>
        <v>0</v>
      </c>
      <c r="P2950" s="2">
        <f t="shared" si="95"/>
        <v>0</v>
      </c>
    </row>
    <row r="2951" spans="1:16" x14ac:dyDescent="0.3">
      <c r="A2951">
        <v>0</v>
      </c>
      <c r="B2951" t="s">
        <v>4993</v>
      </c>
      <c r="C2951" t="s">
        <v>18</v>
      </c>
      <c r="D2951">
        <v>1954</v>
      </c>
      <c r="E2951">
        <v>1954</v>
      </c>
      <c r="F2951">
        <v>1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</v>
      </c>
      <c r="O2951" s="2">
        <f t="shared" si="94"/>
        <v>0</v>
      </c>
      <c r="P2951" s="2">
        <f t="shared" si="95"/>
        <v>0</v>
      </c>
    </row>
    <row r="2952" spans="1:16" x14ac:dyDescent="0.3">
      <c r="A2952">
        <v>1</v>
      </c>
      <c r="B2952" t="s">
        <v>4994</v>
      </c>
      <c r="C2952" t="s">
        <v>17</v>
      </c>
      <c r="D2952">
        <v>1913</v>
      </c>
      <c r="E2952">
        <v>1913</v>
      </c>
      <c r="F2952">
        <v>1</v>
      </c>
      <c r="G2952">
        <v>2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</v>
      </c>
      <c r="O2952" s="2">
        <f t="shared" si="94"/>
        <v>0</v>
      </c>
      <c r="P2952" s="2">
        <f t="shared" si="95"/>
        <v>0</v>
      </c>
    </row>
    <row r="2953" spans="1:16" x14ac:dyDescent="0.3">
      <c r="A2953">
        <v>2</v>
      </c>
      <c r="B2953" t="s">
        <v>4995</v>
      </c>
      <c r="C2953" t="s">
        <v>12</v>
      </c>
      <c r="D2953">
        <v>1912</v>
      </c>
      <c r="E2953">
        <v>1912</v>
      </c>
      <c r="F2953">
        <v>1</v>
      </c>
      <c r="G2953">
        <v>2</v>
      </c>
      <c r="H2953">
        <v>2</v>
      </c>
      <c r="I2953">
        <v>0</v>
      </c>
      <c r="J2953">
        <v>0</v>
      </c>
      <c r="K2953" t="s">
        <v>8</v>
      </c>
      <c r="L2953">
        <v>0</v>
      </c>
      <c r="M2953">
        <v>0</v>
      </c>
      <c r="N2953">
        <v>0</v>
      </c>
      <c r="O2953" s="2">
        <f t="shared" si="94"/>
        <v>0</v>
      </c>
      <c r="P2953" s="2">
        <f t="shared" si="95"/>
        <v>0</v>
      </c>
    </row>
    <row r="2954" spans="1:16" x14ac:dyDescent="0.3">
      <c r="A2954">
        <v>3</v>
      </c>
      <c r="B2954" t="s">
        <v>4996</v>
      </c>
      <c r="C2954" t="s">
        <v>13</v>
      </c>
      <c r="D2954">
        <v>1889</v>
      </c>
      <c r="E2954">
        <v>1889</v>
      </c>
      <c r="F2954">
        <v>1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</v>
      </c>
      <c r="O2954" s="2">
        <f t="shared" si="94"/>
        <v>0</v>
      </c>
      <c r="P2954" s="2">
        <f t="shared" si="95"/>
        <v>0</v>
      </c>
    </row>
    <row r="2955" spans="1:16" x14ac:dyDescent="0.3">
      <c r="A2955">
        <v>4</v>
      </c>
      <c r="B2955" t="s">
        <v>4997</v>
      </c>
      <c r="C2955" t="s">
        <v>13</v>
      </c>
      <c r="D2955">
        <v>1933</v>
      </c>
      <c r="E2955">
        <v>1933</v>
      </c>
      <c r="F2955">
        <v>1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</v>
      </c>
      <c r="O2955" s="2">
        <f t="shared" si="94"/>
        <v>0</v>
      </c>
      <c r="P2955" s="2">
        <f t="shared" si="95"/>
        <v>0</v>
      </c>
    </row>
    <row r="2956" spans="1:16" x14ac:dyDescent="0.3">
      <c r="A2956">
        <v>5</v>
      </c>
      <c r="B2956" t="s">
        <v>4998</v>
      </c>
      <c r="C2956" t="s">
        <v>11</v>
      </c>
      <c r="D2956">
        <v>1936</v>
      </c>
      <c r="E2956">
        <v>1936</v>
      </c>
      <c r="F2956">
        <v>1</v>
      </c>
      <c r="G2956">
        <v>1</v>
      </c>
      <c r="H2956">
        <v>1</v>
      </c>
      <c r="I2956">
        <v>0</v>
      </c>
      <c r="J2956">
        <v>0</v>
      </c>
      <c r="K2956" t="s">
        <v>8</v>
      </c>
      <c r="L2956">
        <v>0</v>
      </c>
      <c r="M2956">
        <v>0</v>
      </c>
      <c r="N2956">
        <v>0</v>
      </c>
      <c r="O2956" s="2">
        <f t="shared" si="94"/>
        <v>0</v>
      </c>
      <c r="P2956" s="2">
        <f t="shared" si="95"/>
        <v>0</v>
      </c>
    </row>
    <row r="2957" spans="1:16" x14ac:dyDescent="0.3">
      <c r="A2957">
        <v>6</v>
      </c>
      <c r="B2957" t="s">
        <v>4999</v>
      </c>
      <c r="C2957" t="s">
        <v>12</v>
      </c>
      <c r="D2957">
        <v>1946</v>
      </c>
      <c r="E2957">
        <v>1946</v>
      </c>
      <c r="F2957">
        <v>1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</v>
      </c>
      <c r="O2957" s="2">
        <f t="shared" si="94"/>
        <v>0</v>
      </c>
      <c r="P2957" s="2">
        <f t="shared" si="95"/>
        <v>0</v>
      </c>
    </row>
    <row r="2958" spans="1:16" x14ac:dyDescent="0.3">
      <c r="A2958">
        <v>7</v>
      </c>
      <c r="B2958" t="s">
        <v>2990</v>
      </c>
      <c r="C2958" t="s">
        <v>11</v>
      </c>
      <c r="D2958">
        <v>1997</v>
      </c>
      <c r="E2958">
        <v>1997</v>
      </c>
      <c r="F2958">
        <v>2</v>
      </c>
      <c r="G2958">
        <v>1</v>
      </c>
      <c r="H2958">
        <v>1</v>
      </c>
      <c r="I2958">
        <v>0</v>
      </c>
      <c r="J2958">
        <v>0</v>
      </c>
      <c r="K2958" t="s">
        <v>8</v>
      </c>
      <c r="L2958">
        <v>0</v>
      </c>
      <c r="M2958">
        <v>0</v>
      </c>
      <c r="N2958">
        <v>0</v>
      </c>
      <c r="O2958" s="2">
        <f t="shared" si="94"/>
        <v>0</v>
      </c>
      <c r="P2958" s="2">
        <f t="shared" si="95"/>
        <v>0</v>
      </c>
    </row>
    <row r="2959" spans="1:16" x14ac:dyDescent="0.3">
      <c r="A2959">
        <v>8</v>
      </c>
      <c r="B2959" t="s">
        <v>5000</v>
      </c>
      <c r="C2959" t="s">
        <v>13</v>
      </c>
      <c r="D2959">
        <v>1893</v>
      </c>
      <c r="E2959">
        <v>1893</v>
      </c>
      <c r="F2959">
        <v>3</v>
      </c>
      <c r="G2959">
        <v>3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</v>
      </c>
      <c r="O2959" s="2">
        <f t="shared" si="94"/>
        <v>0</v>
      </c>
      <c r="P2959" s="2">
        <f t="shared" si="95"/>
        <v>0</v>
      </c>
    </row>
    <row r="2960" spans="1:16" x14ac:dyDescent="0.3">
      <c r="A2960">
        <v>9</v>
      </c>
      <c r="B2960" t="s">
        <v>3148</v>
      </c>
      <c r="C2960" t="s">
        <v>16</v>
      </c>
      <c r="D2960">
        <v>1990</v>
      </c>
      <c r="E2960">
        <v>1990</v>
      </c>
      <c r="F2960">
        <v>1</v>
      </c>
      <c r="G2960">
        <v>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</v>
      </c>
      <c r="O2960" s="2">
        <f t="shared" si="94"/>
        <v>0</v>
      </c>
      <c r="P2960" s="2">
        <f t="shared" si="95"/>
        <v>0</v>
      </c>
    </row>
    <row r="2961" spans="1:16" x14ac:dyDescent="0.3">
      <c r="A2961">
        <v>10</v>
      </c>
      <c r="B2961" t="s">
        <v>5001</v>
      </c>
      <c r="C2961" t="s">
        <v>17</v>
      </c>
      <c r="D2961">
        <v>2000</v>
      </c>
      <c r="E2961">
        <v>2001</v>
      </c>
      <c r="F2961">
        <v>3</v>
      </c>
      <c r="G2961">
        <v>1</v>
      </c>
      <c r="H2961">
        <v>1</v>
      </c>
      <c r="I2961">
        <v>0</v>
      </c>
      <c r="J2961">
        <v>0</v>
      </c>
      <c r="K2961" t="s">
        <v>8</v>
      </c>
      <c r="L2961">
        <v>0</v>
      </c>
      <c r="M2961">
        <v>0</v>
      </c>
      <c r="N2961">
        <v>0</v>
      </c>
      <c r="O2961" s="2">
        <f t="shared" si="94"/>
        <v>0</v>
      </c>
      <c r="P2961" s="2">
        <f t="shared" si="95"/>
        <v>0</v>
      </c>
    </row>
    <row r="2962" spans="1:16" x14ac:dyDescent="0.3">
      <c r="A2962">
        <v>11</v>
      </c>
      <c r="B2962" t="s">
        <v>5002</v>
      </c>
      <c r="C2962" t="s">
        <v>12</v>
      </c>
      <c r="D2962">
        <v>1920</v>
      </c>
      <c r="E2962">
        <v>1921</v>
      </c>
      <c r="F2962">
        <v>1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</v>
      </c>
      <c r="O2962" s="2">
        <f t="shared" si="94"/>
        <v>0</v>
      </c>
      <c r="P2962" s="2">
        <f t="shared" si="95"/>
        <v>0</v>
      </c>
    </row>
    <row r="2963" spans="1:16" x14ac:dyDescent="0.3">
      <c r="A2963">
        <v>12</v>
      </c>
      <c r="B2963" t="s">
        <v>5003</v>
      </c>
      <c r="C2963" t="s">
        <v>11</v>
      </c>
      <c r="D2963">
        <v>1988</v>
      </c>
      <c r="E2963">
        <v>1988</v>
      </c>
      <c r="F2963">
        <v>1</v>
      </c>
      <c r="G2963">
        <v>2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</v>
      </c>
      <c r="O2963" s="2">
        <f t="shared" si="94"/>
        <v>0</v>
      </c>
      <c r="P2963" s="2">
        <f t="shared" si="95"/>
        <v>0</v>
      </c>
    </row>
    <row r="2964" spans="1:16" x14ac:dyDescent="0.3">
      <c r="A2964">
        <v>13</v>
      </c>
      <c r="B2964" t="s">
        <v>5004</v>
      </c>
      <c r="C2964" t="s">
        <v>15</v>
      </c>
      <c r="D2964">
        <v>2014</v>
      </c>
      <c r="E2964">
        <v>2014</v>
      </c>
      <c r="F2964">
        <v>1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</v>
      </c>
      <c r="O2964" s="2">
        <f t="shared" si="94"/>
        <v>0</v>
      </c>
      <c r="P2964" s="2">
        <f t="shared" si="95"/>
        <v>0</v>
      </c>
    </row>
    <row r="2965" spans="1:16" x14ac:dyDescent="0.3">
      <c r="A2965">
        <v>14</v>
      </c>
      <c r="B2965" t="s">
        <v>5005</v>
      </c>
      <c r="C2965" t="s">
        <v>13</v>
      </c>
      <c r="D2965">
        <v>1959</v>
      </c>
      <c r="E2965">
        <v>1959</v>
      </c>
      <c r="F2965">
        <v>2</v>
      </c>
      <c r="G2965">
        <v>1</v>
      </c>
      <c r="H2965">
        <v>1</v>
      </c>
      <c r="I2965">
        <v>0</v>
      </c>
      <c r="J2965">
        <v>0</v>
      </c>
      <c r="K2965" t="s">
        <v>8</v>
      </c>
      <c r="L2965">
        <v>0</v>
      </c>
      <c r="M2965">
        <v>0</v>
      </c>
      <c r="N2965">
        <v>0</v>
      </c>
      <c r="O2965" s="2">
        <f t="shared" si="94"/>
        <v>0</v>
      </c>
      <c r="P2965" s="2">
        <f t="shared" si="95"/>
        <v>0</v>
      </c>
    </row>
    <row r="2966" spans="1:16" x14ac:dyDescent="0.3">
      <c r="A2966">
        <v>15</v>
      </c>
      <c r="B2966" t="s">
        <v>5006</v>
      </c>
      <c r="C2966" t="s">
        <v>15</v>
      </c>
      <c r="D2966">
        <v>1999</v>
      </c>
      <c r="E2966">
        <v>1999</v>
      </c>
      <c r="F2966">
        <v>1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</v>
      </c>
      <c r="O2966" s="2">
        <f t="shared" si="94"/>
        <v>0</v>
      </c>
      <c r="P2966" s="2">
        <f t="shared" si="95"/>
        <v>0</v>
      </c>
    </row>
    <row r="2967" spans="1:16" x14ac:dyDescent="0.3">
      <c r="A2967">
        <v>16</v>
      </c>
      <c r="B2967" t="s">
        <v>5007</v>
      </c>
      <c r="C2967" t="s">
        <v>18</v>
      </c>
      <c r="D2967">
        <v>1946</v>
      </c>
      <c r="E2967">
        <v>1946</v>
      </c>
      <c r="F2967">
        <v>1</v>
      </c>
      <c r="G2967">
        <v>2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</v>
      </c>
      <c r="O2967" s="2">
        <f t="shared" si="94"/>
        <v>0</v>
      </c>
      <c r="P2967" s="2">
        <f t="shared" si="95"/>
        <v>0</v>
      </c>
    </row>
    <row r="2968" spans="1:16" x14ac:dyDescent="0.3">
      <c r="A2968">
        <v>17</v>
      </c>
      <c r="B2968" t="s">
        <v>5008</v>
      </c>
      <c r="C2968" t="s">
        <v>12</v>
      </c>
      <c r="D2968">
        <v>2018</v>
      </c>
      <c r="E2968">
        <v>2018</v>
      </c>
      <c r="F2968">
        <v>1</v>
      </c>
      <c r="G2968">
        <v>2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</v>
      </c>
      <c r="O2968" s="2">
        <f t="shared" si="94"/>
        <v>0</v>
      </c>
      <c r="P2968" s="2">
        <f t="shared" si="95"/>
        <v>0</v>
      </c>
    </row>
    <row r="2969" spans="1:16" x14ac:dyDescent="0.3">
      <c r="A2969">
        <v>18</v>
      </c>
      <c r="B2969" t="s">
        <v>5009</v>
      </c>
      <c r="C2969" t="s">
        <v>11</v>
      </c>
      <c r="D2969">
        <v>1983</v>
      </c>
      <c r="E2969">
        <v>1983</v>
      </c>
      <c r="F2969">
        <v>2</v>
      </c>
      <c r="G2969">
        <v>1</v>
      </c>
      <c r="H2969">
        <v>1</v>
      </c>
      <c r="I2969">
        <v>0</v>
      </c>
      <c r="J2969">
        <v>0</v>
      </c>
      <c r="K2969" t="s">
        <v>8</v>
      </c>
      <c r="L2969">
        <v>0</v>
      </c>
      <c r="M2969">
        <v>0</v>
      </c>
      <c r="N2969">
        <v>0</v>
      </c>
      <c r="O2969" s="2">
        <f t="shared" si="94"/>
        <v>0</v>
      </c>
      <c r="P2969" s="2">
        <f t="shared" si="95"/>
        <v>0</v>
      </c>
    </row>
    <row r="2970" spans="1:16" x14ac:dyDescent="0.3">
      <c r="A2970">
        <v>19</v>
      </c>
      <c r="B2970" t="s">
        <v>5010</v>
      </c>
      <c r="C2970" t="s">
        <v>12</v>
      </c>
      <c r="D2970">
        <v>1964</v>
      </c>
      <c r="E2970">
        <v>1964</v>
      </c>
      <c r="F2970">
        <v>1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</v>
      </c>
      <c r="O2970" s="2">
        <f t="shared" si="94"/>
        <v>0</v>
      </c>
      <c r="P2970" s="2">
        <f t="shared" si="95"/>
        <v>0</v>
      </c>
    </row>
    <row r="2971" spans="1:16" x14ac:dyDescent="0.3">
      <c r="A2971">
        <v>20</v>
      </c>
      <c r="B2971" t="s">
        <v>5011</v>
      </c>
      <c r="C2971" t="s">
        <v>11</v>
      </c>
      <c r="D2971">
        <v>1999</v>
      </c>
      <c r="E2971">
        <v>1999</v>
      </c>
      <c r="F2971">
        <v>1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</v>
      </c>
      <c r="O2971" s="2">
        <f t="shared" si="94"/>
        <v>0</v>
      </c>
      <c r="P2971" s="2">
        <f t="shared" si="95"/>
        <v>0</v>
      </c>
    </row>
    <row r="2972" spans="1:16" x14ac:dyDescent="0.3">
      <c r="A2972">
        <v>21</v>
      </c>
      <c r="B2972" t="s">
        <v>5012</v>
      </c>
      <c r="C2972" t="s">
        <v>17</v>
      </c>
      <c r="D2972">
        <v>1907</v>
      </c>
      <c r="E2972">
        <v>1907</v>
      </c>
      <c r="F2972">
        <v>1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</v>
      </c>
      <c r="O2972" s="2">
        <f t="shared" si="94"/>
        <v>0</v>
      </c>
      <c r="P2972" s="2">
        <f t="shared" si="95"/>
        <v>0</v>
      </c>
    </row>
    <row r="2973" spans="1:16" x14ac:dyDescent="0.3">
      <c r="A2973">
        <v>22</v>
      </c>
      <c r="B2973" t="s">
        <v>5013</v>
      </c>
      <c r="C2973" t="s">
        <v>12</v>
      </c>
      <c r="D2973">
        <v>1932</v>
      </c>
      <c r="E2973">
        <v>1932</v>
      </c>
      <c r="F2973">
        <v>1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</v>
      </c>
      <c r="O2973" s="2">
        <f t="shared" si="94"/>
        <v>0</v>
      </c>
      <c r="P2973" s="2">
        <f t="shared" si="95"/>
        <v>0</v>
      </c>
    </row>
    <row r="2974" spans="1:16" x14ac:dyDescent="0.3">
      <c r="A2974">
        <v>23</v>
      </c>
      <c r="B2974" t="s">
        <v>5014</v>
      </c>
      <c r="C2974" t="s">
        <v>17</v>
      </c>
      <c r="D2974">
        <v>1914</v>
      </c>
      <c r="E2974">
        <v>1914</v>
      </c>
      <c r="F2974">
        <v>1</v>
      </c>
      <c r="G2974">
        <v>2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  <c r="O2974" s="2">
        <f t="shared" si="94"/>
        <v>0</v>
      </c>
      <c r="P2974" s="2">
        <f t="shared" si="95"/>
        <v>0</v>
      </c>
    </row>
    <row r="2975" spans="1:16" x14ac:dyDescent="0.3">
      <c r="A2975">
        <v>24</v>
      </c>
      <c r="B2975" t="s">
        <v>5015</v>
      </c>
      <c r="C2975" t="s">
        <v>17</v>
      </c>
      <c r="D2975">
        <v>1902</v>
      </c>
      <c r="E2975">
        <v>1902</v>
      </c>
      <c r="F2975">
        <v>1</v>
      </c>
      <c r="G2975">
        <v>2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</v>
      </c>
      <c r="O2975" s="2">
        <f t="shared" si="94"/>
        <v>0</v>
      </c>
      <c r="P2975" s="2">
        <f t="shared" si="95"/>
        <v>0</v>
      </c>
    </row>
    <row r="2976" spans="1:16" x14ac:dyDescent="0.3">
      <c r="A2976">
        <v>25</v>
      </c>
      <c r="B2976" t="s">
        <v>5016</v>
      </c>
      <c r="C2976" t="s">
        <v>13</v>
      </c>
      <c r="D2976">
        <v>1896</v>
      </c>
      <c r="E2976">
        <v>1896</v>
      </c>
      <c r="F2976">
        <v>1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</v>
      </c>
      <c r="O2976" s="2">
        <f t="shared" si="94"/>
        <v>0</v>
      </c>
      <c r="P2976" s="2">
        <f t="shared" si="95"/>
        <v>0</v>
      </c>
    </row>
    <row r="2977" spans="1:16" x14ac:dyDescent="0.3">
      <c r="A2977">
        <v>26</v>
      </c>
      <c r="B2977" t="s">
        <v>3504</v>
      </c>
      <c r="C2977" t="s">
        <v>11</v>
      </c>
      <c r="D2977">
        <v>1989</v>
      </c>
      <c r="E2977">
        <v>1989</v>
      </c>
      <c r="F2977">
        <v>1</v>
      </c>
      <c r="G2977">
        <v>2</v>
      </c>
      <c r="H2977">
        <v>2</v>
      </c>
      <c r="I2977">
        <v>0</v>
      </c>
      <c r="J2977">
        <v>0</v>
      </c>
      <c r="K2977" t="s">
        <v>8</v>
      </c>
      <c r="L2977">
        <v>0</v>
      </c>
      <c r="M2977">
        <v>0</v>
      </c>
      <c r="N2977">
        <v>0</v>
      </c>
      <c r="O2977" s="2">
        <f t="shared" si="94"/>
        <v>0</v>
      </c>
      <c r="P2977" s="2">
        <f t="shared" si="95"/>
        <v>0</v>
      </c>
    </row>
    <row r="2978" spans="1:16" x14ac:dyDescent="0.3">
      <c r="A2978">
        <v>27</v>
      </c>
      <c r="B2978" t="s">
        <v>5017</v>
      </c>
      <c r="C2978" t="s">
        <v>13</v>
      </c>
      <c r="D2978">
        <v>1961</v>
      </c>
      <c r="E2978">
        <v>1962</v>
      </c>
      <c r="F2978">
        <v>2</v>
      </c>
      <c r="G2978">
        <v>2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</v>
      </c>
      <c r="O2978" s="2">
        <f t="shared" si="94"/>
        <v>0</v>
      </c>
      <c r="P2978" s="2">
        <f t="shared" si="95"/>
        <v>0</v>
      </c>
    </row>
    <row r="2979" spans="1:16" x14ac:dyDescent="0.3">
      <c r="A2979">
        <v>28</v>
      </c>
      <c r="B2979" t="s">
        <v>3358</v>
      </c>
      <c r="C2979" t="s">
        <v>12</v>
      </c>
      <c r="D2979">
        <v>1998</v>
      </c>
      <c r="E2979">
        <v>1998</v>
      </c>
      <c r="F2979">
        <v>1</v>
      </c>
      <c r="G2979">
        <v>2</v>
      </c>
      <c r="H2979">
        <v>2</v>
      </c>
      <c r="I2979">
        <v>0</v>
      </c>
      <c r="J2979">
        <v>0</v>
      </c>
      <c r="K2979" t="s">
        <v>8</v>
      </c>
      <c r="L2979">
        <v>0</v>
      </c>
      <c r="M2979">
        <v>0</v>
      </c>
      <c r="N2979">
        <v>0</v>
      </c>
      <c r="O2979" s="2">
        <f t="shared" si="94"/>
        <v>0</v>
      </c>
      <c r="P2979" s="2">
        <f t="shared" si="95"/>
        <v>0</v>
      </c>
    </row>
    <row r="2980" spans="1:16" x14ac:dyDescent="0.3">
      <c r="A2980">
        <v>29</v>
      </c>
      <c r="B2980" t="s">
        <v>5018</v>
      </c>
      <c r="C2980" t="s">
        <v>17</v>
      </c>
      <c r="D2980">
        <v>1892</v>
      </c>
      <c r="E2980">
        <v>1892</v>
      </c>
      <c r="F2980">
        <v>1</v>
      </c>
      <c r="G2980">
        <v>2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</v>
      </c>
      <c r="O2980" s="2">
        <f t="shared" si="94"/>
        <v>0</v>
      </c>
      <c r="P2980" s="2">
        <f t="shared" si="95"/>
        <v>0</v>
      </c>
    </row>
    <row r="2981" spans="1:16" x14ac:dyDescent="0.3">
      <c r="A2981">
        <v>30</v>
      </c>
      <c r="B2981" t="s">
        <v>5019</v>
      </c>
      <c r="C2981" t="s">
        <v>21</v>
      </c>
      <c r="D2981">
        <v>2019</v>
      </c>
      <c r="E2981">
        <v>2019</v>
      </c>
      <c r="F2981">
        <v>2</v>
      </c>
      <c r="G2981">
        <v>4</v>
      </c>
      <c r="H2981">
        <v>3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</v>
      </c>
      <c r="O2981" s="2">
        <f t="shared" si="94"/>
        <v>0</v>
      </c>
      <c r="P2981" s="2">
        <f t="shared" si="95"/>
        <v>0</v>
      </c>
    </row>
    <row r="2982" spans="1:16" x14ac:dyDescent="0.3">
      <c r="A2982">
        <v>31</v>
      </c>
      <c r="B2982" t="s">
        <v>5020</v>
      </c>
      <c r="C2982" t="s">
        <v>16</v>
      </c>
      <c r="D2982">
        <v>1997</v>
      </c>
      <c r="E2982">
        <v>1997</v>
      </c>
      <c r="F2982">
        <v>1</v>
      </c>
      <c r="G2982" t="s">
        <v>8</v>
      </c>
      <c r="H2982" t="s">
        <v>8</v>
      </c>
      <c r="I2982" t="s">
        <v>8</v>
      </c>
      <c r="J2982" t="s">
        <v>8</v>
      </c>
      <c r="K2982" t="s">
        <v>8</v>
      </c>
      <c r="L2982" t="s">
        <v>8</v>
      </c>
      <c r="M2982" t="s">
        <v>8</v>
      </c>
      <c r="N2982" t="s">
        <v>8</v>
      </c>
      <c r="O2982" s="2" t="e">
        <f t="shared" si="94"/>
        <v>#VALUE!</v>
      </c>
      <c r="P2982" s="2" t="e">
        <f t="shared" si="95"/>
        <v>#VALUE!</v>
      </c>
    </row>
    <row r="2983" spans="1:16" x14ac:dyDescent="0.3">
      <c r="A2983">
        <v>32</v>
      </c>
      <c r="B2983" t="s">
        <v>5021</v>
      </c>
      <c r="C2983" t="s">
        <v>12</v>
      </c>
      <c r="D2983">
        <v>1965</v>
      </c>
      <c r="E2983">
        <v>1965</v>
      </c>
      <c r="F2983">
        <v>1</v>
      </c>
      <c r="G2983" t="s">
        <v>8</v>
      </c>
      <c r="H2983" t="s">
        <v>8</v>
      </c>
      <c r="I2983" t="s">
        <v>8</v>
      </c>
      <c r="J2983" t="s">
        <v>8</v>
      </c>
      <c r="K2983" t="s">
        <v>8</v>
      </c>
      <c r="L2983" t="s">
        <v>8</v>
      </c>
      <c r="M2983" t="s">
        <v>8</v>
      </c>
      <c r="N2983" t="s">
        <v>8</v>
      </c>
      <c r="O2983" s="2" t="e">
        <f t="shared" si="94"/>
        <v>#VALUE!</v>
      </c>
      <c r="P2983" s="2" t="e">
        <f t="shared" si="95"/>
        <v>#VALUE!</v>
      </c>
    </row>
    <row r="2984" spans="1:16" x14ac:dyDescent="0.3">
      <c r="A2984">
        <v>33</v>
      </c>
      <c r="B2984" t="s">
        <v>5022</v>
      </c>
      <c r="C2984" t="s">
        <v>13</v>
      </c>
      <c r="D2984">
        <v>1935</v>
      </c>
      <c r="E2984">
        <v>1935</v>
      </c>
      <c r="F2984">
        <v>1</v>
      </c>
      <c r="G2984" t="s">
        <v>8</v>
      </c>
      <c r="H2984" t="s">
        <v>8</v>
      </c>
      <c r="I2984" t="s">
        <v>8</v>
      </c>
      <c r="J2984" t="s">
        <v>8</v>
      </c>
      <c r="K2984" t="s">
        <v>8</v>
      </c>
      <c r="L2984" t="s">
        <v>8</v>
      </c>
      <c r="M2984" t="s">
        <v>8</v>
      </c>
      <c r="N2984" t="s">
        <v>8</v>
      </c>
      <c r="O2984" s="2" t="e">
        <f t="shared" si="94"/>
        <v>#VALUE!</v>
      </c>
      <c r="P2984" s="2" t="e">
        <f t="shared" si="95"/>
        <v>#VALUE!</v>
      </c>
    </row>
    <row r="2985" spans="1:16" x14ac:dyDescent="0.3">
      <c r="A2985">
        <v>34</v>
      </c>
      <c r="B2985" t="s">
        <v>3393</v>
      </c>
      <c r="C2985" t="s">
        <v>12</v>
      </c>
      <c r="D2985">
        <v>2006</v>
      </c>
      <c r="E2985">
        <v>2006</v>
      </c>
      <c r="F2985">
        <v>1</v>
      </c>
      <c r="G2985" t="s">
        <v>8</v>
      </c>
      <c r="H2985" t="s">
        <v>8</v>
      </c>
      <c r="I2985" t="s">
        <v>8</v>
      </c>
      <c r="J2985" t="s">
        <v>8</v>
      </c>
      <c r="K2985" t="s">
        <v>8</v>
      </c>
      <c r="L2985" t="s">
        <v>8</v>
      </c>
      <c r="M2985" t="s">
        <v>8</v>
      </c>
      <c r="N2985" t="s">
        <v>8</v>
      </c>
      <c r="O2985" s="2" t="e">
        <f t="shared" si="94"/>
        <v>#VALUE!</v>
      </c>
      <c r="P2985" s="2" t="e">
        <f t="shared" si="95"/>
        <v>#VALUE!</v>
      </c>
    </row>
    <row r="2986" spans="1:16" x14ac:dyDescent="0.3">
      <c r="A2986">
        <v>35</v>
      </c>
      <c r="B2986" t="s">
        <v>5023</v>
      </c>
      <c r="C2986" t="s">
        <v>11</v>
      </c>
      <c r="D2986">
        <v>1952</v>
      </c>
      <c r="E2986">
        <v>1952</v>
      </c>
      <c r="F2986">
        <v>1</v>
      </c>
      <c r="G2986" t="s">
        <v>8</v>
      </c>
      <c r="H2986" t="s">
        <v>8</v>
      </c>
      <c r="I2986" t="s">
        <v>8</v>
      </c>
      <c r="J2986" t="s">
        <v>8</v>
      </c>
      <c r="K2986" t="s">
        <v>8</v>
      </c>
      <c r="L2986" t="s">
        <v>8</v>
      </c>
      <c r="M2986" t="s">
        <v>8</v>
      </c>
      <c r="N2986" t="s">
        <v>8</v>
      </c>
      <c r="O2986" s="2" t="e">
        <f t="shared" si="94"/>
        <v>#VALUE!</v>
      </c>
      <c r="P2986" s="2" t="e">
        <f t="shared" si="95"/>
        <v>#VALUE!</v>
      </c>
    </row>
    <row r="2987" spans="1:16" x14ac:dyDescent="0.3">
      <c r="A2987">
        <v>36</v>
      </c>
      <c r="B2987" t="s">
        <v>5024</v>
      </c>
      <c r="C2987" t="s">
        <v>16</v>
      </c>
      <c r="D2987">
        <v>1976</v>
      </c>
      <c r="E2987">
        <v>1976</v>
      </c>
      <c r="F2987">
        <v>1</v>
      </c>
      <c r="G2987" t="s">
        <v>8</v>
      </c>
      <c r="H2987" t="s">
        <v>8</v>
      </c>
      <c r="I2987" t="s">
        <v>8</v>
      </c>
      <c r="J2987" t="s">
        <v>8</v>
      </c>
      <c r="K2987" t="s">
        <v>8</v>
      </c>
      <c r="L2987" t="s">
        <v>8</v>
      </c>
      <c r="M2987" t="s">
        <v>8</v>
      </c>
      <c r="N2987" t="s">
        <v>8</v>
      </c>
      <c r="O2987" s="2" t="e">
        <f t="shared" si="94"/>
        <v>#VALUE!</v>
      </c>
      <c r="P2987" s="2" t="e">
        <f t="shared" si="95"/>
        <v>#VALUE!</v>
      </c>
    </row>
    <row r="2988" spans="1:16" x14ac:dyDescent="0.3">
      <c r="A2988">
        <v>37</v>
      </c>
      <c r="B2988" t="s">
        <v>5025</v>
      </c>
      <c r="C2988" t="s">
        <v>15</v>
      </c>
      <c r="D2988">
        <v>1972</v>
      </c>
      <c r="E2988">
        <v>1972</v>
      </c>
      <c r="F2988">
        <v>1</v>
      </c>
      <c r="G2988" t="s">
        <v>8</v>
      </c>
      <c r="H2988" t="s">
        <v>8</v>
      </c>
      <c r="I2988" t="s">
        <v>8</v>
      </c>
      <c r="J2988" t="s">
        <v>8</v>
      </c>
      <c r="K2988" t="s">
        <v>8</v>
      </c>
      <c r="L2988" t="s">
        <v>8</v>
      </c>
      <c r="M2988" t="s">
        <v>8</v>
      </c>
      <c r="N2988" t="s">
        <v>8</v>
      </c>
      <c r="O2988" s="2" t="e">
        <f t="shared" si="94"/>
        <v>#VALUE!</v>
      </c>
      <c r="P2988" s="2" t="e">
        <f t="shared" si="95"/>
        <v>#VALUE!</v>
      </c>
    </row>
    <row r="2989" spans="1:16" x14ac:dyDescent="0.3">
      <c r="A2989">
        <v>38</v>
      </c>
      <c r="B2989" t="s">
        <v>1674</v>
      </c>
      <c r="C2989" t="s">
        <v>13</v>
      </c>
      <c r="D2989">
        <v>2009</v>
      </c>
      <c r="E2989">
        <v>2009</v>
      </c>
      <c r="F2989">
        <v>1</v>
      </c>
      <c r="G2989" t="s">
        <v>8</v>
      </c>
      <c r="H2989" t="s">
        <v>8</v>
      </c>
      <c r="I2989" t="s">
        <v>8</v>
      </c>
      <c r="J2989" t="s">
        <v>8</v>
      </c>
      <c r="K2989" t="s">
        <v>8</v>
      </c>
      <c r="L2989" t="s">
        <v>8</v>
      </c>
      <c r="M2989" t="s">
        <v>8</v>
      </c>
      <c r="N2989" t="s">
        <v>8</v>
      </c>
      <c r="O2989" s="2" t="e">
        <f t="shared" si="94"/>
        <v>#VALUE!</v>
      </c>
      <c r="P2989" s="2" t="e">
        <f t="shared" si="95"/>
        <v>#VALUE!</v>
      </c>
    </row>
    <row r="2990" spans="1:16" x14ac:dyDescent="0.3">
      <c r="A2990">
        <v>39</v>
      </c>
      <c r="B2990" t="s">
        <v>5026</v>
      </c>
      <c r="C2990" t="s">
        <v>13</v>
      </c>
      <c r="D2990">
        <v>1924</v>
      </c>
      <c r="E2990">
        <v>1924</v>
      </c>
      <c r="F2990">
        <v>1</v>
      </c>
      <c r="G2990" t="s">
        <v>8</v>
      </c>
      <c r="H2990" t="s">
        <v>8</v>
      </c>
      <c r="I2990" t="s">
        <v>8</v>
      </c>
      <c r="J2990" t="s">
        <v>8</v>
      </c>
      <c r="K2990" t="s">
        <v>8</v>
      </c>
      <c r="L2990" t="s">
        <v>8</v>
      </c>
      <c r="M2990" t="s">
        <v>8</v>
      </c>
      <c r="N2990" t="s">
        <v>8</v>
      </c>
      <c r="O2990" s="2" t="e">
        <f t="shared" si="94"/>
        <v>#VALUE!</v>
      </c>
      <c r="P2990" s="2" t="e">
        <f t="shared" si="95"/>
        <v>#VALUE!</v>
      </c>
    </row>
    <row r="2991" spans="1:16" x14ac:dyDescent="0.3">
      <c r="A2991">
        <v>40</v>
      </c>
      <c r="B2991" t="s">
        <v>5027</v>
      </c>
      <c r="C2991" t="s">
        <v>15</v>
      </c>
      <c r="D2991">
        <v>1948</v>
      </c>
      <c r="E2991">
        <v>1948</v>
      </c>
      <c r="F2991">
        <v>1</v>
      </c>
      <c r="G2991" t="s">
        <v>8</v>
      </c>
      <c r="H2991" t="s">
        <v>8</v>
      </c>
      <c r="I2991" t="s">
        <v>8</v>
      </c>
      <c r="J2991" t="s">
        <v>8</v>
      </c>
      <c r="K2991" t="s">
        <v>8</v>
      </c>
      <c r="L2991" t="s">
        <v>8</v>
      </c>
      <c r="M2991" t="s">
        <v>8</v>
      </c>
      <c r="N2991" t="s">
        <v>8</v>
      </c>
      <c r="O2991" s="2" t="e">
        <f t="shared" si="94"/>
        <v>#VALUE!</v>
      </c>
      <c r="P2991" s="2" t="e">
        <f t="shared" si="95"/>
        <v>#VALUE!</v>
      </c>
    </row>
    <row r="2992" spans="1:16" x14ac:dyDescent="0.3">
      <c r="A2992">
        <v>41</v>
      </c>
      <c r="B2992" t="s">
        <v>5028</v>
      </c>
      <c r="C2992" t="s">
        <v>11</v>
      </c>
      <c r="D2992">
        <v>1952</v>
      </c>
      <c r="E2992">
        <v>1952</v>
      </c>
      <c r="F2992">
        <v>1</v>
      </c>
      <c r="G2992" t="s">
        <v>8</v>
      </c>
      <c r="H2992" t="s">
        <v>8</v>
      </c>
      <c r="I2992" t="s">
        <v>8</v>
      </c>
      <c r="J2992" t="s">
        <v>8</v>
      </c>
      <c r="K2992" t="s">
        <v>8</v>
      </c>
      <c r="L2992" t="s">
        <v>8</v>
      </c>
      <c r="M2992" t="s">
        <v>8</v>
      </c>
      <c r="N2992" t="s">
        <v>8</v>
      </c>
      <c r="O2992" s="2" t="e">
        <f t="shared" si="94"/>
        <v>#VALUE!</v>
      </c>
      <c r="P2992" s="2" t="e">
        <f t="shared" si="95"/>
        <v>#VALUE!</v>
      </c>
    </row>
    <row r="2993" spans="1:16" x14ac:dyDescent="0.3">
      <c r="A2993">
        <v>42</v>
      </c>
      <c r="B2993" t="s">
        <v>5029</v>
      </c>
      <c r="C2993" t="s">
        <v>13</v>
      </c>
      <c r="D2993">
        <v>1935</v>
      </c>
      <c r="E2993">
        <v>1935</v>
      </c>
      <c r="F2993">
        <v>1</v>
      </c>
      <c r="G2993" t="s">
        <v>8</v>
      </c>
      <c r="H2993" t="s">
        <v>8</v>
      </c>
      <c r="I2993" t="s">
        <v>8</v>
      </c>
      <c r="J2993" t="s">
        <v>8</v>
      </c>
      <c r="K2993" t="s">
        <v>8</v>
      </c>
      <c r="L2993" t="s">
        <v>8</v>
      </c>
      <c r="M2993" t="s">
        <v>8</v>
      </c>
      <c r="N2993" t="s">
        <v>8</v>
      </c>
      <c r="O2993" s="2" t="e">
        <f t="shared" si="94"/>
        <v>#VALUE!</v>
      </c>
      <c r="P2993" s="2" t="e">
        <f t="shared" si="95"/>
        <v>#VALUE!</v>
      </c>
    </row>
    <row r="2994" spans="1:16" x14ac:dyDescent="0.3">
      <c r="A2994">
        <v>43</v>
      </c>
      <c r="B2994" t="s">
        <v>5030</v>
      </c>
      <c r="C2994" t="s">
        <v>13</v>
      </c>
      <c r="D2994">
        <v>1926</v>
      </c>
      <c r="E2994">
        <v>1926</v>
      </c>
      <c r="F2994">
        <v>3</v>
      </c>
      <c r="G2994" t="s">
        <v>8</v>
      </c>
      <c r="H2994" t="s">
        <v>8</v>
      </c>
      <c r="I2994" t="s">
        <v>8</v>
      </c>
      <c r="J2994" t="s">
        <v>8</v>
      </c>
      <c r="K2994" t="s">
        <v>8</v>
      </c>
      <c r="L2994" t="s">
        <v>8</v>
      </c>
      <c r="M2994" t="s">
        <v>8</v>
      </c>
      <c r="N2994" t="s">
        <v>8</v>
      </c>
      <c r="O2994" s="2" t="e">
        <f t="shared" si="94"/>
        <v>#VALUE!</v>
      </c>
      <c r="P2994" s="2" t="e">
        <f t="shared" si="95"/>
        <v>#VALUE!</v>
      </c>
    </row>
    <row r="2995" spans="1:16" x14ac:dyDescent="0.3">
      <c r="A2995">
        <v>44</v>
      </c>
      <c r="B2995" t="s">
        <v>2619</v>
      </c>
      <c r="C2995" t="s">
        <v>16</v>
      </c>
      <c r="D2995">
        <v>1989</v>
      </c>
      <c r="E2995">
        <v>1989</v>
      </c>
      <c r="F2995">
        <v>1</v>
      </c>
      <c r="G2995" t="s">
        <v>8</v>
      </c>
      <c r="H2995" t="s">
        <v>8</v>
      </c>
      <c r="I2995" t="s">
        <v>8</v>
      </c>
      <c r="J2995" t="s">
        <v>8</v>
      </c>
      <c r="K2995" t="s">
        <v>8</v>
      </c>
      <c r="L2995" t="s">
        <v>8</v>
      </c>
      <c r="M2995" t="s">
        <v>8</v>
      </c>
      <c r="N2995" t="s">
        <v>8</v>
      </c>
      <c r="O2995" s="2" t="e">
        <f t="shared" si="94"/>
        <v>#VALUE!</v>
      </c>
      <c r="P2995" s="2" t="e">
        <f t="shared" si="95"/>
        <v>#VALUE!</v>
      </c>
    </row>
    <row r="2996" spans="1:16" x14ac:dyDescent="0.3">
      <c r="A2996">
        <v>45</v>
      </c>
      <c r="B2996" t="s">
        <v>5031</v>
      </c>
      <c r="C2996" t="s">
        <v>11</v>
      </c>
      <c r="D2996">
        <v>1982</v>
      </c>
      <c r="E2996">
        <v>1982</v>
      </c>
      <c r="F2996">
        <v>1</v>
      </c>
      <c r="G2996" t="s">
        <v>8</v>
      </c>
      <c r="H2996" t="s">
        <v>8</v>
      </c>
      <c r="I2996" t="s">
        <v>8</v>
      </c>
      <c r="J2996" t="s">
        <v>8</v>
      </c>
      <c r="K2996" t="s">
        <v>8</v>
      </c>
      <c r="L2996" t="s">
        <v>8</v>
      </c>
      <c r="M2996" t="s">
        <v>8</v>
      </c>
      <c r="N2996" t="s">
        <v>8</v>
      </c>
      <c r="O2996" s="2" t="e">
        <f t="shared" si="94"/>
        <v>#VALUE!</v>
      </c>
      <c r="P2996" s="2" t="e">
        <f t="shared" si="95"/>
        <v>#VALUE!</v>
      </c>
    </row>
    <row r="2997" spans="1:16" x14ac:dyDescent="0.3">
      <c r="A2997">
        <v>46</v>
      </c>
      <c r="B2997" t="s">
        <v>5032</v>
      </c>
      <c r="C2997" t="s">
        <v>18</v>
      </c>
      <c r="D2997">
        <v>1947</v>
      </c>
      <c r="E2997">
        <v>1947</v>
      </c>
      <c r="F2997">
        <v>1</v>
      </c>
      <c r="G2997" t="s">
        <v>8</v>
      </c>
      <c r="H2997" t="s">
        <v>8</v>
      </c>
      <c r="I2997" t="s">
        <v>8</v>
      </c>
      <c r="J2997" t="s">
        <v>8</v>
      </c>
      <c r="K2997" t="s">
        <v>8</v>
      </c>
      <c r="L2997" t="s">
        <v>8</v>
      </c>
      <c r="M2997" t="s">
        <v>8</v>
      </c>
      <c r="N2997" t="s">
        <v>8</v>
      </c>
      <c r="O2997" s="2" t="e">
        <f t="shared" si="94"/>
        <v>#VALUE!</v>
      </c>
      <c r="P2997" s="2" t="e">
        <f t="shared" si="95"/>
        <v>#VALUE!</v>
      </c>
    </row>
    <row r="2998" spans="1:16" x14ac:dyDescent="0.3">
      <c r="A2998">
        <v>47</v>
      </c>
      <c r="B2998" t="s">
        <v>5033</v>
      </c>
      <c r="C2998" t="s">
        <v>11</v>
      </c>
      <c r="D2998">
        <v>1955</v>
      </c>
      <c r="E2998">
        <v>1955</v>
      </c>
      <c r="F2998">
        <v>1</v>
      </c>
      <c r="G2998" t="s">
        <v>8</v>
      </c>
      <c r="H2998" t="s">
        <v>8</v>
      </c>
      <c r="I2998" t="s">
        <v>8</v>
      </c>
      <c r="J2998" t="s">
        <v>8</v>
      </c>
      <c r="K2998" t="s">
        <v>8</v>
      </c>
      <c r="L2998" t="s">
        <v>8</v>
      </c>
      <c r="M2998" t="s">
        <v>8</v>
      </c>
      <c r="N2998" t="s">
        <v>8</v>
      </c>
      <c r="O2998" s="2" t="e">
        <f t="shared" si="94"/>
        <v>#VALUE!</v>
      </c>
      <c r="P2998" s="2" t="e">
        <f t="shared" si="95"/>
        <v>#VALUE!</v>
      </c>
    </row>
    <row r="2999" spans="1:16" x14ac:dyDescent="0.3">
      <c r="A2999">
        <v>48</v>
      </c>
      <c r="B2999" t="s">
        <v>1695</v>
      </c>
      <c r="C2999" t="s">
        <v>16</v>
      </c>
      <c r="D2999">
        <v>2019</v>
      </c>
      <c r="E2999">
        <v>2019</v>
      </c>
      <c r="F2999">
        <v>1</v>
      </c>
      <c r="G2999" t="s">
        <v>8</v>
      </c>
      <c r="H2999" t="s">
        <v>8</v>
      </c>
      <c r="I2999" t="s">
        <v>8</v>
      </c>
      <c r="J2999" t="s">
        <v>8</v>
      </c>
      <c r="K2999" t="s">
        <v>8</v>
      </c>
      <c r="L2999" t="s">
        <v>8</v>
      </c>
      <c r="M2999" t="s">
        <v>8</v>
      </c>
      <c r="N2999" t="s">
        <v>8</v>
      </c>
      <c r="O2999" s="2" t="e">
        <f t="shared" si="94"/>
        <v>#VALUE!</v>
      </c>
      <c r="P2999" s="2" t="e">
        <f t="shared" si="95"/>
        <v>#VALUE!</v>
      </c>
    </row>
    <row r="3000" spans="1:16" x14ac:dyDescent="0.3">
      <c r="A3000">
        <v>49</v>
      </c>
      <c r="B3000" t="s">
        <v>3506</v>
      </c>
      <c r="C3000" t="s">
        <v>17</v>
      </c>
      <c r="D3000">
        <v>2003</v>
      </c>
      <c r="E3000">
        <v>2003</v>
      </c>
      <c r="F3000">
        <v>2</v>
      </c>
      <c r="G3000" t="s">
        <v>8</v>
      </c>
      <c r="H3000" t="s">
        <v>8</v>
      </c>
      <c r="I3000" t="s">
        <v>8</v>
      </c>
      <c r="J3000" t="s">
        <v>8</v>
      </c>
      <c r="K3000" t="s">
        <v>8</v>
      </c>
      <c r="L3000" t="s">
        <v>8</v>
      </c>
      <c r="M3000" t="s">
        <v>8</v>
      </c>
      <c r="N3000" t="s">
        <v>8</v>
      </c>
      <c r="O3000" s="2" t="e">
        <f t="shared" si="94"/>
        <v>#VALUE!</v>
      </c>
      <c r="P3000" s="2" t="e">
        <f t="shared" si="95"/>
        <v>#VALUE!</v>
      </c>
    </row>
    <row r="3001" spans="1:16" x14ac:dyDescent="0.3">
      <c r="A3001">
        <v>0</v>
      </c>
      <c r="B3001" t="s">
        <v>1218</v>
      </c>
      <c r="C3001" t="s">
        <v>12</v>
      </c>
      <c r="D3001">
        <v>1956</v>
      </c>
      <c r="E3001">
        <v>1956</v>
      </c>
      <c r="F3001">
        <v>1</v>
      </c>
      <c r="G3001" t="s">
        <v>8</v>
      </c>
      <c r="H3001" t="s">
        <v>8</v>
      </c>
      <c r="I3001" t="s">
        <v>8</v>
      </c>
      <c r="J3001" t="s">
        <v>8</v>
      </c>
      <c r="K3001" t="s">
        <v>8</v>
      </c>
      <c r="L3001" t="s">
        <v>8</v>
      </c>
      <c r="M3001" t="s">
        <v>8</v>
      </c>
      <c r="N3001" t="s">
        <v>8</v>
      </c>
      <c r="O3001" s="2" t="e">
        <f t="shared" si="94"/>
        <v>#VALUE!</v>
      </c>
      <c r="P3001" s="2" t="e">
        <f t="shared" si="95"/>
        <v>#VALUE!</v>
      </c>
    </row>
  </sheetData>
  <autoFilter ref="C1:C3001" xr:uid="{00000000-0001-0000-0200-000000000000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03573-7EA2-4BE0-A9D0-EEFC695B6406}">
  <dimension ref="A1:L92"/>
  <sheetViews>
    <sheetView topLeftCell="A11" workbookViewId="0">
      <selection activeCell="G35" sqref="G35"/>
    </sheetView>
  </sheetViews>
  <sheetFormatPr defaultRowHeight="14.4" x14ac:dyDescent="0.3"/>
  <cols>
    <col min="1" max="1" width="17.88671875" bestFit="1" customWidth="1"/>
    <col min="2" max="2" width="13.44140625" bestFit="1" customWidth="1"/>
    <col min="3" max="3" width="11.5546875" bestFit="1" customWidth="1"/>
    <col min="4" max="4" width="10.88671875" bestFit="1" customWidth="1"/>
  </cols>
  <sheetData>
    <row r="1" spans="1:12" x14ac:dyDescent="0.3">
      <c r="A1" s="11" t="s">
        <v>1</v>
      </c>
      <c r="B1" t="s">
        <v>5080</v>
      </c>
    </row>
    <row r="2" spans="1:12" x14ac:dyDescent="0.3">
      <c r="L2" s="8" t="s">
        <v>5068</v>
      </c>
    </row>
    <row r="3" spans="1:12" x14ac:dyDescent="0.3">
      <c r="A3" s="11" t="s">
        <v>5076</v>
      </c>
      <c r="B3" t="s">
        <v>5081</v>
      </c>
      <c r="C3" t="s">
        <v>5077</v>
      </c>
      <c r="D3" t="s">
        <v>5079</v>
      </c>
      <c r="L3" s="8" t="s">
        <v>5072</v>
      </c>
    </row>
    <row r="4" spans="1:12" x14ac:dyDescent="0.3">
      <c r="A4" s="12" t="s">
        <v>100</v>
      </c>
      <c r="B4">
        <v>214.24</v>
      </c>
      <c r="C4">
        <v>5303</v>
      </c>
      <c r="D4">
        <v>188</v>
      </c>
      <c r="L4" s="8" t="s">
        <v>5067</v>
      </c>
    </row>
    <row r="5" spans="1:12" x14ac:dyDescent="0.3">
      <c r="A5" s="12" t="s">
        <v>43</v>
      </c>
      <c r="B5">
        <v>154.59</v>
      </c>
      <c r="C5">
        <v>9577</v>
      </c>
      <c r="D5">
        <v>228</v>
      </c>
      <c r="L5" s="8" t="s">
        <v>5066</v>
      </c>
    </row>
    <row r="6" spans="1:12" x14ac:dyDescent="0.3">
      <c r="A6" s="12" t="s">
        <v>28</v>
      </c>
      <c r="B6">
        <v>153.12</v>
      </c>
      <c r="C6">
        <v>11609</v>
      </c>
      <c r="D6">
        <v>242</v>
      </c>
      <c r="L6" s="8" t="s">
        <v>5069</v>
      </c>
    </row>
    <row r="7" spans="1:12" x14ac:dyDescent="0.3">
      <c r="A7" s="12" t="s">
        <v>3511</v>
      </c>
      <c r="B7">
        <v>140.57</v>
      </c>
      <c r="C7">
        <v>8064</v>
      </c>
      <c r="D7">
        <v>398</v>
      </c>
      <c r="L7" s="8" t="s">
        <v>5071</v>
      </c>
    </row>
    <row r="8" spans="1:12" x14ac:dyDescent="0.3">
      <c r="A8" s="12" t="s">
        <v>203</v>
      </c>
      <c r="B8">
        <v>139.38</v>
      </c>
      <c r="C8">
        <v>8273</v>
      </c>
      <c r="D8">
        <v>251</v>
      </c>
      <c r="L8" s="8" t="s">
        <v>5075</v>
      </c>
    </row>
    <row r="9" spans="1:12" x14ac:dyDescent="0.3">
      <c r="A9" s="12" t="s">
        <v>96</v>
      </c>
      <c r="B9">
        <v>138.73000000000002</v>
      </c>
      <c r="C9">
        <v>5856</v>
      </c>
      <c r="D9">
        <v>143</v>
      </c>
      <c r="L9" s="8" t="s">
        <v>5074</v>
      </c>
    </row>
    <row r="10" spans="1:12" x14ac:dyDescent="0.3">
      <c r="A10" s="12" t="s">
        <v>55</v>
      </c>
      <c r="B10">
        <v>138.51</v>
      </c>
      <c r="C10">
        <v>5518</v>
      </c>
      <c r="D10">
        <v>133</v>
      </c>
    </row>
    <row r="11" spans="1:12" x14ac:dyDescent="0.3">
      <c r="A11" s="12" t="s">
        <v>47</v>
      </c>
      <c r="B11">
        <v>138.13</v>
      </c>
      <c r="C11">
        <v>10773</v>
      </c>
      <c r="D11">
        <v>350</v>
      </c>
    </row>
    <row r="12" spans="1:12" x14ac:dyDescent="0.3">
      <c r="A12" s="12" t="s">
        <v>29</v>
      </c>
      <c r="B12">
        <v>138.01999999999998</v>
      </c>
      <c r="C12">
        <v>8944</v>
      </c>
      <c r="D12">
        <v>221</v>
      </c>
    </row>
    <row r="13" spans="1:12" x14ac:dyDescent="0.3">
      <c r="A13" s="12" t="s">
        <v>68</v>
      </c>
      <c r="B13">
        <v>137.85</v>
      </c>
      <c r="C13">
        <v>8113</v>
      </c>
      <c r="D13">
        <v>181</v>
      </c>
      <c r="G13" s="4" t="s">
        <v>43</v>
      </c>
      <c r="H13" s="4">
        <v>228</v>
      </c>
      <c r="I13" s="4">
        <v>9577</v>
      </c>
      <c r="J13" s="4">
        <v>154.59</v>
      </c>
    </row>
    <row r="14" spans="1:12" x14ac:dyDescent="0.3">
      <c r="A14" s="12" t="s">
        <v>2100</v>
      </c>
      <c r="B14">
        <v>137.19999999999999</v>
      </c>
      <c r="C14">
        <v>6721</v>
      </c>
      <c r="D14">
        <v>187</v>
      </c>
      <c r="G14" s="5" t="s">
        <v>28</v>
      </c>
      <c r="H14" s="5">
        <v>242</v>
      </c>
      <c r="I14" s="5">
        <v>11609</v>
      </c>
      <c r="J14" s="5">
        <v>153.12</v>
      </c>
    </row>
    <row r="15" spans="1:12" x14ac:dyDescent="0.3">
      <c r="A15" s="12" t="s">
        <v>65</v>
      </c>
      <c r="B15">
        <v>136.07</v>
      </c>
      <c r="C15">
        <v>5507</v>
      </c>
      <c r="D15">
        <v>143</v>
      </c>
      <c r="G15" s="4" t="s">
        <v>3511</v>
      </c>
      <c r="H15" s="4">
        <v>398</v>
      </c>
      <c r="I15" s="4">
        <v>8064</v>
      </c>
      <c r="J15" s="4">
        <v>140.57</v>
      </c>
    </row>
    <row r="16" spans="1:12" x14ac:dyDescent="0.3">
      <c r="A16" s="12" t="s">
        <v>117</v>
      </c>
      <c r="B16">
        <v>135.31</v>
      </c>
      <c r="C16">
        <v>5442</v>
      </c>
      <c r="D16">
        <v>185</v>
      </c>
      <c r="G16" s="5" t="s">
        <v>203</v>
      </c>
      <c r="H16" s="5">
        <v>251</v>
      </c>
      <c r="I16" s="5">
        <v>8273</v>
      </c>
      <c r="J16" s="5">
        <v>139.38</v>
      </c>
    </row>
    <row r="17" spans="1:11" x14ac:dyDescent="0.3">
      <c r="A17" s="12" t="s">
        <v>272</v>
      </c>
      <c r="B17">
        <v>132.82999999999998</v>
      </c>
      <c r="C17">
        <v>9619</v>
      </c>
      <c r="D17">
        <v>287</v>
      </c>
      <c r="G17" s="4" t="s">
        <v>96</v>
      </c>
      <c r="H17" s="4">
        <v>143</v>
      </c>
      <c r="I17" s="4">
        <v>5856</v>
      </c>
      <c r="J17" s="4">
        <v>138.73000000000002</v>
      </c>
    </row>
    <row r="18" spans="1:11" x14ac:dyDescent="0.3">
      <c r="A18" s="12" t="s">
        <v>231</v>
      </c>
      <c r="B18">
        <v>132.19</v>
      </c>
      <c r="C18">
        <v>5088</v>
      </c>
      <c r="D18">
        <v>198</v>
      </c>
    </row>
    <row r="19" spans="1:11" x14ac:dyDescent="0.3">
      <c r="A19" s="12" t="s">
        <v>1405</v>
      </c>
      <c r="B19">
        <v>131.06</v>
      </c>
      <c r="C19">
        <v>18426</v>
      </c>
      <c r="D19">
        <v>463</v>
      </c>
      <c r="G19" s="4" t="s">
        <v>43</v>
      </c>
      <c r="H19" s="4" t="s">
        <v>17</v>
      </c>
      <c r="I19" s="4">
        <v>9577</v>
      </c>
      <c r="J19" s="4">
        <v>154.59</v>
      </c>
    </row>
    <row r="20" spans="1:11" x14ac:dyDescent="0.3">
      <c r="A20" s="12" t="s">
        <v>59</v>
      </c>
      <c r="B20">
        <v>130.97999999999999</v>
      </c>
      <c r="C20">
        <v>5757</v>
      </c>
      <c r="D20">
        <v>190</v>
      </c>
      <c r="G20" s="5" t="s">
        <v>28</v>
      </c>
      <c r="H20" s="5" t="s">
        <v>11</v>
      </c>
      <c r="I20" s="5">
        <v>11609</v>
      </c>
      <c r="J20" s="5">
        <v>153.12</v>
      </c>
    </row>
    <row r="21" spans="1:11" x14ac:dyDescent="0.3">
      <c r="A21" s="12" t="s">
        <v>34</v>
      </c>
      <c r="B21">
        <v>130.94999999999999</v>
      </c>
      <c r="C21">
        <v>7348</v>
      </c>
      <c r="D21">
        <v>233</v>
      </c>
      <c r="G21" s="4" t="s">
        <v>47</v>
      </c>
      <c r="H21" s="4" t="s">
        <v>11</v>
      </c>
      <c r="I21" s="4">
        <v>10773</v>
      </c>
      <c r="J21" s="4">
        <v>138.13</v>
      </c>
    </row>
    <row r="22" spans="1:11" x14ac:dyDescent="0.3">
      <c r="A22" s="12" t="s">
        <v>41</v>
      </c>
      <c r="B22">
        <v>130.86000000000001</v>
      </c>
      <c r="C22">
        <v>8376</v>
      </c>
      <c r="D22">
        <v>228</v>
      </c>
      <c r="G22" s="5" t="s">
        <v>272</v>
      </c>
      <c r="H22" s="5" t="s">
        <v>12</v>
      </c>
      <c r="I22" s="5">
        <v>9619</v>
      </c>
      <c r="J22" s="5">
        <v>132.82999999999998</v>
      </c>
    </row>
    <row r="23" spans="1:11" x14ac:dyDescent="0.3">
      <c r="A23" s="12" t="s">
        <v>54</v>
      </c>
      <c r="B23">
        <v>129.72</v>
      </c>
      <c r="C23">
        <v>6132</v>
      </c>
      <c r="D23">
        <v>149</v>
      </c>
      <c r="G23" s="4" t="s">
        <v>1405</v>
      </c>
      <c r="H23" s="4" t="s">
        <v>11</v>
      </c>
      <c r="I23" s="4">
        <v>18426</v>
      </c>
      <c r="J23" s="4">
        <v>131.06</v>
      </c>
    </row>
    <row r="24" spans="1:11" x14ac:dyDescent="0.3">
      <c r="A24" s="12" t="s">
        <v>30</v>
      </c>
      <c r="B24">
        <v>129.54000000000002</v>
      </c>
      <c r="C24">
        <v>6626</v>
      </c>
      <c r="D24">
        <v>179</v>
      </c>
    </row>
    <row r="25" spans="1:11" x14ac:dyDescent="0.3">
      <c r="A25" s="12" t="s">
        <v>50</v>
      </c>
      <c r="B25">
        <v>128.81</v>
      </c>
      <c r="C25">
        <v>5615</v>
      </c>
      <c r="D25">
        <v>226</v>
      </c>
      <c r="G25" s="4" t="s">
        <v>28</v>
      </c>
      <c r="H25" s="4" t="s">
        <v>11</v>
      </c>
      <c r="I25" s="4">
        <v>153.12</v>
      </c>
      <c r="J25" s="4">
        <v>98</v>
      </c>
      <c r="K25" s="17">
        <v>40.495867768595041</v>
      </c>
    </row>
    <row r="26" spans="1:11" x14ac:dyDescent="0.3">
      <c r="A26" s="12" t="s">
        <v>2097</v>
      </c>
      <c r="B26">
        <v>127.74</v>
      </c>
      <c r="C26">
        <v>6912</v>
      </c>
      <c r="D26">
        <v>232</v>
      </c>
      <c r="G26" s="5" t="s">
        <v>68</v>
      </c>
      <c r="H26" s="5" t="s">
        <v>17</v>
      </c>
      <c r="I26" s="5">
        <v>137.85</v>
      </c>
      <c r="J26" s="5">
        <v>66</v>
      </c>
      <c r="K26" s="18">
        <v>36.464088397790057</v>
      </c>
    </row>
    <row r="27" spans="1:11" x14ac:dyDescent="0.3">
      <c r="A27" s="12" t="s">
        <v>32</v>
      </c>
      <c r="B27">
        <v>126.78</v>
      </c>
      <c r="C27">
        <v>6083</v>
      </c>
      <c r="D27">
        <v>260</v>
      </c>
      <c r="G27" s="4" t="s">
        <v>54</v>
      </c>
      <c r="H27" s="4" t="s">
        <v>18</v>
      </c>
      <c r="I27" s="4">
        <v>129.72</v>
      </c>
      <c r="J27" s="4">
        <v>52</v>
      </c>
      <c r="K27" s="17">
        <v>34.899328859060404</v>
      </c>
    </row>
    <row r="28" spans="1:11" x14ac:dyDescent="0.3">
      <c r="A28" s="12" t="s">
        <v>83</v>
      </c>
      <c r="B28">
        <v>126.06</v>
      </c>
      <c r="C28">
        <v>5812</v>
      </c>
      <c r="D28">
        <v>214</v>
      </c>
      <c r="G28" s="5" t="s">
        <v>43</v>
      </c>
      <c r="H28" s="5" t="s">
        <v>17</v>
      </c>
      <c r="I28" s="5">
        <v>154.59</v>
      </c>
      <c r="J28" s="5">
        <v>78</v>
      </c>
      <c r="K28" s="18">
        <v>34.210526315789473</v>
      </c>
    </row>
    <row r="29" spans="1:11" x14ac:dyDescent="0.3">
      <c r="A29" s="12" t="s">
        <v>39</v>
      </c>
      <c r="B29">
        <v>125.5</v>
      </c>
      <c r="C29">
        <v>10290</v>
      </c>
      <c r="D29">
        <v>330</v>
      </c>
      <c r="G29" s="4" t="s">
        <v>2105</v>
      </c>
      <c r="H29" s="4" t="s">
        <v>12</v>
      </c>
      <c r="I29" s="4">
        <v>117.17</v>
      </c>
      <c r="J29" s="4">
        <v>53</v>
      </c>
      <c r="K29" s="17">
        <v>32.31707317073171</v>
      </c>
    </row>
    <row r="30" spans="1:11" x14ac:dyDescent="0.3">
      <c r="A30" s="12" t="s">
        <v>46</v>
      </c>
      <c r="B30">
        <v>125.02</v>
      </c>
      <c r="C30">
        <v>10480</v>
      </c>
      <c r="D30">
        <v>301</v>
      </c>
    </row>
    <row r="31" spans="1:11" x14ac:dyDescent="0.3">
      <c r="A31" s="12" t="s">
        <v>94</v>
      </c>
      <c r="B31">
        <v>124.93</v>
      </c>
      <c r="C31">
        <v>5238</v>
      </c>
      <c r="D31">
        <v>147</v>
      </c>
      <c r="G31" s="4" t="s">
        <v>43</v>
      </c>
      <c r="H31" s="4" t="s">
        <v>17</v>
      </c>
      <c r="I31" s="4">
        <v>9577</v>
      </c>
      <c r="J31" s="4">
        <v>101.09</v>
      </c>
    </row>
    <row r="32" spans="1:11" x14ac:dyDescent="0.3">
      <c r="A32" s="12" t="s">
        <v>73</v>
      </c>
      <c r="B32">
        <v>124.22</v>
      </c>
      <c r="C32">
        <v>8701</v>
      </c>
      <c r="D32">
        <v>304</v>
      </c>
      <c r="G32" s="5" t="s">
        <v>272</v>
      </c>
      <c r="H32" s="5" t="s">
        <v>12</v>
      </c>
      <c r="I32" s="5">
        <v>9619</v>
      </c>
      <c r="J32" s="5">
        <v>96.94</v>
      </c>
    </row>
    <row r="33" spans="1:10" x14ac:dyDescent="0.3">
      <c r="A33" s="12" t="s">
        <v>126</v>
      </c>
      <c r="B33">
        <v>123.56</v>
      </c>
      <c r="C33">
        <v>13430</v>
      </c>
      <c r="D33">
        <v>445</v>
      </c>
      <c r="G33" s="4" t="s">
        <v>28</v>
      </c>
      <c r="H33" s="4" t="s">
        <v>11</v>
      </c>
      <c r="I33" s="4">
        <v>11609</v>
      </c>
      <c r="J33" s="4">
        <v>93.28</v>
      </c>
    </row>
    <row r="34" spans="1:10" x14ac:dyDescent="0.3">
      <c r="A34" s="12" t="s">
        <v>159</v>
      </c>
      <c r="B34">
        <v>123.56</v>
      </c>
      <c r="C34">
        <v>7981</v>
      </c>
      <c r="D34">
        <v>245</v>
      </c>
      <c r="G34" s="5" t="s">
        <v>126</v>
      </c>
      <c r="H34" s="5" t="s">
        <v>14</v>
      </c>
      <c r="I34" s="5">
        <v>13430</v>
      </c>
      <c r="J34" s="5">
        <v>91.2</v>
      </c>
    </row>
    <row r="35" spans="1:10" x14ac:dyDescent="0.3">
      <c r="A35" s="12" t="s">
        <v>254</v>
      </c>
      <c r="B35">
        <v>122.75999999999999</v>
      </c>
      <c r="C35">
        <v>6133</v>
      </c>
      <c r="D35">
        <v>161</v>
      </c>
      <c r="G35" s="4" t="s">
        <v>47</v>
      </c>
      <c r="H35" s="4" t="s">
        <v>11</v>
      </c>
      <c r="I35" s="4">
        <v>10773</v>
      </c>
      <c r="J35" s="4">
        <v>87.56</v>
      </c>
    </row>
    <row r="36" spans="1:10" x14ac:dyDescent="0.3">
      <c r="A36" s="12" t="s">
        <v>200</v>
      </c>
      <c r="B36">
        <v>122.42</v>
      </c>
      <c r="C36">
        <v>13704</v>
      </c>
      <c r="D36">
        <v>375</v>
      </c>
    </row>
    <row r="37" spans="1:10" x14ac:dyDescent="0.3">
      <c r="A37" s="12" t="s">
        <v>36</v>
      </c>
      <c r="B37">
        <v>121.36</v>
      </c>
      <c r="C37">
        <v>5117</v>
      </c>
      <c r="D37">
        <v>199</v>
      </c>
    </row>
    <row r="38" spans="1:10" x14ac:dyDescent="0.3">
      <c r="A38" s="12" t="s">
        <v>64</v>
      </c>
      <c r="B38">
        <v>120.84</v>
      </c>
      <c r="C38">
        <v>14234</v>
      </c>
      <c r="D38">
        <v>404</v>
      </c>
    </row>
    <row r="39" spans="1:10" x14ac:dyDescent="0.3">
      <c r="A39" s="12" t="s">
        <v>52</v>
      </c>
      <c r="B39">
        <v>120.61</v>
      </c>
      <c r="C39">
        <v>6323</v>
      </c>
      <c r="D39">
        <v>206</v>
      </c>
    </row>
    <row r="40" spans="1:10" x14ac:dyDescent="0.3">
      <c r="A40" s="12" t="s">
        <v>2087</v>
      </c>
      <c r="B40">
        <v>119.99000000000001</v>
      </c>
      <c r="C40">
        <v>10405</v>
      </c>
      <c r="D40">
        <v>299</v>
      </c>
    </row>
    <row r="41" spans="1:10" x14ac:dyDescent="0.3">
      <c r="A41" s="12" t="s">
        <v>2090</v>
      </c>
      <c r="B41">
        <v>119.88</v>
      </c>
      <c r="C41">
        <v>8824</v>
      </c>
      <c r="D41">
        <v>247</v>
      </c>
    </row>
    <row r="42" spans="1:10" x14ac:dyDescent="0.3">
      <c r="A42" s="12" t="s">
        <v>201</v>
      </c>
      <c r="B42">
        <v>119.39000000000001</v>
      </c>
      <c r="C42">
        <v>8094</v>
      </c>
      <c r="D42">
        <v>248</v>
      </c>
    </row>
    <row r="43" spans="1:10" x14ac:dyDescent="0.3">
      <c r="A43" s="12" t="s">
        <v>91</v>
      </c>
      <c r="B43">
        <v>118.78999999999999</v>
      </c>
      <c r="C43">
        <v>6989</v>
      </c>
      <c r="D43">
        <v>197</v>
      </c>
    </row>
    <row r="44" spans="1:10" x14ac:dyDescent="0.3">
      <c r="A44" s="12" t="s">
        <v>500</v>
      </c>
      <c r="B44">
        <v>118.53</v>
      </c>
      <c r="C44">
        <v>5346</v>
      </c>
      <c r="D44">
        <v>208</v>
      </c>
    </row>
    <row r="45" spans="1:10" x14ac:dyDescent="0.3">
      <c r="A45" s="12" t="s">
        <v>258</v>
      </c>
      <c r="B45">
        <v>118.41</v>
      </c>
      <c r="C45">
        <v>5804</v>
      </c>
      <c r="D45">
        <v>181</v>
      </c>
    </row>
    <row r="46" spans="1:10" x14ac:dyDescent="0.3">
      <c r="A46" s="12" t="s">
        <v>123</v>
      </c>
      <c r="B46">
        <v>117.25</v>
      </c>
      <c r="C46">
        <v>11579</v>
      </c>
      <c r="D46">
        <v>328</v>
      </c>
    </row>
    <row r="47" spans="1:10" x14ac:dyDescent="0.3">
      <c r="A47" s="12" t="s">
        <v>2105</v>
      </c>
      <c r="B47">
        <v>117.17</v>
      </c>
      <c r="C47">
        <v>6068</v>
      </c>
      <c r="D47">
        <v>164</v>
      </c>
    </row>
    <row r="48" spans="1:10" x14ac:dyDescent="0.3">
      <c r="A48" s="12" t="s">
        <v>5040</v>
      </c>
      <c r="B48">
        <v>117.15</v>
      </c>
      <c r="C48">
        <v>5122</v>
      </c>
      <c r="D48">
        <v>162</v>
      </c>
    </row>
    <row r="49" spans="1:4" x14ac:dyDescent="0.3">
      <c r="A49" s="12" t="s">
        <v>830</v>
      </c>
      <c r="B49">
        <v>116.81</v>
      </c>
      <c r="C49">
        <v>9720</v>
      </c>
      <c r="D49">
        <v>288</v>
      </c>
    </row>
    <row r="50" spans="1:4" x14ac:dyDescent="0.3">
      <c r="A50" s="12" t="s">
        <v>31</v>
      </c>
      <c r="B50">
        <v>116.45</v>
      </c>
      <c r="C50">
        <v>7534</v>
      </c>
      <c r="D50">
        <v>287</v>
      </c>
    </row>
    <row r="51" spans="1:4" x14ac:dyDescent="0.3">
      <c r="A51" s="12" t="s">
        <v>2092</v>
      </c>
      <c r="B51">
        <v>116.25</v>
      </c>
      <c r="C51">
        <v>8500</v>
      </c>
      <c r="D51">
        <v>244</v>
      </c>
    </row>
    <row r="52" spans="1:4" x14ac:dyDescent="0.3">
      <c r="A52" s="12" t="s">
        <v>2089</v>
      </c>
      <c r="B52">
        <v>116.03</v>
      </c>
      <c r="C52">
        <v>9284</v>
      </c>
      <c r="D52">
        <v>308</v>
      </c>
    </row>
    <row r="53" spans="1:4" x14ac:dyDescent="0.3">
      <c r="A53" s="12" t="s">
        <v>2107</v>
      </c>
      <c r="B53">
        <v>116.01</v>
      </c>
      <c r="C53">
        <v>5935</v>
      </c>
      <c r="D53">
        <v>245</v>
      </c>
    </row>
    <row r="54" spans="1:4" x14ac:dyDescent="0.3">
      <c r="A54" s="12" t="s">
        <v>69</v>
      </c>
      <c r="B54">
        <v>115.33</v>
      </c>
      <c r="C54">
        <v>6100</v>
      </c>
      <c r="D54">
        <v>216</v>
      </c>
    </row>
    <row r="55" spans="1:4" x14ac:dyDescent="0.3">
      <c r="A55" s="12" t="s">
        <v>2109</v>
      </c>
      <c r="B55">
        <v>115.11</v>
      </c>
      <c r="C55">
        <v>5565</v>
      </c>
      <c r="D55">
        <v>188</v>
      </c>
    </row>
    <row r="56" spans="1:4" x14ac:dyDescent="0.3">
      <c r="A56" s="12" t="s">
        <v>379</v>
      </c>
      <c r="B56">
        <v>115.03</v>
      </c>
      <c r="C56">
        <v>5416</v>
      </c>
      <c r="D56">
        <v>161</v>
      </c>
    </row>
    <row r="57" spans="1:4" x14ac:dyDescent="0.3">
      <c r="A57" s="12" t="s">
        <v>2086</v>
      </c>
      <c r="B57">
        <v>114.72</v>
      </c>
      <c r="C57">
        <v>11363</v>
      </c>
      <c r="D57">
        <v>311</v>
      </c>
    </row>
    <row r="58" spans="1:4" x14ac:dyDescent="0.3">
      <c r="A58" s="12" t="s">
        <v>5039</v>
      </c>
      <c r="B58">
        <v>113.75999999999999</v>
      </c>
      <c r="C58">
        <v>11739</v>
      </c>
      <c r="D58">
        <v>378</v>
      </c>
    </row>
    <row r="59" spans="1:4" x14ac:dyDescent="0.3">
      <c r="A59" s="12" t="s">
        <v>2094</v>
      </c>
      <c r="B59">
        <v>113.74000000000001</v>
      </c>
      <c r="C59">
        <v>7456</v>
      </c>
      <c r="D59">
        <v>269</v>
      </c>
    </row>
    <row r="60" spans="1:4" x14ac:dyDescent="0.3">
      <c r="A60" s="12" t="s">
        <v>48</v>
      </c>
      <c r="B60">
        <v>113.25999999999999</v>
      </c>
      <c r="C60">
        <v>6892</v>
      </c>
      <c r="D60">
        <v>204</v>
      </c>
    </row>
    <row r="61" spans="1:4" x14ac:dyDescent="0.3">
      <c r="A61" s="12" t="s">
        <v>2098</v>
      </c>
      <c r="B61">
        <v>112.99000000000001</v>
      </c>
      <c r="C61">
        <v>6798</v>
      </c>
      <c r="D61">
        <v>185</v>
      </c>
    </row>
    <row r="62" spans="1:4" x14ac:dyDescent="0.3">
      <c r="A62" s="12" t="s">
        <v>2102</v>
      </c>
      <c r="B62">
        <v>112.63</v>
      </c>
      <c r="C62">
        <v>6564</v>
      </c>
      <c r="D62">
        <v>250</v>
      </c>
    </row>
    <row r="63" spans="1:4" x14ac:dyDescent="0.3">
      <c r="A63" s="12" t="s">
        <v>228</v>
      </c>
      <c r="B63">
        <v>112.34</v>
      </c>
      <c r="C63">
        <v>8778</v>
      </c>
      <c r="D63">
        <v>268</v>
      </c>
    </row>
    <row r="64" spans="1:4" x14ac:dyDescent="0.3">
      <c r="A64" s="12" t="s">
        <v>138</v>
      </c>
      <c r="B64">
        <v>112.34</v>
      </c>
      <c r="C64">
        <v>5092</v>
      </c>
      <c r="D64">
        <v>197</v>
      </c>
    </row>
    <row r="65" spans="1:4" x14ac:dyDescent="0.3">
      <c r="A65" s="12" t="s">
        <v>57</v>
      </c>
      <c r="B65">
        <v>112.32999999999998</v>
      </c>
      <c r="C65">
        <v>12650</v>
      </c>
      <c r="D65">
        <v>448</v>
      </c>
    </row>
    <row r="66" spans="1:4" x14ac:dyDescent="0.3">
      <c r="A66" s="12" t="s">
        <v>2108</v>
      </c>
      <c r="B66">
        <v>111.97</v>
      </c>
      <c r="C66">
        <v>5761</v>
      </c>
      <c r="D66">
        <v>227</v>
      </c>
    </row>
    <row r="67" spans="1:4" x14ac:dyDescent="0.3">
      <c r="A67" s="12" t="s">
        <v>101</v>
      </c>
      <c r="B67">
        <v>111.77</v>
      </c>
      <c r="C67">
        <v>6293</v>
      </c>
      <c r="D67">
        <v>193</v>
      </c>
    </row>
    <row r="68" spans="1:4" x14ac:dyDescent="0.3">
      <c r="A68" s="12" t="s">
        <v>204</v>
      </c>
      <c r="B68">
        <v>110.95</v>
      </c>
      <c r="C68">
        <v>5080</v>
      </c>
      <c r="D68">
        <v>265</v>
      </c>
    </row>
    <row r="69" spans="1:4" x14ac:dyDescent="0.3">
      <c r="A69" s="12" t="s">
        <v>2088</v>
      </c>
      <c r="B69">
        <v>110.94</v>
      </c>
      <c r="C69">
        <v>9378</v>
      </c>
      <c r="D69">
        <v>334</v>
      </c>
    </row>
    <row r="70" spans="1:4" x14ac:dyDescent="0.3">
      <c r="A70" s="12" t="s">
        <v>1016</v>
      </c>
      <c r="B70">
        <v>110.39999999999999</v>
      </c>
      <c r="C70">
        <v>10889</v>
      </c>
      <c r="D70">
        <v>344</v>
      </c>
    </row>
    <row r="71" spans="1:4" x14ac:dyDescent="0.3">
      <c r="A71" s="12" t="s">
        <v>2113</v>
      </c>
      <c r="B71">
        <v>109.95</v>
      </c>
      <c r="C71">
        <v>5134</v>
      </c>
      <c r="D71">
        <v>128</v>
      </c>
    </row>
    <row r="72" spans="1:4" x14ac:dyDescent="0.3">
      <c r="A72" s="12" t="s">
        <v>2099</v>
      </c>
      <c r="B72">
        <v>109.93</v>
      </c>
      <c r="C72">
        <v>6786</v>
      </c>
      <c r="D72">
        <v>213</v>
      </c>
    </row>
    <row r="73" spans="1:4" x14ac:dyDescent="0.3">
      <c r="A73" s="12" t="s">
        <v>195</v>
      </c>
      <c r="B73">
        <v>109.66</v>
      </c>
      <c r="C73">
        <v>6951</v>
      </c>
      <c r="D73">
        <v>235</v>
      </c>
    </row>
    <row r="74" spans="1:4" x14ac:dyDescent="0.3">
      <c r="A74" s="12" t="s">
        <v>38</v>
      </c>
      <c r="B74">
        <v>109.50999999999999</v>
      </c>
      <c r="C74">
        <v>6614</v>
      </c>
      <c r="D74">
        <v>218</v>
      </c>
    </row>
    <row r="75" spans="1:4" x14ac:dyDescent="0.3">
      <c r="A75" s="12" t="s">
        <v>2096</v>
      </c>
      <c r="B75">
        <v>109.28999999999999</v>
      </c>
      <c r="C75">
        <v>7170</v>
      </c>
      <c r="D75">
        <v>283</v>
      </c>
    </row>
    <row r="76" spans="1:4" x14ac:dyDescent="0.3">
      <c r="A76" s="12" t="s">
        <v>2093</v>
      </c>
      <c r="B76">
        <v>108.81</v>
      </c>
      <c r="C76">
        <v>7569</v>
      </c>
      <c r="D76">
        <v>325</v>
      </c>
    </row>
    <row r="77" spans="1:4" x14ac:dyDescent="0.3">
      <c r="A77" s="12" t="s">
        <v>2095</v>
      </c>
      <c r="B77">
        <v>108.71000000000001</v>
      </c>
      <c r="C77">
        <v>7381</v>
      </c>
      <c r="D77">
        <v>233</v>
      </c>
    </row>
    <row r="78" spans="1:4" x14ac:dyDescent="0.3">
      <c r="A78" s="12" t="s">
        <v>49</v>
      </c>
      <c r="B78">
        <v>108.08</v>
      </c>
      <c r="C78">
        <v>5606</v>
      </c>
      <c r="D78">
        <v>207</v>
      </c>
    </row>
    <row r="79" spans="1:4" x14ac:dyDescent="0.3">
      <c r="A79" s="12" t="s">
        <v>675</v>
      </c>
      <c r="B79">
        <v>107.56</v>
      </c>
      <c r="C79">
        <v>7090</v>
      </c>
      <c r="D79">
        <v>223</v>
      </c>
    </row>
    <row r="80" spans="1:4" x14ac:dyDescent="0.3">
      <c r="A80" s="12" t="s">
        <v>2110</v>
      </c>
      <c r="B80">
        <v>107.27</v>
      </c>
      <c r="C80">
        <v>5359</v>
      </c>
      <c r="D80">
        <v>196</v>
      </c>
    </row>
    <row r="81" spans="1:4" x14ac:dyDescent="0.3">
      <c r="A81" s="12" t="s">
        <v>183</v>
      </c>
      <c r="B81">
        <v>106.53</v>
      </c>
      <c r="C81">
        <v>7249</v>
      </c>
      <c r="D81">
        <v>265</v>
      </c>
    </row>
    <row r="82" spans="1:4" x14ac:dyDescent="0.3">
      <c r="A82" s="12" t="s">
        <v>1531</v>
      </c>
      <c r="B82">
        <v>105.28999999999999</v>
      </c>
      <c r="C82">
        <v>8529</v>
      </c>
      <c r="D82">
        <v>268</v>
      </c>
    </row>
    <row r="83" spans="1:4" x14ac:dyDescent="0.3">
      <c r="A83" s="12" t="s">
        <v>2091</v>
      </c>
      <c r="B83">
        <v>104.46000000000001</v>
      </c>
      <c r="C83">
        <v>8648</v>
      </c>
      <c r="D83">
        <v>238</v>
      </c>
    </row>
    <row r="84" spans="1:4" x14ac:dyDescent="0.3">
      <c r="A84" s="12" t="s">
        <v>530</v>
      </c>
      <c r="B84">
        <v>103.88999999999999</v>
      </c>
      <c r="C84">
        <v>8037</v>
      </c>
      <c r="D84">
        <v>280</v>
      </c>
    </row>
    <row r="85" spans="1:4" x14ac:dyDescent="0.3">
      <c r="A85" s="12" t="s">
        <v>2106</v>
      </c>
      <c r="B85">
        <v>102.16999999999999</v>
      </c>
      <c r="C85">
        <v>5964</v>
      </c>
      <c r="D85">
        <v>181</v>
      </c>
    </row>
    <row r="86" spans="1:4" x14ac:dyDescent="0.3">
      <c r="A86" s="12" t="s">
        <v>2103</v>
      </c>
      <c r="B86">
        <v>102.04</v>
      </c>
      <c r="C86">
        <v>6524</v>
      </c>
      <c r="D86">
        <v>273</v>
      </c>
    </row>
    <row r="87" spans="1:4" x14ac:dyDescent="0.3">
      <c r="A87" s="12" t="s">
        <v>2101</v>
      </c>
      <c r="B87">
        <v>101.1</v>
      </c>
      <c r="C87">
        <v>6571</v>
      </c>
      <c r="D87">
        <v>221</v>
      </c>
    </row>
    <row r="88" spans="1:4" x14ac:dyDescent="0.3">
      <c r="A88" s="12" t="s">
        <v>44</v>
      </c>
      <c r="B88">
        <v>100.94</v>
      </c>
      <c r="C88">
        <v>5658</v>
      </c>
      <c r="D88">
        <v>209</v>
      </c>
    </row>
    <row r="89" spans="1:4" x14ac:dyDescent="0.3">
      <c r="A89" s="12" t="s">
        <v>2104</v>
      </c>
      <c r="B89">
        <v>97.15</v>
      </c>
      <c r="C89">
        <v>6248</v>
      </c>
      <c r="D89">
        <v>224</v>
      </c>
    </row>
    <row r="90" spans="1:4" x14ac:dyDescent="0.3">
      <c r="A90" s="12" t="s">
        <v>2111</v>
      </c>
      <c r="B90">
        <v>96.68</v>
      </c>
      <c r="C90">
        <v>5185</v>
      </c>
      <c r="D90">
        <v>188</v>
      </c>
    </row>
    <row r="91" spans="1:4" x14ac:dyDescent="0.3">
      <c r="A91" s="12" t="s">
        <v>1109</v>
      </c>
      <c r="B91">
        <v>95.4</v>
      </c>
      <c r="C91">
        <v>5841</v>
      </c>
      <c r="D91">
        <v>198</v>
      </c>
    </row>
    <row r="92" spans="1:4" x14ac:dyDescent="0.3">
      <c r="A92" s="12" t="s">
        <v>2112</v>
      </c>
      <c r="B92">
        <v>90.06</v>
      </c>
      <c r="C92">
        <v>5162</v>
      </c>
      <c r="D92">
        <v>213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2489"/>
  <sheetViews>
    <sheetView topLeftCell="X1" workbookViewId="0">
      <pane ySplit="1" topLeftCell="A51" activePane="bottomLeft" state="frozen"/>
      <selection pane="bottomLeft" activeCell="AE56" sqref="AE56:AJ63"/>
    </sheetView>
  </sheetViews>
  <sheetFormatPr defaultRowHeight="14.4" x14ac:dyDescent="0.3"/>
  <cols>
    <col min="1" max="1" width="10.44140625" customWidth="1"/>
    <col min="2" max="2" width="20.33203125" bestFit="1" customWidth="1"/>
    <col min="3" max="3" width="10" bestFit="1" customWidth="1"/>
    <col min="15" max="15" width="16.33203125" customWidth="1"/>
    <col min="16" max="16" width="16.21875" customWidth="1"/>
    <col min="18" max="18" width="12" customWidth="1"/>
    <col min="19" max="19" width="23.21875" customWidth="1"/>
    <col min="20" max="21" width="12.21875" customWidth="1"/>
    <col min="22" max="22" width="20.77734375" customWidth="1"/>
    <col min="23" max="23" width="12.77734375" customWidth="1"/>
    <col min="24" max="24" width="18.5546875" customWidth="1"/>
    <col min="25" max="25" width="23.21875" customWidth="1"/>
    <col min="26" max="26" width="13.21875" customWidth="1"/>
    <col min="27" max="27" width="10.6640625" bestFit="1" customWidth="1"/>
    <col min="31" max="31" width="17.6640625" bestFit="1" customWidth="1"/>
    <col min="32" max="32" width="8.33203125" customWidth="1"/>
    <col min="33" max="33" width="9.109375" customWidth="1"/>
    <col min="34" max="34" width="12.44140625" bestFit="1" customWidth="1"/>
    <col min="35" max="35" width="11.88671875" bestFit="1" customWidth="1"/>
    <col min="36" max="36" width="10.88671875" bestFit="1" customWidth="1"/>
  </cols>
  <sheetData>
    <row r="1" spans="1:29" s="1" customFormat="1" x14ac:dyDescent="0.3">
      <c r="A1" s="1" t="s">
        <v>5060</v>
      </c>
      <c r="B1" s="1" t="s">
        <v>0</v>
      </c>
      <c r="C1" s="1" t="s">
        <v>23</v>
      </c>
      <c r="D1" s="1" t="s">
        <v>25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5061</v>
      </c>
      <c r="M1" s="1" t="s">
        <v>5062</v>
      </c>
      <c r="N1" s="1" t="s">
        <v>5063</v>
      </c>
      <c r="O1" s="1" t="s">
        <v>5038</v>
      </c>
      <c r="P1" s="1" t="s">
        <v>5037</v>
      </c>
      <c r="Q1" s="1" t="s">
        <v>5034</v>
      </c>
      <c r="R1" s="1" t="s">
        <v>5035</v>
      </c>
      <c r="S1" s="1" t="s">
        <v>5036</v>
      </c>
      <c r="T1" s="1" t="s">
        <v>5070</v>
      </c>
      <c r="V1" s="6"/>
    </row>
    <row r="2" spans="1:29" x14ac:dyDescent="0.3">
      <c r="A2">
        <v>10</v>
      </c>
      <c r="B2" t="s">
        <v>1740</v>
      </c>
      <c r="C2" t="s">
        <v>17</v>
      </c>
      <c r="D2">
        <v>2008</v>
      </c>
      <c r="E2">
        <v>3</v>
      </c>
      <c r="F2">
        <v>1</v>
      </c>
      <c r="G2">
        <v>0</v>
      </c>
      <c r="H2">
        <v>23</v>
      </c>
      <c r="I2">
        <v>23</v>
      </c>
      <c r="J2">
        <v>23</v>
      </c>
      <c r="K2">
        <v>328.57</v>
      </c>
      <c r="L2">
        <v>0</v>
      </c>
      <c r="M2">
        <v>0</v>
      </c>
      <c r="N2">
        <v>0</v>
      </c>
      <c r="O2" s="2">
        <f t="shared" ref="O2:O65" si="0">H2/E2</f>
        <v>7.666666666666667</v>
      </c>
      <c r="P2" s="2">
        <f t="shared" ref="P2:P65" si="1">H2/F2</f>
        <v>23</v>
      </c>
      <c r="Q2">
        <f t="shared" ref="Q2:Q65" si="2">K2+J2</f>
        <v>351.57</v>
      </c>
      <c r="R2">
        <f t="shared" ref="R2:R65" si="3">M2+L2</f>
        <v>0</v>
      </c>
      <c r="S2" s="3">
        <f>IF(odi[[#This Row],[Milestones]]=0,0,(odi[[#This Row],[Mat]]/odi[[#This Row],[Milestones]]))</f>
        <v>0</v>
      </c>
      <c r="T2" s="3">
        <f>odi[[#This Row],[Milestones]]/odi[[#This Row],[Mat]]*100</f>
        <v>0</v>
      </c>
      <c r="U2" s="3"/>
    </row>
    <row r="3" spans="1:29" x14ac:dyDescent="0.3">
      <c r="A3">
        <v>37</v>
      </c>
      <c r="B3" t="s">
        <v>1219</v>
      </c>
      <c r="C3" t="s">
        <v>2034</v>
      </c>
      <c r="D3">
        <v>2019</v>
      </c>
      <c r="E3">
        <v>4</v>
      </c>
      <c r="F3">
        <v>2</v>
      </c>
      <c r="G3">
        <v>1</v>
      </c>
      <c r="H3">
        <v>13</v>
      </c>
      <c r="I3">
        <v>11</v>
      </c>
      <c r="J3">
        <v>13</v>
      </c>
      <c r="K3">
        <v>260</v>
      </c>
      <c r="L3">
        <v>0</v>
      </c>
      <c r="M3">
        <v>0</v>
      </c>
      <c r="N3">
        <v>0</v>
      </c>
      <c r="O3" s="2">
        <f t="shared" si="0"/>
        <v>3.25</v>
      </c>
      <c r="P3" s="2">
        <f t="shared" si="1"/>
        <v>6.5</v>
      </c>
      <c r="Q3">
        <f t="shared" si="2"/>
        <v>273</v>
      </c>
      <c r="R3">
        <f t="shared" si="3"/>
        <v>0</v>
      </c>
      <c r="S3" s="3">
        <f>IF(odi[[#This Row],[Milestones]]=0,0,(odi[[#This Row],[Mat]]/odi[[#This Row],[Milestones]]))</f>
        <v>0</v>
      </c>
      <c r="T3" s="3">
        <f>odi[[#This Row],[Milestones]]/odi[[#This Row],[Mat]]*100</f>
        <v>0</v>
      </c>
      <c r="U3" s="3"/>
      <c r="V3" s="7" t="s">
        <v>5064</v>
      </c>
      <c r="W3" s="7" t="s">
        <v>5065</v>
      </c>
      <c r="X3" s="7" t="s">
        <v>0</v>
      </c>
      <c r="Y3" s="40" t="s">
        <v>5082</v>
      </c>
      <c r="Z3" s="40" t="s">
        <v>0</v>
      </c>
      <c r="AA3" s="40" t="s">
        <v>4</v>
      </c>
      <c r="AB3" s="40" t="s">
        <v>23</v>
      </c>
    </row>
    <row r="4" spans="1:29" x14ac:dyDescent="0.3">
      <c r="A4">
        <v>28</v>
      </c>
      <c r="B4" t="s">
        <v>3271</v>
      </c>
      <c r="C4" t="s">
        <v>2040</v>
      </c>
      <c r="D4">
        <v>2019</v>
      </c>
      <c r="E4">
        <v>4</v>
      </c>
      <c r="F4">
        <v>2</v>
      </c>
      <c r="G4">
        <v>2</v>
      </c>
      <c r="H4">
        <v>7</v>
      </c>
      <c r="I4">
        <v>6</v>
      </c>
      <c r="J4">
        <v>0</v>
      </c>
      <c r="K4">
        <v>233.33</v>
      </c>
      <c r="L4">
        <v>0</v>
      </c>
      <c r="M4">
        <v>0</v>
      </c>
      <c r="N4">
        <v>0</v>
      </c>
      <c r="O4" s="2">
        <f t="shared" si="0"/>
        <v>1.75</v>
      </c>
      <c r="P4" s="2">
        <f t="shared" si="1"/>
        <v>3.5</v>
      </c>
      <c r="Q4">
        <f t="shared" si="2"/>
        <v>233.33</v>
      </c>
      <c r="R4">
        <f t="shared" si="3"/>
        <v>0</v>
      </c>
      <c r="S4" s="3">
        <f>IF(odi[[#This Row],[Milestones]]=0,0,(odi[[#This Row],[Mat]]/odi[[#This Row],[Milestones]]))</f>
        <v>0</v>
      </c>
      <c r="T4" s="3">
        <f>odi[[#This Row],[Milestones]]/odi[[#This Row],[Mat]]*100</f>
        <v>0</v>
      </c>
      <c r="U4" s="3"/>
      <c r="V4" s="7" t="s">
        <v>5068</v>
      </c>
      <c r="W4" s="9" cm="1">
        <f t="array" ref="W4">MAX(IF(E2:E2489&gt;50,P2:P2489))</f>
        <v>49.824034334763951</v>
      </c>
      <c r="X4" s="8" t="str">
        <f>_xlfn.XLOOKUP(W4,P:P,B:B)</f>
        <v xml:space="preserve">V Kohli </v>
      </c>
      <c r="Y4" s="40">
        <v>49.824034334763951</v>
      </c>
      <c r="Z4" s="40" t="s">
        <v>5087</v>
      </c>
      <c r="AA4" s="40">
        <v>11609</v>
      </c>
      <c r="AB4" s="40" t="s">
        <v>11</v>
      </c>
    </row>
    <row r="5" spans="1:29" x14ac:dyDescent="0.3">
      <c r="A5">
        <v>32</v>
      </c>
      <c r="B5" t="s">
        <v>97</v>
      </c>
      <c r="C5" t="s">
        <v>2021</v>
      </c>
      <c r="D5">
        <v>2019</v>
      </c>
      <c r="E5">
        <v>2</v>
      </c>
      <c r="F5">
        <v>2</v>
      </c>
      <c r="G5">
        <v>1</v>
      </c>
      <c r="H5">
        <v>145</v>
      </c>
      <c r="I5">
        <v>86</v>
      </c>
      <c r="J5">
        <v>145</v>
      </c>
      <c r="K5">
        <v>72.5</v>
      </c>
      <c r="L5">
        <v>0</v>
      </c>
      <c r="M5">
        <v>2</v>
      </c>
      <c r="N5">
        <v>0</v>
      </c>
      <c r="O5" s="2">
        <f t="shared" si="0"/>
        <v>72.5</v>
      </c>
      <c r="P5" s="2">
        <f t="shared" si="1"/>
        <v>72.5</v>
      </c>
      <c r="Q5">
        <f t="shared" si="2"/>
        <v>217.5</v>
      </c>
      <c r="R5">
        <f t="shared" si="3"/>
        <v>2</v>
      </c>
      <c r="S5" s="3">
        <f>IF(odi[[#This Row],[Milestones]]=0,0,(odi[[#This Row],[Mat]]/odi[[#This Row],[Milestones]]))</f>
        <v>1</v>
      </c>
      <c r="T5" s="3">
        <f>odi[[#This Row],[Milestones]]/odi[[#This Row],[Mat]]*100</f>
        <v>100</v>
      </c>
      <c r="U5" s="3"/>
      <c r="V5" s="7" t="s">
        <v>5072</v>
      </c>
      <c r="W5" s="8" cm="1">
        <f t="array" ref="W5">MAX(_xlfn._xlws.FILTER(odi[Impact],(odi[Mat]&gt;50)*(odi[Runs]&gt;5000)))</f>
        <v>154.59</v>
      </c>
      <c r="X5" s="8" t="str">
        <f>_xlfn.XLOOKUP(W5,odi[Impact],odi[Player])</f>
        <v xml:space="preserve">AB de Villiers </v>
      </c>
      <c r="Y5" s="40">
        <v>46.652777777777779</v>
      </c>
      <c r="Z5" s="40" t="s">
        <v>5088</v>
      </c>
      <c r="AA5" s="40">
        <v>3359</v>
      </c>
      <c r="AB5" s="40" t="s">
        <v>16</v>
      </c>
    </row>
    <row r="6" spans="1:29" x14ac:dyDescent="0.3">
      <c r="A6">
        <v>13</v>
      </c>
      <c r="B6" t="s">
        <v>2001</v>
      </c>
      <c r="C6" t="s">
        <v>11</v>
      </c>
      <c r="D6">
        <v>2019</v>
      </c>
      <c r="E6">
        <v>7</v>
      </c>
      <c r="F6">
        <v>3</v>
      </c>
      <c r="G6">
        <v>2</v>
      </c>
      <c r="H6">
        <v>39</v>
      </c>
      <c r="I6">
        <v>22</v>
      </c>
      <c r="J6">
        <v>39</v>
      </c>
      <c r="K6">
        <v>177.27</v>
      </c>
      <c r="L6">
        <v>0</v>
      </c>
      <c r="M6">
        <v>0</v>
      </c>
      <c r="N6">
        <v>1</v>
      </c>
      <c r="O6" s="2">
        <f t="shared" si="0"/>
        <v>5.5714285714285712</v>
      </c>
      <c r="P6" s="2">
        <f t="shared" si="1"/>
        <v>13</v>
      </c>
      <c r="Q6">
        <f t="shared" si="2"/>
        <v>216.27</v>
      </c>
      <c r="R6">
        <f t="shared" si="3"/>
        <v>0</v>
      </c>
      <c r="S6" s="3">
        <f>IF(odi[[#This Row],[Milestones]]=0,0,(odi[[#This Row],[Mat]]/odi[[#This Row],[Milestones]]))</f>
        <v>0</v>
      </c>
      <c r="T6" s="3">
        <f>odi[[#This Row],[Milestones]]/odi[[#This Row],[Mat]]*100</f>
        <v>0</v>
      </c>
      <c r="U6" s="3"/>
      <c r="V6" s="7" t="s">
        <v>5067</v>
      </c>
      <c r="W6" s="8" cm="1">
        <f t="array" ref="W6">MAX(_xlfn._xlws.FILTER(odi[Impact],(odi[Mat]&gt;50)*(odi[Runs]&gt;10000)))</f>
        <v>153.12</v>
      </c>
      <c r="X6" s="8" t="str">
        <f>_xlfn.XLOOKUP(W6,odi[Impact],odi[Player])</f>
        <v xml:space="preserve">V Kohli </v>
      </c>
      <c r="Y6" s="40">
        <v>45.578651685393261</v>
      </c>
      <c r="Z6" s="40" t="s">
        <v>5089</v>
      </c>
      <c r="AA6" s="40">
        <v>8113</v>
      </c>
      <c r="AB6" s="40" t="s">
        <v>17</v>
      </c>
    </row>
    <row r="7" spans="1:29" x14ac:dyDescent="0.3">
      <c r="A7">
        <v>1</v>
      </c>
      <c r="B7" t="s">
        <v>3144</v>
      </c>
      <c r="C7" t="s">
        <v>13</v>
      </c>
      <c r="D7">
        <v>2006</v>
      </c>
      <c r="E7">
        <v>1</v>
      </c>
      <c r="F7">
        <v>1</v>
      </c>
      <c r="G7">
        <v>0</v>
      </c>
      <c r="H7">
        <v>14</v>
      </c>
      <c r="I7">
        <v>14</v>
      </c>
      <c r="J7">
        <v>14</v>
      </c>
      <c r="K7">
        <v>200</v>
      </c>
      <c r="L7">
        <v>0</v>
      </c>
      <c r="M7">
        <v>0</v>
      </c>
      <c r="N7">
        <v>0</v>
      </c>
      <c r="O7" s="2">
        <f t="shared" si="0"/>
        <v>14</v>
      </c>
      <c r="P7" s="2">
        <f t="shared" si="1"/>
        <v>14</v>
      </c>
      <c r="Q7">
        <f t="shared" si="2"/>
        <v>214</v>
      </c>
      <c r="R7">
        <f t="shared" si="3"/>
        <v>0</v>
      </c>
      <c r="S7" s="3">
        <f>IF(odi[[#This Row],[Milestones]]=0,0,(odi[[#This Row],[Mat]]/odi[[#This Row],[Milestones]]))</f>
        <v>0</v>
      </c>
      <c r="T7" s="3">
        <f>odi[[#This Row],[Milestones]]/odi[[#This Row],[Mat]]*100</f>
        <v>0</v>
      </c>
      <c r="U7" s="3"/>
      <c r="V7" s="7" t="s">
        <v>5066</v>
      </c>
      <c r="W7" s="8">
        <f>MAX(odi[Milestones])</f>
        <v>145</v>
      </c>
      <c r="X7" s="8" t="str">
        <f>_xlfn.XLOOKUP(W7,odi[Milestones],odi[Player])</f>
        <v xml:space="preserve">SR Tendulkar </v>
      </c>
      <c r="Y7" s="40">
        <v>44.880597014925371</v>
      </c>
      <c r="Z7" s="40" t="s">
        <v>5090</v>
      </c>
      <c r="AA7" s="40">
        <v>3007</v>
      </c>
      <c r="AB7" s="40" t="s">
        <v>15</v>
      </c>
    </row>
    <row r="8" spans="1:29" x14ac:dyDescent="0.3">
      <c r="A8">
        <v>8</v>
      </c>
      <c r="B8" t="s">
        <v>3044</v>
      </c>
      <c r="C8" t="s">
        <v>21</v>
      </c>
      <c r="D8">
        <v>2009</v>
      </c>
      <c r="E8">
        <v>2</v>
      </c>
      <c r="F8">
        <v>1</v>
      </c>
      <c r="G8">
        <v>1</v>
      </c>
      <c r="H8">
        <v>23</v>
      </c>
      <c r="I8">
        <v>23</v>
      </c>
      <c r="J8">
        <v>0</v>
      </c>
      <c r="K8">
        <v>209.09</v>
      </c>
      <c r="L8">
        <v>0</v>
      </c>
      <c r="M8">
        <v>0</v>
      </c>
      <c r="N8">
        <v>0</v>
      </c>
      <c r="O8" s="2">
        <f t="shared" si="0"/>
        <v>11.5</v>
      </c>
      <c r="P8" s="2">
        <f t="shared" si="1"/>
        <v>23</v>
      </c>
      <c r="Q8">
        <f t="shared" si="2"/>
        <v>209.09</v>
      </c>
      <c r="R8">
        <f t="shared" si="3"/>
        <v>0</v>
      </c>
      <c r="S8" s="3">
        <f>IF(odi[[#This Row],[Milestones]]=0,0,(odi[[#This Row],[Mat]]/odi[[#This Row],[Milestones]]))</f>
        <v>0</v>
      </c>
      <c r="T8" s="3">
        <f>odi[[#This Row],[Milestones]]/odi[[#This Row],[Mat]]*100</f>
        <v>0</v>
      </c>
      <c r="U8" s="3"/>
      <c r="V8" s="7" t="s">
        <v>5069</v>
      </c>
      <c r="W8" s="9" cm="1">
        <f t="array" ref="W8">MIN(_xlfn._xlws.FILTER(odi[Matches_Per_Milestone],(odi[Milestones]&gt;20)*(odi[Mat]&gt;20)))</f>
        <v>2.4693877551020407</v>
      </c>
      <c r="X8" s="8" t="str">
        <f>_xlfn.XLOOKUP(W8,odi[Matches_Per_Milestone],odi[Player])</f>
        <v xml:space="preserve">V Kohli </v>
      </c>
      <c r="Y8" s="40">
        <v>43.931192660550458</v>
      </c>
      <c r="Z8" s="40" t="s">
        <v>5091</v>
      </c>
      <c r="AA8" s="40">
        <v>9577</v>
      </c>
      <c r="AB8" s="40" t="s">
        <v>17</v>
      </c>
    </row>
    <row r="9" spans="1:29" x14ac:dyDescent="0.3">
      <c r="A9">
        <v>3</v>
      </c>
      <c r="B9" t="s">
        <v>787</v>
      </c>
      <c r="C9" t="s">
        <v>12</v>
      </c>
      <c r="D9">
        <v>2019</v>
      </c>
      <c r="E9">
        <v>3</v>
      </c>
      <c r="F9">
        <v>3</v>
      </c>
      <c r="G9">
        <v>1</v>
      </c>
      <c r="H9">
        <v>125</v>
      </c>
      <c r="I9">
        <v>84</v>
      </c>
      <c r="J9">
        <v>62.5</v>
      </c>
      <c r="K9">
        <v>145.34</v>
      </c>
      <c r="L9">
        <v>0</v>
      </c>
      <c r="M9">
        <v>1</v>
      </c>
      <c r="N9">
        <v>0</v>
      </c>
      <c r="O9" s="2">
        <f t="shared" si="0"/>
        <v>41.666666666666664</v>
      </c>
      <c r="P9" s="2">
        <f t="shared" si="1"/>
        <v>41.666666666666664</v>
      </c>
      <c r="Q9">
        <f t="shared" si="2"/>
        <v>207.84</v>
      </c>
      <c r="R9">
        <f t="shared" si="3"/>
        <v>1</v>
      </c>
      <c r="S9" s="3">
        <f>IF(odi[[#This Row],[Milestones]]=0,0,(odi[[#This Row],[Mat]]/odi[[#This Row],[Milestones]]))</f>
        <v>3</v>
      </c>
      <c r="T9" s="3">
        <f>odi[[#This Row],[Milestones]]/odi[[#This Row],[Mat]]*100</f>
        <v>33.333333333333329</v>
      </c>
      <c r="U9" s="3"/>
      <c r="V9" s="7" t="s">
        <v>5084</v>
      </c>
      <c r="W9" s="10" cm="1">
        <f t="array" ref="W9">MAX(_xlfn._xlws.FILTER(odi[Turn_up_Rate],odi[Mat]&gt;40))</f>
        <v>40.495867768595041</v>
      </c>
      <c r="X9" s="8" t="str">
        <f>_xlfn.XLOOKUP(W9,odi[Turn_up_Rate],odi[Player])</f>
        <v xml:space="preserve">V Kohli </v>
      </c>
    </row>
    <row r="10" spans="1:29" x14ac:dyDescent="0.3">
      <c r="A10">
        <v>12</v>
      </c>
      <c r="B10" t="s">
        <v>1625</v>
      </c>
      <c r="C10" t="s">
        <v>12</v>
      </c>
      <c r="D10">
        <v>2013</v>
      </c>
      <c r="E10">
        <v>3</v>
      </c>
      <c r="F10">
        <v>1</v>
      </c>
      <c r="G10">
        <v>1</v>
      </c>
      <c r="H10">
        <v>4</v>
      </c>
      <c r="I10">
        <v>4</v>
      </c>
      <c r="J10">
        <v>0</v>
      </c>
      <c r="K10">
        <v>200</v>
      </c>
      <c r="L10">
        <v>0</v>
      </c>
      <c r="M10">
        <v>0</v>
      </c>
      <c r="N10">
        <v>0</v>
      </c>
      <c r="O10" s="2">
        <f t="shared" si="0"/>
        <v>1.3333333333333333</v>
      </c>
      <c r="P10" s="2">
        <f t="shared" si="1"/>
        <v>4</v>
      </c>
      <c r="Q10">
        <f t="shared" si="2"/>
        <v>200</v>
      </c>
      <c r="R10">
        <f t="shared" si="3"/>
        <v>0</v>
      </c>
      <c r="S10" s="3">
        <f>IF(odi[[#This Row],[Milestones]]=0,0,(odi[[#This Row],[Mat]]/odi[[#This Row],[Milestones]]))</f>
        <v>0</v>
      </c>
      <c r="T10" s="3">
        <f>odi[[#This Row],[Milestones]]/odi[[#This Row],[Mat]]*100</f>
        <v>0</v>
      </c>
      <c r="U10" s="3"/>
      <c r="V10" s="8" t="s">
        <v>5075</v>
      </c>
      <c r="W10" s="8" cm="1">
        <f t="array" ref="W10">MAX(_xlfn._xlws.FILTER(odi[SR],odi[Runs]&gt;9000))</f>
        <v>101.09</v>
      </c>
      <c r="X10" s="8" t="str">
        <f>_xlfn.XLOOKUP(W10,odi[SR],odi[Player])</f>
        <v xml:space="preserve">AB de Villiers </v>
      </c>
    </row>
    <row r="11" spans="1:29" x14ac:dyDescent="0.3">
      <c r="A11">
        <v>24</v>
      </c>
      <c r="B11" t="s">
        <v>1259</v>
      </c>
      <c r="C11" t="s">
        <v>16</v>
      </c>
      <c r="D11">
        <v>2018</v>
      </c>
      <c r="E11">
        <v>4</v>
      </c>
      <c r="F11">
        <v>3</v>
      </c>
      <c r="G11">
        <v>2</v>
      </c>
      <c r="H11">
        <v>95</v>
      </c>
      <c r="I11">
        <v>62</v>
      </c>
      <c r="J11">
        <v>95</v>
      </c>
      <c r="K11">
        <v>98.95</v>
      </c>
      <c r="L11">
        <v>0</v>
      </c>
      <c r="M11">
        <v>1</v>
      </c>
      <c r="N11">
        <v>0</v>
      </c>
      <c r="O11" s="2">
        <f t="shared" si="0"/>
        <v>23.75</v>
      </c>
      <c r="P11" s="2">
        <f t="shared" si="1"/>
        <v>31.666666666666668</v>
      </c>
      <c r="Q11">
        <f t="shared" si="2"/>
        <v>193.95</v>
      </c>
      <c r="R11">
        <f t="shared" si="3"/>
        <v>1</v>
      </c>
      <c r="S11" s="3">
        <f>IF(odi[[#This Row],[Milestones]]=0,0,(odi[[#This Row],[Mat]]/odi[[#This Row],[Milestones]]))</f>
        <v>4</v>
      </c>
      <c r="T11" s="3">
        <f>odi[[#This Row],[Milestones]]/odi[[#This Row],[Mat]]*100</f>
        <v>25</v>
      </c>
      <c r="U11" s="3"/>
      <c r="V11" s="8" t="s">
        <v>5074</v>
      </c>
      <c r="W11" s="8" cm="1">
        <f t="array" ref="W11">MAX(_xlfn._xlws.FILTER(odi[SR],odi[Runs]&gt;10000))</f>
        <v>93.28</v>
      </c>
      <c r="X11" s="8" t="str">
        <f>_xlfn.XLOOKUP(W11,odi[SR],odi[Player])</f>
        <v xml:space="preserve">V Kohli </v>
      </c>
    </row>
    <row r="12" spans="1:29" x14ac:dyDescent="0.3">
      <c r="A12">
        <v>2</v>
      </c>
      <c r="B12" t="s">
        <v>748</v>
      </c>
      <c r="C12" t="s">
        <v>18</v>
      </c>
      <c r="D12">
        <v>2009</v>
      </c>
      <c r="E12">
        <v>4</v>
      </c>
      <c r="F12">
        <v>2</v>
      </c>
      <c r="G12">
        <v>1</v>
      </c>
      <c r="H12">
        <v>63</v>
      </c>
      <c r="I12">
        <v>56</v>
      </c>
      <c r="J12">
        <v>63</v>
      </c>
      <c r="K12">
        <v>123.52</v>
      </c>
      <c r="L12">
        <v>0</v>
      </c>
      <c r="M12">
        <v>1</v>
      </c>
      <c r="N12">
        <v>0</v>
      </c>
      <c r="O12" s="2">
        <f t="shared" si="0"/>
        <v>15.75</v>
      </c>
      <c r="P12" s="2">
        <f t="shared" si="1"/>
        <v>31.5</v>
      </c>
      <c r="Q12">
        <f t="shared" si="2"/>
        <v>186.51999999999998</v>
      </c>
      <c r="R12">
        <f t="shared" si="3"/>
        <v>1</v>
      </c>
      <c r="S12" s="3">
        <f>IF(odi[[#This Row],[Milestones]]=0,0,(odi[[#This Row],[Mat]]/odi[[#This Row],[Milestones]]))</f>
        <v>4</v>
      </c>
      <c r="T12" s="3">
        <f>odi[[#This Row],[Milestones]]/odi[[#This Row],[Mat]]*100</f>
        <v>25</v>
      </c>
      <c r="U12" s="3"/>
    </row>
    <row r="13" spans="1:29" x14ac:dyDescent="0.3">
      <c r="A13">
        <v>27</v>
      </c>
      <c r="B13" t="s">
        <v>724</v>
      </c>
      <c r="C13" t="s">
        <v>18</v>
      </c>
      <c r="D13">
        <v>2017</v>
      </c>
      <c r="E13">
        <v>2</v>
      </c>
      <c r="F13">
        <v>1</v>
      </c>
      <c r="G13">
        <v>1</v>
      </c>
      <c r="H13">
        <v>11</v>
      </c>
      <c r="I13">
        <v>11</v>
      </c>
      <c r="J13">
        <v>0</v>
      </c>
      <c r="K13">
        <v>183.33</v>
      </c>
      <c r="L13">
        <v>0</v>
      </c>
      <c r="M13">
        <v>0</v>
      </c>
      <c r="N13">
        <v>0</v>
      </c>
      <c r="O13" s="2">
        <f t="shared" si="0"/>
        <v>5.5</v>
      </c>
      <c r="P13" s="2">
        <f t="shared" si="1"/>
        <v>11</v>
      </c>
      <c r="Q13">
        <f t="shared" si="2"/>
        <v>183.33</v>
      </c>
      <c r="R13">
        <f t="shared" si="3"/>
        <v>0</v>
      </c>
      <c r="S13" s="3">
        <f>IF(odi[[#This Row],[Milestones]]=0,0,(odi[[#This Row],[Mat]]/odi[[#This Row],[Milestones]]))</f>
        <v>0</v>
      </c>
      <c r="T13" s="3">
        <f>odi[[#This Row],[Milestones]]/odi[[#This Row],[Mat]]*100</f>
        <v>0</v>
      </c>
      <c r="U13" s="3"/>
      <c r="V13" s="34" t="s">
        <v>5078</v>
      </c>
      <c r="W13" s="23" t="s">
        <v>5082</v>
      </c>
      <c r="X13" s="23" t="s">
        <v>0</v>
      </c>
      <c r="Y13" s="23" t="s">
        <v>4</v>
      </c>
      <c r="Z13" s="19" t="s">
        <v>23</v>
      </c>
      <c r="AB13" s="40" t="s">
        <v>0</v>
      </c>
      <c r="AC13" s="40" t="s">
        <v>5034</v>
      </c>
    </row>
    <row r="14" spans="1:29" x14ac:dyDescent="0.3">
      <c r="A14">
        <v>3</v>
      </c>
      <c r="B14" t="s">
        <v>1249</v>
      </c>
      <c r="C14" t="s">
        <v>2040</v>
      </c>
      <c r="D14">
        <v>2019</v>
      </c>
      <c r="E14">
        <v>4</v>
      </c>
      <c r="F14">
        <v>3</v>
      </c>
      <c r="G14">
        <v>1</v>
      </c>
      <c r="H14">
        <v>71</v>
      </c>
      <c r="I14">
        <v>42</v>
      </c>
      <c r="J14">
        <v>35.5</v>
      </c>
      <c r="K14">
        <v>144.88999999999999</v>
      </c>
      <c r="L14">
        <v>0</v>
      </c>
      <c r="M14">
        <v>0</v>
      </c>
      <c r="N14">
        <v>0</v>
      </c>
      <c r="O14" s="2">
        <f t="shared" si="0"/>
        <v>17.75</v>
      </c>
      <c r="P14" s="2">
        <f t="shared" si="1"/>
        <v>23.666666666666668</v>
      </c>
      <c r="Q14">
        <f t="shared" si="2"/>
        <v>180.39</v>
      </c>
      <c r="R14">
        <f t="shared" si="3"/>
        <v>0</v>
      </c>
      <c r="S14" s="3">
        <f>IF(odi[[#This Row],[Milestones]]=0,0,(odi[[#This Row],[Mat]]/odi[[#This Row],[Milestones]]))</f>
        <v>0</v>
      </c>
      <c r="T14" s="3">
        <f>odi[[#This Row],[Milestones]]/odi[[#This Row],[Mat]]*100</f>
        <v>0</v>
      </c>
      <c r="U14" s="3"/>
      <c r="V14" s="29" t="s">
        <v>5068</v>
      </c>
      <c r="W14" s="37">
        <v>49.824034334763951</v>
      </c>
      <c r="X14" s="16" t="s">
        <v>28</v>
      </c>
      <c r="Y14" s="16">
        <v>11609</v>
      </c>
      <c r="Z14" s="15" t="s">
        <v>11</v>
      </c>
      <c r="AB14" s="40" t="s">
        <v>43</v>
      </c>
      <c r="AC14" s="40">
        <v>154.59</v>
      </c>
    </row>
    <row r="15" spans="1:29" x14ac:dyDescent="0.3">
      <c r="A15">
        <v>25</v>
      </c>
      <c r="B15" t="s">
        <v>1379</v>
      </c>
      <c r="C15" t="s">
        <v>22</v>
      </c>
      <c r="D15">
        <v>2009</v>
      </c>
      <c r="E15">
        <v>10</v>
      </c>
      <c r="F15">
        <v>4</v>
      </c>
      <c r="G15">
        <v>2</v>
      </c>
      <c r="H15">
        <v>61</v>
      </c>
      <c r="I15">
        <v>29</v>
      </c>
      <c r="J15">
        <v>30.5</v>
      </c>
      <c r="K15">
        <v>148.78</v>
      </c>
      <c r="L15">
        <v>0</v>
      </c>
      <c r="M15">
        <v>0</v>
      </c>
      <c r="N15">
        <v>1</v>
      </c>
      <c r="O15" s="2">
        <f t="shared" si="0"/>
        <v>6.1</v>
      </c>
      <c r="P15" s="2">
        <f t="shared" si="1"/>
        <v>15.25</v>
      </c>
      <c r="Q15">
        <f t="shared" si="2"/>
        <v>179.28</v>
      </c>
      <c r="R15">
        <f t="shared" si="3"/>
        <v>0</v>
      </c>
      <c r="S15" s="3">
        <f>IF(odi[[#This Row],[Milestones]]=0,0,(odi[[#This Row],[Mat]]/odi[[#This Row],[Milestones]]))</f>
        <v>0</v>
      </c>
      <c r="T15" s="3">
        <f>odi[[#This Row],[Milestones]]/odi[[#This Row],[Mat]]*100</f>
        <v>0</v>
      </c>
      <c r="U15" s="3"/>
      <c r="V15" s="35"/>
      <c r="W15" s="38">
        <v>46.652777777777779</v>
      </c>
      <c r="X15" s="26" t="s">
        <v>62</v>
      </c>
      <c r="Y15" s="26">
        <v>3359</v>
      </c>
      <c r="Z15" s="28" t="s">
        <v>16</v>
      </c>
      <c r="AB15" s="40" t="s">
        <v>28</v>
      </c>
      <c r="AC15" s="40">
        <v>153.12</v>
      </c>
    </row>
    <row r="16" spans="1:29" x14ac:dyDescent="0.3">
      <c r="A16">
        <v>6</v>
      </c>
      <c r="B16" t="s">
        <v>3218</v>
      </c>
      <c r="C16" t="s">
        <v>20</v>
      </c>
      <c r="D16">
        <v>1998</v>
      </c>
      <c r="E16">
        <v>1</v>
      </c>
      <c r="F16">
        <v>1</v>
      </c>
      <c r="G16">
        <v>0</v>
      </c>
      <c r="H16">
        <v>10</v>
      </c>
      <c r="I16">
        <v>10</v>
      </c>
      <c r="J16">
        <v>10</v>
      </c>
      <c r="K16">
        <v>166.66</v>
      </c>
      <c r="L16">
        <v>0</v>
      </c>
      <c r="M16">
        <v>0</v>
      </c>
      <c r="N16">
        <v>0</v>
      </c>
      <c r="O16" s="2">
        <f t="shared" si="0"/>
        <v>10</v>
      </c>
      <c r="P16" s="2">
        <f t="shared" si="1"/>
        <v>10</v>
      </c>
      <c r="Q16">
        <f t="shared" si="2"/>
        <v>176.66</v>
      </c>
      <c r="R16">
        <f t="shared" si="3"/>
        <v>0</v>
      </c>
      <c r="S16" s="3">
        <f>IF(odi[[#This Row],[Milestones]]=0,0,(odi[[#This Row],[Mat]]/odi[[#This Row],[Milestones]]))</f>
        <v>0</v>
      </c>
      <c r="T16" s="3">
        <f>odi[[#This Row],[Milestones]]/odi[[#This Row],[Mat]]*100</f>
        <v>0</v>
      </c>
      <c r="U16" s="3"/>
      <c r="V16" s="29"/>
      <c r="W16" s="37">
        <v>45.578651685393261</v>
      </c>
      <c r="X16" s="16" t="s">
        <v>68</v>
      </c>
      <c r="Y16" s="16">
        <v>8113</v>
      </c>
      <c r="Z16" s="15" t="s">
        <v>17</v>
      </c>
      <c r="AB16" s="40" t="s">
        <v>61</v>
      </c>
      <c r="AC16" s="40">
        <v>140.57</v>
      </c>
    </row>
    <row r="17" spans="1:29" x14ac:dyDescent="0.3">
      <c r="A17">
        <v>7</v>
      </c>
      <c r="B17" t="s">
        <v>1435</v>
      </c>
      <c r="C17" t="s">
        <v>2020</v>
      </c>
      <c r="D17">
        <v>2016</v>
      </c>
      <c r="E17">
        <v>2</v>
      </c>
      <c r="F17">
        <v>1</v>
      </c>
      <c r="G17">
        <v>0</v>
      </c>
      <c r="H17">
        <v>10</v>
      </c>
      <c r="I17">
        <v>10</v>
      </c>
      <c r="J17">
        <v>10</v>
      </c>
      <c r="K17">
        <v>166.66</v>
      </c>
      <c r="L17">
        <v>0</v>
      </c>
      <c r="M17">
        <v>0</v>
      </c>
      <c r="N17">
        <v>0</v>
      </c>
      <c r="O17" s="2">
        <f t="shared" si="0"/>
        <v>5</v>
      </c>
      <c r="P17" s="2">
        <f t="shared" si="1"/>
        <v>10</v>
      </c>
      <c r="Q17">
        <f t="shared" si="2"/>
        <v>176.66</v>
      </c>
      <c r="R17">
        <f t="shared" si="3"/>
        <v>0</v>
      </c>
      <c r="S17" s="3">
        <f>IF(odi[[#This Row],[Milestones]]=0,0,(odi[[#This Row],[Mat]]/odi[[#This Row],[Milestones]]))</f>
        <v>0</v>
      </c>
      <c r="T17" s="3">
        <f>odi[[#This Row],[Milestones]]/odi[[#This Row],[Mat]]*100</f>
        <v>0</v>
      </c>
      <c r="U17" s="3"/>
      <c r="V17" s="35"/>
      <c r="W17" s="38">
        <v>44.880597014925371</v>
      </c>
      <c r="X17" s="26" t="s">
        <v>306</v>
      </c>
      <c r="Y17" s="26">
        <v>3007</v>
      </c>
      <c r="Z17" s="28" t="s">
        <v>15</v>
      </c>
      <c r="AB17" s="40" t="s">
        <v>203</v>
      </c>
      <c r="AC17" s="40">
        <v>139.38</v>
      </c>
    </row>
    <row r="18" spans="1:29" x14ac:dyDescent="0.3">
      <c r="A18">
        <v>11</v>
      </c>
      <c r="B18" t="s">
        <v>3221</v>
      </c>
      <c r="C18" t="s">
        <v>18</v>
      </c>
      <c r="D18">
        <v>2003</v>
      </c>
      <c r="E18">
        <v>3</v>
      </c>
      <c r="F18">
        <v>1</v>
      </c>
      <c r="G18">
        <v>0</v>
      </c>
      <c r="H18">
        <v>10</v>
      </c>
      <c r="I18">
        <v>10</v>
      </c>
      <c r="J18">
        <v>10</v>
      </c>
      <c r="K18">
        <v>166.66</v>
      </c>
      <c r="L18">
        <v>0</v>
      </c>
      <c r="M18">
        <v>0</v>
      </c>
      <c r="N18">
        <v>0</v>
      </c>
      <c r="O18" s="2">
        <f t="shared" si="0"/>
        <v>3.3333333333333335</v>
      </c>
      <c r="P18" s="2">
        <f t="shared" si="1"/>
        <v>10</v>
      </c>
      <c r="Q18">
        <f t="shared" si="2"/>
        <v>176.66</v>
      </c>
      <c r="R18">
        <f t="shared" si="3"/>
        <v>0</v>
      </c>
      <c r="S18" s="3">
        <f>IF(odi[[#This Row],[Milestones]]=0,0,(odi[[#This Row],[Mat]]/odi[[#This Row],[Milestones]]))</f>
        <v>0</v>
      </c>
      <c r="T18" s="3">
        <f>odi[[#This Row],[Milestones]]/odi[[#This Row],[Mat]]*100</f>
        <v>0</v>
      </c>
      <c r="U18" s="3"/>
      <c r="V18" s="36"/>
      <c r="W18" s="39">
        <v>43.931192660550458</v>
      </c>
      <c r="X18" s="14" t="s">
        <v>43</v>
      </c>
      <c r="Y18" s="14">
        <v>9577</v>
      </c>
      <c r="Z18" s="13" t="s">
        <v>17</v>
      </c>
      <c r="AB18" s="40" t="s">
        <v>96</v>
      </c>
      <c r="AC18" s="40">
        <v>138.73000000000002</v>
      </c>
    </row>
    <row r="19" spans="1:29" x14ac:dyDescent="0.3">
      <c r="A19">
        <v>33</v>
      </c>
      <c r="B19" t="s">
        <v>664</v>
      </c>
      <c r="C19" t="s">
        <v>17</v>
      </c>
      <c r="D19">
        <v>2017</v>
      </c>
      <c r="E19">
        <v>2</v>
      </c>
      <c r="F19">
        <v>2</v>
      </c>
      <c r="G19">
        <v>0</v>
      </c>
      <c r="H19">
        <v>161</v>
      </c>
      <c r="I19">
        <v>113</v>
      </c>
      <c r="J19">
        <v>80.5</v>
      </c>
      <c r="K19">
        <v>94.7</v>
      </c>
      <c r="L19">
        <v>1</v>
      </c>
      <c r="M19">
        <v>0</v>
      </c>
      <c r="N19">
        <v>0</v>
      </c>
      <c r="O19" s="2">
        <f t="shared" si="0"/>
        <v>80.5</v>
      </c>
      <c r="P19" s="2">
        <f t="shared" si="1"/>
        <v>80.5</v>
      </c>
      <c r="Q19">
        <f t="shared" si="2"/>
        <v>175.2</v>
      </c>
      <c r="R19">
        <f t="shared" si="3"/>
        <v>1</v>
      </c>
      <c r="S19" s="3">
        <f>IF(odi[[#This Row],[Milestones]]=0,0,(odi[[#This Row],[Mat]]/odi[[#This Row],[Milestones]]))</f>
        <v>2</v>
      </c>
      <c r="T19" s="3">
        <f>odi[[#This Row],[Milestones]]/odi[[#This Row],[Mat]]*100</f>
        <v>50</v>
      </c>
      <c r="U19" s="3"/>
    </row>
    <row r="20" spans="1:29" x14ac:dyDescent="0.3">
      <c r="A20">
        <v>30</v>
      </c>
      <c r="B20" t="s">
        <v>1764</v>
      </c>
      <c r="C20" t="s">
        <v>21</v>
      </c>
      <c r="D20">
        <v>2019</v>
      </c>
      <c r="E20">
        <v>2</v>
      </c>
      <c r="F20">
        <v>1</v>
      </c>
      <c r="G20">
        <v>0</v>
      </c>
      <c r="H20">
        <v>25</v>
      </c>
      <c r="I20">
        <v>25</v>
      </c>
      <c r="J20">
        <v>25</v>
      </c>
      <c r="K20">
        <v>147.05000000000001</v>
      </c>
      <c r="L20">
        <v>0</v>
      </c>
      <c r="M20">
        <v>0</v>
      </c>
      <c r="N20">
        <v>0</v>
      </c>
      <c r="O20" s="2">
        <f t="shared" si="0"/>
        <v>12.5</v>
      </c>
      <c r="P20" s="2">
        <f t="shared" si="1"/>
        <v>25</v>
      </c>
      <c r="Q20">
        <f t="shared" si="2"/>
        <v>172.05</v>
      </c>
      <c r="R20">
        <f t="shared" si="3"/>
        <v>0</v>
      </c>
      <c r="S20" s="3">
        <f>IF(odi[[#This Row],[Milestones]]=0,0,(odi[[#This Row],[Mat]]/odi[[#This Row],[Milestones]]))</f>
        <v>0</v>
      </c>
      <c r="T20" s="3">
        <f>odi[[#This Row],[Milestones]]/odi[[#This Row],[Mat]]*100</f>
        <v>0</v>
      </c>
      <c r="U20" s="3"/>
      <c r="V20" s="34" t="s">
        <v>5060</v>
      </c>
      <c r="W20" s="23" t="s">
        <v>0</v>
      </c>
      <c r="X20" s="23" t="s">
        <v>4</v>
      </c>
      <c r="Y20" s="23" t="s">
        <v>5034</v>
      </c>
      <c r="Z20" s="19" t="s">
        <v>23</v>
      </c>
    </row>
    <row r="21" spans="1:29" x14ac:dyDescent="0.3">
      <c r="A21">
        <v>32</v>
      </c>
      <c r="B21" t="s">
        <v>1547</v>
      </c>
      <c r="C21" t="s">
        <v>16</v>
      </c>
      <c r="D21">
        <v>2019</v>
      </c>
      <c r="E21">
        <v>5</v>
      </c>
      <c r="F21">
        <v>2</v>
      </c>
      <c r="G21">
        <v>0</v>
      </c>
      <c r="H21">
        <v>28</v>
      </c>
      <c r="I21">
        <v>28</v>
      </c>
      <c r="J21">
        <v>14</v>
      </c>
      <c r="K21">
        <v>155.55000000000001</v>
      </c>
      <c r="L21">
        <v>0</v>
      </c>
      <c r="M21">
        <v>0</v>
      </c>
      <c r="N21">
        <v>1</v>
      </c>
      <c r="O21" s="2">
        <f t="shared" si="0"/>
        <v>5.6</v>
      </c>
      <c r="P21" s="2">
        <f t="shared" si="1"/>
        <v>14</v>
      </c>
      <c r="Q21">
        <f t="shared" si="2"/>
        <v>169.55</v>
      </c>
      <c r="R21">
        <f t="shared" si="3"/>
        <v>0</v>
      </c>
      <c r="S21" s="3">
        <f>IF(odi[[#This Row],[Milestones]]=0,0,(odi[[#This Row],[Mat]]/odi[[#This Row],[Milestones]]))</f>
        <v>0</v>
      </c>
      <c r="T21" s="3">
        <f>odi[[#This Row],[Milestones]]/odi[[#This Row],[Mat]]*100</f>
        <v>0</v>
      </c>
      <c r="U21" s="3"/>
      <c r="V21" s="29" t="s">
        <v>5072</v>
      </c>
      <c r="W21" s="37" t="s">
        <v>43</v>
      </c>
      <c r="X21" s="16">
        <v>9577</v>
      </c>
      <c r="Y21" s="16">
        <v>154.59</v>
      </c>
      <c r="Z21" s="15" t="s">
        <v>17</v>
      </c>
    </row>
    <row r="22" spans="1:29" x14ac:dyDescent="0.3">
      <c r="A22">
        <v>31</v>
      </c>
      <c r="B22" t="s">
        <v>2000</v>
      </c>
      <c r="C22" t="s">
        <v>16</v>
      </c>
      <c r="D22">
        <v>2011</v>
      </c>
      <c r="E22">
        <v>2</v>
      </c>
      <c r="F22">
        <v>1</v>
      </c>
      <c r="G22">
        <v>0</v>
      </c>
      <c r="H22">
        <v>18</v>
      </c>
      <c r="I22">
        <v>18</v>
      </c>
      <c r="J22">
        <v>18</v>
      </c>
      <c r="K22">
        <v>150</v>
      </c>
      <c r="L22">
        <v>0</v>
      </c>
      <c r="M22">
        <v>0</v>
      </c>
      <c r="N22">
        <v>0</v>
      </c>
      <c r="O22" s="2">
        <f t="shared" si="0"/>
        <v>9</v>
      </c>
      <c r="P22" s="2">
        <f t="shared" si="1"/>
        <v>18</v>
      </c>
      <c r="Q22">
        <f t="shared" si="2"/>
        <v>168</v>
      </c>
      <c r="R22">
        <f t="shared" si="3"/>
        <v>0</v>
      </c>
      <c r="S22" s="3">
        <f>IF(odi[[#This Row],[Milestones]]=0,0,(odi[[#This Row],[Mat]]/odi[[#This Row],[Milestones]]))</f>
        <v>0</v>
      </c>
      <c r="T22" s="3">
        <f>odi[[#This Row],[Milestones]]/odi[[#This Row],[Mat]]*100</f>
        <v>0</v>
      </c>
      <c r="U22" s="3"/>
      <c r="V22" s="35"/>
      <c r="W22" s="38" t="s">
        <v>28</v>
      </c>
      <c r="X22" s="26">
        <v>11609</v>
      </c>
      <c r="Y22" s="26">
        <v>153.12</v>
      </c>
      <c r="Z22" s="28" t="s">
        <v>11</v>
      </c>
    </row>
    <row r="23" spans="1:29" x14ac:dyDescent="0.3">
      <c r="A23">
        <v>18</v>
      </c>
      <c r="B23" t="s">
        <v>1355</v>
      </c>
      <c r="C23" t="s">
        <v>15</v>
      </c>
      <c r="D23">
        <v>2019</v>
      </c>
      <c r="E23">
        <v>6</v>
      </c>
      <c r="F23">
        <v>5</v>
      </c>
      <c r="G23">
        <v>0</v>
      </c>
      <c r="H23">
        <v>248</v>
      </c>
      <c r="I23">
        <v>179</v>
      </c>
      <c r="J23">
        <v>49.6</v>
      </c>
      <c r="K23">
        <v>115.88</v>
      </c>
      <c r="L23">
        <v>1</v>
      </c>
      <c r="M23">
        <v>0</v>
      </c>
      <c r="N23">
        <v>0</v>
      </c>
      <c r="O23" s="2">
        <f t="shared" si="0"/>
        <v>41.333333333333336</v>
      </c>
      <c r="P23" s="2">
        <f t="shared" si="1"/>
        <v>49.6</v>
      </c>
      <c r="Q23">
        <f t="shared" si="2"/>
        <v>165.48</v>
      </c>
      <c r="R23">
        <f t="shared" si="3"/>
        <v>1</v>
      </c>
      <c r="S23" s="3">
        <f>IF(odi[[#This Row],[Milestones]]=0,0,(odi[[#This Row],[Mat]]/odi[[#This Row],[Milestones]]))</f>
        <v>6</v>
      </c>
      <c r="T23" s="3">
        <f>odi[[#This Row],[Milestones]]/odi[[#This Row],[Mat]]*100</f>
        <v>16.666666666666664</v>
      </c>
      <c r="U23" s="3"/>
      <c r="V23" s="29"/>
      <c r="W23" s="37" t="s">
        <v>61</v>
      </c>
      <c r="X23" s="16">
        <v>8064</v>
      </c>
      <c r="Y23" s="16">
        <v>140.57</v>
      </c>
      <c r="Z23" s="15" t="s">
        <v>16</v>
      </c>
    </row>
    <row r="24" spans="1:29" x14ac:dyDescent="0.3">
      <c r="A24">
        <v>44</v>
      </c>
      <c r="B24" t="s">
        <v>3138</v>
      </c>
      <c r="C24" t="s">
        <v>13</v>
      </c>
      <c r="D24">
        <v>1995</v>
      </c>
      <c r="E24">
        <v>1</v>
      </c>
      <c r="F24">
        <v>1</v>
      </c>
      <c r="G24">
        <v>0</v>
      </c>
      <c r="H24">
        <v>15</v>
      </c>
      <c r="I24">
        <v>15</v>
      </c>
      <c r="J24">
        <v>15</v>
      </c>
      <c r="K24">
        <v>150</v>
      </c>
      <c r="L24">
        <v>0</v>
      </c>
      <c r="M24">
        <v>0</v>
      </c>
      <c r="N24">
        <v>0</v>
      </c>
      <c r="O24" s="2">
        <f t="shared" si="0"/>
        <v>15</v>
      </c>
      <c r="P24" s="2">
        <f t="shared" si="1"/>
        <v>15</v>
      </c>
      <c r="Q24">
        <f t="shared" si="2"/>
        <v>165</v>
      </c>
      <c r="R24">
        <f t="shared" si="3"/>
        <v>0</v>
      </c>
      <c r="S24" s="3">
        <f>IF(odi[[#This Row],[Milestones]]=0,0,(odi[[#This Row],[Mat]]/odi[[#This Row],[Milestones]]))</f>
        <v>0</v>
      </c>
      <c r="T24" s="3">
        <f>odi[[#This Row],[Milestones]]/odi[[#This Row],[Mat]]*100</f>
        <v>0</v>
      </c>
      <c r="U24" s="3"/>
      <c r="V24" s="35"/>
      <c r="W24" s="38" t="s">
        <v>203</v>
      </c>
      <c r="X24" s="26">
        <v>8273</v>
      </c>
      <c r="Y24" s="26">
        <v>139.38</v>
      </c>
      <c r="Z24" s="28" t="s">
        <v>11</v>
      </c>
    </row>
    <row r="25" spans="1:29" x14ac:dyDescent="0.3">
      <c r="A25">
        <v>35</v>
      </c>
      <c r="B25" t="s">
        <v>248</v>
      </c>
      <c r="C25" t="s">
        <v>15</v>
      </c>
      <c r="D25">
        <v>2019</v>
      </c>
      <c r="E25">
        <v>19</v>
      </c>
      <c r="F25">
        <v>17</v>
      </c>
      <c r="G25">
        <v>3</v>
      </c>
      <c r="H25">
        <v>728</v>
      </c>
      <c r="I25">
        <v>118</v>
      </c>
      <c r="J25">
        <v>52</v>
      </c>
      <c r="K25">
        <v>110.13</v>
      </c>
      <c r="L25">
        <v>1</v>
      </c>
      <c r="M25">
        <v>5</v>
      </c>
      <c r="N25">
        <v>1</v>
      </c>
      <c r="O25" s="2">
        <f t="shared" si="0"/>
        <v>38.315789473684212</v>
      </c>
      <c r="P25" s="2">
        <f t="shared" si="1"/>
        <v>42.823529411764703</v>
      </c>
      <c r="Q25">
        <f t="shared" si="2"/>
        <v>162.13</v>
      </c>
      <c r="R25">
        <f t="shared" si="3"/>
        <v>6</v>
      </c>
      <c r="S25" s="3">
        <f>IF(odi[[#This Row],[Milestones]]=0,0,(odi[[#This Row],[Mat]]/odi[[#This Row],[Milestones]]))</f>
        <v>3.1666666666666665</v>
      </c>
      <c r="T25" s="3">
        <f>odi[[#This Row],[Milestones]]/odi[[#This Row],[Mat]]*100</f>
        <v>31.578947368421051</v>
      </c>
      <c r="U25" s="3"/>
      <c r="V25" s="36"/>
      <c r="W25" s="39" t="s">
        <v>96</v>
      </c>
      <c r="X25" s="14">
        <v>5856</v>
      </c>
      <c r="Y25" s="14">
        <v>138.73000000000002</v>
      </c>
      <c r="Z25" s="13" t="s">
        <v>13</v>
      </c>
    </row>
    <row r="26" spans="1:29" x14ac:dyDescent="0.3">
      <c r="A26">
        <v>15</v>
      </c>
      <c r="B26" t="s">
        <v>2384</v>
      </c>
      <c r="C26" t="s">
        <v>15</v>
      </c>
      <c r="D26">
        <v>2019</v>
      </c>
      <c r="E26">
        <v>9</v>
      </c>
      <c r="F26">
        <v>8</v>
      </c>
      <c r="G26">
        <v>2</v>
      </c>
      <c r="H26">
        <v>361</v>
      </c>
      <c r="I26">
        <v>148</v>
      </c>
      <c r="J26">
        <v>60.16</v>
      </c>
      <c r="K26">
        <v>101.97</v>
      </c>
      <c r="L26">
        <v>1</v>
      </c>
      <c r="M26">
        <v>1</v>
      </c>
      <c r="N26">
        <v>0</v>
      </c>
      <c r="O26" s="2">
        <f t="shared" si="0"/>
        <v>40.111111111111114</v>
      </c>
      <c r="P26" s="2">
        <f t="shared" si="1"/>
        <v>45.125</v>
      </c>
      <c r="Q26">
        <f t="shared" si="2"/>
        <v>162.13</v>
      </c>
      <c r="R26">
        <f t="shared" si="3"/>
        <v>2</v>
      </c>
      <c r="S26" s="3">
        <f>IF(odi[[#This Row],[Milestones]]=0,0,(odi[[#This Row],[Mat]]/odi[[#This Row],[Milestones]]))</f>
        <v>4.5</v>
      </c>
      <c r="T26" s="3">
        <f>odi[[#This Row],[Milestones]]/odi[[#This Row],[Mat]]*100</f>
        <v>22.222222222222221</v>
      </c>
      <c r="U26" s="3"/>
    </row>
    <row r="27" spans="1:29" x14ac:dyDescent="0.3">
      <c r="A27">
        <v>16</v>
      </c>
      <c r="B27" t="s">
        <v>70</v>
      </c>
      <c r="C27" t="s">
        <v>13</v>
      </c>
      <c r="D27">
        <v>2019</v>
      </c>
      <c r="E27">
        <v>142</v>
      </c>
      <c r="F27">
        <v>117</v>
      </c>
      <c r="G27">
        <v>23</v>
      </c>
      <c r="H27">
        <v>3843</v>
      </c>
      <c r="I27">
        <v>150</v>
      </c>
      <c r="J27">
        <v>40.880000000000003</v>
      </c>
      <c r="K27">
        <v>119.83</v>
      </c>
      <c r="L27">
        <v>9</v>
      </c>
      <c r="M27">
        <v>20</v>
      </c>
      <c r="N27">
        <v>12</v>
      </c>
      <c r="O27" s="2">
        <f t="shared" si="0"/>
        <v>27.06338028169014</v>
      </c>
      <c r="P27" s="2">
        <f t="shared" si="1"/>
        <v>32.846153846153847</v>
      </c>
      <c r="Q27">
        <f t="shared" si="2"/>
        <v>160.71</v>
      </c>
      <c r="R27">
        <f t="shared" si="3"/>
        <v>29</v>
      </c>
      <c r="S27" s="3">
        <f>IF(odi[[#This Row],[Milestones]]=0,0,(odi[[#This Row],[Mat]]/odi[[#This Row],[Milestones]]))</f>
        <v>4.8965517241379306</v>
      </c>
      <c r="T27" s="3">
        <f>odi[[#This Row],[Milestones]]/odi[[#This Row],[Mat]]*100</f>
        <v>20.422535211267608</v>
      </c>
      <c r="U27" s="3"/>
      <c r="V27" s="34" t="s">
        <v>5060</v>
      </c>
      <c r="W27" s="23" t="s">
        <v>0</v>
      </c>
      <c r="X27" s="23" t="s">
        <v>5034</v>
      </c>
      <c r="Y27" s="19" t="s">
        <v>23</v>
      </c>
      <c r="Z27" s="23" t="s">
        <v>4</v>
      </c>
    </row>
    <row r="28" spans="1:29" x14ac:dyDescent="0.3">
      <c r="A28">
        <v>34</v>
      </c>
      <c r="B28" t="s">
        <v>2959</v>
      </c>
      <c r="C28" t="s">
        <v>17</v>
      </c>
      <c r="D28">
        <v>1997</v>
      </c>
      <c r="E28">
        <v>7</v>
      </c>
      <c r="F28">
        <v>4</v>
      </c>
      <c r="G28">
        <v>3</v>
      </c>
      <c r="H28">
        <v>32</v>
      </c>
      <c r="I28">
        <v>17</v>
      </c>
      <c r="J28">
        <v>32</v>
      </c>
      <c r="K28">
        <v>128</v>
      </c>
      <c r="L28">
        <v>0</v>
      </c>
      <c r="M28">
        <v>0</v>
      </c>
      <c r="N28">
        <v>0</v>
      </c>
      <c r="O28" s="2">
        <f t="shared" si="0"/>
        <v>4.5714285714285712</v>
      </c>
      <c r="P28" s="2">
        <f t="shared" si="1"/>
        <v>8</v>
      </c>
      <c r="Q28">
        <f t="shared" si="2"/>
        <v>160</v>
      </c>
      <c r="R28">
        <f t="shared" si="3"/>
        <v>0</v>
      </c>
      <c r="S28" s="3">
        <f>IF(odi[[#This Row],[Milestones]]=0,0,(odi[[#This Row],[Mat]]/odi[[#This Row],[Milestones]]))</f>
        <v>0</v>
      </c>
      <c r="T28" s="3">
        <f>odi[[#This Row],[Milestones]]/odi[[#This Row],[Mat]]*100</f>
        <v>0</v>
      </c>
      <c r="U28" s="3"/>
      <c r="V28" s="29" t="s">
        <v>5073</v>
      </c>
      <c r="W28" s="16" t="s">
        <v>43</v>
      </c>
      <c r="X28" s="16">
        <v>154.59</v>
      </c>
      <c r="Y28" s="15" t="s">
        <v>17</v>
      </c>
      <c r="Z28" s="16">
        <v>9577</v>
      </c>
    </row>
    <row r="29" spans="1:29" x14ac:dyDescent="0.3">
      <c r="A29">
        <v>18</v>
      </c>
      <c r="B29" t="s">
        <v>2674</v>
      </c>
      <c r="C29" t="s">
        <v>2030</v>
      </c>
      <c r="D29">
        <v>2007</v>
      </c>
      <c r="E29">
        <v>2</v>
      </c>
      <c r="F29">
        <v>2</v>
      </c>
      <c r="G29">
        <v>1</v>
      </c>
      <c r="H29">
        <v>97</v>
      </c>
      <c r="I29">
        <v>69</v>
      </c>
      <c r="J29">
        <v>97</v>
      </c>
      <c r="K29">
        <v>62.17</v>
      </c>
      <c r="L29">
        <v>0</v>
      </c>
      <c r="M29">
        <v>1</v>
      </c>
      <c r="N29">
        <v>0</v>
      </c>
      <c r="O29" s="2">
        <f t="shared" si="0"/>
        <v>48.5</v>
      </c>
      <c r="P29" s="2">
        <f t="shared" si="1"/>
        <v>48.5</v>
      </c>
      <c r="Q29">
        <f t="shared" si="2"/>
        <v>159.17000000000002</v>
      </c>
      <c r="R29">
        <f t="shared" si="3"/>
        <v>1</v>
      </c>
      <c r="S29" s="3">
        <f>IF(odi[[#This Row],[Milestones]]=0,0,(odi[[#This Row],[Mat]]/odi[[#This Row],[Milestones]]))</f>
        <v>2</v>
      </c>
      <c r="T29" s="3">
        <f>odi[[#This Row],[Milestones]]/odi[[#This Row],[Mat]]*100</f>
        <v>50</v>
      </c>
      <c r="U29" s="3"/>
      <c r="V29" s="35"/>
      <c r="W29" s="26" t="s">
        <v>28</v>
      </c>
      <c r="X29" s="26">
        <v>153.12</v>
      </c>
      <c r="Y29" s="28" t="s">
        <v>11</v>
      </c>
      <c r="Z29" s="26">
        <v>11609</v>
      </c>
    </row>
    <row r="30" spans="1:29" x14ac:dyDescent="0.3">
      <c r="A30">
        <v>25</v>
      </c>
      <c r="B30" t="s">
        <v>732</v>
      </c>
      <c r="C30" t="s">
        <v>11</v>
      </c>
      <c r="D30">
        <v>2019</v>
      </c>
      <c r="E30">
        <v>1</v>
      </c>
      <c r="F30">
        <v>1</v>
      </c>
      <c r="G30">
        <v>0</v>
      </c>
      <c r="H30">
        <v>9</v>
      </c>
      <c r="I30">
        <v>9</v>
      </c>
      <c r="J30">
        <v>9</v>
      </c>
      <c r="K30">
        <v>150</v>
      </c>
      <c r="L30">
        <v>0</v>
      </c>
      <c r="M30">
        <v>0</v>
      </c>
      <c r="N30">
        <v>0</v>
      </c>
      <c r="O30" s="2">
        <f t="shared" si="0"/>
        <v>9</v>
      </c>
      <c r="P30" s="2">
        <f t="shared" si="1"/>
        <v>9</v>
      </c>
      <c r="Q30">
        <f t="shared" si="2"/>
        <v>159</v>
      </c>
      <c r="R30">
        <f t="shared" si="3"/>
        <v>0</v>
      </c>
      <c r="S30" s="3">
        <f>IF(odi[[#This Row],[Milestones]]=0,0,(odi[[#This Row],[Mat]]/odi[[#This Row],[Milestones]]))</f>
        <v>0</v>
      </c>
      <c r="T30" s="3">
        <f>odi[[#This Row],[Milestones]]/odi[[#This Row],[Mat]]*100</f>
        <v>0</v>
      </c>
      <c r="U30" s="3"/>
      <c r="V30" s="29"/>
      <c r="W30" s="16" t="s">
        <v>47</v>
      </c>
      <c r="X30" s="16">
        <v>138.13</v>
      </c>
      <c r="Y30" s="15" t="s">
        <v>11</v>
      </c>
      <c r="Z30" s="16">
        <v>10773</v>
      </c>
    </row>
    <row r="31" spans="1:29" x14ac:dyDescent="0.3">
      <c r="A31">
        <v>17</v>
      </c>
      <c r="B31" t="s">
        <v>163</v>
      </c>
      <c r="C31" t="s">
        <v>2021</v>
      </c>
      <c r="D31">
        <v>2019</v>
      </c>
      <c r="E31">
        <v>2</v>
      </c>
      <c r="F31">
        <v>2</v>
      </c>
      <c r="G31">
        <v>0</v>
      </c>
      <c r="H31">
        <v>69</v>
      </c>
      <c r="I31">
        <v>41</v>
      </c>
      <c r="J31">
        <v>34.5</v>
      </c>
      <c r="K31">
        <v>123.21</v>
      </c>
      <c r="L31">
        <v>0</v>
      </c>
      <c r="M31">
        <v>0</v>
      </c>
      <c r="N31">
        <v>0</v>
      </c>
      <c r="O31" s="2">
        <f t="shared" si="0"/>
        <v>34.5</v>
      </c>
      <c r="P31" s="2">
        <f t="shared" si="1"/>
        <v>34.5</v>
      </c>
      <c r="Q31">
        <f t="shared" si="2"/>
        <v>157.70999999999998</v>
      </c>
      <c r="R31">
        <f t="shared" si="3"/>
        <v>0</v>
      </c>
      <c r="S31" s="3">
        <f>IF(odi[[#This Row],[Milestones]]=0,0,(odi[[#This Row],[Mat]]/odi[[#This Row],[Milestones]]))</f>
        <v>0</v>
      </c>
      <c r="T31" s="3">
        <f>odi[[#This Row],[Milestones]]/odi[[#This Row],[Mat]]*100</f>
        <v>0</v>
      </c>
      <c r="U31" s="3"/>
      <c r="V31" s="35"/>
      <c r="W31" s="26" t="s">
        <v>272</v>
      </c>
      <c r="X31" s="26">
        <v>132.82999999999998</v>
      </c>
      <c r="Y31" s="28" t="s">
        <v>12</v>
      </c>
      <c r="Z31" s="26">
        <v>9619</v>
      </c>
    </row>
    <row r="32" spans="1:29" x14ac:dyDescent="0.3">
      <c r="A32">
        <v>28</v>
      </c>
      <c r="B32" t="s">
        <v>170</v>
      </c>
      <c r="C32" t="s">
        <v>15</v>
      </c>
      <c r="D32">
        <v>2019</v>
      </c>
      <c r="E32">
        <v>56</v>
      </c>
      <c r="F32">
        <v>47</v>
      </c>
      <c r="G32">
        <v>9</v>
      </c>
      <c r="H32">
        <v>1034</v>
      </c>
      <c r="I32">
        <v>92</v>
      </c>
      <c r="J32">
        <v>27.21</v>
      </c>
      <c r="K32">
        <v>130.22</v>
      </c>
      <c r="L32">
        <v>0</v>
      </c>
      <c r="M32">
        <v>4</v>
      </c>
      <c r="N32">
        <v>6</v>
      </c>
      <c r="O32" s="2">
        <f t="shared" si="0"/>
        <v>18.464285714285715</v>
      </c>
      <c r="P32" s="2">
        <f t="shared" si="1"/>
        <v>22</v>
      </c>
      <c r="Q32">
        <f t="shared" si="2"/>
        <v>157.43</v>
      </c>
      <c r="R32">
        <f t="shared" si="3"/>
        <v>4</v>
      </c>
      <c r="S32" s="3">
        <f>IF(odi[[#This Row],[Milestones]]=0,0,(odi[[#This Row],[Mat]]/odi[[#This Row],[Milestones]]))</f>
        <v>14</v>
      </c>
      <c r="T32" s="3">
        <f>odi[[#This Row],[Milestones]]/odi[[#This Row],[Mat]]*100</f>
        <v>7.1428571428571423</v>
      </c>
      <c r="U32" s="3"/>
      <c r="V32" s="36"/>
      <c r="W32" s="14" t="s">
        <v>1405</v>
      </c>
      <c r="X32" s="14">
        <v>131.06</v>
      </c>
      <c r="Y32" s="13" t="s">
        <v>11</v>
      </c>
      <c r="Z32" s="14">
        <v>18426</v>
      </c>
    </row>
    <row r="33" spans="1:26" x14ac:dyDescent="0.3">
      <c r="A33">
        <v>16</v>
      </c>
      <c r="B33" t="s">
        <v>234</v>
      </c>
      <c r="C33" t="s">
        <v>16</v>
      </c>
      <c r="D33">
        <v>2019</v>
      </c>
      <c r="E33">
        <v>18</v>
      </c>
      <c r="F33">
        <v>14</v>
      </c>
      <c r="G33">
        <v>1</v>
      </c>
      <c r="H33">
        <v>361</v>
      </c>
      <c r="I33">
        <v>52</v>
      </c>
      <c r="J33">
        <v>27.76</v>
      </c>
      <c r="K33">
        <v>128.91999999999999</v>
      </c>
      <c r="L33">
        <v>0</v>
      </c>
      <c r="M33">
        <v>3</v>
      </c>
      <c r="N33">
        <v>0</v>
      </c>
      <c r="O33" s="2">
        <f t="shared" si="0"/>
        <v>20.055555555555557</v>
      </c>
      <c r="P33" s="2">
        <f t="shared" si="1"/>
        <v>25.785714285714285</v>
      </c>
      <c r="Q33">
        <f t="shared" si="2"/>
        <v>156.67999999999998</v>
      </c>
      <c r="R33">
        <f t="shared" si="3"/>
        <v>3</v>
      </c>
      <c r="S33" s="3">
        <f>IF(odi[[#This Row],[Milestones]]=0,0,(odi[[#This Row],[Mat]]/odi[[#This Row],[Milestones]]))</f>
        <v>6</v>
      </c>
      <c r="T33" s="3">
        <f>odi[[#This Row],[Milestones]]/odi[[#This Row],[Mat]]*100</f>
        <v>16.666666666666664</v>
      </c>
      <c r="U33" s="3"/>
    </row>
    <row r="34" spans="1:26" x14ac:dyDescent="0.3">
      <c r="A34">
        <v>10</v>
      </c>
      <c r="B34" t="s">
        <v>51</v>
      </c>
      <c r="C34" t="s">
        <v>12</v>
      </c>
      <c r="D34">
        <v>2019</v>
      </c>
      <c r="E34">
        <v>110</v>
      </c>
      <c r="F34">
        <v>100</v>
      </c>
      <c r="G34">
        <v>11</v>
      </c>
      <c r="H34">
        <v>2877</v>
      </c>
      <c r="I34">
        <v>102</v>
      </c>
      <c r="J34">
        <v>32.32</v>
      </c>
      <c r="K34">
        <v>123.37</v>
      </c>
      <c r="L34">
        <v>1</v>
      </c>
      <c r="M34">
        <v>19</v>
      </c>
      <c r="N34">
        <v>9</v>
      </c>
      <c r="O34" s="2">
        <f t="shared" si="0"/>
        <v>26.154545454545456</v>
      </c>
      <c r="P34" s="2">
        <f t="shared" si="1"/>
        <v>28.77</v>
      </c>
      <c r="Q34">
        <f t="shared" si="2"/>
        <v>155.69</v>
      </c>
      <c r="R34">
        <f t="shared" si="3"/>
        <v>20</v>
      </c>
      <c r="S34" s="3">
        <f>IF(odi[[#This Row],[Milestones]]=0,0,(odi[[#This Row],[Mat]]/odi[[#This Row],[Milestones]]))</f>
        <v>5.5</v>
      </c>
      <c r="T34" s="3">
        <f>odi[[#This Row],[Milestones]]/odi[[#This Row],[Mat]]*100</f>
        <v>18.181818181818183</v>
      </c>
      <c r="U34" s="3"/>
      <c r="V34" s="22" t="s">
        <v>5060</v>
      </c>
      <c r="W34" s="23" t="s">
        <v>0</v>
      </c>
      <c r="X34" s="20" t="s">
        <v>5036</v>
      </c>
      <c r="Y34" s="24" t="s">
        <v>5083</v>
      </c>
      <c r="Z34" s="19" t="s">
        <v>23</v>
      </c>
    </row>
    <row r="35" spans="1:26" x14ac:dyDescent="0.3">
      <c r="A35">
        <v>13</v>
      </c>
      <c r="B35" t="s">
        <v>289</v>
      </c>
      <c r="C35" t="s">
        <v>17</v>
      </c>
      <c r="D35">
        <v>2019</v>
      </c>
      <c r="E35">
        <v>18</v>
      </c>
      <c r="F35">
        <v>14</v>
      </c>
      <c r="G35">
        <v>5</v>
      </c>
      <c r="H35">
        <v>664</v>
      </c>
      <c r="I35">
        <v>95</v>
      </c>
      <c r="J35">
        <v>73.77</v>
      </c>
      <c r="K35">
        <v>81.87</v>
      </c>
      <c r="L35">
        <v>0</v>
      </c>
      <c r="M35">
        <v>7</v>
      </c>
      <c r="N35">
        <v>0</v>
      </c>
      <c r="O35" s="2">
        <f t="shared" si="0"/>
        <v>36.888888888888886</v>
      </c>
      <c r="P35" s="2">
        <f t="shared" si="1"/>
        <v>47.428571428571431</v>
      </c>
      <c r="Q35">
        <f t="shared" si="2"/>
        <v>155.63999999999999</v>
      </c>
      <c r="R35">
        <f t="shared" si="3"/>
        <v>7</v>
      </c>
      <c r="S35" s="3">
        <f>IF(odi[[#This Row],[Milestones]]=0,0,(odi[[#This Row],[Mat]]/odi[[#This Row],[Milestones]]))</f>
        <v>2.5714285714285716</v>
      </c>
      <c r="T35" s="3">
        <f>odi[[#This Row],[Milestones]]/odi[[#This Row],[Mat]]*100</f>
        <v>38.888888888888893</v>
      </c>
      <c r="U35" s="3"/>
      <c r="V35" s="16"/>
      <c r="W35" s="16" t="s">
        <v>28</v>
      </c>
      <c r="X35" s="25">
        <v>2.4693877551020407</v>
      </c>
      <c r="Y35" s="16">
        <v>98</v>
      </c>
      <c r="Z35" s="15" t="s">
        <v>11</v>
      </c>
    </row>
    <row r="36" spans="1:26" x14ac:dyDescent="0.3">
      <c r="A36">
        <v>35</v>
      </c>
      <c r="B36" t="s">
        <v>148</v>
      </c>
      <c r="C36" t="s">
        <v>2021</v>
      </c>
      <c r="D36">
        <v>2011</v>
      </c>
      <c r="E36">
        <v>33</v>
      </c>
      <c r="F36">
        <v>32</v>
      </c>
      <c r="G36">
        <v>9</v>
      </c>
      <c r="H36">
        <v>1541</v>
      </c>
      <c r="I36">
        <v>119</v>
      </c>
      <c r="J36">
        <v>67</v>
      </c>
      <c r="K36">
        <v>87.7</v>
      </c>
      <c r="L36">
        <v>5</v>
      </c>
      <c r="M36">
        <v>9</v>
      </c>
      <c r="N36">
        <v>1</v>
      </c>
      <c r="O36" s="2">
        <f t="shared" si="0"/>
        <v>46.696969696969695</v>
      </c>
      <c r="P36" s="2">
        <f t="shared" si="1"/>
        <v>48.15625</v>
      </c>
      <c r="Q36">
        <f t="shared" si="2"/>
        <v>154.69999999999999</v>
      </c>
      <c r="R36">
        <f t="shared" si="3"/>
        <v>14</v>
      </c>
      <c r="S36" s="3">
        <f>IF(odi[[#This Row],[Milestones]]=0,0,(odi[[#This Row],[Mat]]/odi[[#This Row],[Milestones]]))</f>
        <v>2.3571428571428572</v>
      </c>
      <c r="T36" s="3">
        <f>odi[[#This Row],[Milestones]]/odi[[#This Row],[Mat]]*100</f>
        <v>42.424242424242422</v>
      </c>
      <c r="U36" s="3"/>
      <c r="V36" s="26"/>
      <c r="W36" s="26" t="s">
        <v>123</v>
      </c>
      <c r="X36" s="27">
        <v>3.1844660194174756</v>
      </c>
      <c r="Y36" s="26">
        <v>103</v>
      </c>
      <c r="Z36" s="28" t="s">
        <v>17</v>
      </c>
    </row>
    <row r="37" spans="1:26" x14ac:dyDescent="0.3">
      <c r="A37">
        <v>16</v>
      </c>
      <c r="B37" t="s">
        <v>43</v>
      </c>
      <c r="C37" t="s">
        <v>17</v>
      </c>
      <c r="D37">
        <v>2018</v>
      </c>
      <c r="E37">
        <v>228</v>
      </c>
      <c r="F37">
        <v>218</v>
      </c>
      <c r="G37">
        <v>39</v>
      </c>
      <c r="H37">
        <v>9577</v>
      </c>
      <c r="I37">
        <v>176</v>
      </c>
      <c r="J37">
        <v>53.5</v>
      </c>
      <c r="K37">
        <v>101.09</v>
      </c>
      <c r="L37">
        <v>25</v>
      </c>
      <c r="M37">
        <v>53</v>
      </c>
      <c r="N37">
        <v>7</v>
      </c>
      <c r="O37" s="2">
        <f t="shared" si="0"/>
        <v>42.004385964912281</v>
      </c>
      <c r="P37" s="2">
        <f t="shared" si="1"/>
        <v>43.931192660550458</v>
      </c>
      <c r="Q37">
        <f t="shared" si="2"/>
        <v>154.59</v>
      </c>
      <c r="R37">
        <f t="shared" si="3"/>
        <v>78</v>
      </c>
      <c r="S37" s="3">
        <f>IF(odi[[#This Row],[Milestones]]=0,0,(odi[[#This Row],[Mat]]/odi[[#This Row],[Milestones]]))</f>
        <v>2.9230769230769229</v>
      </c>
      <c r="T37" s="3">
        <f>odi[[#This Row],[Milestones]]/odi[[#This Row],[Mat]]*100</f>
        <v>34.210526315789473</v>
      </c>
      <c r="U37" s="3"/>
      <c r="V37" s="29" t="s">
        <v>5093</v>
      </c>
      <c r="W37" s="16" t="s">
        <v>1405</v>
      </c>
      <c r="X37" s="25">
        <v>3.193103448275862</v>
      </c>
      <c r="Y37" s="16">
        <v>145</v>
      </c>
      <c r="Z37" s="15" t="s">
        <v>11</v>
      </c>
    </row>
    <row r="38" spans="1:26" x14ac:dyDescent="0.3">
      <c r="A38">
        <v>47</v>
      </c>
      <c r="B38" t="s">
        <v>2717</v>
      </c>
      <c r="C38" t="s">
        <v>20</v>
      </c>
      <c r="D38">
        <v>2009</v>
      </c>
      <c r="E38">
        <v>5</v>
      </c>
      <c r="F38">
        <v>2</v>
      </c>
      <c r="G38">
        <v>0</v>
      </c>
      <c r="H38">
        <v>81</v>
      </c>
      <c r="I38">
        <v>59</v>
      </c>
      <c r="J38">
        <v>40.5</v>
      </c>
      <c r="K38">
        <v>114.08</v>
      </c>
      <c r="L38">
        <v>0</v>
      </c>
      <c r="M38">
        <v>1</v>
      </c>
      <c r="N38">
        <v>0</v>
      </c>
      <c r="O38" s="2">
        <f t="shared" si="0"/>
        <v>16.2</v>
      </c>
      <c r="P38" s="2">
        <f t="shared" si="1"/>
        <v>40.5</v>
      </c>
      <c r="Q38">
        <f t="shared" si="2"/>
        <v>154.57999999999998</v>
      </c>
      <c r="R38">
        <f t="shared" si="3"/>
        <v>1</v>
      </c>
      <c r="S38" s="3">
        <f>IF(odi[[#This Row],[Milestones]]=0,0,(odi[[#This Row],[Mat]]/odi[[#This Row],[Milestones]]))</f>
        <v>5</v>
      </c>
      <c r="T38" s="3">
        <f>odi[[#This Row],[Milestones]]/odi[[#This Row],[Mat]]*100</f>
        <v>20</v>
      </c>
      <c r="U38" s="3"/>
      <c r="V38" s="26"/>
      <c r="W38" s="16" t="s">
        <v>200</v>
      </c>
      <c r="X38" s="25">
        <v>3.3482142857142856</v>
      </c>
      <c r="Y38" s="16">
        <v>112</v>
      </c>
      <c r="Z38" s="15" t="s">
        <v>12</v>
      </c>
    </row>
    <row r="39" spans="1:26" x14ac:dyDescent="0.3">
      <c r="A39">
        <v>49</v>
      </c>
      <c r="B39" t="s">
        <v>868</v>
      </c>
      <c r="C39" t="s">
        <v>2027</v>
      </c>
      <c r="D39">
        <v>2016</v>
      </c>
      <c r="E39">
        <v>7</v>
      </c>
      <c r="F39">
        <v>6</v>
      </c>
      <c r="G39">
        <v>1</v>
      </c>
      <c r="H39">
        <v>112</v>
      </c>
      <c r="I39">
        <v>42</v>
      </c>
      <c r="J39">
        <v>22.4</v>
      </c>
      <c r="K39">
        <v>131.76</v>
      </c>
      <c r="L39">
        <v>0</v>
      </c>
      <c r="M39">
        <v>0</v>
      </c>
      <c r="N39">
        <v>1</v>
      </c>
      <c r="O39" s="2">
        <f t="shared" si="0"/>
        <v>16</v>
      </c>
      <c r="P39" s="2">
        <f t="shared" si="1"/>
        <v>18.666666666666668</v>
      </c>
      <c r="Q39">
        <f t="shared" si="2"/>
        <v>154.16</v>
      </c>
      <c r="R39">
        <f t="shared" si="3"/>
        <v>0</v>
      </c>
      <c r="S39" s="3">
        <f>IF(odi[[#This Row],[Milestones]]=0,0,(odi[[#This Row],[Mat]]/odi[[#This Row],[Milestones]]))</f>
        <v>0</v>
      </c>
      <c r="T39" s="3">
        <f>odi[[#This Row],[Milestones]]/odi[[#This Row],[Mat]]*100</f>
        <v>0</v>
      </c>
      <c r="U39" s="3"/>
      <c r="V39" s="14"/>
      <c r="W39" s="14" t="s">
        <v>64</v>
      </c>
      <c r="X39" s="30">
        <v>3.4237288135593222</v>
      </c>
      <c r="Y39" s="14">
        <v>118</v>
      </c>
      <c r="Z39" s="13" t="s">
        <v>14</v>
      </c>
    </row>
    <row r="40" spans="1:26" x14ac:dyDescent="0.3">
      <c r="A40">
        <v>15</v>
      </c>
      <c r="B40" t="s">
        <v>2772</v>
      </c>
      <c r="C40" t="s">
        <v>20</v>
      </c>
      <c r="D40">
        <v>2009</v>
      </c>
      <c r="E40">
        <v>7</v>
      </c>
      <c r="F40">
        <v>4</v>
      </c>
      <c r="G40">
        <v>0</v>
      </c>
      <c r="H40">
        <v>61</v>
      </c>
      <c r="I40">
        <v>41</v>
      </c>
      <c r="J40">
        <v>15.25</v>
      </c>
      <c r="K40">
        <v>138.63</v>
      </c>
      <c r="L40">
        <v>0</v>
      </c>
      <c r="M40">
        <v>0</v>
      </c>
      <c r="N40">
        <v>2</v>
      </c>
      <c r="O40" s="2">
        <f t="shared" si="0"/>
        <v>8.7142857142857135</v>
      </c>
      <c r="P40" s="2">
        <f t="shared" si="1"/>
        <v>15.25</v>
      </c>
      <c r="Q40">
        <f t="shared" si="2"/>
        <v>153.88</v>
      </c>
      <c r="R40">
        <f t="shared" si="3"/>
        <v>0</v>
      </c>
      <c r="S40" s="3">
        <f>IF(odi[[#This Row],[Milestones]]=0,0,(odi[[#This Row],[Mat]]/odi[[#This Row],[Milestones]]))</f>
        <v>0</v>
      </c>
      <c r="T40" s="3">
        <f>odi[[#This Row],[Milestones]]/odi[[#This Row],[Mat]]*100</f>
        <v>0</v>
      </c>
      <c r="U40" s="3"/>
    </row>
    <row r="41" spans="1:26" x14ac:dyDescent="0.3">
      <c r="A41">
        <v>11</v>
      </c>
      <c r="B41" t="s">
        <v>908</v>
      </c>
      <c r="C41" t="s">
        <v>2030</v>
      </c>
      <c r="D41">
        <v>2008</v>
      </c>
      <c r="E41">
        <v>3</v>
      </c>
      <c r="F41">
        <v>3</v>
      </c>
      <c r="G41">
        <v>1</v>
      </c>
      <c r="H41">
        <v>87</v>
      </c>
      <c r="I41">
        <v>46</v>
      </c>
      <c r="J41">
        <v>43.5</v>
      </c>
      <c r="K41">
        <v>110.12</v>
      </c>
      <c r="L41">
        <v>0</v>
      </c>
      <c r="M41">
        <v>0</v>
      </c>
      <c r="N41">
        <v>0</v>
      </c>
      <c r="O41" s="2">
        <f t="shared" si="0"/>
        <v>29</v>
      </c>
      <c r="P41" s="2">
        <f t="shared" si="1"/>
        <v>29</v>
      </c>
      <c r="Q41">
        <f t="shared" si="2"/>
        <v>153.62</v>
      </c>
      <c r="R41">
        <f t="shared" si="3"/>
        <v>0</v>
      </c>
      <c r="S41" s="3">
        <f>IF(odi[[#This Row],[Milestones]]=0,0,(odi[[#This Row],[Mat]]/odi[[#This Row],[Milestones]]))</f>
        <v>0</v>
      </c>
      <c r="T41" s="3">
        <f>odi[[#This Row],[Milestones]]/odi[[#This Row],[Mat]]*100</f>
        <v>0</v>
      </c>
      <c r="U41" s="3"/>
      <c r="V41" s="22" t="s">
        <v>5060</v>
      </c>
      <c r="W41" s="23" t="s">
        <v>0</v>
      </c>
      <c r="X41" s="31" t="s">
        <v>5085</v>
      </c>
      <c r="Y41" s="23" t="s">
        <v>23</v>
      </c>
      <c r="Z41" s="23" t="s">
        <v>5034</v>
      </c>
    </row>
    <row r="42" spans="1:26" x14ac:dyDescent="0.3">
      <c r="A42">
        <v>49</v>
      </c>
      <c r="B42" t="s">
        <v>1487</v>
      </c>
      <c r="C42" t="s">
        <v>2025</v>
      </c>
      <c r="D42">
        <v>2019</v>
      </c>
      <c r="E42">
        <v>13</v>
      </c>
      <c r="F42">
        <v>11</v>
      </c>
      <c r="G42">
        <v>9</v>
      </c>
      <c r="H42">
        <v>90</v>
      </c>
      <c r="I42">
        <v>46</v>
      </c>
      <c r="J42">
        <v>45</v>
      </c>
      <c r="K42">
        <v>108.43</v>
      </c>
      <c r="L42">
        <v>0</v>
      </c>
      <c r="M42">
        <v>0</v>
      </c>
      <c r="N42">
        <v>0</v>
      </c>
      <c r="O42" s="2">
        <f t="shared" si="0"/>
        <v>6.9230769230769234</v>
      </c>
      <c r="P42" s="2">
        <f t="shared" si="1"/>
        <v>8.1818181818181817</v>
      </c>
      <c r="Q42">
        <f t="shared" si="2"/>
        <v>153.43</v>
      </c>
      <c r="R42">
        <f t="shared" si="3"/>
        <v>0</v>
      </c>
      <c r="S42" s="3">
        <f>IF(odi[[#This Row],[Milestones]]=0,0,(odi[[#This Row],[Mat]]/odi[[#This Row],[Milestones]]))</f>
        <v>0</v>
      </c>
      <c r="T42" s="3">
        <f>odi[[#This Row],[Milestones]]/odi[[#This Row],[Mat]]*100</f>
        <v>0</v>
      </c>
      <c r="U42" s="3"/>
      <c r="V42" s="16" t="s">
        <v>5084</v>
      </c>
      <c r="W42" s="16" t="s">
        <v>28</v>
      </c>
      <c r="X42" s="32">
        <v>40.495867768595041</v>
      </c>
      <c r="Y42" s="16" t="s">
        <v>11</v>
      </c>
      <c r="Z42" s="16">
        <v>153.12</v>
      </c>
    </row>
    <row r="43" spans="1:26" x14ac:dyDescent="0.3">
      <c r="A43">
        <v>6</v>
      </c>
      <c r="B43" t="s">
        <v>28</v>
      </c>
      <c r="C43" t="s">
        <v>11</v>
      </c>
      <c r="D43">
        <v>2019</v>
      </c>
      <c r="E43">
        <v>242</v>
      </c>
      <c r="F43">
        <v>233</v>
      </c>
      <c r="G43">
        <v>39</v>
      </c>
      <c r="H43">
        <v>11609</v>
      </c>
      <c r="I43">
        <v>183</v>
      </c>
      <c r="J43">
        <v>59.84</v>
      </c>
      <c r="K43">
        <v>93.28</v>
      </c>
      <c r="L43">
        <v>43</v>
      </c>
      <c r="M43">
        <v>55</v>
      </c>
      <c r="N43">
        <v>13</v>
      </c>
      <c r="O43" s="2">
        <f t="shared" si="0"/>
        <v>47.971074380165291</v>
      </c>
      <c r="P43" s="2">
        <f t="shared" si="1"/>
        <v>49.824034334763951</v>
      </c>
      <c r="Q43">
        <f t="shared" si="2"/>
        <v>153.12</v>
      </c>
      <c r="R43">
        <f t="shared" si="3"/>
        <v>98</v>
      </c>
      <c r="S43" s="3">
        <f>IF(odi[[#This Row],[Milestones]]=0,0,(odi[[#This Row],[Mat]]/odi[[#This Row],[Milestones]]))</f>
        <v>2.4693877551020407</v>
      </c>
      <c r="T43" s="3">
        <f>odi[[#This Row],[Milestones]]/odi[[#This Row],[Mat]]*100</f>
        <v>40.495867768595041</v>
      </c>
      <c r="U43" s="3"/>
      <c r="V43" s="26"/>
      <c r="W43" s="26" t="s">
        <v>68</v>
      </c>
      <c r="X43" s="33">
        <v>36.464088397790057</v>
      </c>
      <c r="Y43" s="26" t="s">
        <v>17</v>
      </c>
      <c r="Z43" s="26">
        <v>137.85</v>
      </c>
    </row>
    <row r="44" spans="1:26" x14ac:dyDescent="0.3">
      <c r="A44">
        <v>47</v>
      </c>
      <c r="B44" t="s">
        <v>836</v>
      </c>
      <c r="C44" t="s">
        <v>2034</v>
      </c>
      <c r="D44">
        <v>2019</v>
      </c>
      <c r="E44">
        <v>5</v>
      </c>
      <c r="F44">
        <v>5</v>
      </c>
      <c r="G44">
        <v>2</v>
      </c>
      <c r="H44">
        <v>112</v>
      </c>
      <c r="I44">
        <v>60</v>
      </c>
      <c r="J44">
        <v>37.33</v>
      </c>
      <c r="K44">
        <v>115.46</v>
      </c>
      <c r="L44">
        <v>0</v>
      </c>
      <c r="M44">
        <v>1</v>
      </c>
      <c r="N44">
        <v>0</v>
      </c>
      <c r="O44" s="2">
        <f t="shared" si="0"/>
        <v>22.4</v>
      </c>
      <c r="P44" s="2">
        <f t="shared" si="1"/>
        <v>22.4</v>
      </c>
      <c r="Q44">
        <f t="shared" si="2"/>
        <v>152.79</v>
      </c>
      <c r="R44">
        <f t="shared" si="3"/>
        <v>1</v>
      </c>
      <c r="S44" s="3">
        <f>IF(odi[[#This Row],[Milestones]]=0,0,(odi[[#This Row],[Mat]]/odi[[#This Row],[Milestones]]))</f>
        <v>5</v>
      </c>
      <c r="T44" s="3">
        <f>odi[[#This Row],[Milestones]]/odi[[#This Row],[Mat]]*100</f>
        <v>20</v>
      </c>
      <c r="U44" s="3"/>
      <c r="V44" s="16"/>
      <c r="W44" s="16" t="s">
        <v>54</v>
      </c>
      <c r="X44" s="32">
        <v>34.899328859060404</v>
      </c>
      <c r="Y44" s="16" t="s">
        <v>18</v>
      </c>
      <c r="Z44" s="16">
        <v>129.72</v>
      </c>
    </row>
    <row r="45" spans="1:26" x14ac:dyDescent="0.3">
      <c r="A45">
        <v>26</v>
      </c>
      <c r="B45" t="s">
        <v>324</v>
      </c>
      <c r="C45" t="s">
        <v>11</v>
      </c>
      <c r="D45">
        <v>2019</v>
      </c>
      <c r="E45">
        <v>12</v>
      </c>
      <c r="F45">
        <v>10</v>
      </c>
      <c r="G45">
        <v>0</v>
      </c>
      <c r="H45">
        <v>476</v>
      </c>
      <c r="I45">
        <v>88</v>
      </c>
      <c r="J45">
        <v>47.6</v>
      </c>
      <c r="K45">
        <v>104.84</v>
      </c>
      <c r="L45">
        <v>0</v>
      </c>
      <c r="M45">
        <v>6</v>
      </c>
      <c r="N45">
        <v>0</v>
      </c>
      <c r="O45" s="2">
        <f t="shared" si="0"/>
        <v>39.666666666666664</v>
      </c>
      <c r="P45" s="2">
        <f t="shared" si="1"/>
        <v>47.6</v>
      </c>
      <c r="Q45">
        <f t="shared" si="2"/>
        <v>152.44</v>
      </c>
      <c r="R45">
        <f t="shared" si="3"/>
        <v>6</v>
      </c>
      <c r="S45" s="3">
        <f>IF(odi[[#This Row],[Milestones]]=0,0,(odi[[#This Row],[Mat]]/odi[[#This Row],[Milestones]]))</f>
        <v>2</v>
      </c>
      <c r="T45" s="3">
        <f>odi[[#This Row],[Milestones]]/odi[[#This Row],[Mat]]*100</f>
        <v>50</v>
      </c>
      <c r="U45" s="3"/>
      <c r="V45" s="26"/>
      <c r="W45" s="26" t="s">
        <v>43</v>
      </c>
      <c r="X45" s="33">
        <v>34.210526315789473</v>
      </c>
      <c r="Y45" s="26" t="s">
        <v>17</v>
      </c>
      <c r="Z45" s="26">
        <v>154.59</v>
      </c>
    </row>
    <row r="46" spans="1:26" x14ac:dyDescent="0.3">
      <c r="A46">
        <v>11</v>
      </c>
      <c r="B46" t="s">
        <v>131</v>
      </c>
      <c r="C46" t="s">
        <v>13</v>
      </c>
      <c r="D46">
        <v>2019</v>
      </c>
      <c r="E46">
        <v>74</v>
      </c>
      <c r="F46">
        <v>68</v>
      </c>
      <c r="G46">
        <v>8</v>
      </c>
      <c r="H46">
        <v>2861</v>
      </c>
      <c r="I46">
        <v>141</v>
      </c>
      <c r="J46">
        <v>47.68</v>
      </c>
      <c r="K46">
        <v>104.07</v>
      </c>
      <c r="L46">
        <v>9</v>
      </c>
      <c r="M46">
        <v>11</v>
      </c>
      <c r="N46">
        <v>5</v>
      </c>
      <c r="O46" s="2">
        <f t="shared" si="0"/>
        <v>38.662162162162161</v>
      </c>
      <c r="P46" s="2">
        <f t="shared" si="1"/>
        <v>42.073529411764703</v>
      </c>
      <c r="Q46">
        <f t="shared" si="2"/>
        <v>151.75</v>
      </c>
      <c r="R46">
        <f t="shared" si="3"/>
        <v>20</v>
      </c>
      <c r="S46" s="3">
        <f>IF(odi[[#This Row],[Milestones]]=0,0,(odi[[#This Row],[Mat]]/odi[[#This Row],[Milestones]]))</f>
        <v>3.7</v>
      </c>
      <c r="T46" s="3">
        <f>odi[[#This Row],[Milestones]]/odi[[#This Row],[Mat]]*100</f>
        <v>27.027027027027028</v>
      </c>
      <c r="U46" s="3"/>
      <c r="V46" s="14"/>
      <c r="W46" s="14" t="s">
        <v>2105</v>
      </c>
      <c r="X46" s="21">
        <v>32.31707317073171</v>
      </c>
      <c r="Y46" s="14" t="s">
        <v>12</v>
      </c>
      <c r="Z46" s="14">
        <v>117.17</v>
      </c>
    </row>
    <row r="47" spans="1:26" x14ac:dyDescent="0.3">
      <c r="A47">
        <v>43</v>
      </c>
      <c r="B47" t="s">
        <v>959</v>
      </c>
      <c r="C47" t="s">
        <v>13</v>
      </c>
      <c r="D47">
        <v>2019</v>
      </c>
      <c r="E47">
        <v>17</v>
      </c>
      <c r="F47">
        <v>11</v>
      </c>
      <c r="G47">
        <v>7</v>
      </c>
      <c r="H47">
        <v>178</v>
      </c>
      <c r="I47">
        <v>47</v>
      </c>
      <c r="J47">
        <v>44.5</v>
      </c>
      <c r="K47">
        <v>107.22</v>
      </c>
      <c r="L47">
        <v>0</v>
      </c>
      <c r="M47">
        <v>0</v>
      </c>
      <c r="N47">
        <v>2</v>
      </c>
      <c r="O47" s="2">
        <f t="shared" si="0"/>
        <v>10.470588235294118</v>
      </c>
      <c r="P47" s="2">
        <f t="shared" si="1"/>
        <v>16.181818181818183</v>
      </c>
      <c r="Q47">
        <f t="shared" si="2"/>
        <v>151.72</v>
      </c>
      <c r="R47">
        <f t="shared" si="3"/>
        <v>0</v>
      </c>
      <c r="S47" s="3">
        <f>IF(odi[[#This Row],[Milestones]]=0,0,(odi[[#This Row],[Mat]]/odi[[#This Row],[Milestones]]))</f>
        <v>0</v>
      </c>
      <c r="T47" s="3">
        <f>odi[[#This Row],[Milestones]]/odi[[#This Row],[Mat]]*100</f>
        <v>0</v>
      </c>
      <c r="U47" s="3"/>
    </row>
    <row r="48" spans="1:26" x14ac:dyDescent="0.3">
      <c r="A48">
        <v>1</v>
      </c>
      <c r="B48" t="s">
        <v>1928</v>
      </c>
      <c r="C48" t="s">
        <v>11</v>
      </c>
      <c r="D48">
        <v>2007</v>
      </c>
      <c r="E48">
        <v>4</v>
      </c>
      <c r="F48">
        <v>3</v>
      </c>
      <c r="G48">
        <v>2</v>
      </c>
      <c r="H48">
        <v>35</v>
      </c>
      <c r="I48">
        <v>29</v>
      </c>
      <c r="J48">
        <v>35</v>
      </c>
      <c r="K48">
        <v>116.66</v>
      </c>
      <c r="L48">
        <v>0</v>
      </c>
      <c r="M48">
        <v>0</v>
      </c>
      <c r="N48">
        <v>0</v>
      </c>
      <c r="O48" s="2">
        <f t="shared" si="0"/>
        <v>8.75</v>
      </c>
      <c r="P48" s="2">
        <f t="shared" si="1"/>
        <v>11.666666666666666</v>
      </c>
      <c r="Q48">
        <f t="shared" si="2"/>
        <v>151.66</v>
      </c>
      <c r="R48">
        <f t="shared" si="3"/>
        <v>0</v>
      </c>
      <c r="S48" s="3">
        <f>IF(odi[[#This Row],[Milestones]]=0,0,(odi[[#This Row],[Mat]]/odi[[#This Row],[Milestones]]))</f>
        <v>0</v>
      </c>
      <c r="T48" s="3">
        <f>odi[[#This Row],[Milestones]]/odi[[#This Row],[Mat]]*100</f>
        <v>0</v>
      </c>
      <c r="U48" s="3"/>
      <c r="V48" s="22" t="s">
        <v>5060</v>
      </c>
      <c r="W48" s="23" t="s">
        <v>0</v>
      </c>
      <c r="X48" s="31" t="s">
        <v>7</v>
      </c>
      <c r="Y48" s="23" t="s">
        <v>4</v>
      </c>
      <c r="Z48" s="23" t="s">
        <v>23</v>
      </c>
    </row>
    <row r="49" spans="1:36" x14ac:dyDescent="0.3">
      <c r="A49">
        <v>15</v>
      </c>
      <c r="B49" t="s">
        <v>2454</v>
      </c>
      <c r="C49" t="s">
        <v>13</v>
      </c>
      <c r="D49">
        <v>1978</v>
      </c>
      <c r="E49">
        <v>4</v>
      </c>
      <c r="F49">
        <v>4</v>
      </c>
      <c r="G49">
        <v>1</v>
      </c>
      <c r="H49">
        <v>250</v>
      </c>
      <c r="I49">
        <v>117</v>
      </c>
      <c r="J49">
        <v>83.33</v>
      </c>
      <c r="K49">
        <v>68.11</v>
      </c>
      <c r="L49">
        <v>1</v>
      </c>
      <c r="M49">
        <v>1</v>
      </c>
      <c r="N49">
        <v>0</v>
      </c>
      <c r="O49" s="2">
        <f t="shared" si="0"/>
        <v>62.5</v>
      </c>
      <c r="P49" s="2">
        <f t="shared" si="1"/>
        <v>62.5</v>
      </c>
      <c r="Q49">
        <f t="shared" si="2"/>
        <v>151.44</v>
      </c>
      <c r="R49">
        <f t="shared" si="3"/>
        <v>2</v>
      </c>
      <c r="S49" s="3">
        <f>IF(odi[[#This Row],[Milestones]]=0,0,(odi[[#This Row],[Mat]]/odi[[#This Row],[Milestones]]))</f>
        <v>2</v>
      </c>
      <c r="T49" s="3">
        <f>odi[[#This Row],[Milestones]]/odi[[#This Row],[Mat]]*100</f>
        <v>50</v>
      </c>
      <c r="U49" s="3"/>
      <c r="V49" s="16" t="s">
        <v>5086</v>
      </c>
      <c r="W49" s="16" t="s">
        <v>43</v>
      </c>
      <c r="X49" s="15">
        <v>101.09</v>
      </c>
      <c r="Y49" s="16">
        <v>9577</v>
      </c>
      <c r="Z49" s="16" t="s">
        <v>17</v>
      </c>
    </row>
    <row r="50" spans="1:36" x14ac:dyDescent="0.3">
      <c r="A50">
        <v>6</v>
      </c>
      <c r="B50" t="s">
        <v>279</v>
      </c>
      <c r="C50" t="s">
        <v>16</v>
      </c>
      <c r="D50">
        <v>2019</v>
      </c>
      <c r="E50">
        <v>53</v>
      </c>
      <c r="F50">
        <v>39</v>
      </c>
      <c r="G50">
        <v>16</v>
      </c>
      <c r="H50">
        <v>952</v>
      </c>
      <c r="I50">
        <v>63</v>
      </c>
      <c r="J50">
        <v>41.39</v>
      </c>
      <c r="K50">
        <v>109.67</v>
      </c>
      <c r="L50">
        <v>0</v>
      </c>
      <c r="M50">
        <v>5</v>
      </c>
      <c r="N50">
        <v>1</v>
      </c>
      <c r="O50" s="2">
        <f t="shared" si="0"/>
        <v>17.962264150943398</v>
      </c>
      <c r="P50" s="2">
        <f t="shared" si="1"/>
        <v>24.410256410256409</v>
      </c>
      <c r="Q50">
        <f t="shared" si="2"/>
        <v>151.06</v>
      </c>
      <c r="R50">
        <f t="shared" si="3"/>
        <v>5</v>
      </c>
      <c r="S50" s="3">
        <f>IF(odi[[#This Row],[Milestones]]=0,0,(odi[[#This Row],[Mat]]/odi[[#This Row],[Milestones]]))</f>
        <v>10.6</v>
      </c>
      <c r="T50" s="3">
        <f>odi[[#This Row],[Milestones]]/odi[[#This Row],[Mat]]*100</f>
        <v>9.433962264150944</v>
      </c>
      <c r="U50" s="3"/>
      <c r="V50" s="26"/>
      <c r="W50" s="26" t="s">
        <v>272</v>
      </c>
      <c r="X50" s="28">
        <v>96.94</v>
      </c>
      <c r="Y50" s="26">
        <v>9619</v>
      </c>
      <c r="Z50" s="26" t="s">
        <v>12</v>
      </c>
    </row>
    <row r="51" spans="1:36" x14ac:dyDescent="0.3">
      <c r="A51">
        <v>37</v>
      </c>
      <c r="B51" t="s">
        <v>114</v>
      </c>
      <c r="C51" t="s">
        <v>13</v>
      </c>
      <c r="D51">
        <v>2019</v>
      </c>
      <c r="E51">
        <v>84</v>
      </c>
      <c r="F51">
        <v>81</v>
      </c>
      <c r="G51">
        <v>2</v>
      </c>
      <c r="H51">
        <v>3381</v>
      </c>
      <c r="I51">
        <v>180</v>
      </c>
      <c r="J51">
        <v>42.79</v>
      </c>
      <c r="K51">
        <v>107.4</v>
      </c>
      <c r="L51">
        <v>9</v>
      </c>
      <c r="M51">
        <v>18</v>
      </c>
      <c r="N51">
        <v>7</v>
      </c>
      <c r="O51" s="2">
        <f t="shared" si="0"/>
        <v>40.25</v>
      </c>
      <c r="P51" s="2">
        <f t="shared" si="1"/>
        <v>41.74074074074074</v>
      </c>
      <c r="Q51">
        <f t="shared" si="2"/>
        <v>150.19</v>
      </c>
      <c r="R51">
        <f t="shared" si="3"/>
        <v>27</v>
      </c>
      <c r="S51" s="3">
        <f>IF(odi[[#This Row],[Milestones]]=0,0,(odi[[#This Row],[Mat]]/odi[[#This Row],[Milestones]]))</f>
        <v>3.1111111111111112</v>
      </c>
      <c r="T51" s="3">
        <f>odi[[#This Row],[Milestones]]/odi[[#This Row],[Mat]]*100</f>
        <v>32.142857142857146</v>
      </c>
      <c r="U51" s="3"/>
      <c r="V51" s="16"/>
      <c r="W51" s="16" t="s">
        <v>28</v>
      </c>
      <c r="X51" s="15">
        <v>93.28</v>
      </c>
      <c r="Y51" s="16">
        <v>11609</v>
      </c>
      <c r="Z51" s="16" t="s">
        <v>11</v>
      </c>
    </row>
    <row r="52" spans="1:36" x14ac:dyDescent="0.3">
      <c r="A52">
        <v>34</v>
      </c>
      <c r="B52" t="s">
        <v>3313</v>
      </c>
      <c r="C52" t="s">
        <v>12</v>
      </c>
      <c r="D52">
        <v>2016</v>
      </c>
      <c r="E52">
        <v>3</v>
      </c>
      <c r="F52">
        <v>1</v>
      </c>
      <c r="G52">
        <v>1</v>
      </c>
      <c r="H52">
        <v>6</v>
      </c>
      <c r="I52">
        <v>6</v>
      </c>
      <c r="J52">
        <v>0</v>
      </c>
      <c r="K52">
        <v>150</v>
      </c>
      <c r="L52">
        <v>0</v>
      </c>
      <c r="M52">
        <v>0</v>
      </c>
      <c r="N52">
        <v>0</v>
      </c>
      <c r="O52" s="2">
        <f t="shared" si="0"/>
        <v>2</v>
      </c>
      <c r="P52" s="2">
        <f t="shared" si="1"/>
        <v>6</v>
      </c>
      <c r="Q52">
        <f t="shared" si="2"/>
        <v>150</v>
      </c>
      <c r="R52">
        <f t="shared" si="3"/>
        <v>0</v>
      </c>
      <c r="S52" s="3">
        <f>IF(odi[[#This Row],[Milestones]]=0,0,(odi[[#This Row],[Mat]]/odi[[#This Row],[Milestones]]))</f>
        <v>0</v>
      </c>
      <c r="T52" s="3">
        <f>odi[[#This Row],[Milestones]]/odi[[#This Row],[Mat]]*100</f>
        <v>0</v>
      </c>
      <c r="U52" s="3"/>
      <c r="V52" s="26"/>
      <c r="W52" s="26" t="s">
        <v>126</v>
      </c>
      <c r="X52" s="28">
        <v>91.2</v>
      </c>
      <c r="Y52" s="26">
        <v>13430</v>
      </c>
      <c r="Z52" s="26" t="s">
        <v>14</v>
      </c>
    </row>
    <row r="53" spans="1:36" x14ac:dyDescent="0.3">
      <c r="A53">
        <v>7</v>
      </c>
      <c r="B53" t="s">
        <v>3368</v>
      </c>
      <c r="C53" t="s">
        <v>16</v>
      </c>
      <c r="D53">
        <v>1997</v>
      </c>
      <c r="E53">
        <v>2</v>
      </c>
      <c r="F53">
        <v>1</v>
      </c>
      <c r="G53">
        <v>1</v>
      </c>
      <c r="H53">
        <v>3</v>
      </c>
      <c r="I53">
        <v>3</v>
      </c>
      <c r="J53">
        <v>0</v>
      </c>
      <c r="K53">
        <v>150</v>
      </c>
      <c r="L53">
        <v>0</v>
      </c>
      <c r="M53">
        <v>0</v>
      </c>
      <c r="N53">
        <v>0</v>
      </c>
      <c r="O53" s="2">
        <f t="shared" si="0"/>
        <v>1.5</v>
      </c>
      <c r="P53" s="2">
        <f t="shared" si="1"/>
        <v>3</v>
      </c>
      <c r="Q53">
        <f t="shared" si="2"/>
        <v>150</v>
      </c>
      <c r="R53">
        <f t="shared" si="3"/>
        <v>0</v>
      </c>
      <c r="S53" s="3">
        <f>IF(odi[[#This Row],[Milestones]]=0,0,(odi[[#This Row],[Mat]]/odi[[#This Row],[Milestones]]))</f>
        <v>0</v>
      </c>
      <c r="T53" s="3">
        <f>odi[[#This Row],[Milestones]]/odi[[#This Row],[Mat]]*100</f>
        <v>0</v>
      </c>
      <c r="U53" s="3"/>
      <c r="V53" s="14"/>
      <c r="W53" s="14" t="s">
        <v>47</v>
      </c>
      <c r="X53" s="13">
        <v>87.56</v>
      </c>
      <c r="Y53" s="14">
        <v>10773</v>
      </c>
      <c r="Z53" s="14" t="s">
        <v>11</v>
      </c>
    </row>
    <row r="54" spans="1:36" x14ac:dyDescent="0.3">
      <c r="A54">
        <v>12</v>
      </c>
      <c r="B54" t="s">
        <v>3372</v>
      </c>
      <c r="C54" t="s">
        <v>14</v>
      </c>
      <c r="D54">
        <v>1995</v>
      </c>
      <c r="E54">
        <v>1</v>
      </c>
      <c r="F54">
        <v>1</v>
      </c>
      <c r="G54">
        <v>1</v>
      </c>
      <c r="H54">
        <v>3</v>
      </c>
      <c r="I54">
        <v>3</v>
      </c>
      <c r="J54">
        <v>0</v>
      </c>
      <c r="K54">
        <v>150</v>
      </c>
      <c r="L54">
        <v>0</v>
      </c>
      <c r="M54">
        <v>0</v>
      </c>
      <c r="N54">
        <v>0</v>
      </c>
      <c r="O54" s="2">
        <f t="shared" si="0"/>
        <v>3</v>
      </c>
      <c r="P54" s="2">
        <f t="shared" si="1"/>
        <v>3</v>
      </c>
      <c r="Q54">
        <f t="shared" si="2"/>
        <v>150</v>
      </c>
      <c r="R54">
        <f t="shared" si="3"/>
        <v>0</v>
      </c>
      <c r="S54" s="3">
        <f>IF(odi[[#This Row],[Milestones]]=0,0,(odi[[#This Row],[Mat]]/odi[[#This Row],[Milestones]]))</f>
        <v>0</v>
      </c>
      <c r="T54" s="3">
        <f>odi[[#This Row],[Milestones]]/odi[[#This Row],[Mat]]*100</f>
        <v>0</v>
      </c>
      <c r="U54" s="3"/>
    </row>
    <row r="55" spans="1:36" x14ac:dyDescent="0.3">
      <c r="A55">
        <v>25</v>
      </c>
      <c r="B55" t="s">
        <v>2881</v>
      </c>
      <c r="C55" t="s">
        <v>12</v>
      </c>
      <c r="D55">
        <v>1975</v>
      </c>
      <c r="E55">
        <v>5</v>
      </c>
      <c r="F55">
        <v>2</v>
      </c>
      <c r="G55">
        <v>1</v>
      </c>
      <c r="H55">
        <v>42</v>
      </c>
      <c r="I55">
        <v>28</v>
      </c>
      <c r="J55">
        <v>42</v>
      </c>
      <c r="K55">
        <v>107.69</v>
      </c>
      <c r="L55">
        <v>0</v>
      </c>
      <c r="M55">
        <v>0</v>
      </c>
      <c r="N55">
        <v>0</v>
      </c>
      <c r="O55" s="2">
        <f t="shared" si="0"/>
        <v>8.4</v>
      </c>
      <c r="P55" s="2">
        <f t="shared" si="1"/>
        <v>21</v>
      </c>
      <c r="Q55">
        <f t="shared" si="2"/>
        <v>149.69</v>
      </c>
      <c r="R55">
        <f t="shared" si="3"/>
        <v>0</v>
      </c>
      <c r="S55" s="3">
        <f>IF(odi[[#This Row],[Milestones]]=0,0,(odi[[#This Row],[Mat]]/odi[[#This Row],[Milestones]]))</f>
        <v>0</v>
      </c>
      <c r="T55" s="3">
        <f>odi[[#This Row],[Milestones]]/odi[[#This Row],[Mat]]*100</f>
        <v>0</v>
      </c>
      <c r="U55" s="3"/>
    </row>
    <row r="56" spans="1:36" x14ac:dyDescent="0.3">
      <c r="A56">
        <v>2</v>
      </c>
      <c r="B56" t="s">
        <v>218</v>
      </c>
      <c r="C56" t="s">
        <v>16</v>
      </c>
      <c r="D56">
        <v>2017</v>
      </c>
      <c r="E56">
        <v>25</v>
      </c>
      <c r="F56">
        <v>25</v>
      </c>
      <c r="G56">
        <v>0</v>
      </c>
      <c r="H56">
        <v>812</v>
      </c>
      <c r="I56">
        <v>152</v>
      </c>
      <c r="J56">
        <v>32.479999999999997</v>
      </c>
      <c r="K56">
        <v>113.4</v>
      </c>
      <c r="L56">
        <v>1</v>
      </c>
      <c r="M56">
        <v>6</v>
      </c>
      <c r="N56">
        <v>2</v>
      </c>
      <c r="O56" s="2">
        <f t="shared" si="0"/>
        <v>32.479999999999997</v>
      </c>
      <c r="P56" s="2">
        <f t="shared" si="1"/>
        <v>32.479999999999997</v>
      </c>
      <c r="Q56">
        <f t="shared" si="2"/>
        <v>145.88</v>
      </c>
      <c r="R56">
        <f t="shared" si="3"/>
        <v>7</v>
      </c>
      <c r="S56" s="3">
        <f>IF(odi[[#This Row],[Milestones]]=0,0,(odi[[#This Row],[Mat]]/odi[[#This Row],[Milestones]]))</f>
        <v>3.5714285714285716</v>
      </c>
      <c r="T56" s="3">
        <f>odi[[#This Row],[Milestones]]/odi[[#This Row],[Mat]]*100</f>
        <v>28.000000000000004</v>
      </c>
      <c r="U56" s="3"/>
      <c r="V56" s="41" t="s">
        <v>5094</v>
      </c>
      <c r="W56" s="41" t="s">
        <v>5095</v>
      </c>
      <c r="X56" s="41" t="s">
        <v>5096</v>
      </c>
      <c r="Y56" s="41" t="s">
        <v>5104</v>
      </c>
      <c r="Z56" s="41" t="s">
        <v>5105</v>
      </c>
      <c r="AA56" s="41" t="s">
        <v>5106</v>
      </c>
      <c r="AE56" s="41" t="s">
        <v>5094</v>
      </c>
      <c r="AF56" s="41" t="s">
        <v>5095</v>
      </c>
      <c r="AG56" s="41" t="s">
        <v>5096</v>
      </c>
      <c r="AH56" s="41" t="s">
        <v>5114</v>
      </c>
      <c r="AI56" s="41" t="s">
        <v>5105</v>
      </c>
      <c r="AJ56" s="41" t="s">
        <v>5107</v>
      </c>
    </row>
    <row r="57" spans="1:36" x14ac:dyDescent="0.3">
      <c r="A57">
        <v>2</v>
      </c>
      <c r="B57" t="s">
        <v>252</v>
      </c>
      <c r="C57" t="s">
        <v>11</v>
      </c>
      <c r="D57">
        <v>2019</v>
      </c>
      <c r="E57">
        <v>54</v>
      </c>
      <c r="F57">
        <v>38</v>
      </c>
      <c r="G57">
        <v>6</v>
      </c>
      <c r="H57">
        <v>957</v>
      </c>
      <c r="I57">
        <v>83</v>
      </c>
      <c r="J57">
        <v>29.9</v>
      </c>
      <c r="K57">
        <v>115.57</v>
      </c>
      <c r="L57">
        <v>0</v>
      </c>
      <c r="M57">
        <v>4</v>
      </c>
      <c r="N57">
        <v>3</v>
      </c>
      <c r="O57" s="2">
        <f t="shared" si="0"/>
        <v>17.722222222222221</v>
      </c>
      <c r="P57" s="2">
        <f t="shared" si="1"/>
        <v>25.184210526315791</v>
      </c>
      <c r="Q57">
        <f t="shared" si="2"/>
        <v>145.47</v>
      </c>
      <c r="R57">
        <f t="shared" si="3"/>
        <v>4</v>
      </c>
      <c r="S57" s="3">
        <f>IF(odi[[#This Row],[Milestones]]=0,0,(odi[[#This Row],[Mat]]/odi[[#This Row],[Milestones]]))</f>
        <v>13.5</v>
      </c>
      <c r="T57" s="3">
        <f>odi[[#This Row],[Milestones]]/odi[[#This Row],[Mat]]*100</f>
        <v>7.4074074074074066</v>
      </c>
      <c r="U57" s="3"/>
      <c r="V57" t="s">
        <v>5097</v>
      </c>
      <c r="W57" s="43">
        <v>0.49820000000000003</v>
      </c>
      <c r="X57" s="43">
        <v>0.43930000000000002</v>
      </c>
      <c r="Y57" s="43">
        <f>1-W57</f>
        <v>0.50180000000000002</v>
      </c>
      <c r="Z57" s="43">
        <f>1-X57</f>
        <v>0.56069999999999998</v>
      </c>
      <c r="AA57" s="42">
        <v>1</v>
      </c>
      <c r="AE57" t="s">
        <v>5097</v>
      </c>
      <c r="AF57" s="43">
        <v>0.498</v>
      </c>
      <c r="AG57" s="43">
        <v>0.439</v>
      </c>
      <c r="AH57" s="43">
        <f>1-AF57</f>
        <v>0.502</v>
      </c>
      <c r="AI57" s="43">
        <f>1-AG57</f>
        <v>0.56099999999999994</v>
      </c>
      <c r="AJ57" s="42">
        <v>0.5</v>
      </c>
    </row>
    <row r="58" spans="1:36" x14ac:dyDescent="0.3">
      <c r="A58">
        <v>4</v>
      </c>
      <c r="B58" t="s">
        <v>3179</v>
      </c>
      <c r="C58" t="s">
        <v>22</v>
      </c>
      <c r="D58">
        <v>2007</v>
      </c>
      <c r="E58">
        <v>4</v>
      </c>
      <c r="F58">
        <v>3</v>
      </c>
      <c r="G58">
        <v>2</v>
      </c>
      <c r="H58">
        <v>12</v>
      </c>
      <c r="I58">
        <v>11</v>
      </c>
      <c r="J58">
        <v>12</v>
      </c>
      <c r="K58">
        <v>133.33000000000001</v>
      </c>
      <c r="L58">
        <v>0</v>
      </c>
      <c r="M58">
        <v>0</v>
      </c>
      <c r="N58">
        <v>1</v>
      </c>
      <c r="O58" s="2">
        <f t="shared" si="0"/>
        <v>3</v>
      </c>
      <c r="P58" s="2">
        <f t="shared" si="1"/>
        <v>4</v>
      </c>
      <c r="Q58">
        <f t="shared" si="2"/>
        <v>145.33000000000001</v>
      </c>
      <c r="R58">
        <f t="shared" si="3"/>
        <v>0</v>
      </c>
      <c r="S58" s="3">
        <f>IF(odi[[#This Row],[Milestones]]=0,0,(odi[[#This Row],[Mat]]/odi[[#This Row],[Milestones]]))</f>
        <v>0</v>
      </c>
      <c r="T58" s="3">
        <f>odi[[#This Row],[Milestones]]/odi[[#This Row],[Mat]]*100</f>
        <v>0</v>
      </c>
      <c r="U58" s="3"/>
      <c r="V58" t="s">
        <v>5098</v>
      </c>
      <c r="W58" s="43">
        <v>1.5312000000000001</v>
      </c>
      <c r="X58" s="43">
        <v>1.5459000000000001</v>
      </c>
      <c r="Y58" s="43">
        <f t="shared" ref="Y58" si="4">1-W58</f>
        <v>-0.53120000000000012</v>
      </c>
      <c r="Z58" s="43">
        <f t="shared" ref="Z58" si="5">1-X58</f>
        <v>-0.54590000000000005</v>
      </c>
      <c r="AA58" s="42">
        <v>1</v>
      </c>
      <c r="AE58" t="s">
        <v>5098</v>
      </c>
      <c r="AF58" s="43">
        <f>153/161</f>
        <v>0.9503105590062112</v>
      </c>
      <c r="AG58" s="43">
        <f>154.6/161</f>
        <v>0.96024844720496894</v>
      </c>
      <c r="AH58" s="43">
        <f t="shared" ref="AH58:AH63" si="6">1-AF58</f>
        <v>4.9689440993788803E-2</v>
      </c>
      <c r="AI58" s="43">
        <f t="shared" ref="AI58:AI63" si="7">1-AG58</f>
        <v>3.9751552795031064E-2</v>
      </c>
      <c r="AJ58" s="42">
        <v>0.5</v>
      </c>
    </row>
    <row r="59" spans="1:36" x14ac:dyDescent="0.3">
      <c r="A59">
        <v>48</v>
      </c>
      <c r="B59" t="s">
        <v>270</v>
      </c>
      <c r="C59" t="s">
        <v>15</v>
      </c>
      <c r="D59">
        <v>2019</v>
      </c>
      <c r="E59">
        <v>43</v>
      </c>
      <c r="F59">
        <v>40</v>
      </c>
      <c r="G59">
        <v>3</v>
      </c>
      <c r="H59">
        <v>1416</v>
      </c>
      <c r="I59">
        <v>139</v>
      </c>
      <c r="J59">
        <v>38.270000000000003</v>
      </c>
      <c r="K59">
        <v>107.02</v>
      </c>
      <c r="L59">
        <v>5</v>
      </c>
      <c r="M59">
        <v>4</v>
      </c>
      <c r="N59">
        <v>2</v>
      </c>
      <c r="O59" s="2">
        <f t="shared" si="0"/>
        <v>32.930232558139537</v>
      </c>
      <c r="P59" s="2">
        <f t="shared" si="1"/>
        <v>35.4</v>
      </c>
      <c r="Q59">
        <f t="shared" si="2"/>
        <v>145.29</v>
      </c>
      <c r="R59">
        <f t="shared" si="3"/>
        <v>9</v>
      </c>
      <c r="S59" s="3">
        <f>IF(odi[[#This Row],[Milestones]]=0,0,(odi[[#This Row],[Mat]]/odi[[#This Row],[Milestones]]))</f>
        <v>4.7777777777777777</v>
      </c>
      <c r="T59" s="3">
        <f>odi[[#This Row],[Milestones]]/odi[[#This Row],[Mat]]*100</f>
        <v>20.930232558139537</v>
      </c>
      <c r="U59" s="3"/>
      <c r="V59" t="s">
        <v>5099</v>
      </c>
      <c r="W59" s="43">
        <v>2.42</v>
      </c>
      <c r="X59" s="43">
        <v>2.2800000000000002</v>
      </c>
      <c r="Y59" s="43">
        <f t="shared" ref="Y59:Z63" si="8">1-W59</f>
        <v>-1.42</v>
      </c>
      <c r="Z59" s="43">
        <f t="shared" si="8"/>
        <v>-1.2800000000000002</v>
      </c>
      <c r="AA59" s="42">
        <v>1</v>
      </c>
      <c r="AE59" t="s">
        <v>5099</v>
      </c>
      <c r="AF59" s="43">
        <f>242/463</f>
        <v>0.52267818574514036</v>
      </c>
      <c r="AG59" s="43">
        <f>228/463</f>
        <v>0.49244060475161988</v>
      </c>
      <c r="AH59" s="43">
        <f t="shared" si="6"/>
        <v>0.47732181425485964</v>
      </c>
      <c r="AI59" s="43">
        <f t="shared" si="7"/>
        <v>0.50755939524838012</v>
      </c>
      <c r="AJ59" s="42">
        <v>0.5</v>
      </c>
    </row>
    <row r="60" spans="1:36" x14ac:dyDescent="0.3">
      <c r="A60">
        <v>16</v>
      </c>
      <c r="B60" t="s">
        <v>2509</v>
      </c>
      <c r="C60" t="s">
        <v>16</v>
      </c>
      <c r="D60">
        <v>2019</v>
      </c>
      <c r="E60">
        <v>4</v>
      </c>
      <c r="F60">
        <v>4</v>
      </c>
      <c r="G60">
        <v>0</v>
      </c>
      <c r="H60">
        <v>191</v>
      </c>
      <c r="I60">
        <v>112</v>
      </c>
      <c r="J60">
        <v>47.75</v>
      </c>
      <c r="K60">
        <v>97.44</v>
      </c>
      <c r="L60">
        <v>1</v>
      </c>
      <c r="M60">
        <v>1</v>
      </c>
      <c r="N60">
        <v>1</v>
      </c>
      <c r="O60" s="2">
        <f t="shared" si="0"/>
        <v>47.75</v>
      </c>
      <c r="P60" s="2">
        <f t="shared" si="1"/>
        <v>47.75</v>
      </c>
      <c r="Q60">
        <f t="shared" si="2"/>
        <v>145.19</v>
      </c>
      <c r="R60">
        <f t="shared" si="3"/>
        <v>2</v>
      </c>
      <c r="S60" s="3">
        <f>IF(odi[[#This Row],[Milestones]]=0,0,(odi[[#This Row],[Mat]]/odi[[#This Row],[Milestones]]))</f>
        <v>2</v>
      </c>
      <c r="T60" s="3">
        <f>odi[[#This Row],[Milestones]]/odi[[#This Row],[Mat]]*100</f>
        <v>50</v>
      </c>
      <c r="U60" s="3"/>
      <c r="V60" t="s">
        <v>5100</v>
      </c>
      <c r="W60" s="43">
        <v>0.98</v>
      </c>
      <c r="X60" s="43">
        <v>0.78</v>
      </c>
      <c r="Y60" s="43">
        <f t="shared" si="8"/>
        <v>2.0000000000000018E-2</v>
      </c>
      <c r="Z60" s="43">
        <f t="shared" si="8"/>
        <v>0.21999999999999997</v>
      </c>
      <c r="AA60" s="42">
        <v>1</v>
      </c>
      <c r="AE60" t="s">
        <v>5100</v>
      </c>
      <c r="AF60" s="43">
        <f>98/145</f>
        <v>0.67586206896551726</v>
      </c>
      <c r="AG60" s="43">
        <f>78/145</f>
        <v>0.53793103448275859</v>
      </c>
      <c r="AH60" s="43">
        <f t="shared" si="6"/>
        <v>0.32413793103448274</v>
      </c>
      <c r="AI60" s="43">
        <f t="shared" si="7"/>
        <v>0.46206896551724141</v>
      </c>
      <c r="AJ60" s="42">
        <v>0.5</v>
      </c>
    </row>
    <row r="61" spans="1:36" x14ac:dyDescent="0.3">
      <c r="A61">
        <v>9</v>
      </c>
      <c r="B61" t="s">
        <v>494</v>
      </c>
      <c r="C61" t="s">
        <v>11</v>
      </c>
      <c r="D61">
        <v>2019</v>
      </c>
      <c r="E61">
        <v>71</v>
      </c>
      <c r="F61">
        <v>50</v>
      </c>
      <c r="G61">
        <v>18</v>
      </c>
      <c r="H61">
        <v>1354</v>
      </c>
      <c r="I61">
        <v>120</v>
      </c>
      <c r="J61">
        <v>42.31</v>
      </c>
      <c r="K61">
        <v>102.18</v>
      </c>
      <c r="L61">
        <v>2</v>
      </c>
      <c r="M61">
        <v>6</v>
      </c>
      <c r="N61">
        <v>2</v>
      </c>
      <c r="O61" s="2">
        <f t="shared" si="0"/>
        <v>19.070422535211268</v>
      </c>
      <c r="P61" s="2">
        <f t="shared" si="1"/>
        <v>27.08</v>
      </c>
      <c r="Q61">
        <f t="shared" si="2"/>
        <v>144.49</v>
      </c>
      <c r="R61">
        <f t="shared" si="3"/>
        <v>8</v>
      </c>
      <c r="S61" s="3">
        <f>IF(odi[[#This Row],[Milestones]]=0,0,(odi[[#This Row],[Mat]]/odi[[#This Row],[Milestones]]))</f>
        <v>8.875</v>
      </c>
      <c r="T61" s="3">
        <f>odi[[#This Row],[Milestones]]/odi[[#This Row],[Mat]]*100</f>
        <v>11.267605633802818</v>
      </c>
      <c r="U61" s="3"/>
      <c r="V61" t="s">
        <v>5085</v>
      </c>
      <c r="W61" s="43">
        <v>0.40500000000000003</v>
      </c>
      <c r="X61" s="43">
        <v>0.34200000000000003</v>
      </c>
      <c r="Y61" s="43">
        <f t="shared" si="8"/>
        <v>0.59499999999999997</v>
      </c>
      <c r="Z61" s="43">
        <f t="shared" si="8"/>
        <v>0.65799999999999992</v>
      </c>
      <c r="AA61" s="42">
        <v>1</v>
      </c>
      <c r="AE61" t="s">
        <v>5085</v>
      </c>
      <c r="AF61" s="43">
        <v>0.40500000000000003</v>
      </c>
      <c r="AG61" s="43">
        <v>0.34200000000000003</v>
      </c>
      <c r="AH61" s="43">
        <f t="shared" si="6"/>
        <v>0.59499999999999997</v>
      </c>
      <c r="AI61" s="43">
        <f t="shared" si="7"/>
        <v>0.65799999999999992</v>
      </c>
      <c r="AJ61" s="42">
        <v>0.5</v>
      </c>
    </row>
    <row r="62" spans="1:36" x14ac:dyDescent="0.3">
      <c r="A62">
        <v>5</v>
      </c>
      <c r="B62" t="s">
        <v>2555</v>
      </c>
      <c r="C62" t="s">
        <v>16</v>
      </c>
      <c r="D62">
        <v>1998</v>
      </c>
      <c r="E62">
        <v>14</v>
      </c>
      <c r="F62">
        <v>12</v>
      </c>
      <c r="G62">
        <v>7</v>
      </c>
      <c r="H62">
        <v>154</v>
      </c>
      <c r="I62">
        <v>31</v>
      </c>
      <c r="J62">
        <v>30.8</v>
      </c>
      <c r="K62">
        <v>113.23</v>
      </c>
      <c r="L62">
        <v>0</v>
      </c>
      <c r="M62">
        <v>0</v>
      </c>
      <c r="N62">
        <v>0</v>
      </c>
      <c r="O62" s="2">
        <f t="shared" si="0"/>
        <v>11</v>
      </c>
      <c r="P62" s="2">
        <f t="shared" si="1"/>
        <v>12.833333333333334</v>
      </c>
      <c r="Q62">
        <f t="shared" si="2"/>
        <v>144.03</v>
      </c>
      <c r="R62">
        <f t="shared" si="3"/>
        <v>0</v>
      </c>
      <c r="S62" s="3">
        <f>IF(odi[[#This Row],[Milestones]]=0,0,(odi[[#This Row],[Mat]]/odi[[#This Row],[Milestones]]))</f>
        <v>0</v>
      </c>
      <c r="T62" s="3">
        <f>odi[[#This Row],[Milestones]]/odi[[#This Row],[Mat]]*100</f>
        <v>0</v>
      </c>
      <c r="U62" s="3"/>
      <c r="V62" t="s">
        <v>5102</v>
      </c>
      <c r="W62" s="43">
        <v>0.93300000000000005</v>
      </c>
      <c r="X62" s="43">
        <v>1.0109999999999999</v>
      </c>
      <c r="Y62" s="43">
        <f t="shared" si="8"/>
        <v>6.6999999999999948E-2</v>
      </c>
      <c r="Z62" s="43">
        <f t="shared" si="8"/>
        <v>-1.0999999999999899E-2</v>
      </c>
      <c r="AA62" s="42">
        <v>1</v>
      </c>
      <c r="AE62" t="s">
        <v>5109</v>
      </c>
      <c r="AF62" s="43">
        <f>93.3/130</f>
        <v>0.71769230769230763</v>
      </c>
      <c r="AG62" s="43">
        <f>101.1/130</f>
        <v>0.77769230769230768</v>
      </c>
      <c r="AH62" s="43">
        <f t="shared" si="6"/>
        <v>0.28230769230769237</v>
      </c>
      <c r="AI62" s="43">
        <f t="shared" si="7"/>
        <v>0.22230769230769232</v>
      </c>
      <c r="AJ62" s="42">
        <v>0.5</v>
      </c>
    </row>
    <row r="63" spans="1:36" x14ac:dyDescent="0.3">
      <c r="A63">
        <v>47</v>
      </c>
      <c r="B63" t="s">
        <v>2303</v>
      </c>
      <c r="C63" t="s">
        <v>2041</v>
      </c>
      <c r="D63">
        <v>2009</v>
      </c>
      <c r="E63">
        <v>26</v>
      </c>
      <c r="F63">
        <v>25</v>
      </c>
      <c r="G63">
        <v>3</v>
      </c>
      <c r="H63">
        <v>590</v>
      </c>
      <c r="I63">
        <v>52</v>
      </c>
      <c r="J63">
        <v>26.81</v>
      </c>
      <c r="K63">
        <v>117.06</v>
      </c>
      <c r="L63">
        <v>0</v>
      </c>
      <c r="M63">
        <v>1</v>
      </c>
      <c r="N63">
        <v>3</v>
      </c>
      <c r="O63" s="2">
        <f t="shared" si="0"/>
        <v>22.692307692307693</v>
      </c>
      <c r="P63" s="2">
        <f t="shared" si="1"/>
        <v>23.6</v>
      </c>
      <c r="Q63">
        <f t="shared" si="2"/>
        <v>143.87</v>
      </c>
      <c r="R63">
        <f t="shared" si="3"/>
        <v>1</v>
      </c>
      <c r="S63" s="3">
        <f>IF(odi[[#This Row],[Milestones]]=0,0,(odi[[#This Row],[Mat]]/odi[[#This Row],[Milestones]]))</f>
        <v>26</v>
      </c>
      <c r="T63" s="3">
        <f>odi[[#This Row],[Milestones]]/odi[[#This Row],[Mat]]*100</f>
        <v>3.8461538461538463</v>
      </c>
      <c r="U63" s="3"/>
      <c r="V63" t="s">
        <v>5103</v>
      </c>
      <c r="W63" s="43">
        <v>1.83</v>
      </c>
      <c r="X63" s="43">
        <v>1.76</v>
      </c>
      <c r="Y63" s="43">
        <f t="shared" si="8"/>
        <v>-0.83000000000000007</v>
      </c>
      <c r="Z63" s="43">
        <f t="shared" si="8"/>
        <v>-0.76</v>
      </c>
      <c r="AA63" s="42">
        <v>1</v>
      </c>
      <c r="AE63" t="s">
        <v>5103</v>
      </c>
      <c r="AF63" s="43">
        <f>183/200</f>
        <v>0.91500000000000004</v>
      </c>
      <c r="AG63" s="43">
        <f>176/200</f>
        <v>0.88</v>
      </c>
      <c r="AH63" s="43">
        <f t="shared" si="6"/>
        <v>8.4999999999999964E-2</v>
      </c>
      <c r="AI63" s="43">
        <f t="shared" si="7"/>
        <v>0.12</v>
      </c>
      <c r="AJ63" s="42">
        <v>0.5</v>
      </c>
    </row>
    <row r="64" spans="1:36" x14ac:dyDescent="0.3">
      <c r="A64">
        <v>21</v>
      </c>
      <c r="B64" t="s">
        <v>1889</v>
      </c>
      <c r="C64" t="s">
        <v>18</v>
      </c>
      <c r="D64">
        <v>2012</v>
      </c>
      <c r="E64">
        <v>2</v>
      </c>
      <c r="F64">
        <v>1</v>
      </c>
      <c r="G64">
        <v>0</v>
      </c>
      <c r="H64">
        <v>13</v>
      </c>
      <c r="I64">
        <v>13</v>
      </c>
      <c r="J64">
        <v>13</v>
      </c>
      <c r="K64">
        <v>130</v>
      </c>
      <c r="L64">
        <v>0</v>
      </c>
      <c r="M64">
        <v>0</v>
      </c>
      <c r="N64">
        <v>0</v>
      </c>
      <c r="O64" s="2">
        <f t="shared" si="0"/>
        <v>6.5</v>
      </c>
      <c r="P64" s="2">
        <f t="shared" si="1"/>
        <v>13</v>
      </c>
      <c r="Q64">
        <f t="shared" si="2"/>
        <v>143</v>
      </c>
      <c r="R64">
        <f t="shared" si="3"/>
        <v>0</v>
      </c>
      <c r="S64" s="3">
        <f>IF(odi[[#This Row],[Milestones]]=0,0,(odi[[#This Row],[Mat]]/odi[[#This Row],[Milestones]]))</f>
        <v>0</v>
      </c>
      <c r="T64" s="3">
        <f>odi[[#This Row],[Milestones]]/odi[[#This Row],[Mat]]*100</f>
        <v>0</v>
      </c>
      <c r="U64" s="3"/>
    </row>
    <row r="65" spans="1:36" x14ac:dyDescent="0.3">
      <c r="A65">
        <v>21</v>
      </c>
      <c r="B65" t="s">
        <v>738</v>
      </c>
      <c r="C65" t="s">
        <v>2021</v>
      </c>
      <c r="D65">
        <v>2009</v>
      </c>
      <c r="E65">
        <v>19</v>
      </c>
      <c r="F65">
        <v>19</v>
      </c>
      <c r="G65">
        <v>0</v>
      </c>
      <c r="H65">
        <v>481</v>
      </c>
      <c r="I65">
        <v>104</v>
      </c>
      <c r="J65">
        <v>25.31</v>
      </c>
      <c r="K65">
        <v>117.03</v>
      </c>
      <c r="L65">
        <v>1</v>
      </c>
      <c r="M65">
        <v>0</v>
      </c>
      <c r="N65">
        <v>3</v>
      </c>
      <c r="O65" s="2">
        <f t="shared" si="0"/>
        <v>25.315789473684209</v>
      </c>
      <c r="P65" s="2">
        <f t="shared" si="1"/>
        <v>25.315789473684209</v>
      </c>
      <c r="Q65">
        <f t="shared" si="2"/>
        <v>142.34</v>
      </c>
      <c r="R65">
        <f t="shared" si="3"/>
        <v>1</v>
      </c>
      <c r="S65" s="3">
        <f>IF(odi[[#This Row],[Milestones]]=0,0,(odi[[#This Row],[Mat]]/odi[[#This Row],[Milestones]]))</f>
        <v>19</v>
      </c>
      <c r="T65" s="3">
        <f>odi[[#This Row],[Milestones]]/odi[[#This Row],[Mat]]*100</f>
        <v>5.2631578947368416</v>
      </c>
      <c r="U65" s="3"/>
    </row>
    <row r="66" spans="1:36" x14ac:dyDescent="0.3">
      <c r="A66">
        <v>4</v>
      </c>
      <c r="B66" t="s">
        <v>864</v>
      </c>
      <c r="C66" t="s">
        <v>17</v>
      </c>
      <c r="D66">
        <v>2007</v>
      </c>
      <c r="E66">
        <v>10</v>
      </c>
      <c r="F66">
        <v>8</v>
      </c>
      <c r="G66">
        <v>2</v>
      </c>
      <c r="H66">
        <v>89</v>
      </c>
      <c r="I66">
        <v>37</v>
      </c>
      <c r="J66">
        <v>14.83</v>
      </c>
      <c r="K66">
        <v>127.14</v>
      </c>
      <c r="L66">
        <v>0</v>
      </c>
      <c r="M66">
        <v>0</v>
      </c>
      <c r="N66">
        <v>3</v>
      </c>
      <c r="O66" s="2">
        <f t="shared" ref="O66:O129" si="9">H66/E66</f>
        <v>8.9</v>
      </c>
      <c r="P66" s="2">
        <f t="shared" ref="P66:P129" si="10">H66/F66</f>
        <v>11.125</v>
      </c>
      <c r="Q66">
        <f t="shared" ref="Q66:Q129" si="11">K66+J66</f>
        <v>141.97</v>
      </c>
      <c r="R66">
        <f t="shared" ref="R66:R129" si="12">M66+L66</f>
        <v>0</v>
      </c>
      <c r="S66" s="3">
        <f>IF(odi[[#This Row],[Milestones]]=0,0,(odi[[#This Row],[Mat]]/odi[[#This Row],[Milestones]]))</f>
        <v>0</v>
      </c>
      <c r="T66" s="3">
        <f>odi[[#This Row],[Milestones]]/odi[[#This Row],[Mat]]*100</f>
        <v>0</v>
      </c>
      <c r="U66" s="3"/>
    </row>
    <row r="67" spans="1:36" x14ac:dyDescent="0.3">
      <c r="A67">
        <v>33</v>
      </c>
      <c r="B67" t="s">
        <v>111</v>
      </c>
      <c r="C67" t="s">
        <v>16</v>
      </c>
      <c r="D67">
        <v>2019</v>
      </c>
      <c r="E67">
        <v>46</v>
      </c>
      <c r="F67">
        <v>46</v>
      </c>
      <c r="G67">
        <v>4</v>
      </c>
      <c r="H67">
        <v>1958</v>
      </c>
      <c r="I67">
        <v>210</v>
      </c>
      <c r="J67">
        <v>46.61</v>
      </c>
      <c r="K67">
        <v>95.23</v>
      </c>
      <c r="L67">
        <v>4</v>
      </c>
      <c r="M67">
        <v>13</v>
      </c>
      <c r="N67">
        <v>5</v>
      </c>
      <c r="O67" s="2">
        <f t="shared" si="9"/>
        <v>42.565217391304351</v>
      </c>
      <c r="P67" s="2">
        <f t="shared" si="10"/>
        <v>42.565217391304351</v>
      </c>
      <c r="Q67">
        <f t="shared" si="11"/>
        <v>141.84</v>
      </c>
      <c r="R67">
        <f t="shared" si="12"/>
        <v>17</v>
      </c>
      <c r="S67" s="3">
        <f>IF(odi[[#This Row],[Milestones]]=0,0,(odi[[#This Row],[Mat]]/odi[[#This Row],[Milestones]]))</f>
        <v>2.7058823529411766</v>
      </c>
      <c r="T67" s="3">
        <f>odi[[#This Row],[Milestones]]/odi[[#This Row],[Mat]]*100</f>
        <v>36.95652173913043</v>
      </c>
      <c r="U67" s="3"/>
      <c r="V67" t="s">
        <v>4</v>
      </c>
      <c r="W67">
        <v>11609</v>
      </c>
      <c r="X67">
        <v>9577</v>
      </c>
      <c r="AA67" s="42"/>
      <c r="AD67" t="s">
        <v>5110</v>
      </c>
      <c r="AE67" s="41" t="s">
        <v>5094</v>
      </c>
      <c r="AF67" s="41" t="s">
        <v>5095</v>
      </c>
      <c r="AG67" s="41" t="s">
        <v>5096</v>
      </c>
      <c r="AH67" s="41" t="s">
        <v>5114</v>
      </c>
      <c r="AI67" s="41" t="s">
        <v>5105</v>
      </c>
      <c r="AJ67" s="41" t="s">
        <v>5107</v>
      </c>
    </row>
    <row r="68" spans="1:36" x14ac:dyDescent="0.3">
      <c r="A68">
        <v>33</v>
      </c>
      <c r="B68" t="s">
        <v>185</v>
      </c>
      <c r="C68" t="s">
        <v>14</v>
      </c>
      <c r="D68">
        <v>2019</v>
      </c>
      <c r="E68">
        <v>22</v>
      </c>
      <c r="F68">
        <v>19</v>
      </c>
      <c r="G68">
        <v>1</v>
      </c>
      <c r="H68">
        <v>468</v>
      </c>
      <c r="I68">
        <v>68</v>
      </c>
      <c r="J68">
        <v>26</v>
      </c>
      <c r="K68">
        <v>115.84</v>
      </c>
      <c r="L68">
        <v>0</v>
      </c>
      <c r="M68">
        <v>3</v>
      </c>
      <c r="N68">
        <v>1</v>
      </c>
      <c r="O68" s="2">
        <f t="shared" si="9"/>
        <v>21.272727272727273</v>
      </c>
      <c r="P68" s="2">
        <f t="shared" si="10"/>
        <v>24.631578947368421</v>
      </c>
      <c r="Q68">
        <f t="shared" si="11"/>
        <v>141.84</v>
      </c>
      <c r="R68">
        <f t="shared" si="12"/>
        <v>3</v>
      </c>
      <c r="S68" s="3">
        <f>IF(odi[[#This Row],[Milestones]]=0,0,(odi[[#This Row],[Mat]]/odi[[#This Row],[Milestones]]))</f>
        <v>7.333333333333333</v>
      </c>
      <c r="T68" s="3">
        <f>odi[[#This Row],[Milestones]]/odi[[#This Row],[Mat]]*100</f>
        <v>13.636363636363635</v>
      </c>
      <c r="U68" s="3"/>
      <c r="V68" t="s">
        <v>5101</v>
      </c>
      <c r="W68">
        <v>2.5</v>
      </c>
      <c r="X68">
        <v>2.9</v>
      </c>
      <c r="AA68" s="42"/>
      <c r="AE68" t="s">
        <v>5097</v>
      </c>
      <c r="AF68" s="43">
        <v>0.498</v>
      </c>
      <c r="AG68" s="43">
        <v>0.439</v>
      </c>
      <c r="AH68" s="43">
        <f>1-AF68</f>
        <v>0.502</v>
      </c>
      <c r="AI68" s="43">
        <f>1-AG68</f>
        <v>0.56099999999999994</v>
      </c>
      <c r="AJ68" s="42">
        <v>0.5</v>
      </c>
    </row>
    <row r="69" spans="1:36" x14ac:dyDescent="0.3">
      <c r="A69">
        <v>26</v>
      </c>
      <c r="B69" t="s">
        <v>2705</v>
      </c>
      <c r="C69" t="s">
        <v>13</v>
      </c>
      <c r="D69">
        <v>1988</v>
      </c>
      <c r="E69">
        <v>1</v>
      </c>
      <c r="F69">
        <v>1</v>
      </c>
      <c r="G69">
        <v>0</v>
      </c>
      <c r="H69">
        <v>84</v>
      </c>
      <c r="I69">
        <v>84</v>
      </c>
      <c r="J69">
        <v>84</v>
      </c>
      <c r="K69">
        <v>57.53</v>
      </c>
      <c r="L69">
        <v>0</v>
      </c>
      <c r="M69">
        <v>1</v>
      </c>
      <c r="N69">
        <v>0</v>
      </c>
      <c r="O69" s="2">
        <f t="shared" si="9"/>
        <v>84</v>
      </c>
      <c r="P69" s="2">
        <f t="shared" si="10"/>
        <v>84</v>
      </c>
      <c r="Q69">
        <f t="shared" si="11"/>
        <v>141.53</v>
      </c>
      <c r="R69">
        <f t="shared" si="12"/>
        <v>1</v>
      </c>
      <c r="S69" s="3">
        <f>IF(odi[[#This Row],[Milestones]]=0,0,(odi[[#This Row],[Mat]]/odi[[#This Row],[Milestones]]))</f>
        <v>1</v>
      </c>
      <c r="T69" s="3">
        <f>odi[[#This Row],[Milestones]]/odi[[#This Row],[Mat]]*100</f>
        <v>100</v>
      </c>
      <c r="U69" s="3"/>
      <c r="AD69" t="s">
        <v>5111</v>
      </c>
      <c r="AE69" t="s">
        <v>5098</v>
      </c>
      <c r="AF69" s="43">
        <f>153/161</f>
        <v>0.9503105590062112</v>
      </c>
      <c r="AG69" s="43">
        <f>154.6/161</f>
        <v>0.96024844720496894</v>
      </c>
      <c r="AH69" s="43">
        <f t="shared" ref="AH69:AH74" si="13">1-AF69</f>
        <v>4.9689440993788803E-2</v>
      </c>
      <c r="AI69" s="43">
        <f t="shared" ref="AI69:AI74" si="14">1-AG69</f>
        <v>3.9751552795031064E-2</v>
      </c>
      <c r="AJ69" s="42">
        <v>0.5</v>
      </c>
    </row>
    <row r="70" spans="1:36" x14ac:dyDescent="0.3">
      <c r="A70">
        <v>6</v>
      </c>
      <c r="B70" t="s">
        <v>3252</v>
      </c>
      <c r="C70" t="s">
        <v>14</v>
      </c>
      <c r="D70">
        <v>1989</v>
      </c>
      <c r="E70">
        <v>1</v>
      </c>
      <c r="F70">
        <v>1</v>
      </c>
      <c r="G70">
        <v>0</v>
      </c>
      <c r="H70">
        <v>8</v>
      </c>
      <c r="I70">
        <v>8</v>
      </c>
      <c r="J70">
        <v>8</v>
      </c>
      <c r="K70">
        <v>133.33000000000001</v>
      </c>
      <c r="L70">
        <v>0</v>
      </c>
      <c r="M70">
        <v>0</v>
      </c>
      <c r="N70">
        <v>0</v>
      </c>
      <c r="O70" s="2">
        <f t="shared" si="9"/>
        <v>8</v>
      </c>
      <c r="P70" s="2">
        <f t="shared" si="10"/>
        <v>8</v>
      </c>
      <c r="Q70">
        <f t="shared" si="11"/>
        <v>141.33000000000001</v>
      </c>
      <c r="R70">
        <f t="shared" si="12"/>
        <v>0</v>
      </c>
      <c r="S70" s="3">
        <f>IF(odi[[#This Row],[Milestones]]=0,0,(odi[[#This Row],[Mat]]/odi[[#This Row],[Milestones]]))</f>
        <v>0</v>
      </c>
      <c r="T70" s="3">
        <f>odi[[#This Row],[Milestones]]/odi[[#This Row],[Mat]]*100</f>
        <v>0</v>
      </c>
      <c r="U70" s="3"/>
      <c r="W70" s="42">
        <v>0.01</v>
      </c>
      <c r="AD70" t="s">
        <v>5112</v>
      </c>
      <c r="AE70" t="s">
        <v>5099</v>
      </c>
      <c r="AF70" s="43">
        <f>242/463</f>
        <v>0.52267818574514036</v>
      </c>
      <c r="AG70" s="43">
        <f>228/463</f>
        <v>0.49244060475161988</v>
      </c>
      <c r="AH70" s="43">
        <f t="shared" si="13"/>
        <v>0.47732181425485964</v>
      </c>
      <c r="AI70" s="43">
        <f t="shared" si="14"/>
        <v>0.50755939524838012</v>
      </c>
      <c r="AJ70" s="42">
        <v>0.5</v>
      </c>
    </row>
    <row r="71" spans="1:36" x14ac:dyDescent="0.3">
      <c r="A71">
        <v>1</v>
      </c>
      <c r="B71" t="s">
        <v>1177</v>
      </c>
      <c r="C71" t="s">
        <v>17</v>
      </c>
      <c r="D71">
        <v>2018</v>
      </c>
      <c r="E71">
        <v>2</v>
      </c>
      <c r="F71">
        <v>2</v>
      </c>
      <c r="G71">
        <v>1</v>
      </c>
      <c r="H71">
        <v>8</v>
      </c>
      <c r="I71">
        <v>5</v>
      </c>
      <c r="J71">
        <v>8</v>
      </c>
      <c r="K71">
        <v>133.33000000000001</v>
      </c>
      <c r="L71">
        <v>0</v>
      </c>
      <c r="M71">
        <v>0</v>
      </c>
      <c r="N71">
        <v>0</v>
      </c>
      <c r="O71" s="2">
        <f t="shared" si="9"/>
        <v>4</v>
      </c>
      <c r="P71" s="2">
        <f t="shared" si="10"/>
        <v>4</v>
      </c>
      <c r="Q71">
        <f t="shared" si="11"/>
        <v>141.33000000000001</v>
      </c>
      <c r="R71">
        <f t="shared" si="12"/>
        <v>0</v>
      </c>
      <c r="S71" s="3">
        <f>IF(odi[[#This Row],[Milestones]]=0,0,(odi[[#This Row],[Mat]]/odi[[#This Row],[Milestones]]))</f>
        <v>0</v>
      </c>
      <c r="T71" s="3">
        <f>odi[[#This Row],[Milestones]]/odi[[#This Row],[Mat]]*100</f>
        <v>0</v>
      </c>
      <c r="U71" s="3"/>
      <c r="AD71" t="s">
        <v>5112</v>
      </c>
      <c r="AE71" t="s">
        <v>5100</v>
      </c>
      <c r="AF71" s="43">
        <f>98/145</f>
        <v>0.67586206896551726</v>
      </c>
      <c r="AG71" s="43">
        <f>78/145</f>
        <v>0.53793103448275859</v>
      </c>
      <c r="AH71" s="43">
        <f t="shared" si="13"/>
        <v>0.32413793103448274</v>
      </c>
      <c r="AI71" s="43">
        <f t="shared" si="14"/>
        <v>0.46206896551724141</v>
      </c>
      <c r="AJ71" s="42">
        <v>0.5</v>
      </c>
    </row>
    <row r="72" spans="1:36" x14ac:dyDescent="0.3">
      <c r="A72">
        <v>38</v>
      </c>
      <c r="B72" t="s">
        <v>33</v>
      </c>
      <c r="C72" t="s">
        <v>12</v>
      </c>
      <c r="D72">
        <v>2019</v>
      </c>
      <c r="E72">
        <v>116</v>
      </c>
      <c r="F72">
        <v>114</v>
      </c>
      <c r="G72">
        <v>5</v>
      </c>
      <c r="H72">
        <v>4990</v>
      </c>
      <c r="I72">
        <v>179</v>
      </c>
      <c r="J72">
        <v>45.77</v>
      </c>
      <c r="K72">
        <v>95.55</v>
      </c>
      <c r="L72">
        <v>17</v>
      </c>
      <c r="M72">
        <v>20</v>
      </c>
      <c r="N72">
        <v>2</v>
      </c>
      <c r="O72" s="2">
        <f t="shared" si="9"/>
        <v>43.017241379310342</v>
      </c>
      <c r="P72" s="2">
        <f t="shared" si="10"/>
        <v>43.771929824561404</v>
      </c>
      <c r="Q72">
        <f t="shared" si="11"/>
        <v>141.32</v>
      </c>
      <c r="R72">
        <f t="shared" si="12"/>
        <v>37</v>
      </c>
      <c r="S72" s="3">
        <f>IF(odi[[#This Row],[Milestones]]=0,0,(odi[[#This Row],[Mat]]/odi[[#This Row],[Milestones]]))</f>
        <v>3.1351351351351351</v>
      </c>
      <c r="T72" s="3">
        <f>odi[[#This Row],[Milestones]]/odi[[#This Row],[Mat]]*100</f>
        <v>31.896551724137932</v>
      </c>
      <c r="U72" s="3"/>
      <c r="AE72" t="s">
        <v>5085</v>
      </c>
      <c r="AF72" s="43">
        <v>0.40500000000000003</v>
      </c>
      <c r="AG72" s="43">
        <v>0.34200000000000003</v>
      </c>
      <c r="AH72" s="43">
        <f t="shared" si="13"/>
        <v>0.59499999999999997</v>
      </c>
      <c r="AI72" s="43">
        <f t="shared" si="14"/>
        <v>0.65799999999999992</v>
      </c>
      <c r="AJ72" s="42">
        <v>0.5</v>
      </c>
    </row>
    <row r="73" spans="1:36" x14ac:dyDescent="0.3">
      <c r="A73">
        <v>39</v>
      </c>
      <c r="B73" t="s">
        <v>62</v>
      </c>
      <c r="C73" t="s">
        <v>16</v>
      </c>
      <c r="D73">
        <v>2019</v>
      </c>
      <c r="E73">
        <v>74</v>
      </c>
      <c r="F73">
        <v>72</v>
      </c>
      <c r="G73">
        <v>10</v>
      </c>
      <c r="H73">
        <v>3359</v>
      </c>
      <c r="I73">
        <v>125</v>
      </c>
      <c r="J73">
        <v>54.17</v>
      </c>
      <c r="K73">
        <v>87.08</v>
      </c>
      <c r="L73">
        <v>11</v>
      </c>
      <c r="M73">
        <v>15</v>
      </c>
      <c r="N73">
        <v>2</v>
      </c>
      <c r="O73" s="2">
        <f t="shared" si="9"/>
        <v>45.391891891891895</v>
      </c>
      <c r="P73" s="2">
        <f t="shared" si="10"/>
        <v>46.652777777777779</v>
      </c>
      <c r="Q73">
        <f t="shared" si="11"/>
        <v>141.25</v>
      </c>
      <c r="R73">
        <f t="shared" si="12"/>
        <v>26</v>
      </c>
      <c r="S73" s="3">
        <f>IF(odi[[#This Row],[Milestones]]=0,0,(odi[[#This Row],[Mat]]/odi[[#This Row],[Milestones]]))</f>
        <v>2.8461538461538463</v>
      </c>
      <c r="T73" s="3">
        <f>odi[[#This Row],[Milestones]]/odi[[#This Row],[Mat]]*100</f>
        <v>35.135135135135137</v>
      </c>
      <c r="U73" s="3"/>
      <c r="AD73" t="s">
        <v>5113</v>
      </c>
      <c r="AE73" t="s">
        <v>5109</v>
      </c>
      <c r="AF73" s="43">
        <f>93.3/130</f>
        <v>0.71769230769230763</v>
      </c>
      <c r="AG73" s="43">
        <f>101.1/130</f>
        <v>0.77769230769230768</v>
      </c>
      <c r="AH73" s="43">
        <f t="shared" si="13"/>
        <v>0.28230769230769237</v>
      </c>
      <c r="AI73" s="43">
        <f t="shared" si="14"/>
        <v>0.22230769230769232</v>
      </c>
      <c r="AJ73" s="42">
        <v>0.5</v>
      </c>
    </row>
    <row r="74" spans="1:36" x14ac:dyDescent="0.3">
      <c r="A74">
        <v>9</v>
      </c>
      <c r="B74" t="s">
        <v>2831</v>
      </c>
      <c r="C74" t="s">
        <v>11</v>
      </c>
      <c r="D74">
        <v>1992</v>
      </c>
      <c r="E74">
        <v>6</v>
      </c>
      <c r="F74">
        <v>5</v>
      </c>
      <c r="G74">
        <v>3</v>
      </c>
      <c r="H74">
        <v>49</v>
      </c>
      <c r="I74">
        <v>25</v>
      </c>
      <c r="J74">
        <v>24.5</v>
      </c>
      <c r="K74">
        <v>116.66</v>
      </c>
      <c r="L74">
        <v>0</v>
      </c>
      <c r="M74">
        <v>0</v>
      </c>
      <c r="N74">
        <v>0</v>
      </c>
      <c r="O74" s="2">
        <f t="shared" si="9"/>
        <v>8.1666666666666661</v>
      </c>
      <c r="P74" s="2">
        <f t="shared" si="10"/>
        <v>9.8000000000000007</v>
      </c>
      <c r="Q74">
        <f t="shared" si="11"/>
        <v>141.16</v>
      </c>
      <c r="R74">
        <f t="shared" si="12"/>
        <v>0</v>
      </c>
      <c r="S74" s="3">
        <f>IF(odi[[#This Row],[Milestones]]=0,0,(odi[[#This Row],[Mat]]/odi[[#This Row],[Milestones]]))</f>
        <v>0</v>
      </c>
      <c r="T74" s="3">
        <f>odi[[#This Row],[Milestones]]/odi[[#This Row],[Mat]]*100</f>
        <v>0</v>
      </c>
      <c r="U74" s="3"/>
      <c r="AE74" t="s">
        <v>5103</v>
      </c>
      <c r="AF74" s="43">
        <f>183/200</f>
        <v>0.91500000000000004</v>
      </c>
      <c r="AG74" s="43">
        <f>176/200</f>
        <v>0.88</v>
      </c>
      <c r="AH74" s="43">
        <f t="shared" si="13"/>
        <v>8.4999999999999964E-2</v>
      </c>
      <c r="AI74" s="43">
        <f t="shared" si="14"/>
        <v>0.12</v>
      </c>
      <c r="AJ74" s="42">
        <v>0.5</v>
      </c>
    </row>
    <row r="75" spans="1:36" x14ac:dyDescent="0.3">
      <c r="A75">
        <v>3</v>
      </c>
      <c r="B75" t="s">
        <v>310</v>
      </c>
      <c r="C75" t="s">
        <v>11</v>
      </c>
      <c r="D75">
        <v>2012</v>
      </c>
      <c r="E75">
        <v>57</v>
      </c>
      <c r="F75">
        <v>41</v>
      </c>
      <c r="G75">
        <v>11</v>
      </c>
      <c r="H75">
        <v>810</v>
      </c>
      <c r="I75">
        <v>123</v>
      </c>
      <c r="J75">
        <v>27</v>
      </c>
      <c r="K75">
        <v>113.6</v>
      </c>
      <c r="L75">
        <v>2</v>
      </c>
      <c r="M75">
        <v>3</v>
      </c>
      <c r="N75">
        <v>7</v>
      </c>
      <c r="O75" s="2">
        <f t="shared" si="9"/>
        <v>14.210526315789474</v>
      </c>
      <c r="P75" s="2">
        <f t="shared" si="10"/>
        <v>19.756097560975611</v>
      </c>
      <c r="Q75">
        <f t="shared" si="11"/>
        <v>140.6</v>
      </c>
      <c r="R75">
        <f t="shared" si="12"/>
        <v>5</v>
      </c>
      <c r="S75" s="3">
        <f>IF(odi[[#This Row],[Milestones]]=0,0,(odi[[#This Row],[Mat]]/odi[[#This Row],[Milestones]]))</f>
        <v>11.4</v>
      </c>
      <c r="T75" s="3">
        <f>odi[[#This Row],[Milestones]]/odi[[#This Row],[Mat]]*100</f>
        <v>8.7719298245614024</v>
      </c>
      <c r="U75" s="3"/>
    </row>
    <row r="76" spans="1:36" x14ac:dyDescent="0.3">
      <c r="A76">
        <v>30</v>
      </c>
      <c r="B76" t="s">
        <v>61</v>
      </c>
      <c r="C76" t="s">
        <v>16</v>
      </c>
      <c r="D76">
        <v>2015</v>
      </c>
      <c r="E76">
        <v>398</v>
      </c>
      <c r="F76">
        <v>369</v>
      </c>
      <c r="G76">
        <v>27</v>
      </c>
      <c r="H76">
        <v>8064</v>
      </c>
      <c r="I76">
        <v>124</v>
      </c>
      <c r="J76">
        <v>23.57</v>
      </c>
      <c r="K76">
        <v>117</v>
      </c>
      <c r="L76">
        <v>6</v>
      </c>
      <c r="M76">
        <v>39</v>
      </c>
      <c r="N76">
        <v>30</v>
      </c>
      <c r="O76" s="2">
        <f t="shared" si="9"/>
        <v>20.261306532663315</v>
      </c>
      <c r="P76" s="2">
        <f t="shared" si="10"/>
        <v>21.853658536585368</v>
      </c>
      <c r="Q76">
        <f t="shared" si="11"/>
        <v>140.57</v>
      </c>
      <c r="R76">
        <f t="shared" si="12"/>
        <v>45</v>
      </c>
      <c r="S76" s="3">
        <f>IF(odi[[#This Row],[Milestones]]=0,0,(odi[[#This Row],[Mat]]/odi[[#This Row],[Milestones]]))</f>
        <v>8.844444444444445</v>
      </c>
      <c r="T76" s="3">
        <f>odi[[#This Row],[Milestones]]/odi[[#This Row],[Mat]]*100</f>
        <v>11.306532663316583</v>
      </c>
      <c r="U76" s="3"/>
    </row>
    <row r="77" spans="1:36" x14ac:dyDescent="0.3">
      <c r="A77">
        <v>44</v>
      </c>
      <c r="B77" t="s">
        <v>2737</v>
      </c>
      <c r="C77" t="s">
        <v>2041</v>
      </c>
      <c r="D77">
        <v>2009</v>
      </c>
      <c r="E77">
        <v>2</v>
      </c>
      <c r="F77">
        <v>2</v>
      </c>
      <c r="G77">
        <v>0</v>
      </c>
      <c r="H77">
        <v>72</v>
      </c>
      <c r="I77">
        <v>42</v>
      </c>
      <c r="J77">
        <v>36</v>
      </c>
      <c r="K77">
        <v>104.34</v>
      </c>
      <c r="L77">
        <v>0</v>
      </c>
      <c r="M77">
        <v>0</v>
      </c>
      <c r="N77">
        <v>0</v>
      </c>
      <c r="O77" s="2">
        <f t="shared" si="9"/>
        <v>36</v>
      </c>
      <c r="P77" s="2">
        <f t="shared" si="10"/>
        <v>36</v>
      </c>
      <c r="Q77">
        <f t="shared" si="11"/>
        <v>140.34</v>
      </c>
      <c r="R77">
        <f t="shared" si="12"/>
        <v>0</v>
      </c>
      <c r="S77" s="3">
        <f>IF(odi[[#This Row],[Milestones]]=0,0,(odi[[#This Row],[Mat]]/odi[[#This Row],[Milestones]]))</f>
        <v>0</v>
      </c>
      <c r="T77" s="3">
        <f>odi[[#This Row],[Milestones]]/odi[[#This Row],[Mat]]*100</f>
        <v>0</v>
      </c>
      <c r="U77" s="3"/>
    </row>
    <row r="78" spans="1:36" x14ac:dyDescent="0.3">
      <c r="A78">
        <v>40</v>
      </c>
      <c r="B78" t="s">
        <v>85</v>
      </c>
      <c r="C78" t="s">
        <v>17</v>
      </c>
      <c r="D78">
        <v>2019</v>
      </c>
      <c r="E78">
        <v>115</v>
      </c>
      <c r="F78">
        <v>115</v>
      </c>
      <c r="G78">
        <v>6</v>
      </c>
      <c r="H78">
        <v>4907</v>
      </c>
      <c r="I78">
        <v>178</v>
      </c>
      <c r="J78">
        <v>45.01</v>
      </c>
      <c r="K78">
        <v>95.2</v>
      </c>
      <c r="L78">
        <v>14</v>
      </c>
      <c r="M78">
        <v>24</v>
      </c>
      <c r="N78">
        <v>3</v>
      </c>
      <c r="O78" s="2">
        <f t="shared" si="9"/>
        <v>42.669565217391302</v>
      </c>
      <c r="P78" s="2">
        <f t="shared" si="10"/>
        <v>42.669565217391302</v>
      </c>
      <c r="Q78">
        <f t="shared" si="11"/>
        <v>140.21</v>
      </c>
      <c r="R78">
        <f t="shared" si="12"/>
        <v>38</v>
      </c>
      <c r="S78" s="3">
        <f>IF(odi[[#This Row],[Milestones]]=0,0,(odi[[#This Row],[Mat]]/odi[[#This Row],[Milestones]]))</f>
        <v>3.0263157894736841</v>
      </c>
      <c r="T78" s="3">
        <f>odi[[#This Row],[Milestones]]/odi[[#This Row],[Mat]]*100</f>
        <v>33.043478260869563</v>
      </c>
      <c r="U78" s="3"/>
    </row>
    <row r="79" spans="1:36" x14ac:dyDescent="0.3">
      <c r="A79">
        <v>27</v>
      </c>
      <c r="B79" t="s">
        <v>296</v>
      </c>
      <c r="C79" t="s">
        <v>2034</v>
      </c>
      <c r="D79">
        <v>2019</v>
      </c>
      <c r="E79">
        <v>5</v>
      </c>
      <c r="F79">
        <v>5</v>
      </c>
      <c r="G79">
        <v>0</v>
      </c>
      <c r="H79">
        <v>244</v>
      </c>
      <c r="I79">
        <v>136</v>
      </c>
      <c r="J79">
        <v>48.8</v>
      </c>
      <c r="K79">
        <v>91.38</v>
      </c>
      <c r="L79">
        <v>1</v>
      </c>
      <c r="M79">
        <v>0</v>
      </c>
      <c r="N79">
        <v>0</v>
      </c>
      <c r="O79" s="2">
        <f t="shared" si="9"/>
        <v>48.8</v>
      </c>
      <c r="P79" s="2">
        <f t="shared" si="10"/>
        <v>48.8</v>
      </c>
      <c r="Q79">
        <f t="shared" si="11"/>
        <v>140.18</v>
      </c>
      <c r="R79">
        <f t="shared" si="12"/>
        <v>1</v>
      </c>
      <c r="S79" s="3">
        <f>IF(odi[[#This Row],[Milestones]]=0,0,(odi[[#This Row],[Mat]]/odi[[#This Row],[Milestones]]))</f>
        <v>5</v>
      </c>
      <c r="T79" s="3">
        <f>odi[[#This Row],[Milestones]]/odi[[#This Row],[Mat]]*100</f>
        <v>20</v>
      </c>
      <c r="U79" s="3"/>
    </row>
    <row r="80" spans="1:36" x14ac:dyDescent="0.3">
      <c r="A80">
        <v>45</v>
      </c>
      <c r="B80" t="s">
        <v>3284</v>
      </c>
      <c r="C80" t="s">
        <v>11</v>
      </c>
      <c r="D80">
        <v>1998</v>
      </c>
      <c r="E80">
        <v>3</v>
      </c>
      <c r="F80">
        <v>1</v>
      </c>
      <c r="G80">
        <v>1</v>
      </c>
      <c r="H80">
        <v>7</v>
      </c>
      <c r="I80">
        <v>7</v>
      </c>
      <c r="J80">
        <v>0</v>
      </c>
      <c r="K80">
        <v>140</v>
      </c>
      <c r="L80">
        <v>0</v>
      </c>
      <c r="M80">
        <v>0</v>
      </c>
      <c r="N80">
        <v>0</v>
      </c>
      <c r="O80" s="2">
        <f t="shared" si="9"/>
        <v>2.3333333333333335</v>
      </c>
      <c r="P80" s="2">
        <f t="shared" si="10"/>
        <v>7</v>
      </c>
      <c r="Q80">
        <f t="shared" si="11"/>
        <v>140</v>
      </c>
      <c r="R80">
        <f t="shared" si="12"/>
        <v>0</v>
      </c>
      <c r="S80" s="3">
        <f>IF(odi[[#This Row],[Milestones]]=0,0,(odi[[#This Row],[Mat]]/odi[[#This Row],[Milestones]]))</f>
        <v>0</v>
      </c>
      <c r="T80" s="3">
        <f>odi[[#This Row],[Milestones]]/odi[[#This Row],[Mat]]*100</f>
        <v>0</v>
      </c>
      <c r="U80" s="3"/>
    </row>
    <row r="81" spans="1:21" x14ac:dyDescent="0.3">
      <c r="A81">
        <v>35</v>
      </c>
      <c r="B81" t="s">
        <v>392</v>
      </c>
      <c r="C81" t="s">
        <v>2022</v>
      </c>
      <c r="D81">
        <v>2019</v>
      </c>
      <c r="E81">
        <v>39</v>
      </c>
      <c r="F81">
        <v>34</v>
      </c>
      <c r="G81">
        <v>10</v>
      </c>
      <c r="H81">
        <v>397</v>
      </c>
      <c r="I81">
        <v>45</v>
      </c>
      <c r="J81">
        <v>16.54</v>
      </c>
      <c r="K81">
        <v>122.91</v>
      </c>
      <c r="L81">
        <v>0</v>
      </c>
      <c r="M81">
        <v>0</v>
      </c>
      <c r="N81">
        <v>2</v>
      </c>
      <c r="O81" s="2">
        <f t="shared" si="9"/>
        <v>10.179487179487179</v>
      </c>
      <c r="P81" s="2">
        <f t="shared" si="10"/>
        <v>11.676470588235293</v>
      </c>
      <c r="Q81">
        <f t="shared" si="11"/>
        <v>139.44999999999999</v>
      </c>
      <c r="R81">
        <f t="shared" si="12"/>
        <v>0</v>
      </c>
      <c r="S81" s="3">
        <f>IF(odi[[#This Row],[Milestones]]=0,0,(odi[[#This Row],[Mat]]/odi[[#This Row],[Milestones]]))</f>
        <v>0</v>
      </c>
      <c r="T81" s="3">
        <f>odi[[#This Row],[Milestones]]/odi[[#This Row],[Mat]]*100</f>
        <v>0</v>
      </c>
      <c r="U81" s="3"/>
    </row>
    <row r="82" spans="1:21" x14ac:dyDescent="0.3">
      <c r="A82">
        <v>27</v>
      </c>
      <c r="B82" t="s">
        <v>203</v>
      </c>
      <c r="C82" t="s">
        <v>11</v>
      </c>
      <c r="D82">
        <v>2013</v>
      </c>
      <c r="E82">
        <v>251</v>
      </c>
      <c r="F82">
        <v>245</v>
      </c>
      <c r="G82">
        <v>9</v>
      </c>
      <c r="H82">
        <v>8273</v>
      </c>
      <c r="I82">
        <v>219</v>
      </c>
      <c r="J82">
        <v>35.049999999999997</v>
      </c>
      <c r="K82">
        <v>104.33</v>
      </c>
      <c r="L82">
        <v>15</v>
      </c>
      <c r="M82">
        <v>38</v>
      </c>
      <c r="N82">
        <v>14</v>
      </c>
      <c r="O82" s="2">
        <f t="shared" si="9"/>
        <v>32.960159362549803</v>
      </c>
      <c r="P82" s="2">
        <f t="shared" si="10"/>
        <v>33.767346938775511</v>
      </c>
      <c r="Q82">
        <f t="shared" si="11"/>
        <v>139.38</v>
      </c>
      <c r="R82">
        <f t="shared" si="12"/>
        <v>53</v>
      </c>
      <c r="S82" s="3">
        <f>IF(odi[[#This Row],[Milestones]]=0,0,(odi[[#This Row],[Mat]]/odi[[#This Row],[Milestones]]))</f>
        <v>4.7358490566037732</v>
      </c>
      <c r="T82" s="3">
        <f>odi[[#This Row],[Milestones]]/odi[[#This Row],[Mat]]*100</f>
        <v>21.115537848605577</v>
      </c>
      <c r="U82" s="3"/>
    </row>
    <row r="83" spans="1:21" x14ac:dyDescent="0.3">
      <c r="A83">
        <v>2</v>
      </c>
      <c r="B83" t="s">
        <v>67</v>
      </c>
      <c r="C83" t="s">
        <v>17</v>
      </c>
      <c r="D83">
        <v>2019</v>
      </c>
      <c r="E83">
        <v>126</v>
      </c>
      <c r="F83">
        <v>110</v>
      </c>
      <c r="G83">
        <v>31</v>
      </c>
      <c r="H83">
        <v>3058</v>
      </c>
      <c r="I83">
        <v>139</v>
      </c>
      <c r="J83">
        <v>38.700000000000003</v>
      </c>
      <c r="K83">
        <v>100.13</v>
      </c>
      <c r="L83">
        <v>5</v>
      </c>
      <c r="M83">
        <v>12</v>
      </c>
      <c r="N83">
        <v>8</v>
      </c>
      <c r="O83" s="2">
        <f t="shared" si="9"/>
        <v>24.269841269841269</v>
      </c>
      <c r="P83" s="2">
        <f t="shared" si="10"/>
        <v>27.8</v>
      </c>
      <c r="Q83">
        <f t="shared" si="11"/>
        <v>138.82999999999998</v>
      </c>
      <c r="R83">
        <f t="shared" si="12"/>
        <v>17</v>
      </c>
      <c r="S83" s="3">
        <f>IF(odi[[#This Row],[Milestones]]=0,0,(odi[[#This Row],[Mat]]/odi[[#This Row],[Milestones]]))</f>
        <v>7.4117647058823533</v>
      </c>
      <c r="T83" s="3">
        <f>odi[[#This Row],[Milestones]]/odi[[#This Row],[Mat]]*100</f>
        <v>13.492063492063492</v>
      </c>
      <c r="U83" s="3"/>
    </row>
    <row r="84" spans="1:21" x14ac:dyDescent="0.3">
      <c r="A84">
        <v>13</v>
      </c>
      <c r="B84" t="s">
        <v>96</v>
      </c>
      <c r="C84" t="s">
        <v>13</v>
      </c>
      <c r="D84">
        <v>2019</v>
      </c>
      <c r="E84">
        <v>143</v>
      </c>
      <c r="F84">
        <v>135</v>
      </c>
      <c r="G84">
        <v>21</v>
      </c>
      <c r="H84">
        <v>5856</v>
      </c>
      <c r="I84">
        <v>133</v>
      </c>
      <c r="J84">
        <v>51.36</v>
      </c>
      <c r="K84">
        <v>87.37</v>
      </c>
      <c r="L84">
        <v>16</v>
      </c>
      <c r="M84">
        <v>33</v>
      </c>
      <c r="N84">
        <v>4</v>
      </c>
      <c r="O84" s="2">
        <f t="shared" si="9"/>
        <v>40.951048951048953</v>
      </c>
      <c r="P84" s="2">
        <f t="shared" si="10"/>
        <v>43.37777777777778</v>
      </c>
      <c r="Q84">
        <f t="shared" si="11"/>
        <v>138.73000000000002</v>
      </c>
      <c r="R84">
        <f t="shared" si="12"/>
        <v>49</v>
      </c>
      <c r="S84" s="3">
        <f>IF(odi[[#This Row],[Milestones]]=0,0,(odi[[#This Row],[Mat]]/odi[[#This Row],[Milestones]]))</f>
        <v>2.9183673469387754</v>
      </c>
      <c r="T84" s="3">
        <f>odi[[#This Row],[Milestones]]/odi[[#This Row],[Mat]]*100</f>
        <v>34.265734265734267</v>
      </c>
      <c r="U84" s="3"/>
    </row>
    <row r="85" spans="1:21" x14ac:dyDescent="0.3">
      <c r="A85">
        <v>31</v>
      </c>
      <c r="B85" t="s">
        <v>244</v>
      </c>
      <c r="C85" t="s">
        <v>18</v>
      </c>
      <c r="D85">
        <v>2019</v>
      </c>
      <c r="E85">
        <v>3</v>
      </c>
      <c r="F85">
        <v>2</v>
      </c>
      <c r="G85">
        <v>0</v>
      </c>
      <c r="H85">
        <v>33</v>
      </c>
      <c r="I85">
        <v>22</v>
      </c>
      <c r="J85">
        <v>16.5</v>
      </c>
      <c r="K85">
        <v>122.22</v>
      </c>
      <c r="L85">
        <v>0</v>
      </c>
      <c r="M85">
        <v>0</v>
      </c>
      <c r="N85">
        <v>0</v>
      </c>
      <c r="O85" s="2">
        <f t="shared" si="9"/>
        <v>11</v>
      </c>
      <c r="P85" s="2">
        <f t="shared" si="10"/>
        <v>16.5</v>
      </c>
      <c r="Q85">
        <f t="shared" si="11"/>
        <v>138.72</v>
      </c>
      <c r="R85">
        <f t="shared" si="12"/>
        <v>0</v>
      </c>
      <c r="S85" s="3">
        <f>IF(odi[[#This Row],[Milestones]]=0,0,(odi[[#This Row],[Mat]]/odi[[#This Row],[Milestones]]))</f>
        <v>0</v>
      </c>
      <c r="T85" s="3">
        <f>odi[[#This Row],[Milestones]]/odi[[#This Row],[Mat]]*100</f>
        <v>0</v>
      </c>
      <c r="U85" s="3"/>
    </row>
    <row r="86" spans="1:21" x14ac:dyDescent="0.3">
      <c r="A86">
        <v>29</v>
      </c>
      <c r="B86" t="s">
        <v>415</v>
      </c>
      <c r="C86" t="s">
        <v>12</v>
      </c>
      <c r="D86">
        <v>2017</v>
      </c>
      <c r="E86">
        <v>69</v>
      </c>
      <c r="F86">
        <v>52</v>
      </c>
      <c r="G86">
        <v>22</v>
      </c>
      <c r="H86">
        <v>1032</v>
      </c>
      <c r="I86">
        <v>116</v>
      </c>
      <c r="J86">
        <v>34.4</v>
      </c>
      <c r="K86">
        <v>104.24</v>
      </c>
      <c r="L86">
        <v>1</v>
      </c>
      <c r="M86">
        <v>4</v>
      </c>
      <c r="N86">
        <v>4</v>
      </c>
      <c r="O86" s="2">
        <f t="shared" si="9"/>
        <v>14.956521739130435</v>
      </c>
      <c r="P86" s="2">
        <f t="shared" si="10"/>
        <v>19.846153846153847</v>
      </c>
      <c r="Q86">
        <f t="shared" si="11"/>
        <v>138.63999999999999</v>
      </c>
      <c r="R86">
        <f t="shared" si="12"/>
        <v>5</v>
      </c>
      <c r="S86" s="3">
        <f>IF(odi[[#This Row],[Milestones]]=0,0,(odi[[#This Row],[Mat]]/odi[[#This Row],[Milestones]]))</f>
        <v>13.8</v>
      </c>
      <c r="T86" s="3">
        <f>odi[[#This Row],[Milestones]]/odi[[#This Row],[Mat]]*100</f>
        <v>7.2463768115942031</v>
      </c>
      <c r="U86" s="3"/>
    </row>
    <row r="87" spans="1:21" x14ac:dyDescent="0.3">
      <c r="A87">
        <v>23</v>
      </c>
      <c r="B87" t="s">
        <v>55</v>
      </c>
      <c r="C87" t="s">
        <v>11</v>
      </c>
      <c r="D87">
        <v>2019</v>
      </c>
      <c r="E87">
        <v>133</v>
      </c>
      <c r="F87">
        <v>131</v>
      </c>
      <c r="G87">
        <v>7</v>
      </c>
      <c r="H87">
        <v>5518</v>
      </c>
      <c r="I87">
        <v>143</v>
      </c>
      <c r="J87">
        <v>44.5</v>
      </c>
      <c r="K87">
        <v>94.01</v>
      </c>
      <c r="L87">
        <v>17</v>
      </c>
      <c r="M87">
        <v>27</v>
      </c>
      <c r="N87">
        <v>5</v>
      </c>
      <c r="O87" s="2">
        <f t="shared" si="9"/>
        <v>41.488721804511279</v>
      </c>
      <c r="P87" s="2">
        <f t="shared" si="10"/>
        <v>42.122137404580151</v>
      </c>
      <c r="Q87">
        <f t="shared" si="11"/>
        <v>138.51</v>
      </c>
      <c r="R87">
        <f t="shared" si="12"/>
        <v>44</v>
      </c>
      <c r="S87" s="3">
        <f>IF(odi[[#This Row],[Milestones]]=0,0,(odi[[#This Row],[Mat]]/odi[[#This Row],[Milestones]]))</f>
        <v>3.0227272727272729</v>
      </c>
      <c r="T87" s="3">
        <f>odi[[#This Row],[Milestones]]/odi[[#This Row],[Mat]]*100</f>
        <v>33.082706766917291</v>
      </c>
      <c r="U87" s="3"/>
    </row>
    <row r="88" spans="1:21" x14ac:dyDescent="0.3">
      <c r="A88">
        <v>38</v>
      </c>
      <c r="B88" t="s">
        <v>3096</v>
      </c>
      <c r="C88" t="s">
        <v>2024</v>
      </c>
      <c r="D88">
        <v>2011</v>
      </c>
      <c r="E88">
        <v>2</v>
      </c>
      <c r="F88">
        <v>2</v>
      </c>
      <c r="G88">
        <v>1</v>
      </c>
      <c r="H88">
        <v>17</v>
      </c>
      <c r="I88">
        <v>10</v>
      </c>
      <c r="J88">
        <v>17</v>
      </c>
      <c r="K88">
        <v>121.42</v>
      </c>
      <c r="L88">
        <v>0</v>
      </c>
      <c r="M88">
        <v>0</v>
      </c>
      <c r="N88">
        <v>0</v>
      </c>
      <c r="O88" s="2">
        <f t="shared" si="9"/>
        <v>8.5</v>
      </c>
      <c r="P88" s="2">
        <f t="shared" si="10"/>
        <v>8.5</v>
      </c>
      <c r="Q88">
        <f t="shared" si="11"/>
        <v>138.42000000000002</v>
      </c>
      <c r="R88">
        <f t="shared" si="12"/>
        <v>0</v>
      </c>
      <c r="S88" s="3">
        <f>IF(odi[[#This Row],[Milestones]]=0,0,(odi[[#This Row],[Mat]]/odi[[#This Row],[Milestones]]))</f>
        <v>0</v>
      </c>
      <c r="T88" s="3">
        <f>odi[[#This Row],[Milestones]]/odi[[#This Row],[Mat]]*100</f>
        <v>0</v>
      </c>
      <c r="U88" s="3"/>
    </row>
    <row r="89" spans="1:21" x14ac:dyDescent="0.3">
      <c r="A89">
        <v>10</v>
      </c>
      <c r="B89" t="s">
        <v>2584</v>
      </c>
      <c r="C89" t="s">
        <v>13</v>
      </c>
      <c r="D89">
        <v>1990</v>
      </c>
      <c r="E89">
        <v>4</v>
      </c>
      <c r="F89">
        <v>4</v>
      </c>
      <c r="G89">
        <v>2</v>
      </c>
      <c r="H89">
        <v>137</v>
      </c>
      <c r="I89">
        <v>43</v>
      </c>
      <c r="J89">
        <v>68.5</v>
      </c>
      <c r="K89">
        <v>69.89</v>
      </c>
      <c r="L89">
        <v>0</v>
      </c>
      <c r="M89">
        <v>0</v>
      </c>
      <c r="N89">
        <v>0</v>
      </c>
      <c r="O89" s="2">
        <f t="shared" si="9"/>
        <v>34.25</v>
      </c>
      <c r="P89" s="2">
        <f t="shared" si="10"/>
        <v>34.25</v>
      </c>
      <c r="Q89">
        <f t="shared" si="11"/>
        <v>138.38999999999999</v>
      </c>
      <c r="R89">
        <f t="shared" si="12"/>
        <v>0</v>
      </c>
      <c r="S89" s="3">
        <f>IF(odi[[#This Row],[Milestones]]=0,0,(odi[[#This Row],[Mat]]/odi[[#This Row],[Milestones]]))</f>
        <v>0</v>
      </c>
      <c r="T89" s="3">
        <f>odi[[#This Row],[Milestones]]/odi[[#This Row],[Mat]]*100</f>
        <v>0</v>
      </c>
      <c r="U89" s="3"/>
    </row>
    <row r="90" spans="1:21" x14ac:dyDescent="0.3">
      <c r="A90">
        <v>4</v>
      </c>
      <c r="B90" t="s">
        <v>219</v>
      </c>
      <c r="C90" t="s">
        <v>18</v>
      </c>
      <c r="D90">
        <v>2017</v>
      </c>
      <c r="E90">
        <v>85</v>
      </c>
      <c r="F90">
        <v>68</v>
      </c>
      <c r="G90">
        <v>9</v>
      </c>
      <c r="H90">
        <v>1397</v>
      </c>
      <c r="I90">
        <v>170</v>
      </c>
      <c r="J90">
        <v>23.67</v>
      </c>
      <c r="K90">
        <v>114.5</v>
      </c>
      <c r="L90">
        <v>1</v>
      </c>
      <c r="M90">
        <v>4</v>
      </c>
      <c r="N90">
        <v>7</v>
      </c>
      <c r="O90" s="2">
        <f t="shared" si="9"/>
        <v>16.435294117647057</v>
      </c>
      <c r="P90" s="2">
        <f t="shared" si="10"/>
        <v>20.544117647058822</v>
      </c>
      <c r="Q90">
        <f t="shared" si="11"/>
        <v>138.17000000000002</v>
      </c>
      <c r="R90">
        <f t="shared" si="12"/>
        <v>5</v>
      </c>
      <c r="S90" s="3">
        <f>IF(odi[[#This Row],[Milestones]]=0,0,(odi[[#This Row],[Mat]]/odi[[#This Row],[Milestones]]))</f>
        <v>17</v>
      </c>
      <c r="T90" s="3">
        <f>odi[[#This Row],[Milestones]]/odi[[#This Row],[Mat]]*100</f>
        <v>5.8823529411764701</v>
      </c>
      <c r="U90" s="3"/>
    </row>
    <row r="91" spans="1:21" x14ac:dyDescent="0.3">
      <c r="A91">
        <v>10</v>
      </c>
      <c r="B91" t="s">
        <v>47</v>
      </c>
      <c r="C91" t="s">
        <v>11</v>
      </c>
      <c r="D91">
        <v>2019</v>
      </c>
      <c r="E91">
        <v>350</v>
      </c>
      <c r="F91">
        <v>297</v>
      </c>
      <c r="G91">
        <v>84</v>
      </c>
      <c r="H91">
        <v>10773</v>
      </c>
      <c r="I91">
        <v>183</v>
      </c>
      <c r="J91">
        <v>50.57</v>
      </c>
      <c r="K91">
        <v>87.56</v>
      </c>
      <c r="L91">
        <v>10</v>
      </c>
      <c r="M91">
        <v>73</v>
      </c>
      <c r="N91">
        <v>10</v>
      </c>
      <c r="O91" s="2">
        <f t="shared" si="9"/>
        <v>30.78</v>
      </c>
      <c r="P91" s="2">
        <f t="shared" si="10"/>
        <v>36.272727272727273</v>
      </c>
      <c r="Q91">
        <f t="shared" si="11"/>
        <v>138.13</v>
      </c>
      <c r="R91">
        <f t="shared" si="12"/>
        <v>83</v>
      </c>
      <c r="S91" s="3">
        <f>IF(odi[[#This Row],[Milestones]]=0,0,(odi[[#This Row],[Mat]]/odi[[#This Row],[Milestones]]))</f>
        <v>4.2168674698795181</v>
      </c>
      <c r="T91" s="3">
        <f>odi[[#This Row],[Milestones]]/odi[[#This Row],[Mat]]*100</f>
        <v>23.714285714285715</v>
      </c>
      <c r="U91" s="3"/>
    </row>
    <row r="92" spans="1:21" x14ac:dyDescent="0.3">
      <c r="A92">
        <v>19</v>
      </c>
      <c r="B92" t="s">
        <v>29</v>
      </c>
      <c r="C92" t="s">
        <v>11</v>
      </c>
      <c r="D92">
        <v>2019</v>
      </c>
      <c r="E92">
        <v>221</v>
      </c>
      <c r="F92">
        <v>214</v>
      </c>
      <c r="G92">
        <v>32</v>
      </c>
      <c r="H92">
        <v>8944</v>
      </c>
      <c r="I92">
        <v>264</v>
      </c>
      <c r="J92">
        <v>49.14</v>
      </c>
      <c r="K92">
        <v>88.88</v>
      </c>
      <c r="L92">
        <v>28</v>
      </c>
      <c r="M92">
        <v>43</v>
      </c>
      <c r="N92">
        <v>13</v>
      </c>
      <c r="O92" s="2">
        <f t="shared" si="9"/>
        <v>40.470588235294116</v>
      </c>
      <c r="P92" s="2">
        <f t="shared" si="10"/>
        <v>41.794392523364486</v>
      </c>
      <c r="Q92">
        <f t="shared" si="11"/>
        <v>138.01999999999998</v>
      </c>
      <c r="R92">
        <f t="shared" si="12"/>
        <v>71</v>
      </c>
      <c r="S92" s="3">
        <f>IF(odi[[#This Row],[Milestones]]=0,0,(odi[[#This Row],[Mat]]/odi[[#This Row],[Milestones]]))</f>
        <v>3.112676056338028</v>
      </c>
      <c r="T92" s="3">
        <f>odi[[#This Row],[Milestones]]/odi[[#This Row],[Mat]]*100</f>
        <v>32.126696832579185</v>
      </c>
      <c r="U92" s="3"/>
    </row>
    <row r="93" spans="1:21" x14ac:dyDescent="0.3">
      <c r="A93">
        <v>28</v>
      </c>
      <c r="B93" t="s">
        <v>68</v>
      </c>
      <c r="C93" t="s">
        <v>17</v>
      </c>
      <c r="D93">
        <v>2019</v>
      </c>
      <c r="E93">
        <v>181</v>
      </c>
      <c r="F93">
        <v>178</v>
      </c>
      <c r="G93">
        <v>14</v>
      </c>
      <c r="H93">
        <v>8113</v>
      </c>
      <c r="I93">
        <v>159</v>
      </c>
      <c r="J93">
        <v>49.46</v>
      </c>
      <c r="K93">
        <v>88.39</v>
      </c>
      <c r="L93">
        <v>27</v>
      </c>
      <c r="M93">
        <v>39</v>
      </c>
      <c r="N93">
        <v>4</v>
      </c>
      <c r="O93" s="2">
        <f t="shared" si="9"/>
        <v>44.8232044198895</v>
      </c>
      <c r="P93" s="2">
        <f t="shared" si="10"/>
        <v>45.578651685393261</v>
      </c>
      <c r="Q93">
        <f t="shared" si="11"/>
        <v>137.85</v>
      </c>
      <c r="R93">
        <f t="shared" si="12"/>
        <v>66</v>
      </c>
      <c r="S93" s="3">
        <f>IF(odi[[#This Row],[Milestones]]=0,0,(odi[[#This Row],[Mat]]/odi[[#This Row],[Milestones]]))</f>
        <v>2.7424242424242422</v>
      </c>
      <c r="T93" s="3">
        <f>odi[[#This Row],[Milestones]]/odi[[#This Row],[Mat]]*100</f>
        <v>36.464088397790057</v>
      </c>
      <c r="U93" s="3"/>
    </row>
    <row r="94" spans="1:21" x14ac:dyDescent="0.3">
      <c r="A94">
        <v>48</v>
      </c>
      <c r="B94" t="s">
        <v>181</v>
      </c>
      <c r="C94" t="s">
        <v>2022</v>
      </c>
      <c r="D94">
        <v>2018</v>
      </c>
      <c r="E94">
        <v>15</v>
      </c>
      <c r="F94">
        <v>15</v>
      </c>
      <c r="G94">
        <v>2</v>
      </c>
      <c r="H94">
        <v>691</v>
      </c>
      <c r="I94">
        <v>121</v>
      </c>
      <c r="J94">
        <v>53.15</v>
      </c>
      <c r="K94">
        <v>84.57</v>
      </c>
      <c r="L94">
        <v>2</v>
      </c>
      <c r="M94">
        <v>4</v>
      </c>
      <c r="N94">
        <v>1</v>
      </c>
      <c r="O94" s="2">
        <f t="shared" si="9"/>
        <v>46.06666666666667</v>
      </c>
      <c r="P94" s="2">
        <f t="shared" si="10"/>
        <v>46.06666666666667</v>
      </c>
      <c r="Q94">
        <f t="shared" si="11"/>
        <v>137.72</v>
      </c>
      <c r="R94">
        <f t="shared" si="12"/>
        <v>6</v>
      </c>
      <c r="S94" s="3">
        <f>IF(odi[[#This Row],[Milestones]]=0,0,(odi[[#This Row],[Mat]]/odi[[#This Row],[Milestones]]))</f>
        <v>2.5</v>
      </c>
      <c r="T94" s="3">
        <f>odi[[#This Row],[Milestones]]/odi[[#This Row],[Mat]]*100</f>
        <v>40</v>
      </c>
      <c r="U94" s="3"/>
    </row>
    <row r="95" spans="1:21" x14ac:dyDescent="0.3">
      <c r="A95">
        <v>31</v>
      </c>
      <c r="B95" t="s">
        <v>1231</v>
      </c>
      <c r="C95" t="s">
        <v>15</v>
      </c>
      <c r="D95">
        <v>2019</v>
      </c>
      <c r="E95">
        <v>2</v>
      </c>
      <c r="F95">
        <v>1</v>
      </c>
      <c r="G95">
        <v>0</v>
      </c>
      <c r="H95">
        <v>21</v>
      </c>
      <c r="I95">
        <v>21</v>
      </c>
      <c r="J95">
        <v>21</v>
      </c>
      <c r="K95">
        <v>116.66</v>
      </c>
      <c r="L95">
        <v>0</v>
      </c>
      <c r="M95">
        <v>0</v>
      </c>
      <c r="N95">
        <v>0</v>
      </c>
      <c r="O95" s="2">
        <f t="shared" si="9"/>
        <v>10.5</v>
      </c>
      <c r="P95" s="2">
        <f t="shared" si="10"/>
        <v>21</v>
      </c>
      <c r="Q95">
        <f t="shared" si="11"/>
        <v>137.66</v>
      </c>
      <c r="R95">
        <f t="shared" si="12"/>
        <v>0</v>
      </c>
      <c r="S95" s="3">
        <f>IF(odi[[#This Row],[Milestones]]=0,0,(odi[[#This Row],[Mat]]/odi[[#This Row],[Milestones]]))</f>
        <v>0</v>
      </c>
      <c r="T95" s="3">
        <f>odi[[#This Row],[Milestones]]/odi[[#This Row],[Mat]]*100</f>
        <v>0</v>
      </c>
      <c r="U95" s="3"/>
    </row>
    <row r="96" spans="1:21" x14ac:dyDescent="0.3">
      <c r="A96">
        <v>11</v>
      </c>
      <c r="B96" t="s">
        <v>1908</v>
      </c>
      <c r="C96" t="s">
        <v>22</v>
      </c>
      <c r="D96">
        <v>2008</v>
      </c>
      <c r="E96">
        <v>1</v>
      </c>
      <c r="F96">
        <v>1</v>
      </c>
      <c r="G96">
        <v>0</v>
      </c>
      <c r="H96">
        <v>4</v>
      </c>
      <c r="I96">
        <v>4</v>
      </c>
      <c r="J96">
        <v>4</v>
      </c>
      <c r="K96">
        <v>133.33000000000001</v>
      </c>
      <c r="L96">
        <v>0</v>
      </c>
      <c r="M96">
        <v>0</v>
      </c>
      <c r="N96">
        <v>0</v>
      </c>
      <c r="O96" s="2">
        <f t="shared" si="9"/>
        <v>4</v>
      </c>
      <c r="P96" s="2">
        <f t="shared" si="10"/>
        <v>4</v>
      </c>
      <c r="Q96">
        <f t="shared" si="11"/>
        <v>137.33000000000001</v>
      </c>
      <c r="R96">
        <f t="shared" si="12"/>
        <v>0</v>
      </c>
      <c r="S96" s="3">
        <f>IF(odi[[#This Row],[Milestones]]=0,0,(odi[[#This Row],[Mat]]/odi[[#This Row],[Milestones]]))</f>
        <v>0</v>
      </c>
      <c r="T96" s="3">
        <f>odi[[#This Row],[Milestones]]/odi[[#This Row],[Mat]]*100</f>
        <v>0</v>
      </c>
      <c r="U96" s="3"/>
    </row>
    <row r="97" spans="1:21" x14ac:dyDescent="0.3">
      <c r="A97">
        <v>47</v>
      </c>
      <c r="B97" t="s">
        <v>2100</v>
      </c>
      <c r="C97" t="s">
        <v>15</v>
      </c>
      <c r="D97">
        <v>1991</v>
      </c>
      <c r="E97">
        <v>187</v>
      </c>
      <c r="F97">
        <v>167</v>
      </c>
      <c r="G97">
        <v>24</v>
      </c>
      <c r="H97">
        <v>6721</v>
      </c>
      <c r="I97">
        <v>189</v>
      </c>
      <c r="J97">
        <v>47</v>
      </c>
      <c r="K97">
        <v>90.2</v>
      </c>
      <c r="L97">
        <v>11</v>
      </c>
      <c r="M97">
        <v>45</v>
      </c>
      <c r="N97">
        <v>7</v>
      </c>
      <c r="O97" s="2">
        <f t="shared" si="9"/>
        <v>35.941176470588232</v>
      </c>
      <c r="P97" s="2">
        <f t="shared" si="10"/>
        <v>40.245508982035929</v>
      </c>
      <c r="Q97">
        <f t="shared" si="11"/>
        <v>137.19999999999999</v>
      </c>
      <c r="R97">
        <f t="shared" si="12"/>
        <v>56</v>
      </c>
      <c r="S97" s="3">
        <f>IF(odi[[#This Row],[Milestones]]=0,0,(odi[[#This Row],[Mat]]/odi[[#This Row],[Milestones]]))</f>
        <v>3.3392857142857144</v>
      </c>
      <c r="T97" s="3">
        <f>odi[[#This Row],[Milestones]]/odi[[#This Row],[Mat]]*100</f>
        <v>29.946524064171122</v>
      </c>
      <c r="U97" s="3"/>
    </row>
    <row r="98" spans="1:21" x14ac:dyDescent="0.3">
      <c r="A98">
        <v>35</v>
      </c>
      <c r="B98" t="s">
        <v>2545</v>
      </c>
      <c r="C98" t="s">
        <v>14</v>
      </c>
      <c r="D98">
        <v>1997</v>
      </c>
      <c r="E98">
        <v>11</v>
      </c>
      <c r="F98">
        <v>6</v>
      </c>
      <c r="G98">
        <v>3</v>
      </c>
      <c r="H98">
        <v>161</v>
      </c>
      <c r="I98">
        <v>57</v>
      </c>
      <c r="J98">
        <v>53.66</v>
      </c>
      <c r="K98">
        <v>83.41</v>
      </c>
      <c r="L98">
        <v>0</v>
      </c>
      <c r="M98">
        <v>2</v>
      </c>
      <c r="N98">
        <v>0</v>
      </c>
      <c r="O98" s="2">
        <f t="shared" si="9"/>
        <v>14.636363636363637</v>
      </c>
      <c r="P98" s="2">
        <f t="shared" si="10"/>
        <v>26.833333333333332</v>
      </c>
      <c r="Q98">
        <f t="shared" si="11"/>
        <v>137.07</v>
      </c>
      <c r="R98">
        <f t="shared" si="12"/>
        <v>2</v>
      </c>
      <c r="S98" s="3">
        <f>IF(odi[[#This Row],[Milestones]]=0,0,(odi[[#This Row],[Mat]]/odi[[#This Row],[Milestones]]))</f>
        <v>5.5</v>
      </c>
      <c r="T98" s="3">
        <f>odi[[#This Row],[Milestones]]/odi[[#This Row],[Mat]]*100</f>
        <v>18.181818181818183</v>
      </c>
      <c r="U98" s="3"/>
    </row>
    <row r="99" spans="1:21" x14ac:dyDescent="0.3">
      <c r="A99">
        <v>11</v>
      </c>
      <c r="B99" t="s">
        <v>2833</v>
      </c>
      <c r="C99" t="s">
        <v>15</v>
      </c>
      <c r="D99">
        <v>1984</v>
      </c>
      <c r="E99">
        <v>18</v>
      </c>
      <c r="F99">
        <v>5</v>
      </c>
      <c r="G99">
        <v>4</v>
      </c>
      <c r="H99">
        <v>49</v>
      </c>
      <c r="I99">
        <v>16</v>
      </c>
      <c r="J99">
        <v>49</v>
      </c>
      <c r="K99">
        <v>87.5</v>
      </c>
      <c r="L99">
        <v>0</v>
      </c>
      <c r="M99">
        <v>0</v>
      </c>
      <c r="N99">
        <v>0</v>
      </c>
      <c r="O99" s="2">
        <f t="shared" si="9"/>
        <v>2.7222222222222223</v>
      </c>
      <c r="P99" s="2">
        <f t="shared" si="10"/>
        <v>9.8000000000000007</v>
      </c>
      <c r="Q99">
        <f t="shared" si="11"/>
        <v>136.5</v>
      </c>
      <c r="R99">
        <f t="shared" si="12"/>
        <v>0</v>
      </c>
      <c r="S99" s="3">
        <f>IF(odi[[#This Row],[Milestones]]=0,0,(odi[[#This Row],[Mat]]/odi[[#This Row],[Milestones]]))</f>
        <v>0</v>
      </c>
      <c r="T99" s="3">
        <f>odi[[#This Row],[Milestones]]/odi[[#This Row],[Mat]]*100</f>
        <v>0</v>
      </c>
      <c r="U99" s="3"/>
    </row>
    <row r="100" spans="1:21" x14ac:dyDescent="0.3">
      <c r="A100">
        <v>7</v>
      </c>
      <c r="B100" t="s">
        <v>160</v>
      </c>
      <c r="C100" t="s">
        <v>18</v>
      </c>
      <c r="D100">
        <v>2017</v>
      </c>
      <c r="E100">
        <v>49</v>
      </c>
      <c r="F100">
        <v>45</v>
      </c>
      <c r="G100">
        <v>5</v>
      </c>
      <c r="H100">
        <v>1109</v>
      </c>
      <c r="I100">
        <v>131</v>
      </c>
      <c r="J100">
        <v>27.72</v>
      </c>
      <c r="K100">
        <v>108.72</v>
      </c>
      <c r="L100">
        <v>1</v>
      </c>
      <c r="M100">
        <v>4</v>
      </c>
      <c r="N100">
        <v>4</v>
      </c>
      <c r="O100" s="2">
        <f t="shared" si="9"/>
        <v>22.632653061224488</v>
      </c>
      <c r="P100" s="2">
        <f t="shared" si="10"/>
        <v>24.644444444444446</v>
      </c>
      <c r="Q100">
        <f t="shared" si="11"/>
        <v>136.44</v>
      </c>
      <c r="R100">
        <f t="shared" si="12"/>
        <v>5</v>
      </c>
      <c r="S100" s="3">
        <f>IF(odi[[#This Row],[Milestones]]=0,0,(odi[[#This Row],[Mat]]/odi[[#This Row],[Milestones]]))</f>
        <v>9.8000000000000007</v>
      </c>
      <c r="T100" s="3">
        <f>odi[[#This Row],[Milestones]]/odi[[#This Row],[Mat]]*100</f>
        <v>10.204081632653061</v>
      </c>
      <c r="U100" s="3"/>
    </row>
    <row r="101" spans="1:21" x14ac:dyDescent="0.3">
      <c r="A101">
        <v>33</v>
      </c>
      <c r="B101" t="s">
        <v>1517</v>
      </c>
      <c r="C101" t="s">
        <v>22</v>
      </c>
      <c r="D101">
        <v>2017</v>
      </c>
      <c r="E101">
        <v>4</v>
      </c>
      <c r="F101">
        <v>2</v>
      </c>
      <c r="G101">
        <v>2</v>
      </c>
      <c r="H101">
        <v>15</v>
      </c>
      <c r="I101">
        <v>15</v>
      </c>
      <c r="J101">
        <v>0</v>
      </c>
      <c r="K101">
        <v>136.36000000000001</v>
      </c>
      <c r="L101">
        <v>0</v>
      </c>
      <c r="M101">
        <v>0</v>
      </c>
      <c r="N101">
        <v>0</v>
      </c>
      <c r="O101" s="2">
        <f t="shared" si="9"/>
        <v>3.75</v>
      </c>
      <c r="P101" s="2">
        <f t="shared" si="10"/>
        <v>7.5</v>
      </c>
      <c r="Q101">
        <f t="shared" si="11"/>
        <v>136.36000000000001</v>
      </c>
      <c r="R101">
        <f t="shared" si="12"/>
        <v>0</v>
      </c>
      <c r="S101" s="3">
        <f>IF(odi[[#This Row],[Milestones]]=0,0,(odi[[#This Row],[Mat]]/odi[[#This Row],[Milestones]]))</f>
        <v>0</v>
      </c>
      <c r="T101" s="3">
        <f>odi[[#This Row],[Milestones]]/odi[[#This Row],[Mat]]*100</f>
        <v>0</v>
      </c>
      <c r="U101" s="3"/>
    </row>
    <row r="102" spans="1:21" x14ac:dyDescent="0.3">
      <c r="A102">
        <v>43</v>
      </c>
      <c r="B102" t="s">
        <v>2820</v>
      </c>
      <c r="C102" t="s">
        <v>13</v>
      </c>
      <c r="D102">
        <v>1985</v>
      </c>
      <c r="E102">
        <v>3</v>
      </c>
      <c r="F102">
        <v>3</v>
      </c>
      <c r="G102">
        <v>1</v>
      </c>
      <c r="H102">
        <v>51</v>
      </c>
      <c r="I102">
        <v>46</v>
      </c>
      <c r="J102">
        <v>25.5</v>
      </c>
      <c r="K102">
        <v>110.86</v>
      </c>
      <c r="L102">
        <v>0</v>
      </c>
      <c r="M102">
        <v>0</v>
      </c>
      <c r="N102">
        <v>1</v>
      </c>
      <c r="O102" s="2">
        <f t="shared" si="9"/>
        <v>17</v>
      </c>
      <c r="P102" s="2">
        <f t="shared" si="10"/>
        <v>17</v>
      </c>
      <c r="Q102">
        <f t="shared" si="11"/>
        <v>136.36000000000001</v>
      </c>
      <c r="R102">
        <f t="shared" si="12"/>
        <v>0</v>
      </c>
      <c r="S102" s="3">
        <f>IF(odi[[#This Row],[Milestones]]=0,0,(odi[[#This Row],[Mat]]/odi[[#This Row],[Milestones]]))</f>
        <v>0</v>
      </c>
      <c r="T102" s="3">
        <f>odi[[#This Row],[Milestones]]/odi[[#This Row],[Mat]]*100</f>
        <v>0</v>
      </c>
      <c r="U102" s="3"/>
    </row>
    <row r="103" spans="1:21" x14ac:dyDescent="0.3">
      <c r="A103">
        <v>23</v>
      </c>
      <c r="B103" t="s">
        <v>144</v>
      </c>
      <c r="C103" t="s">
        <v>13</v>
      </c>
      <c r="D103">
        <v>2014</v>
      </c>
      <c r="E103">
        <v>3</v>
      </c>
      <c r="F103">
        <v>3</v>
      </c>
      <c r="G103">
        <v>0</v>
      </c>
      <c r="H103">
        <v>165</v>
      </c>
      <c r="I103">
        <v>106</v>
      </c>
      <c r="J103">
        <v>55</v>
      </c>
      <c r="K103">
        <v>81.28</v>
      </c>
      <c r="L103">
        <v>1</v>
      </c>
      <c r="M103">
        <v>0</v>
      </c>
      <c r="N103">
        <v>0</v>
      </c>
      <c r="O103" s="2">
        <f t="shared" si="9"/>
        <v>55</v>
      </c>
      <c r="P103" s="2">
        <f t="shared" si="10"/>
        <v>55</v>
      </c>
      <c r="Q103">
        <f t="shared" si="11"/>
        <v>136.28</v>
      </c>
      <c r="R103">
        <f t="shared" si="12"/>
        <v>1</v>
      </c>
      <c r="S103" s="3">
        <f>IF(odi[[#This Row],[Milestones]]=0,0,(odi[[#This Row],[Mat]]/odi[[#This Row],[Milestones]]))</f>
        <v>3</v>
      </c>
      <c r="T103" s="3">
        <f>odi[[#This Row],[Milestones]]/odi[[#This Row],[Mat]]*100</f>
        <v>33.333333333333329</v>
      </c>
      <c r="U103" s="3"/>
    </row>
    <row r="104" spans="1:21" x14ac:dyDescent="0.3">
      <c r="A104">
        <v>21</v>
      </c>
      <c r="B104" t="s">
        <v>205</v>
      </c>
      <c r="C104" t="s">
        <v>2030</v>
      </c>
      <c r="D104">
        <v>2013</v>
      </c>
      <c r="E104">
        <v>33</v>
      </c>
      <c r="F104">
        <v>32</v>
      </c>
      <c r="G104">
        <v>1</v>
      </c>
      <c r="H104">
        <v>764</v>
      </c>
      <c r="I104">
        <v>94</v>
      </c>
      <c r="J104">
        <v>24.64</v>
      </c>
      <c r="K104">
        <v>111.53</v>
      </c>
      <c r="L104">
        <v>0</v>
      </c>
      <c r="M104">
        <v>6</v>
      </c>
      <c r="N104">
        <v>3</v>
      </c>
      <c r="O104" s="2">
        <f t="shared" si="9"/>
        <v>23.151515151515152</v>
      </c>
      <c r="P104" s="2">
        <f t="shared" si="10"/>
        <v>23.875</v>
      </c>
      <c r="Q104">
        <f t="shared" si="11"/>
        <v>136.17000000000002</v>
      </c>
      <c r="R104">
        <f t="shared" si="12"/>
        <v>6</v>
      </c>
      <c r="S104" s="3">
        <f>IF(odi[[#This Row],[Milestones]]=0,0,(odi[[#This Row],[Mat]]/odi[[#This Row],[Milestones]]))</f>
        <v>5.5</v>
      </c>
      <c r="T104" s="3">
        <f>odi[[#This Row],[Milestones]]/odi[[#This Row],[Mat]]*100</f>
        <v>18.181818181818183</v>
      </c>
      <c r="U104" s="3"/>
    </row>
    <row r="105" spans="1:21" x14ac:dyDescent="0.3">
      <c r="A105">
        <v>2</v>
      </c>
      <c r="B105" t="s">
        <v>1891</v>
      </c>
      <c r="C105" t="s">
        <v>12</v>
      </c>
      <c r="D105">
        <v>2019</v>
      </c>
      <c r="E105">
        <v>11</v>
      </c>
      <c r="F105">
        <v>5</v>
      </c>
      <c r="G105">
        <v>3</v>
      </c>
      <c r="H105">
        <v>19</v>
      </c>
      <c r="I105">
        <v>11</v>
      </c>
      <c r="J105">
        <v>9.5</v>
      </c>
      <c r="K105">
        <v>126.66</v>
      </c>
      <c r="L105">
        <v>0</v>
      </c>
      <c r="M105">
        <v>0</v>
      </c>
      <c r="N105">
        <v>1</v>
      </c>
      <c r="O105" s="2">
        <f t="shared" si="9"/>
        <v>1.7272727272727273</v>
      </c>
      <c r="P105" s="2">
        <f t="shared" si="10"/>
        <v>3.8</v>
      </c>
      <c r="Q105">
        <f t="shared" si="11"/>
        <v>136.16</v>
      </c>
      <c r="R105">
        <f t="shared" si="12"/>
        <v>0</v>
      </c>
      <c r="S105" s="3">
        <f>IF(odi[[#This Row],[Milestones]]=0,0,(odi[[#This Row],[Mat]]/odi[[#This Row],[Milestones]]))</f>
        <v>0</v>
      </c>
      <c r="T105" s="3">
        <f>odi[[#This Row],[Milestones]]/odi[[#This Row],[Mat]]*100</f>
        <v>0</v>
      </c>
      <c r="U105" s="3"/>
    </row>
    <row r="106" spans="1:21" x14ac:dyDescent="0.3">
      <c r="A106">
        <v>26</v>
      </c>
      <c r="B106" t="s">
        <v>553</v>
      </c>
      <c r="C106" t="s">
        <v>13</v>
      </c>
      <c r="D106">
        <v>2011</v>
      </c>
      <c r="E106">
        <v>8</v>
      </c>
      <c r="F106">
        <v>8</v>
      </c>
      <c r="G106">
        <v>0</v>
      </c>
      <c r="H106">
        <v>244</v>
      </c>
      <c r="I106">
        <v>87</v>
      </c>
      <c r="J106">
        <v>30.5</v>
      </c>
      <c r="K106">
        <v>105.62</v>
      </c>
      <c r="L106">
        <v>0</v>
      </c>
      <c r="M106">
        <v>1</v>
      </c>
      <c r="N106">
        <v>1</v>
      </c>
      <c r="O106" s="2">
        <f t="shared" si="9"/>
        <v>30.5</v>
      </c>
      <c r="P106" s="2">
        <f t="shared" si="10"/>
        <v>30.5</v>
      </c>
      <c r="Q106">
        <f t="shared" si="11"/>
        <v>136.12</v>
      </c>
      <c r="R106">
        <f t="shared" si="12"/>
        <v>1</v>
      </c>
      <c r="S106" s="3">
        <f>IF(odi[[#This Row],[Milestones]]=0,0,(odi[[#This Row],[Mat]]/odi[[#This Row],[Milestones]]))</f>
        <v>8</v>
      </c>
      <c r="T106" s="3">
        <f>odi[[#This Row],[Milestones]]/odi[[#This Row],[Mat]]*100</f>
        <v>12.5</v>
      </c>
      <c r="U106" s="3"/>
    </row>
    <row r="107" spans="1:21" x14ac:dyDescent="0.3">
      <c r="A107">
        <v>24</v>
      </c>
      <c r="B107" t="s">
        <v>65</v>
      </c>
      <c r="C107" t="s">
        <v>17</v>
      </c>
      <c r="D107">
        <v>2019</v>
      </c>
      <c r="E107">
        <v>143</v>
      </c>
      <c r="F107">
        <v>136</v>
      </c>
      <c r="G107">
        <v>20</v>
      </c>
      <c r="H107">
        <v>5507</v>
      </c>
      <c r="I107">
        <v>185</v>
      </c>
      <c r="J107">
        <v>47.47</v>
      </c>
      <c r="K107">
        <v>88.6</v>
      </c>
      <c r="L107">
        <v>12</v>
      </c>
      <c r="M107">
        <v>35</v>
      </c>
      <c r="N107">
        <v>3</v>
      </c>
      <c r="O107" s="2">
        <f t="shared" si="9"/>
        <v>38.510489510489514</v>
      </c>
      <c r="P107" s="2">
        <f t="shared" si="10"/>
        <v>40.492647058823529</v>
      </c>
      <c r="Q107">
        <f t="shared" si="11"/>
        <v>136.07</v>
      </c>
      <c r="R107">
        <f t="shared" si="12"/>
        <v>47</v>
      </c>
      <c r="S107" s="3">
        <f>IF(odi[[#This Row],[Milestones]]=0,0,(odi[[#This Row],[Mat]]/odi[[#This Row],[Milestones]]))</f>
        <v>3.0425531914893615</v>
      </c>
      <c r="T107" s="3">
        <f>odi[[#This Row],[Milestones]]/odi[[#This Row],[Mat]]*100</f>
        <v>32.867132867132867</v>
      </c>
      <c r="U107" s="3"/>
    </row>
    <row r="108" spans="1:21" x14ac:dyDescent="0.3">
      <c r="A108">
        <v>26</v>
      </c>
      <c r="B108" t="s">
        <v>427</v>
      </c>
      <c r="C108" t="s">
        <v>22</v>
      </c>
      <c r="D108">
        <v>2019</v>
      </c>
      <c r="E108">
        <v>9</v>
      </c>
      <c r="F108">
        <v>8</v>
      </c>
      <c r="G108">
        <v>2</v>
      </c>
      <c r="H108">
        <v>117</v>
      </c>
      <c r="I108">
        <v>32</v>
      </c>
      <c r="J108">
        <v>19.5</v>
      </c>
      <c r="K108">
        <v>115.84</v>
      </c>
      <c r="L108">
        <v>0</v>
      </c>
      <c r="M108">
        <v>0</v>
      </c>
      <c r="N108">
        <v>0</v>
      </c>
      <c r="O108" s="2">
        <f t="shared" si="9"/>
        <v>13</v>
      </c>
      <c r="P108" s="2">
        <f t="shared" si="10"/>
        <v>14.625</v>
      </c>
      <c r="Q108">
        <f t="shared" si="11"/>
        <v>135.34</v>
      </c>
      <c r="R108">
        <f t="shared" si="12"/>
        <v>0</v>
      </c>
      <c r="S108" s="3">
        <f>IF(odi[[#This Row],[Milestones]]=0,0,(odi[[#This Row],[Mat]]/odi[[#This Row],[Milestones]]))</f>
        <v>0</v>
      </c>
      <c r="T108" s="3">
        <f>odi[[#This Row],[Milestones]]/odi[[#This Row],[Mat]]*100</f>
        <v>0</v>
      </c>
      <c r="U108" s="3"/>
    </row>
    <row r="109" spans="1:21" x14ac:dyDescent="0.3">
      <c r="A109">
        <v>25</v>
      </c>
      <c r="B109" t="s">
        <v>117</v>
      </c>
      <c r="C109" t="s">
        <v>12</v>
      </c>
      <c r="D109">
        <v>2012</v>
      </c>
      <c r="E109">
        <v>185</v>
      </c>
      <c r="F109">
        <v>157</v>
      </c>
      <c r="G109">
        <v>44</v>
      </c>
      <c r="H109">
        <v>5442</v>
      </c>
      <c r="I109">
        <v>109</v>
      </c>
      <c r="J109">
        <v>48.15</v>
      </c>
      <c r="K109">
        <v>87.16</v>
      </c>
      <c r="L109">
        <v>3</v>
      </c>
      <c r="M109">
        <v>39</v>
      </c>
      <c r="N109">
        <v>3</v>
      </c>
      <c r="O109" s="2">
        <f t="shared" si="9"/>
        <v>29.416216216216217</v>
      </c>
      <c r="P109" s="2">
        <f t="shared" si="10"/>
        <v>34.662420382165607</v>
      </c>
      <c r="Q109">
        <f t="shared" si="11"/>
        <v>135.31</v>
      </c>
      <c r="R109">
        <f t="shared" si="12"/>
        <v>42</v>
      </c>
      <c r="S109" s="3">
        <f>IF(odi[[#This Row],[Milestones]]=0,0,(odi[[#This Row],[Mat]]/odi[[#This Row],[Milestones]]))</f>
        <v>4.4047619047619051</v>
      </c>
      <c r="T109" s="3">
        <f>odi[[#This Row],[Milestones]]/odi[[#This Row],[Mat]]*100</f>
        <v>22.702702702702705</v>
      </c>
      <c r="U109" s="3"/>
    </row>
    <row r="110" spans="1:21" x14ac:dyDescent="0.3">
      <c r="A110">
        <v>43</v>
      </c>
      <c r="B110" t="s">
        <v>2736</v>
      </c>
      <c r="C110" t="s">
        <v>14</v>
      </c>
      <c r="D110">
        <v>2017</v>
      </c>
      <c r="E110">
        <v>3</v>
      </c>
      <c r="F110">
        <v>3</v>
      </c>
      <c r="G110">
        <v>0</v>
      </c>
      <c r="H110">
        <v>73</v>
      </c>
      <c r="I110">
        <v>58</v>
      </c>
      <c r="J110">
        <v>24.33</v>
      </c>
      <c r="K110">
        <v>110.6</v>
      </c>
      <c r="L110">
        <v>0</v>
      </c>
      <c r="M110">
        <v>1</v>
      </c>
      <c r="N110">
        <v>0</v>
      </c>
      <c r="O110" s="2">
        <f t="shared" si="9"/>
        <v>24.333333333333332</v>
      </c>
      <c r="P110" s="2">
        <f t="shared" si="10"/>
        <v>24.333333333333332</v>
      </c>
      <c r="Q110">
        <f t="shared" si="11"/>
        <v>134.93</v>
      </c>
      <c r="R110">
        <f t="shared" si="12"/>
        <v>1</v>
      </c>
      <c r="S110" s="3">
        <f>IF(odi[[#This Row],[Milestones]]=0,0,(odi[[#This Row],[Mat]]/odi[[#This Row],[Milestones]]))</f>
        <v>3</v>
      </c>
      <c r="T110" s="3">
        <f>odi[[#This Row],[Milestones]]/odi[[#This Row],[Mat]]*100</f>
        <v>33.333333333333329</v>
      </c>
      <c r="U110" s="3"/>
    </row>
    <row r="111" spans="1:21" x14ac:dyDescent="0.3">
      <c r="A111">
        <v>23</v>
      </c>
      <c r="B111" t="s">
        <v>162</v>
      </c>
      <c r="C111" t="s">
        <v>18</v>
      </c>
      <c r="D111">
        <v>2019</v>
      </c>
      <c r="E111">
        <v>38</v>
      </c>
      <c r="F111">
        <v>29</v>
      </c>
      <c r="G111">
        <v>6</v>
      </c>
      <c r="H111">
        <v>633</v>
      </c>
      <c r="I111">
        <v>74</v>
      </c>
      <c r="J111">
        <v>27.52</v>
      </c>
      <c r="K111">
        <v>107.28</v>
      </c>
      <c r="L111">
        <v>0</v>
      </c>
      <c r="M111">
        <v>3</v>
      </c>
      <c r="N111">
        <v>2</v>
      </c>
      <c r="O111" s="2">
        <f t="shared" si="9"/>
        <v>16.657894736842106</v>
      </c>
      <c r="P111" s="2">
        <f t="shared" si="10"/>
        <v>21.827586206896552</v>
      </c>
      <c r="Q111">
        <f t="shared" si="11"/>
        <v>134.80000000000001</v>
      </c>
      <c r="R111">
        <f t="shared" si="12"/>
        <v>3</v>
      </c>
      <c r="S111" s="3">
        <f>IF(odi[[#This Row],[Milestones]]=0,0,(odi[[#This Row],[Mat]]/odi[[#This Row],[Milestones]]))</f>
        <v>12.666666666666666</v>
      </c>
      <c r="T111" s="3">
        <f>odi[[#This Row],[Milestones]]/odi[[#This Row],[Mat]]*100</f>
        <v>7.8947368421052628</v>
      </c>
      <c r="U111" s="3"/>
    </row>
    <row r="112" spans="1:21" x14ac:dyDescent="0.3">
      <c r="A112">
        <v>26</v>
      </c>
      <c r="B112" t="s">
        <v>315</v>
      </c>
      <c r="C112" t="s">
        <v>13</v>
      </c>
      <c r="D112">
        <v>2019</v>
      </c>
      <c r="E112">
        <v>95</v>
      </c>
      <c r="F112">
        <v>81</v>
      </c>
      <c r="G112">
        <v>15</v>
      </c>
      <c r="H112">
        <v>2682</v>
      </c>
      <c r="I112">
        <v>102</v>
      </c>
      <c r="J112">
        <v>40.630000000000003</v>
      </c>
      <c r="K112">
        <v>93.94</v>
      </c>
      <c r="L112">
        <v>3</v>
      </c>
      <c r="M112">
        <v>20</v>
      </c>
      <c r="N112">
        <v>5</v>
      </c>
      <c r="O112" s="2">
        <f t="shared" si="9"/>
        <v>28.231578947368423</v>
      </c>
      <c r="P112" s="2">
        <f t="shared" si="10"/>
        <v>33.111111111111114</v>
      </c>
      <c r="Q112">
        <f t="shared" si="11"/>
        <v>134.57</v>
      </c>
      <c r="R112">
        <f t="shared" si="12"/>
        <v>23</v>
      </c>
      <c r="S112" s="3">
        <f>IF(odi[[#This Row],[Milestones]]=0,0,(odi[[#This Row],[Mat]]/odi[[#This Row],[Milestones]]))</f>
        <v>4.1304347826086953</v>
      </c>
      <c r="T112" s="3">
        <f>odi[[#This Row],[Milestones]]/odi[[#This Row],[Mat]]*100</f>
        <v>24.210526315789473</v>
      </c>
      <c r="U112" s="3"/>
    </row>
    <row r="113" spans="1:21" x14ac:dyDescent="0.3">
      <c r="A113">
        <v>13</v>
      </c>
      <c r="B113" t="s">
        <v>5041</v>
      </c>
      <c r="C113" t="s">
        <v>16</v>
      </c>
      <c r="D113">
        <v>2019</v>
      </c>
      <c r="E113">
        <v>37</v>
      </c>
      <c r="F113">
        <v>37</v>
      </c>
      <c r="G113">
        <v>5</v>
      </c>
      <c r="H113">
        <v>1723</v>
      </c>
      <c r="I113">
        <v>151</v>
      </c>
      <c r="J113">
        <v>53.84</v>
      </c>
      <c r="K113">
        <v>80.47</v>
      </c>
      <c r="L113">
        <v>7</v>
      </c>
      <c r="M113">
        <v>6</v>
      </c>
      <c r="N113">
        <v>2</v>
      </c>
      <c r="O113" s="2">
        <f t="shared" si="9"/>
        <v>46.567567567567565</v>
      </c>
      <c r="P113" s="2">
        <f t="shared" si="10"/>
        <v>46.567567567567565</v>
      </c>
      <c r="Q113">
        <f t="shared" si="11"/>
        <v>134.31</v>
      </c>
      <c r="R113">
        <f t="shared" si="12"/>
        <v>13</v>
      </c>
      <c r="S113" s="3">
        <f>IF(odi[[#This Row],[Milestones]]=0,0,(odi[[#This Row],[Mat]]/odi[[#This Row],[Milestones]]))</f>
        <v>2.8461538461538463</v>
      </c>
      <c r="T113" s="3">
        <f>odi[[#This Row],[Milestones]]/odi[[#This Row],[Mat]]*100</f>
        <v>35.135135135135137</v>
      </c>
      <c r="U113" s="3"/>
    </row>
    <row r="114" spans="1:21" x14ac:dyDescent="0.3">
      <c r="A114">
        <v>45</v>
      </c>
      <c r="B114" t="s">
        <v>2605</v>
      </c>
      <c r="C114" t="s">
        <v>2022</v>
      </c>
      <c r="D114">
        <v>2019</v>
      </c>
      <c r="E114">
        <v>3</v>
      </c>
      <c r="F114">
        <v>3</v>
      </c>
      <c r="G114">
        <v>1</v>
      </c>
      <c r="H114">
        <v>126</v>
      </c>
      <c r="I114">
        <v>63</v>
      </c>
      <c r="J114">
        <v>63</v>
      </c>
      <c r="K114">
        <v>71.180000000000007</v>
      </c>
      <c r="L114">
        <v>0</v>
      </c>
      <c r="M114">
        <v>1</v>
      </c>
      <c r="N114">
        <v>0</v>
      </c>
      <c r="O114" s="2">
        <f t="shared" si="9"/>
        <v>42</v>
      </c>
      <c r="P114" s="2">
        <f t="shared" si="10"/>
        <v>42</v>
      </c>
      <c r="Q114">
        <f t="shared" si="11"/>
        <v>134.18</v>
      </c>
      <c r="R114">
        <f t="shared" si="12"/>
        <v>1</v>
      </c>
      <c r="S114" s="3">
        <f>IF(odi[[#This Row],[Milestones]]=0,0,(odi[[#This Row],[Mat]]/odi[[#This Row],[Milestones]]))</f>
        <v>3</v>
      </c>
      <c r="T114" s="3">
        <f>odi[[#This Row],[Milestones]]/odi[[#This Row],[Mat]]*100</f>
        <v>33.333333333333329</v>
      </c>
      <c r="U114" s="3"/>
    </row>
    <row r="115" spans="1:21" x14ac:dyDescent="0.3">
      <c r="A115">
        <v>46</v>
      </c>
      <c r="B115" t="s">
        <v>2633</v>
      </c>
      <c r="C115" t="s">
        <v>12</v>
      </c>
      <c r="D115">
        <v>2006</v>
      </c>
      <c r="E115">
        <v>3</v>
      </c>
      <c r="F115">
        <v>3</v>
      </c>
      <c r="G115">
        <v>0</v>
      </c>
      <c r="H115">
        <v>112</v>
      </c>
      <c r="I115">
        <v>74</v>
      </c>
      <c r="J115">
        <v>37.33</v>
      </c>
      <c r="K115">
        <v>96.55</v>
      </c>
      <c r="L115">
        <v>0</v>
      </c>
      <c r="M115">
        <v>1</v>
      </c>
      <c r="N115">
        <v>0</v>
      </c>
      <c r="O115" s="2">
        <f t="shared" si="9"/>
        <v>37.333333333333336</v>
      </c>
      <c r="P115" s="2">
        <f t="shared" si="10"/>
        <v>37.333333333333336</v>
      </c>
      <c r="Q115">
        <f t="shared" si="11"/>
        <v>133.88</v>
      </c>
      <c r="R115">
        <f t="shared" si="12"/>
        <v>1</v>
      </c>
      <c r="S115" s="3">
        <f>IF(odi[[#This Row],[Milestones]]=0,0,(odi[[#This Row],[Mat]]/odi[[#This Row],[Milestones]]))</f>
        <v>3</v>
      </c>
      <c r="T115" s="3">
        <f>odi[[#This Row],[Milestones]]/odi[[#This Row],[Mat]]*100</f>
        <v>33.333333333333329</v>
      </c>
      <c r="U115" s="3"/>
    </row>
    <row r="116" spans="1:21" x14ac:dyDescent="0.3">
      <c r="A116">
        <v>8</v>
      </c>
      <c r="B116" t="s">
        <v>852</v>
      </c>
      <c r="C116" t="s">
        <v>19</v>
      </c>
      <c r="D116">
        <v>2018</v>
      </c>
      <c r="E116">
        <v>9</v>
      </c>
      <c r="F116">
        <v>9</v>
      </c>
      <c r="G116">
        <v>0</v>
      </c>
      <c r="H116">
        <v>154</v>
      </c>
      <c r="I116">
        <v>45</v>
      </c>
      <c r="J116">
        <v>17.11</v>
      </c>
      <c r="K116">
        <v>116.66</v>
      </c>
      <c r="L116">
        <v>0</v>
      </c>
      <c r="M116">
        <v>0</v>
      </c>
      <c r="N116">
        <v>3</v>
      </c>
      <c r="O116" s="2">
        <f t="shared" si="9"/>
        <v>17.111111111111111</v>
      </c>
      <c r="P116" s="2">
        <f t="shared" si="10"/>
        <v>17.111111111111111</v>
      </c>
      <c r="Q116">
        <f t="shared" si="11"/>
        <v>133.76999999999998</v>
      </c>
      <c r="R116">
        <f t="shared" si="12"/>
        <v>0</v>
      </c>
      <c r="S116" s="3">
        <f>IF(odi[[#This Row],[Milestones]]=0,0,(odi[[#This Row],[Mat]]/odi[[#This Row],[Milestones]]))</f>
        <v>0</v>
      </c>
      <c r="T116" s="3">
        <f>odi[[#This Row],[Milestones]]/odi[[#This Row],[Mat]]*100</f>
        <v>0</v>
      </c>
      <c r="U116" s="3"/>
    </row>
    <row r="117" spans="1:21" x14ac:dyDescent="0.3">
      <c r="A117">
        <v>48</v>
      </c>
      <c r="B117" t="s">
        <v>2502</v>
      </c>
      <c r="C117" t="s">
        <v>2034</v>
      </c>
      <c r="D117">
        <v>2003</v>
      </c>
      <c r="E117">
        <v>6</v>
      </c>
      <c r="F117">
        <v>6</v>
      </c>
      <c r="G117">
        <v>0</v>
      </c>
      <c r="H117">
        <v>199</v>
      </c>
      <c r="I117">
        <v>85</v>
      </c>
      <c r="J117">
        <v>33.159999999999997</v>
      </c>
      <c r="K117">
        <v>100.5</v>
      </c>
      <c r="L117">
        <v>0</v>
      </c>
      <c r="M117">
        <v>1</v>
      </c>
      <c r="N117">
        <v>0</v>
      </c>
      <c r="O117" s="2">
        <f t="shared" si="9"/>
        <v>33.166666666666664</v>
      </c>
      <c r="P117" s="2">
        <f t="shared" si="10"/>
        <v>33.166666666666664</v>
      </c>
      <c r="Q117">
        <f t="shared" si="11"/>
        <v>133.66</v>
      </c>
      <c r="R117">
        <f t="shared" si="12"/>
        <v>1</v>
      </c>
      <c r="S117" s="3">
        <f>IF(odi[[#This Row],[Milestones]]=0,0,(odi[[#This Row],[Mat]]/odi[[#This Row],[Milestones]]))</f>
        <v>6</v>
      </c>
      <c r="T117" s="3">
        <f>odi[[#This Row],[Milestones]]/odi[[#This Row],[Mat]]*100</f>
        <v>16.666666666666664</v>
      </c>
      <c r="U117" s="3"/>
    </row>
    <row r="118" spans="1:21" x14ac:dyDescent="0.3">
      <c r="A118">
        <v>40</v>
      </c>
      <c r="B118" t="s">
        <v>45</v>
      </c>
      <c r="C118" t="s">
        <v>13</v>
      </c>
      <c r="D118">
        <v>2019</v>
      </c>
      <c r="E118">
        <v>70</v>
      </c>
      <c r="F118">
        <v>67</v>
      </c>
      <c r="G118">
        <v>3</v>
      </c>
      <c r="H118">
        <v>2419</v>
      </c>
      <c r="I118">
        <v>171</v>
      </c>
      <c r="J118">
        <v>37.79</v>
      </c>
      <c r="K118">
        <v>95.72</v>
      </c>
      <c r="L118">
        <v>6</v>
      </c>
      <c r="M118">
        <v>14</v>
      </c>
      <c r="N118">
        <v>5</v>
      </c>
      <c r="O118" s="2">
        <f t="shared" si="9"/>
        <v>34.557142857142857</v>
      </c>
      <c r="P118" s="2">
        <f t="shared" si="10"/>
        <v>36.104477611940297</v>
      </c>
      <c r="Q118">
        <f t="shared" si="11"/>
        <v>133.51</v>
      </c>
      <c r="R118">
        <f t="shared" si="12"/>
        <v>20</v>
      </c>
      <c r="S118" s="3">
        <f>IF(odi[[#This Row],[Milestones]]=0,0,(odi[[#This Row],[Mat]]/odi[[#This Row],[Milestones]]))</f>
        <v>3.5</v>
      </c>
      <c r="T118" s="3">
        <f>odi[[#This Row],[Milestones]]/odi[[#This Row],[Mat]]*100</f>
        <v>28.571428571428569</v>
      </c>
      <c r="U118" s="3"/>
    </row>
    <row r="119" spans="1:21" x14ac:dyDescent="0.3">
      <c r="A119">
        <v>3</v>
      </c>
      <c r="B119" t="s">
        <v>1114</v>
      </c>
      <c r="C119" t="s">
        <v>16</v>
      </c>
      <c r="D119">
        <v>2015</v>
      </c>
      <c r="E119">
        <v>10</v>
      </c>
      <c r="F119">
        <v>7</v>
      </c>
      <c r="G119">
        <v>1</v>
      </c>
      <c r="H119">
        <v>89</v>
      </c>
      <c r="I119">
        <v>39</v>
      </c>
      <c r="J119">
        <v>14.83</v>
      </c>
      <c r="K119">
        <v>118.66</v>
      </c>
      <c r="L119">
        <v>0</v>
      </c>
      <c r="M119">
        <v>0</v>
      </c>
      <c r="N119">
        <v>1</v>
      </c>
      <c r="O119" s="2">
        <f t="shared" si="9"/>
        <v>8.9</v>
      </c>
      <c r="P119" s="2">
        <f t="shared" si="10"/>
        <v>12.714285714285714</v>
      </c>
      <c r="Q119">
        <f t="shared" si="11"/>
        <v>133.49</v>
      </c>
      <c r="R119">
        <f t="shared" si="12"/>
        <v>0</v>
      </c>
      <c r="S119" s="3">
        <f>IF(odi[[#This Row],[Milestones]]=0,0,(odi[[#This Row],[Mat]]/odi[[#This Row],[Milestones]]))</f>
        <v>0</v>
      </c>
      <c r="T119" s="3">
        <f>odi[[#This Row],[Milestones]]/odi[[#This Row],[Mat]]*100</f>
        <v>0</v>
      </c>
      <c r="U119" s="3"/>
    </row>
    <row r="120" spans="1:21" x14ac:dyDescent="0.3">
      <c r="A120">
        <v>31</v>
      </c>
      <c r="B120" t="s">
        <v>2989</v>
      </c>
      <c r="C120" t="s">
        <v>16</v>
      </c>
      <c r="D120">
        <v>2008</v>
      </c>
      <c r="E120">
        <v>2</v>
      </c>
      <c r="F120">
        <v>1</v>
      </c>
      <c r="G120">
        <v>1</v>
      </c>
      <c r="H120">
        <v>28</v>
      </c>
      <c r="I120">
        <v>28</v>
      </c>
      <c r="J120">
        <v>0</v>
      </c>
      <c r="K120">
        <v>133.33000000000001</v>
      </c>
      <c r="L120">
        <v>0</v>
      </c>
      <c r="M120">
        <v>0</v>
      </c>
      <c r="N120">
        <v>0</v>
      </c>
      <c r="O120" s="2">
        <f t="shared" si="9"/>
        <v>14</v>
      </c>
      <c r="P120" s="2">
        <f t="shared" si="10"/>
        <v>28</v>
      </c>
      <c r="Q120">
        <f t="shared" si="11"/>
        <v>133.33000000000001</v>
      </c>
      <c r="R120">
        <f t="shared" si="12"/>
        <v>0</v>
      </c>
      <c r="S120" s="3">
        <f>IF(odi[[#This Row],[Milestones]]=0,0,(odi[[#This Row],[Mat]]/odi[[#This Row],[Milestones]]))</f>
        <v>0</v>
      </c>
      <c r="T120" s="3">
        <f>odi[[#This Row],[Milestones]]/odi[[#This Row],[Mat]]*100</f>
        <v>0</v>
      </c>
      <c r="U120" s="3"/>
    </row>
    <row r="121" spans="1:21" x14ac:dyDescent="0.3">
      <c r="A121">
        <v>35</v>
      </c>
      <c r="B121" t="s">
        <v>238</v>
      </c>
      <c r="C121" t="s">
        <v>17</v>
      </c>
      <c r="D121">
        <v>2016</v>
      </c>
      <c r="E121">
        <v>36</v>
      </c>
      <c r="F121">
        <v>35</v>
      </c>
      <c r="G121">
        <v>3</v>
      </c>
      <c r="H121">
        <v>1239</v>
      </c>
      <c r="I121">
        <v>132</v>
      </c>
      <c r="J121">
        <v>38.71</v>
      </c>
      <c r="K121">
        <v>94.36</v>
      </c>
      <c r="L121">
        <v>3</v>
      </c>
      <c r="M121">
        <v>7</v>
      </c>
      <c r="N121">
        <v>5</v>
      </c>
      <c r="O121" s="2">
        <f t="shared" si="9"/>
        <v>34.416666666666664</v>
      </c>
      <c r="P121" s="2">
        <f t="shared" si="10"/>
        <v>35.4</v>
      </c>
      <c r="Q121">
        <f t="shared" si="11"/>
        <v>133.07</v>
      </c>
      <c r="R121">
        <f t="shared" si="12"/>
        <v>10</v>
      </c>
      <c r="S121" s="3">
        <f>IF(odi[[#This Row],[Milestones]]=0,0,(odi[[#This Row],[Mat]]/odi[[#This Row],[Milestones]]))</f>
        <v>3.6</v>
      </c>
      <c r="T121" s="3">
        <f>odi[[#This Row],[Milestones]]/odi[[#This Row],[Mat]]*100</f>
        <v>27.777777777777779</v>
      </c>
      <c r="U121" s="3"/>
    </row>
    <row r="122" spans="1:21" x14ac:dyDescent="0.3">
      <c r="A122">
        <v>49</v>
      </c>
      <c r="B122" t="s">
        <v>753</v>
      </c>
      <c r="C122" t="s">
        <v>12</v>
      </c>
      <c r="D122">
        <v>2018</v>
      </c>
      <c r="E122">
        <v>7</v>
      </c>
      <c r="F122">
        <v>7</v>
      </c>
      <c r="G122">
        <v>3</v>
      </c>
      <c r="H122">
        <v>57</v>
      </c>
      <c r="I122">
        <v>19</v>
      </c>
      <c r="J122">
        <v>14.25</v>
      </c>
      <c r="K122">
        <v>118.75</v>
      </c>
      <c r="L122">
        <v>0</v>
      </c>
      <c r="M122">
        <v>0</v>
      </c>
      <c r="N122">
        <v>0</v>
      </c>
      <c r="O122" s="2">
        <f t="shared" si="9"/>
        <v>8.1428571428571423</v>
      </c>
      <c r="P122" s="2">
        <f t="shared" si="10"/>
        <v>8.1428571428571423</v>
      </c>
      <c r="Q122">
        <f t="shared" si="11"/>
        <v>133</v>
      </c>
      <c r="R122">
        <f t="shared" si="12"/>
        <v>0</v>
      </c>
      <c r="S122" s="3">
        <f>IF(odi[[#This Row],[Milestones]]=0,0,(odi[[#This Row],[Mat]]/odi[[#This Row],[Milestones]]))</f>
        <v>0</v>
      </c>
      <c r="T122" s="3">
        <f>odi[[#This Row],[Milestones]]/odi[[#This Row],[Mat]]*100</f>
        <v>0</v>
      </c>
      <c r="U122" s="3"/>
    </row>
    <row r="123" spans="1:21" x14ac:dyDescent="0.3">
      <c r="A123">
        <v>26</v>
      </c>
      <c r="B123" t="s">
        <v>450</v>
      </c>
      <c r="C123" t="s">
        <v>12</v>
      </c>
      <c r="D123">
        <v>2013</v>
      </c>
      <c r="E123">
        <v>31</v>
      </c>
      <c r="F123">
        <v>28</v>
      </c>
      <c r="G123">
        <v>9</v>
      </c>
      <c r="H123">
        <v>870</v>
      </c>
      <c r="I123">
        <v>112</v>
      </c>
      <c r="J123">
        <v>45.78</v>
      </c>
      <c r="K123">
        <v>87.17</v>
      </c>
      <c r="L123">
        <v>1</v>
      </c>
      <c r="M123">
        <v>4</v>
      </c>
      <c r="N123">
        <v>0</v>
      </c>
      <c r="O123" s="2">
        <f t="shared" si="9"/>
        <v>28.06451612903226</v>
      </c>
      <c r="P123" s="2">
        <f t="shared" si="10"/>
        <v>31.071428571428573</v>
      </c>
      <c r="Q123">
        <f t="shared" si="11"/>
        <v>132.94999999999999</v>
      </c>
      <c r="R123">
        <f t="shared" si="12"/>
        <v>5</v>
      </c>
      <c r="S123" s="3">
        <f>IF(odi[[#This Row],[Milestones]]=0,0,(odi[[#This Row],[Mat]]/odi[[#This Row],[Milestones]]))</f>
        <v>6.2</v>
      </c>
      <c r="T123" s="3">
        <f>odi[[#This Row],[Milestones]]/odi[[#This Row],[Mat]]*100</f>
        <v>16.129032258064516</v>
      </c>
      <c r="U123" s="3"/>
    </row>
    <row r="124" spans="1:21" x14ac:dyDescent="0.3">
      <c r="A124">
        <v>15</v>
      </c>
      <c r="B124" t="s">
        <v>272</v>
      </c>
      <c r="C124" t="s">
        <v>12</v>
      </c>
      <c r="D124">
        <v>2008</v>
      </c>
      <c r="E124">
        <v>287</v>
      </c>
      <c r="F124">
        <v>279</v>
      </c>
      <c r="G124">
        <v>11</v>
      </c>
      <c r="H124">
        <v>9619</v>
      </c>
      <c r="I124">
        <v>172</v>
      </c>
      <c r="J124">
        <v>35.89</v>
      </c>
      <c r="K124">
        <v>96.94</v>
      </c>
      <c r="L124">
        <v>16</v>
      </c>
      <c r="M124">
        <v>55</v>
      </c>
      <c r="N124">
        <v>19</v>
      </c>
      <c r="O124" s="2">
        <f t="shared" si="9"/>
        <v>33.515679442508713</v>
      </c>
      <c r="P124" s="2">
        <f t="shared" si="10"/>
        <v>34.476702508960571</v>
      </c>
      <c r="Q124">
        <f t="shared" si="11"/>
        <v>132.82999999999998</v>
      </c>
      <c r="R124">
        <f t="shared" si="12"/>
        <v>71</v>
      </c>
      <c r="S124" s="3">
        <f>IF(odi[[#This Row],[Milestones]]=0,0,(odi[[#This Row],[Mat]]/odi[[#This Row],[Milestones]]))</f>
        <v>4.042253521126761</v>
      </c>
      <c r="T124" s="3">
        <f>odi[[#This Row],[Milestones]]/odi[[#This Row],[Mat]]*100</f>
        <v>24.738675958188153</v>
      </c>
      <c r="U124" s="3"/>
    </row>
    <row r="125" spans="1:21" x14ac:dyDescent="0.3">
      <c r="A125">
        <v>43</v>
      </c>
      <c r="B125" t="s">
        <v>337</v>
      </c>
      <c r="C125" t="s">
        <v>2027</v>
      </c>
      <c r="D125">
        <v>2018</v>
      </c>
      <c r="E125">
        <v>20</v>
      </c>
      <c r="F125">
        <v>19</v>
      </c>
      <c r="G125">
        <v>3</v>
      </c>
      <c r="H125">
        <v>292</v>
      </c>
      <c r="I125">
        <v>73</v>
      </c>
      <c r="J125">
        <v>18.25</v>
      </c>
      <c r="K125">
        <v>114.5</v>
      </c>
      <c r="L125">
        <v>0</v>
      </c>
      <c r="M125">
        <v>1</v>
      </c>
      <c r="N125">
        <v>3</v>
      </c>
      <c r="O125" s="2">
        <f t="shared" si="9"/>
        <v>14.6</v>
      </c>
      <c r="P125" s="2">
        <f t="shared" si="10"/>
        <v>15.368421052631579</v>
      </c>
      <c r="Q125">
        <f t="shared" si="11"/>
        <v>132.75</v>
      </c>
      <c r="R125">
        <f t="shared" si="12"/>
        <v>1</v>
      </c>
      <c r="S125" s="3">
        <f>IF(odi[[#This Row],[Milestones]]=0,0,(odi[[#This Row],[Mat]]/odi[[#This Row],[Milestones]]))</f>
        <v>20</v>
      </c>
      <c r="T125" s="3">
        <f>odi[[#This Row],[Milestones]]/odi[[#This Row],[Mat]]*100</f>
        <v>5</v>
      </c>
      <c r="U125" s="3"/>
    </row>
    <row r="126" spans="1:21" x14ac:dyDescent="0.3">
      <c r="A126">
        <v>42</v>
      </c>
      <c r="B126" t="s">
        <v>3136</v>
      </c>
      <c r="C126" t="s">
        <v>11</v>
      </c>
      <c r="D126">
        <v>1996</v>
      </c>
      <c r="E126">
        <v>4</v>
      </c>
      <c r="F126">
        <v>2</v>
      </c>
      <c r="G126">
        <v>0</v>
      </c>
      <c r="H126">
        <v>15</v>
      </c>
      <c r="I126">
        <v>12</v>
      </c>
      <c r="J126">
        <v>7.5</v>
      </c>
      <c r="K126">
        <v>125</v>
      </c>
      <c r="L126">
        <v>0</v>
      </c>
      <c r="M126">
        <v>0</v>
      </c>
      <c r="N126">
        <v>0</v>
      </c>
      <c r="O126" s="2">
        <f t="shared" si="9"/>
        <v>3.75</v>
      </c>
      <c r="P126" s="2">
        <f t="shared" si="10"/>
        <v>7.5</v>
      </c>
      <c r="Q126">
        <f t="shared" si="11"/>
        <v>132.5</v>
      </c>
      <c r="R126">
        <f t="shared" si="12"/>
        <v>0</v>
      </c>
      <c r="S126" s="3">
        <f>IF(odi[[#This Row],[Milestones]]=0,0,(odi[[#This Row],[Mat]]/odi[[#This Row],[Milestones]]))</f>
        <v>0</v>
      </c>
      <c r="T126" s="3">
        <f>odi[[#This Row],[Milestones]]/odi[[#This Row],[Mat]]*100</f>
        <v>0</v>
      </c>
      <c r="U126" s="3"/>
    </row>
    <row r="127" spans="1:21" x14ac:dyDescent="0.3">
      <c r="A127">
        <v>12</v>
      </c>
      <c r="B127" t="s">
        <v>105</v>
      </c>
      <c r="C127" t="s">
        <v>20</v>
      </c>
      <c r="D127">
        <v>2019</v>
      </c>
      <c r="E127">
        <v>55</v>
      </c>
      <c r="F127">
        <v>54</v>
      </c>
      <c r="G127">
        <v>3</v>
      </c>
      <c r="H127">
        <v>1728</v>
      </c>
      <c r="I127">
        <v>127</v>
      </c>
      <c r="J127">
        <v>33.880000000000003</v>
      </c>
      <c r="K127">
        <v>98.57</v>
      </c>
      <c r="L127">
        <v>2</v>
      </c>
      <c r="M127">
        <v>11</v>
      </c>
      <c r="N127">
        <v>5</v>
      </c>
      <c r="O127" s="2">
        <f t="shared" si="9"/>
        <v>31.418181818181818</v>
      </c>
      <c r="P127" s="2">
        <f t="shared" si="10"/>
        <v>32</v>
      </c>
      <c r="Q127">
        <f t="shared" si="11"/>
        <v>132.44999999999999</v>
      </c>
      <c r="R127">
        <f t="shared" si="12"/>
        <v>13</v>
      </c>
      <c r="S127" s="3">
        <f>IF(odi[[#This Row],[Milestones]]=0,0,(odi[[#This Row],[Mat]]/odi[[#This Row],[Milestones]]))</f>
        <v>4.2307692307692308</v>
      </c>
      <c r="T127" s="3">
        <f>odi[[#This Row],[Milestones]]/odi[[#This Row],[Mat]]*100</f>
        <v>23.636363636363637</v>
      </c>
      <c r="U127" s="3"/>
    </row>
    <row r="128" spans="1:21" x14ac:dyDescent="0.3">
      <c r="A128">
        <v>32</v>
      </c>
      <c r="B128" t="s">
        <v>2152</v>
      </c>
      <c r="C128" t="s">
        <v>16</v>
      </c>
      <c r="D128">
        <v>1985</v>
      </c>
      <c r="E128">
        <v>62</v>
      </c>
      <c r="F128">
        <v>60</v>
      </c>
      <c r="G128">
        <v>6</v>
      </c>
      <c r="H128">
        <v>2572</v>
      </c>
      <c r="I128">
        <v>123</v>
      </c>
      <c r="J128">
        <v>47.62</v>
      </c>
      <c r="K128">
        <v>84.8</v>
      </c>
      <c r="L128">
        <v>7</v>
      </c>
      <c r="M128">
        <v>13</v>
      </c>
      <c r="N128">
        <v>2</v>
      </c>
      <c r="O128" s="2">
        <f t="shared" si="9"/>
        <v>41.483870967741936</v>
      </c>
      <c r="P128" s="2">
        <f t="shared" si="10"/>
        <v>42.866666666666667</v>
      </c>
      <c r="Q128">
        <f t="shared" si="11"/>
        <v>132.41999999999999</v>
      </c>
      <c r="R128">
        <f t="shared" si="12"/>
        <v>20</v>
      </c>
      <c r="S128" s="3">
        <f>IF(odi[[#This Row],[Milestones]]=0,0,(odi[[#This Row],[Mat]]/odi[[#This Row],[Milestones]]))</f>
        <v>3.1</v>
      </c>
      <c r="T128" s="3">
        <f>odi[[#This Row],[Milestones]]/odi[[#This Row],[Mat]]*100</f>
        <v>32.258064516129032</v>
      </c>
      <c r="U128" s="3"/>
    </row>
    <row r="129" spans="1:21" x14ac:dyDescent="0.3">
      <c r="A129">
        <v>36</v>
      </c>
      <c r="B129" t="s">
        <v>231</v>
      </c>
      <c r="C129" t="s">
        <v>12</v>
      </c>
      <c r="D129">
        <v>2009</v>
      </c>
      <c r="E129">
        <v>198</v>
      </c>
      <c r="F129">
        <v>161</v>
      </c>
      <c r="G129">
        <v>33</v>
      </c>
      <c r="H129">
        <v>5088</v>
      </c>
      <c r="I129">
        <v>156</v>
      </c>
      <c r="J129">
        <v>39.75</v>
      </c>
      <c r="K129">
        <v>92.44</v>
      </c>
      <c r="L129">
        <v>6</v>
      </c>
      <c r="M129">
        <v>30</v>
      </c>
      <c r="N129">
        <v>15</v>
      </c>
      <c r="O129" s="2">
        <f t="shared" si="9"/>
        <v>25.696969696969695</v>
      </c>
      <c r="P129" s="2">
        <f t="shared" si="10"/>
        <v>31.602484472049689</v>
      </c>
      <c r="Q129">
        <f t="shared" si="11"/>
        <v>132.19</v>
      </c>
      <c r="R129">
        <f t="shared" si="12"/>
        <v>36</v>
      </c>
      <c r="S129" s="3">
        <f>IF(odi[[#This Row],[Milestones]]=0,0,(odi[[#This Row],[Mat]]/odi[[#This Row],[Milestones]]))</f>
        <v>5.5</v>
      </c>
      <c r="T129" s="3">
        <f>odi[[#This Row],[Milestones]]/odi[[#This Row],[Mat]]*100</f>
        <v>18.181818181818183</v>
      </c>
      <c r="U129" s="3"/>
    </row>
    <row r="130" spans="1:21" x14ac:dyDescent="0.3">
      <c r="A130">
        <v>4</v>
      </c>
      <c r="B130" t="s">
        <v>484</v>
      </c>
      <c r="C130" t="s">
        <v>12</v>
      </c>
      <c r="D130">
        <v>2019</v>
      </c>
      <c r="E130">
        <v>29</v>
      </c>
      <c r="F130">
        <v>26</v>
      </c>
      <c r="G130">
        <v>6</v>
      </c>
      <c r="H130">
        <v>804</v>
      </c>
      <c r="I130">
        <v>85</v>
      </c>
      <c r="J130">
        <v>40.200000000000003</v>
      </c>
      <c r="K130">
        <v>91.99</v>
      </c>
      <c r="L130">
        <v>0</v>
      </c>
      <c r="M130">
        <v>4</v>
      </c>
      <c r="N130">
        <v>1</v>
      </c>
      <c r="O130" s="2">
        <f t="shared" ref="O130:O193" si="15">H130/E130</f>
        <v>27.724137931034484</v>
      </c>
      <c r="P130" s="2">
        <f t="shared" ref="P130:P193" si="16">H130/F130</f>
        <v>30.923076923076923</v>
      </c>
      <c r="Q130">
        <f t="shared" ref="Q130:Q193" si="17">K130+J130</f>
        <v>132.19</v>
      </c>
      <c r="R130">
        <f t="shared" ref="R130:R193" si="18">M130+L130</f>
        <v>4</v>
      </c>
      <c r="S130" s="3">
        <f>IF(odi[[#This Row],[Milestones]]=0,0,(odi[[#This Row],[Mat]]/odi[[#This Row],[Milestones]]))</f>
        <v>7.25</v>
      </c>
      <c r="T130" s="3">
        <f>odi[[#This Row],[Milestones]]/odi[[#This Row],[Mat]]*100</f>
        <v>13.793103448275861</v>
      </c>
      <c r="U130" s="3"/>
    </row>
    <row r="131" spans="1:21" x14ac:dyDescent="0.3">
      <c r="A131">
        <v>35</v>
      </c>
      <c r="B131" t="s">
        <v>2817</v>
      </c>
      <c r="C131" t="s">
        <v>12</v>
      </c>
      <c r="D131">
        <v>1974</v>
      </c>
      <c r="E131">
        <v>1</v>
      </c>
      <c r="F131">
        <v>1</v>
      </c>
      <c r="G131">
        <v>0</v>
      </c>
      <c r="H131">
        <v>53</v>
      </c>
      <c r="I131">
        <v>53</v>
      </c>
      <c r="J131">
        <v>53</v>
      </c>
      <c r="K131">
        <v>79.099999999999994</v>
      </c>
      <c r="L131">
        <v>0</v>
      </c>
      <c r="M131">
        <v>1</v>
      </c>
      <c r="N131">
        <v>0</v>
      </c>
      <c r="O131" s="2">
        <f t="shared" si="15"/>
        <v>53</v>
      </c>
      <c r="P131" s="2">
        <f t="shared" si="16"/>
        <v>53</v>
      </c>
      <c r="Q131">
        <f t="shared" si="17"/>
        <v>132.1</v>
      </c>
      <c r="R131">
        <f t="shared" si="18"/>
        <v>1</v>
      </c>
      <c r="S131" s="3">
        <f>IF(odi[[#This Row],[Milestones]]=0,0,(odi[[#This Row],[Mat]]/odi[[#This Row],[Milestones]]))</f>
        <v>1</v>
      </c>
      <c r="T131" s="3">
        <f>odi[[#This Row],[Milestones]]/odi[[#This Row],[Mat]]*100</f>
        <v>100</v>
      </c>
      <c r="U131" s="3"/>
    </row>
    <row r="132" spans="1:21" x14ac:dyDescent="0.3">
      <c r="A132">
        <v>30</v>
      </c>
      <c r="B132" t="s">
        <v>190</v>
      </c>
      <c r="C132" t="s">
        <v>11</v>
      </c>
      <c r="D132">
        <v>2019</v>
      </c>
      <c r="E132">
        <v>15</v>
      </c>
      <c r="F132">
        <v>13</v>
      </c>
      <c r="G132">
        <v>0</v>
      </c>
      <c r="H132">
        <v>346</v>
      </c>
      <c r="I132">
        <v>71</v>
      </c>
      <c r="J132">
        <v>26.61</v>
      </c>
      <c r="K132">
        <v>105.48</v>
      </c>
      <c r="L132">
        <v>0</v>
      </c>
      <c r="M132">
        <v>1</v>
      </c>
      <c r="N132">
        <v>1</v>
      </c>
      <c r="O132" s="2">
        <f t="shared" si="15"/>
        <v>23.066666666666666</v>
      </c>
      <c r="P132" s="2">
        <f t="shared" si="16"/>
        <v>26.615384615384617</v>
      </c>
      <c r="Q132">
        <f t="shared" si="17"/>
        <v>132.09</v>
      </c>
      <c r="R132">
        <f t="shared" si="18"/>
        <v>1</v>
      </c>
      <c r="S132" s="3">
        <f>IF(odi[[#This Row],[Milestones]]=0,0,(odi[[#This Row],[Mat]]/odi[[#This Row],[Milestones]]))</f>
        <v>15</v>
      </c>
      <c r="T132" s="3">
        <f>odi[[#This Row],[Milestones]]/odi[[#This Row],[Mat]]*100</f>
        <v>6.666666666666667</v>
      </c>
      <c r="U132" s="3"/>
    </row>
    <row r="133" spans="1:21" x14ac:dyDescent="0.3">
      <c r="A133">
        <v>41</v>
      </c>
      <c r="B133" t="s">
        <v>164</v>
      </c>
      <c r="C133" t="s">
        <v>2027</v>
      </c>
      <c r="D133">
        <v>2018</v>
      </c>
      <c r="E133">
        <v>5</v>
      </c>
      <c r="F133">
        <v>5</v>
      </c>
      <c r="G133">
        <v>1</v>
      </c>
      <c r="H133">
        <v>160</v>
      </c>
      <c r="I133">
        <v>124</v>
      </c>
      <c r="J133">
        <v>40</v>
      </c>
      <c r="K133">
        <v>91.95</v>
      </c>
      <c r="L133">
        <v>1</v>
      </c>
      <c r="M133">
        <v>0</v>
      </c>
      <c r="N133">
        <v>1</v>
      </c>
      <c r="O133" s="2">
        <f t="shared" si="15"/>
        <v>32</v>
      </c>
      <c r="P133" s="2">
        <f t="shared" si="16"/>
        <v>32</v>
      </c>
      <c r="Q133">
        <f t="shared" si="17"/>
        <v>131.94999999999999</v>
      </c>
      <c r="R133">
        <f t="shared" si="18"/>
        <v>1</v>
      </c>
      <c r="S133" s="3">
        <f>IF(odi[[#This Row],[Milestones]]=0,0,(odi[[#This Row],[Mat]]/odi[[#This Row],[Milestones]]))</f>
        <v>5</v>
      </c>
      <c r="T133" s="3">
        <f>odi[[#This Row],[Milestones]]/odi[[#This Row],[Mat]]*100</f>
        <v>20</v>
      </c>
      <c r="U133" s="3"/>
    </row>
    <row r="134" spans="1:21" x14ac:dyDescent="0.3">
      <c r="A134">
        <v>21</v>
      </c>
      <c r="B134" t="s">
        <v>3019</v>
      </c>
      <c r="C134" t="s">
        <v>2030</v>
      </c>
      <c r="D134">
        <v>2010</v>
      </c>
      <c r="E134">
        <v>2</v>
      </c>
      <c r="F134">
        <v>1</v>
      </c>
      <c r="G134">
        <v>1</v>
      </c>
      <c r="H134">
        <v>25</v>
      </c>
      <c r="I134">
        <v>25</v>
      </c>
      <c r="J134">
        <v>0</v>
      </c>
      <c r="K134">
        <v>131.57</v>
      </c>
      <c r="L134">
        <v>0</v>
      </c>
      <c r="M134">
        <v>0</v>
      </c>
      <c r="N134">
        <v>0</v>
      </c>
      <c r="O134" s="2">
        <f t="shared" si="15"/>
        <v>12.5</v>
      </c>
      <c r="P134" s="2">
        <f t="shared" si="16"/>
        <v>25</v>
      </c>
      <c r="Q134">
        <f t="shared" si="17"/>
        <v>131.57</v>
      </c>
      <c r="R134">
        <f t="shared" si="18"/>
        <v>0</v>
      </c>
      <c r="S134" s="3">
        <f>IF(odi[[#This Row],[Milestones]]=0,0,(odi[[#This Row],[Mat]]/odi[[#This Row],[Milestones]]))</f>
        <v>0</v>
      </c>
      <c r="T134" s="3">
        <f>odi[[#This Row],[Milestones]]/odi[[#This Row],[Mat]]*100</f>
        <v>0</v>
      </c>
      <c r="U134" s="3"/>
    </row>
    <row r="135" spans="1:21" x14ac:dyDescent="0.3">
      <c r="A135">
        <v>24</v>
      </c>
      <c r="B135" t="s">
        <v>2645</v>
      </c>
      <c r="C135" t="s">
        <v>12</v>
      </c>
      <c r="D135">
        <v>1979</v>
      </c>
      <c r="E135">
        <v>5</v>
      </c>
      <c r="F135">
        <v>4</v>
      </c>
      <c r="G135">
        <v>2</v>
      </c>
      <c r="H135">
        <v>105</v>
      </c>
      <c r="I135">
        <v>54</v>
      </c>
      <c r="J135">
        <v>52.5</v>
      </c>
      <c r="K135">
        <v>78.94</v>
      </c>
      <c r="L135">
        <v>0</v>
      </c>
      <c r="M135">
        <v>1</v>
      </c>
      <c r="N135">
        <v>0</v>
      </c>
      <c r="O135" s="2">
        <f t="shared" si="15"/>
        <v>21</v>
      </c>
      <c r="P135" s="2">
        <f t="shared" si="16"/>
        <v>26.25</v>
      </c>
      <c r="Q135">
        <f t="shared" si="17"/>
        <v>131.44</v>
      </c>
      <c r="R135">
        <f t="shared" si="18"/>
        <v>1</v>
      </c>
      <c r="S135" s="3">
        <f>IF(odi[[#This Row],[Milestones]]=0,0,(odi[[#This Row],[Mat]]/odi[[#This Row],[Milestones]]))</f>
        <v>5</v>
      </c>
      <c r="T135" s="3">
        <f>odi[[#This Row],[Milestones]]/odi[[#This Row],[Mat]]*100</f>
        <v>20</v>
      </c>
      <c r="U135" s="3"/>
    </row>
    <row r="136" spans="1:21" x14ac:dyDescent="0.3">
      <c r="A136">
        <v>8</v>
      </c>
      <c r="B136" t="s">
        <v>76</v>
      </c>
      <c r="C136" t="s">
        <v>14</v>
      </c>
      <c r="D136">
        <v>2019</v>
      </c>
      <c r="E136">
        <v>161</v>
      </c>
      <c r="F136">
        <v>128</v>
      </c>
      <c r="G136">
        <v>16</v>
      </c>
      <c r="H136">
        <v>2210</v>
      </c>
      <c r="I136">
        <v>140</v>
      </c>
      <c r="J136">
        <v>19.73</v>
      </c>
      <c r="K136">
        <v>111.67</v>
      </c>
      <c r="L136">
        <v>1</v>
      </c>
      <c r="M136">
        <v>10</v>
      </c>
      <c r="N136">
        <v>11</v>
      </c>
      <c r="O136" s="2">
        <f t="shared" si="15"/>
        <v>13.726708074534162</v>
      </c>
      <c r="P136" s="2">
        <f t="shared" si="16"/>
        <v>17.265625</v>
      </c>
      <c r="Q136">
        <f t="shared" si="17"/>
        <v>131.4</v>
      </c>
      <c r="R136">
        <f t="shared" si="18"/>
        <v>11</v>
      </c>
      <c r="S136" s="3">
        <f>IF(odi[[#This Row],[Milestones]]=0,0,(odi[[#This Row],[Mat]]/odi[[#This Row],[Milestones]]))</f>
        <v>14.636363636363637</v>
      </c>
      <c r="T136" s="3">
        <f>odi[[#This Row],[Milestones]]/odi[[#This Row],[Mat]]*100</f>
        <v>6.8322981366459627</v>
      </c>
      <c r="U136" s="3"/>
    </row>
    <row r="137" spans="1:21" x14ac:dyDescent="0.3">
      <c r="A137">
        <v>24</v>
      </c>
      <c r="B137" t="s">
        <v>349</v>
      </c>
      <c r="C137" t="s">
        <v>16</v>
      </c>
      <c r="D137">
        <v>2019</v>
      </c>
      <c r="E137">
        <v>41</v>
      </c>
      <c r="F137">
        <v>40</v>
      </c>
      <c r="G137">
        <v>5</v>
      </c>
      <c r="H137">
        <v>1614</v>
      </c>
      <c r="I137">
        <v>130</v>
      </c>
      <c r="J137">
        <v>46.11</v>
      </c>
      <c r="K137">
        <v>85.17</v>
      </c>
      <c r="L137">
        <v>2</v>
      </c>
      <c r="M137">
        <v>13</v>
      </c>
      <c r="N137">
        <v>1</v>
      </c>
      <c r="O137" s="2">
        <f t="shared" si="15"/>
        <v>39.365853658536587</v>
      </c>
      <c r="P137" s="2">
        <f t="shared" si="16"/>
        <v>40.35</v>
      </c>
      <c r="Q137">
        <f t="shared" si="17"/>
        <v>131.28</v>
      </c>
      <c r="R137">
        <f t="shared" si="18"/>
        <v>15</v>
      </c>
      <c r="S137" s="3">
        <f>IF(odi[[#This Row],[Milestones]]=0,0,(odi[[#This Row],[Mat]]/odi[[#This Row],[Milestones]]))</f>
        <v>2.7333333333333334</v>
      </c>
      <c r="T137" s="3">
        <f>odi[[#This Row],[Milestones]]/odi[[#This Row],[Mat]]*100</f>
        <v>36.585365853658537</v>
      </c>
      <c r="U137" s="3"/>
    </row>
    <row r="138" spans="1:21" x14ac:dyDescent="0.3">
      <c r="A138">
        <v>26</v>
      </c>
      <c r="B138" t="s">
        <v>659</v>
      </c>
      <c r="C138" t="s">
        <v>20</v>
      </c>
      <c r="D138">
        <v>2016</v>
      </c>
      <c r="E138">
        <v>2</v>
      </c>
      <c r="F138">
        <v>2</v>
      </c>
      <c r="G138">
        <v>0</v>
      </c>
      <c r="H138">
        <v>68</v>
      </c>
      <c r="I138">
        <v>44</v>
      </c>
      <c r="J138">
        <v>34</v>
      </c>
      <c r="K138">
        <v>97.14</v>
      </c>
      <c r="L138">
        <v>0</v>
      </c>
      <c r="M138">
        <v>0</v>
      </c>
      <c r="N138">
        <v>0</v>
      </c>
      <c r="O138" s="2">
        <f t="shared" si="15"/>
        <v>34</v>
      </c>
      <c r="P138" s="2">
        <f t="shared" si="16"/>
        <v>34</v>
      </c>
      <c r="Q138">
        <f t="shared" si="17"/>
        <v>131.13999999999999</v>
      </c>
      <c r="R138">
        <f t="shared" si="18"/>
        <v>0</v>
      </c>
      <c r="S138" s="3">
        <f>IF(odi[[#This Row],[Milestones]]=0,0,(odi[[#This Row],[Mat]]/odi[[#This Row],[Milestones]]))</f>
        <v>0</v>
      </c>
      <c r="T138" s="3">
        <f>odi[[#This Row],[Milestones]]/odi[[#This Row],[Mat]]*100</f>
        <v>0</v>
      </c>
      <c r="U138" s="3"/>
    </row>
    <row r="139" spans="1:21" x14ac:dyDescent="0.3">
      <c r="A139">
        <v>0</v>
      </c>
      <c r="B139" t="s">
        <v>1405</v>
      </c>
      <c r="C139" t="s">
        <v>11</v>
      </c>
      <c r="D139">
        <v>2012</v>
      </c>
      <c r="E139">
        <v>463</v>
      </c>
      <c r="F139">
        <v>452</v>
      </c>
      <c r="G139">
        <v>41</v>
      </c>
      <c r="H139">
        <v>18426</v>
      </c>
      <c r="I139">
        <v>200</v>
      </c>
      <c r="J139">
        <v>44.83</v>
      </c>
      <c r="K139">
        <v>86.23</v>
      </c>
      <c r="L139">
        <v>49</v>
      </c>
      <c r="M139">
        <v>96</v>
      </c>
      <c r="N139">
        <v>20</v>
      </c>
      <c r="O139" s="2">
        <f t="shared" si="15"/>
        <v>39.796976241900651</v>
      </c>
      <c r="P139" s="2">
        <f t="shared" si="16"/>
        <v>40.76548672566372</v>
      </c>
      <c r="Q139">
        <f t="shared" si="17"/>
        <v>131.06</v>
      </c>
      <c r="R139">
        <f t="shared" si="18"/>
        <v>145</v>
      </c>
      <c r="S139" s="3">
        <f>IF(odi[[#This Row],[Milestones]]=0,0,(odi[[#This Row],[Mat]]/odi[[#This Row],[Milestones]]))</f>
        <v>3.193103448275862</v>
      </c>
      <c r="T139" s="3">
        <f>odi[[#This Row],[Milestones]]/odi[[#This Row],[Mat]]*100</f>
        <v>31.317494600431967</v>
      </c>
      <c r="U139" s="3"/>
    </row>
    <row r="140" spans="1:21" x14ac:dyDescent="0.3">
      <c r="A140">
        <v>27</v>
      </c>
      <c r="B140" t="s">
        <v>2133</v>
      </c>
      <c r="C140" t="s">
        <v>17</v>
      </c>
      <c r="D140">
        <v>2004</v>
      </c>
      <c r="E140">
        <v>171</v>
      </c>
      <c r="F140">
        <v>137</v>
      </c>
      <c r="G140">
        <v>50</v>
      </c>
      <c r="H140">
        <v>3576</v>
      </c>
      <c r="I140">
        <v>103</v>
      </c>
      <c r="J140">
        <v>41.1</v>
      </c>
      <c r="K140">
        <v>89.91</v>
      </c>
      <c r="L140">
        <v>2</v>
      </c>
      <c r="M140">
        <v>19</v>
      </c>
      <c r="N140">
        <v>13</v>
      </c>
      <c r="O140" s="2">
        <f t="shared" si="15"/>
        <v>20.912280701754387</v>
      </c>
      <c r="P140" s="2">
        <f t="shared" si="16"/>
        <v>26.102189781021899</v>
      </c>
      <c r="Q140">
        <f t="shared" si="17"/>
        <v>131.01</v>
      </c>
      <c r="R140">
        <f t="shared" si="18"/>
        <v>21</v>
      </c>
      <c r="S140" s="3">
        <f>IF(odi[[#This Row],[Milestones]]=0,0,(odi[[#This Row],[Mat]]/odi[[#This Row],[Milestones]]))</f>
        <v>8.1428571428571423</v>
      </c>
      <c r="T140" s="3">
        <f>odi[[#This Row],[Milestones]]/odi[[#This Row],[Mat]]*100</f>
        <v>12.280701754385964</v>
      </c>
      <c r="U140" s="3"/>
    </row>
    <row r="141" spans="1:21" x14ac:dyDescent="0.3">
      <c r="A141">
        <v>18</v>
      </c>
      <c r="B141" t="s">
        <v>59</v>
      </c>
      <c r="C141" t="s">
        <v>12</v>
      </c>
      <c r="D141">
        <v>2015</v>
      </c>
      <c r="E141">
        <v>190</v>
      </c>
      <c r="F141">
        <v>169</v>
      </c>
      <c r="G141">
        <v>27</v>
      </c>
      <c r="H141">
        <v>5757</v>
      </c>
      <c r="I141">
        <v>185</v>
      </c>
      <c r="J141">
        <v>40.54</v>
      </c>
      <c r="K141">
        <v>90.44</v>
      </c>
      <c r="L141">
        <v>9</v>
      </c>
      <c r="M141">
        <v>33</v>
      </c>
      <c r="N141">
        <v>12</v>
      </c>
      <c r="O141" s="2">
        <f t="shared" si="15"/>
        <v>30.3</v>
      </c>
      <c r="P141" s="2">
        <f t="shared" si="16"/>
        <v>34.065088757396452</v>
      </c>
      <c r="Q141">
        <f t="shared" si="17"/>
        <v>130.97999999999999</v>
      </c>
      <c r="R141">
        <f t="shared" si="18"/>
        <v>42</v>
      </c>
      <c r="S141" s="3">
        <f>IF(odi[[#This Row],[Milestones]]=0,0,(odi[[#This Row],[Mat]]/odi[[#This Row],[Milestones]]))</f>
        <v>4.5238095238095237</v>
      </c>
      <c r="T141" s="3">
        <f>odi[[#This Row],[Milestones]]/odi[[#This Row],[Mat]]*100</f>
        <v>22.105263157894736</v>
      </c>
      <c r="U141" s="3"/>
    </row>
    <row r="142" spans="1:21" x14ac:dyDescent="0.3">
      <c r="A142">
        <v>37</v>
      </c>
      <c r="B142" t="s">
        <v>34</v>
      </c>
      <c r="C142" t="s">
        <v>13</v>
      </c>
      <c r="D142">
        <v>2019</v>
      </c>
      <c r="E142">
        <v>233</v>
      </c>
      <c r="F142">
        <v>217</v>
      </c>
      <c r="G142">
        <v>32</v>
      </c>
      <c r="H142">
        <v>7348</v>
      </c>
      <c r="I142">
        <v>148</v>
      </c>
      <c r="J142">
        <v>39.71</v>
      </c>
      <c r="K142">
        <v>91.24</v>
      </c>
      <c r="L142">
        <v>13</v>
      </c>
      <c r="M142">
        <v>46</v>
      </c>
      <c r="N142">
        <v>15</v>
      </c>
      <c r="O142" s="2">
        <f t="shared" si="15"/>
        <v>31.536480686695278</v>
      </c>
      <c r="P142" s="2">
        <f t="shared" si="16"/>
        <v>33.86175115207373</v>
      </c>
      <c r="Q142">
        <f t="shared" si="17"/>
        <v>130.94999999999999</v>
      </c>
      <c r="R142">
        <f t="shared" si="18"/>
        <v>59</v>
      </c>
      <c r="S142" s="3">
        <f>IF(odi[[#This Row],[Milestones]]=0,0,(odi[[#This Row],[Mat]]/odi[[#This Row],[Milestones]]))</f>
        <v>3.9491525423728815</v>
      </c>
      <c r="T142" s="3">
        <f>odi[[#This Row],[Milestones]]/odi[[#This Row],[Mat]]*100</f>
        <v>25.321888412017167</v>
      </c>
      <c r="U142" s="3"/>
    </row>
    <row r="143" spans="1:21" x14ac:dyDescent="0.3">
      <c r="A143">
        <v>23</v>
      </c>
      <c r="B143" t="s">
        <v>2703</v>
      </c>
      <c r="C143" t="s">
        <v>2020</v>
      </c>
      <c r="D143">
        <v>2007</v>
      </c>
      <c r="E143">
        <v>18</v>
      </c>
      <c r="F143">
        <v>14</v>
      </c>
      <c r="G143">
        <v>3</v>
      </c>
      <c r="H143">
        <v>85</v>
      </c>
      <c r="I143">
        <v>31</v>
      </c>
      <c r="J143">
        <v>7.72</v>
      </c>
      <c r="K143">
        <v>123.18</v>
      </c>
      <c r="L143">
        <v>0</v>
      </c>
      <c r="M143">
        <v>0</v>
      </c>
      <c r="N143">
        <v>3</v>
      </c>
      <c r="O143" s="2">
        <f t="shared" si="15"/>
        <v>4.7222222222222223</v>
      </c>
      <c r="P143" s="2">
        <f t="shared" si="16"/>
        <v>6.0714285714285712</v>
      </c>
      <c r="Q143">
        <f t="shared" si="17"/>
        <v>130.9</v>
      </c>
      <c r="R143">
        <f t="shared" si="18"/>
        <v>0</v>
      </c>
      <c r="S143" s="3">
        <f>IF(odi[[#This Row],[Milestones]]=0,0,(odi[[#This Row],[Mat]]/odi[[#This Row],[Milestones]]))</f>
        <v>0</v>
      </c>
      <c r="T143" s="3">
        <f>odi[[#This Row],[Milestones]]/odi[[#This Row],[Mat]]*100</f>
        <v>0</v>
      </c>
      <c r="U143" s="3"/>
    </row>
    <row r="144" spans="1:21" x14ac:dyDescent="0.3">
      <c r="A144">
        <v>16</v>
      </c>
      <c r="B144" t="s">
        <v>5044</v>
      </c>
      <c r="C144" t="s">
        <v>2030</v>
      </c>
      <c r="D144">
        <v>2014</v>
      </c>
      <c r="E144">
        <v>6</v>
      </c>
      <c r="F144">
        <v>5</v>
      </c>
      <c r="G144">
        <v>0</v>
      </c>
      <c r="H144">
        <v>225</v>
      </c>
      <c r="I144">
        <v>88</v>
      </c>
      <c r="J144">
        <v>45</v>
      </c>
      <c r="K144">
        <v>85.87</v>
      </c>
      <c r="L144">
        <v>0</v>
      </c>
      <c r="M144">
        <v>3</v>
      </c>
      <c r="N144">
        <v>1</v>
      </c>
      <c r="O144" s="2">
        <f t="shared" si="15"/>
        <v>37.5</v>
      </c>
      <c r="P144" s="2">
        <f t="shared" si="16"/>
        <v>45</v>
      </c>
      <c r="Q144">
        <f t="shared" si="17"/>
        <v>130.87</v>
      </c>
      <c r="R144">
        <f t="shared" si="18"/>
        <v>3</v>
      </c>
      <c r="S144" s="3">
        <f>IF(odi[[#This Row],[Milestones]]=0,0,(odi[[#This Row],[Mat]]/odi[[#This Row],[Milestones]]))</f>
        <v>2</v>
      </c>
      <c r="T144" s="3">
        <f>odi[[#This Row],[Milestones]]/odi[[#This Row],[Mat]]*100</f>
        <v>50</v>
      </c>
      <c r="U144" s="3"/>
    </row>
    <row r="145" spans="1:21" x14ac:dyDescent="0.3">
      <c r="A145">
        <v>26</v>
      </c>
      <c r="B145" t="s">
        <v>41</v>
      </c>
      <c r="C145" t="s">
        <v>18</v>
      </c>
      <c r="D145">
        <v>2019</v>
      </c>
      <c r="E145">
        <v>228</v>
      </c>
      <c r="F145">
        <v>212</v>
      </c>
      <c r="G145">
        <v>37</v>
      </c>
      <c r="H145">
        <v>8376</v>
      </c>
      <c r="I145">
        <v>181</v>
      </c>
      <c r="J145">
        <v>47.86</v>
      </c>
      <c r="K145">
        <v>83</v>
      </c>
      <c r="L145">
        <v>20</v>
      </c>
      <c r="M145">
        <v>50</v>
      </c>
      <c r="N145">
        <v>9</v>
      </c>
      <c r="O145" s="2">
        <f t="shared" si="15"/>
        <v>36.736842105263158</v>
      </c>
      <c r="P145" s="2">
        <f t="shared" si="16"/>
        <v>39.509433962264154</v>
      </c>
      <c r="Q145">
        <f t="shared" si="17"/>
        <v>130.86000000000001</v>
      </c>
      <c r="R145">
        <f t="shared" si="18"/>
        <v>70</v>
      </c>
      <c r="S145" s="3">
        <f>IF(odi[[#This Row],[Milestones]]=0,0,(odi[[#This Row],[Mat]]/odi[[#This Row],[Milestones]]))</f>
        <v>3.2571428571428571</v>
      </c>
      <c r="T145" s="3">
        <f>odi[[#This Row],[Milestones]]/odi[[#This Row],[Mat]]*100</f>
        <v>30.701754385964914</v>
      </c>
      <c r="U145" s="3"/>
    </row>
    <row r="146" spans="1:21" x14ac:dyDescent="0.3">
      <c r="A146">
        <v>5</v>
      </c>
      <c r="B146" t="s">
        <v>880</v>
      </c>
      <c r="C146" t="s">
        <v>2030</v>
      </c>
      <c r="D146">
        <v>2011</v>
      </c>
      <c r="E146">
        <v>32</v>
      </c>
      <c r="F146">
        <v>32</v>
      </c>
      <c r="G146">
        <v>2</v>
      </c>
      <c r="H146">
        <v>799</v>
      </c>
      <c r="I146">
        <v>111</v>
      </c>
      <c r="J146">
        <v>26.63</v>
      </c>
      <c r="K146">
        <v>104.17</v>
      </c>
      <c r="L146">
        <v>1</v>
      </c>
      <c r="M146">
        <v>5</v>
      </c>
      <c r="N146">
        <v>5</v>
      </c>
      <c r="O146" s="2">
        <f t="shared" si="15"/>
        <v>24.96875</v>
      </c>
      <c r="P146" s="2">
        <f t="shared" si="16"/>
        <v>24.96875</v>
      </c>
      <c r="Q146">
        <f t="shared" si="17"/>
        <v>130.80000000000001</v>
      </c>
      <c r="R146">
        <f t="shared" si="18"/>
        <v>6</v>
      </c>
      <c r="S146" s="3">
        <f>IF(odi[[#This Row],[Milestones]]=0,0,(odi[[#This Row],[Mat]]/odi[[#This Row],[Milestones]]))</f>
        <v>5.333333333333333</v>
      </c>
      <c r="T146" s="3">
        <f>odi[[#This Row],[Milestones]]/odi[[#This Row],[Mat]]*100</f>
        <v>18.75</v>
      </c>
      <c r="U146" s="3"/>
    </row>
    <row r="147" spans="1:21" x14ac:dyDescent="0.3">
      <c r="A147">
        <v>26</v>
      </c>
      <c r="B147" t="s">
        <v>988</v>
      </c>
      <c r="C147" t="s">
        <v>12</v>
      </c>
      <c r="D147">
        <v>2019</v>
      </c>
      <c r="E147">
        <v>22</v>
      </c>
      <c r="F147">
        <v>20</v>
      </c>
      <c r="G147">
        <v>1</v>
      </c>
      <c r="H147">
        <v>632</v>
      </c>
      <c r="I147">
        <v>117</v>
      </c>
      <c r="J147">
        <v>33.26</v>
      </c>
      <c r="K147">
        <v>97.38</v>
      </c>
      <c r="L147">
        <v>1</v>
      </c>
      <c r="M147">
        <v>4</v>
      </c>
      <c r="N147">
        <v>2</v>
      </c>
      <c r="O147" s="2">
        <f t="shared" si="15"/>
        <v>28.727272727272727</v>
      </c>
      <c r="P147" s="2">
        <f t="shared" si="16"/>
        <v>31.6</v>
      </c>
      <c r="Q147">
        <f t="shared" si="17"/>
        <v>130.63999999999999</v>
      </c>
      <c r="R147">
        <f t="shared" si="18"/>
        <v>5</v>
      </c>
      <c r="S147" s="3">
        <f>IF(odi[[#This Row],[Milestones]]=0,0,(odi[[#This Row],[Mat]]/odi[[#This Row],[Milestones]]))</f>
        <v>4.4000000000000004</v>
      </c>
      <c r="T147" s="3">
        <f>odi[[#This Row],[Milestones]]/odi[[#This Row],[Mat]]*100</f>
        <v>22.727272727272727</v>
      </c>
      <c r="U147" s="3"/>
    </row>
    <row r="148" spans="1:21" x14ac:dyDescent="0.3">
      <c r="A148">
        <v>45</v>
      </c>
      <c r="B148" t="s">
        <v>3103</v>
      </c>
      <c r="C148" t="s">
        <v>18</v>
      </c>
      <c r="D148">
        <v>1996</v>
      </c>
      <c r="E148">
        <v>7</v>
      </c>
      <c r="F148">
        <v>4</v>
      </c>
      <c r="G148">
        <v>3</v>
      </c>
      <c r="H148">
        <v>17</v>
      </c>
      <c r="I148">
        <v>8</v>
      </c>
      <c r="J148">
        <v>17</v>
      </c>
      <c r="K148">
        <v>113.33</v>
      </c>
      <c r="L148">
        <v>0</v>
      </c>
      <c r="M148">
        <v>0</v>
      </c>
      <c r="N148">
        <v>0</v>
      </c>
      <c r="O148" s="2">
        <f t="shared" si="15"/>
        <v>2.4285714285714284</v>
      </c>
      <c r="P148" s="2">
        <f t="shared" si="16"/>
        <v>4.25</v>
      </c>
      <c r="Q148">
        <f t="shared" si="17"/>
        <v>130.32999999999998</v>
      </c>
      <c r="R148">
        <f t="shared" si="18"/>
        <v>0</v>
      </c>
      <c r="S148" s="3">
        <f>IF(odi[[#This Row],[Milestones]]=0,0,(odi[[#This Row],[Mat]]/odi[[#This Row],[Milestones]]))</f>
        <v>0</v>
      </c>
      <c r="T148" s="3">
        <f>odi[[#This Row],[Milestones]]/odi[[#This Row],[Mat]]*100</f>
        <v>0</v>
      </c>
      <c r="U148" s="3"/>
    </row>
    <row r="149" spans="1:21" x14ac:dyDescent="0.3">
      <c r="A149">
        <v>33</v>
      </c>
      <c r="B149" t="s">
        <v>382</v>
      </c>
      <c r="C149" t="s">
        <v>18</v>
      </c>
      <c r="D149">
        <v>2019</v>
      </c>
      <c r="E149">
        <v>59</v>
      </c>
      <c r="F149">
        <v>50</v>
      </c>
      <c r="G149">
        <v>10</v>
      </c>
      <c r="H149">
        <v>1247</v>
      </c>
      <c r="I149">
        <v>97</v>
      </c>
      <c r="J149">
        <v>31.17</v>
      </c>
      <c r="K149">
        <v>98.96</v>
      </c>
      <c r="L149">
        <v>0</v>
      </c>
      <c r="M149">
        <v>6</v>
      </c>
      <c r="N149">
        <v>2</v>
      </c>
      <c r="O149" s="2">
        <f t="shared" si="15"/>
        <v>21.135593220338983</v>
      </c>
      <c r="P149" s="2">
        <f t="shared" si="16"/>
        <v>24.94</v>
      </c>
      <c r="Q149">
        <f t="shared" si="17"/>
        <v>130.13</v>
      </c>
      <c r="R149">
        <f t="shared" si="18"/>
        <v>6</v>
      </c>
      <c r="S149" s="3">
        <f>IF(odi[[#This Row],[Milestones]]=0,0,(odi[[#This Row],[Mat]]/odi[[#This Row],[Milestones]]))</f>
        <v>9.8333333333333339</v>
      </c>
      <c r="T149" s="3">
        <f>odi[[#This Row],[Milestones]]/odi[[#This Row],[Mat]]*100</f>
        <v>10.16949152542373</v>
      </c>
      <c r="U149" s="3"/>
    </row>
    <row r="150" spans="1:21" x14ac:dyDescent="0.3">
      <c r="A150">
        <v>28</v>
      </c>
      <c r="B150" t="s">
        <v>301</v>
      </c>
      <c r="C150" t="s">
        <v>2020</v>
      </c>
      <c r="D150">
        <v>2019</v>
      </c>
      <c r="E150">
        <v>34</v>
      </c>
      <c r="F150">
        <v>28</v>
      </c>
      <c r="G150">
        <v>6</v>
      </c>
      <c r="H150">
        <v>474</v>
      </c>
      <c r="I150">
        <v>59</v>
      </c>
      <c r="J150">
        <v>21.54</v>
      </c>
      <c r="K150">
        <v>108.46</v>
      </c>
      <c r="L150">
        <v>0</v>
      </c>
      <c r="M150">
        <v>3</v>
      </c>
      <c r="N150">
        <v>1</v>
      </c>
      <c r="O150" s="2">
        <f t="shared" si="15"/>
        <v>13.941176470588236</v>
      </c>
      <c r="P150" s="2">
        <f t="shared" si="16"/>
        <v>16.928571428571427</v>
      </c>
      <c r="Q150">
        <f t="shared" si="17"/>
        <v>130</v>
      </c>
      <c r="R150">
        <f t="shared" si="18"/>
        <v>3</v>
      </c>
      <c r="S150" s="3">
        <f>IF(odi[[#This Row],[Milestones]]=0,0,(odi[[#This Row],[Mat]]/odi[[#This Row],[Milestones]]))</f>
        <v>11.333333333333334</v>
      </c>
      <c r="T150" s="3">
        <f>odi[[#This Row],[Milestones]]/odi[[#This Row],[Mat]]*100</f>
        <v>8.8235294117647065</v>
      </c>
      <c r="U150" s="3"/>
    </row>
    <row r="151" spans="1:21" x14ac:dyDescent="0.3">
      <c r="A151">
        <v>46</v>
      </c>
      <c r="B151" t="s">
        <v>3322</v>
      </c>
      <c r="C151" t="s">
        <v>16</v>
      </c>
      <c r="D151">
        <v>2008</v>
      </c>
      <c r="E151">
        <v>1</v>
      </c>
      <c r="F151">
        <v>1</v>
      </c>
      <c r="G151">
        <v>0</v>
      </c>
      <c r="H151">
        <v>5</v>
      </c>
      <c r="I151">
        <v>5</v>
      </c>
      <c r="J151">
        <v>5</v>
      </c>
      <c r="K151">
        <v>125</v>
      </c>
      <c r="L151">
        <v>0</v>
      </c>
      <c r="M151">
        <v>0</v>
      </c>
      <c r="N151">
        <v>0</v>
      </c>
      <c r="O151" s="2">
        <f t="shared" si="15"/>
        <v>5</v>
      </c>
      <c r="P151" s="2">
        <f t="shared" si="16"/>
        <v>5</v>
      </c>
      <c r="Q151">
        <f t="shared" si="17"/>
        <v>130</v>
      </c>
      <c r="R151">
        <f t="shared" si="18"/>
        <v>0</v>
      </c>
      <c r="S151" s="3">
        <f>IF(odi[[#This Row],[Milestones]]=0,0,(odi[[#This Row],[Mat]]/odi[[#This Row],[Milestones]]))</f>
        <v>0</v>
      </c>
      <c r="T151" s="3">
        <f>odi[[#This Row],[Milestones]]/odi[[#This Row],[Mat]]*100</f>
        <v>0</v>
      </c>
      <c r="U151" s="3"/>
    </row>
    <row r="152" spans="1:21" x14ac:dyDescent="0.3">
      <c r="A152">
        <v>43</v>
      </c>
      <c r="B152" t="s">
        <v>63</v>
      </c>
      <c r="C152" t="s">
        <v>2020</v>
      </c>
      <c r="D152">
        <v>2019</v>
      </c>
      <c r="E152">
        <v>59</v>
      </c>
      <c r="F152">
        <v>57</v>
      </c>
      <c r="G152">
        <v>2</v>
      </c>
      <c r="H152">
        <v>2409</v>
      </c>
      <c r="I152">
        <v>156</v>
      </c>
      <c r="J152">
        <v>43.8</v>
      </c>
      <c r="K152">
        <v>86.18</v>
      </c>
      <c r="L152">
        <v>4</v>
      </c>
      <c r="M152">
        <v>17</v>
      </c>
      <c r="N152">
        <v>5</v>
      </c>
      <c r="O152" s="2">
        <f t="shared" si="15"/>
        <v>40.83050847457627</v>
      </c>
      <c r="P152" s="2">
        <f t="shared" si="16"/>
        <v>42.263157894736842</v>
      </c>
      <c r="Q152">
        <f t="shared" si="17"/>
        <v>129.98000000000002</v>
      </c>
      <c r="R152">
        <f t="shared" si="18"/>
        <v>21</v>
      </c>
      <c r="S152" s="3">
        <f>IF(odi[[#This Row],[Milestones]]=0,0,(odi[[#This Row],[Mat]]/odi[[#This Row],[Milestones]]))</f>
        <v>2.8095238095238093</v>
      </c>
      <c r="T152" s="3">
        <f>odi[[#This Row],[Milestones]]/odi[[#This Row],[Mat]]*100</f>
        <v>35.593220338983052</v>
      </c>
      <c r="U152" s="3"/>
    </row>
    <row r="153" spans="1:21" x14ac:dyDescent="0.3">
      <c r="A153">
        <v>46</v>
      </c>
      <c r="B153" t="s">
        <v>40</v>
      </c>
      <c r="C153" t="s">
        <v>12</v>
      </c>
      <c r="D153">
        <v>2019</v>
      </c>
      <c r="E153">
        <v>119</v>
      </c>
      <c r="F153">
        <v>115</v>
      </c>
      <c r="G153">
        <v>2</v>
      </c>
      <c r="H153">
        <v>4559</v>
      </c>
      <c r="I153">
        <v>153</v>
      </c>
      <c r="J153">
        <v>40.340000000000003</v>
      </c>
      <c r="K153">
        <v>89.51</v>
      </c>
      <c r="L153">
        <v>15</v>
      </c>
      <c r="M153">
        <v>24</v>
      </c>
      <c r="N153">
        <v>11</v>
      </c>
      <c r="O153" s="2">
        <f t="shared" si="15"/>
        <v>38.310924369747902</v>
      </c>
      <c r="P153" s="2">
        <f t="shared" si="16"/>
        <v>39.643478260869564</v>
      </c>
      <c r="Q153">
        <f t="shared" si="17"/>
        <v>129.85000000000002</v>
      </c>
      <c r="R153">
        <f t="shared" si="18"/>
        <v>39</v>
      </c>
      <c r="S153" s="3">
        <f>IF(odi[[#This Row],[Milestones]]=0,0,(odi[[#This Row],[Mat]]/odi[[#This Row],[Milestones]]))</f>
        <v>3.0512820512820511</v>
      </c>
      <c r="T153" s="3">
        <f>odi[[#This Row],[Milestones]]/odi[[#This Row],[Mat]]*100</f>
        <v>32.773109243697476</v>
      </c>
      <c r="U153" s="3"/>
    </row>
    <row r="154" spans="1:21" x14ac:dyDescent="0.3">
      <c r="A154">
        <v>7</v>
      </c>
      <c r="B154" t="s">
        <v>54</v>
      </c>
      <c r="C154" t="s">
        <v>18</v>
      </c>
      <c r="D154">
        <v>2019</v>
      </c>
      <c r="E154">
        <v>149</v>
      </c>
      <c r="F154">
        <v>142</v>
      </c>
      <c r="G154">
        <v>14</v>
      </c>
      <c r="H154">
        <v>6132</v>
      </c>
      <c r="I154">
        <v>148</v>
      </c>
      <c r="J154">
        <v>47.9</v>
      </c>
      <c r="K154">
        <v>81.819999999999993</v>
      </c>
      <c r="L154">
        <v>13</v>
      </c>
      <c r="M154">
        <v>39</v>
      </c>
      <c r="N154">
        <v>5</v>
      </c>
      <c r="O154" s="2">
        <f t="shared" si="15"/>
        <v>41.154362416107382</v>
      </c>
      <c r="P154" s="2">
        <f t="shared" si="16"/>
        <v>43.183098591549296</v>
      </c>
      <c r="Q154">
        <f t="shared" si="17"/>
        <v>129.72</v>
      </c>
      <c r="R154">
        <f t="shared" si="18"/>
        <v>52</v>
      </c>
      <c r="S154" s="3">
        <f>IF(odi[[#This Row],[Milestones]]=0,0,(odi[[#This Row],[Mat]]/odi[[#This Row],[Milestones]]))</f>
        <v>2.8653846153846154</v>
      </c>
      <c r="T154" s="3">
        <f>odi[[#This Row],[Milestones]]/odi[[#This Row],[Mat]]*100</f>
        <v>34.899328859060404</v>
      </c>
      <c r="U154" s="3"/>
    </row>
    <row r="155" spans="1:21" x14ac:dyDescent="0.3">
      <c r="A155">
        <v>8</v>
      </c>
      <c r="B155" t="s">
        <v>311</v>
      </c>
      <c r="C155" t="s">
        <v>13</v>
      </c>
      <c r="D155">
        <v>2019</v>
      </c>
      <c r="E155">
        <v>101</v>
      </c>
      <c r="F155">
        <v>82</v>
      </c>
      <c r="G155">
        <v>13</v>
      </c>
      <c r="H155">
        <v>1766</v>
      </c>
      <c r="I155">
        <v>128</v>
      </c>
      <c r="J155">
        <v>25.59</v>
      </c>
      <c r="K155">
        <v>104.06</v>
      </c>
      <c r="L155">
        <v>3</v>
      </c>
      <c r="M155">
        <v>5</v>
      </c>
      <c r="N155">
        <v>5</v>
      </c>
      <c r="O155" s="2">
        <f t="shared" si="15"/>
        <v>17.485148514851485</v>
      </c>
      <c r="P155" s="2">
        <f t="shared" si="16"/>
        <v>21.536585365853657</v>
      </c>
      <c r="Q155">
        <f t="shared" si="17"/>
        <v>129.65</v>
      </c>
      <c r="R155">
        <f t="shared" si="18"/>
        <v>8</v>
      </c>
      <c r="S155" s="3">
        <f>IF(odi[[#This Row],[Milestones]]=0,0,(odi[[#This Row],[Mat]]/odi[[#This Row],[Milestones]]))</f>
        <v>12.625</v>
      </c>
      <c r="T155" s="3">
        <f>odi[[#This Row],[Milestones]]/odi[[#This Row],[Mat]]*100</f>
        <v>7.9207920792079207</v>
      </c>
      <c r="U155" s="3"/>
    </row>
    <row r="156" spans="1:21" x14ac:dyDescent="0.3">
      <c r="A156">
        <v>26</v>
      </c>
      <c r="B156" t="s">
        <v>53</v>
      </c>
      <c r="C156" t="s">
        <v>18</v>
      </c>
      <c r="D156">
        <v>2019</v>
      </c>
      <c r="E156">
        <v>57</v>
      </c>
      <c r="F156">
        <v>53</v>
      </c>
      <c r="G156">
        <v>2</v>
      </c>
      <c r="H156">
        <v>1271</v>
      </c>
      <c r="I156">
        <v>87</v>
      </c>
      <c r="J156">
        <v>24.92</v>
      </c>
      <c r="K156">
        <v>104.69</v>
      </c>
      <c r="L156">
        <v>0</v>
      </c>
      <c r="M156">
        <v>8</v>
      </c>
      <c r="N156">
        <v>7</v>
      </c>
      <c r="O156" s="2">
        <f t="shared" si="15"/>
        <v>22.298245614035089</v>
      </c>
      <c r="P156" s="2">
        <f t="shared" si="16"/>
        <v>23.981132075471699</v>
      </c>
      <c r="Q156">
        <f t="shared" si="17"/>
        <v>129.61000000000001</v>
      </c>
      <c r="R156">
        <f t="shared" si="18"/>
        <v>8</v>
      </c>
      <c r="S156" s="3">
        <f>IF(odi[[#This Row],[Milestones]]=0,0,(odi[[#This Row],[Mat]]/odi[[#This Row],[Milestones]]))</f>
        <v>7.125</v>
      </c>
      <c r="T156" s="3">
        <f>odi[[#This Row],[Milestones]]/odi[[#This Row],[Mat]]*100</f>
        <v>14.035087719298245</v>
      </c>
      <c r="U156" s="3"/>
    </row>
    <row r="157" spans="1:21" x14ac:dyDescent="0.3">
      <c r="A157">
        <v>48</v>
      </c>
      <c r="B157" t="s">
        <v>30</v>
      </c>
      <c r="C157" t="s">
        <v>18</v>
      </c>
      <c r="D157">
        <v>2019</v>
      </c>
      <c r="E157">
        <v>179</v>
      </c>
      <c r="F157">
        <v>176</v>
      </c>
      <c r="G157">
        <v>19</v>
      </c>
      <c r="H157">
        <v>6626</v>
      </c>
      <c r="I157">
        <v>237</v>
      </c>
      <c r="J157">
        <v>42.2</v>
      </c>
      <c r="K157">
        <v>87.34</v>
      </c>
      <c r="L157">
        <v>16</v>
      </c>
      <c r="M157">
        <v>35</v>
      </c>
      <c r="N157">
        <v>15</v>
      </c>
      <c r="O157" s="2">
        <f t="shared" si="15"/>
        <v>37.016759776536311</v>
      </c>
      <c r="P157" s="2">
        <f t="shared" si="16"/>
        <v>37.647727272727273</v>
      </c>
      <c r="Q157">
        <f t="shared" si="17"/>
        <v>129.54000000000002</v>
      </c>
      <c r="R157">
        <f t="shared" si="18"/>
        <v>51</v>
      </c>
      <c r="S157" s="3">
        <f>IF(odi[[#This Row],[Milestones]]=0,0,(odi[[#This Row],[Mat]]/odi[[#This Row],[Milestones]]))</f>
        <v>3.5098039215686274</v>
      </c>
      <c r="T157" s="3">
        <f>odi[[#This Row],[Milestones]]/odi[[#This Row],[Mat]]*100</f>
        <v>28.491620111731841</v>
      </c>
      <c r="U157" s="3"/>
    </row>
    <row r="158" spans="1:21" x14ac:dyDescent="0.3">
      <c r="A158">
        <v>7</v>
      </c>
      <c r="B158" t="s">
        <v>884</v>
      </c>
      <c r="C158" t="s">
        <v>16</v>
      </c>
      <c r="D158">
        <v>2015</v>
      </c>
      <c r="E158">
        <v>3</v>
      </c>
      <c r="F158">
        <v>3</v>
      </c>
      <c r="G158">
        <v>1</v>
      </c>
      <c r="H158">
        <v>99</v>
      </c>
      <c r="I158">
        <v>77</v>
      </c>
      <c r="J158">
        <v>49.5</v>
      </c>
      <c r="K158">
        <v>79.83</v>
      </c>
      <c r="L158">
        <v>0</v>
      </c>
      <c r="M158">
        <v>1</v>
      </c>
      <c r="N158">
        <v>1</v>
      </c>
      <c r="O158" s="2">
        <f t="shared" si="15"/>
        <v>33</v>
      </c>
      <c r="P158" s="2">
        <f t="shared" si="16"/>
        <v>33</v>
      </c>
      <c r="Q158">
        <f t="shared" si="17"/>
        <v>129.32999999999998</v>
      </c>
      <c r="R158">
        <f t="shared" si="18"/>
        <v>1</v>
      </c>
      <c r="S158" s="3">
        <f>IF(odi[[#This Row],[Milestones]]=0,0,(odi[[#This Row],[Mat]]/odi[[#This Row],[Milestones]]))</f>
        <v>3</v>
      </c>
      <c r="T158" s="3">
        <f>odi[[#This Row],[Milestones]]/odi[[#This Row],[Mat]]*100</f>
        <v>33.333333333333329</v>
      </c>
      <c r="U158" s="3"/>
    </row>
    <row r="159" spans="1:21" x14ac:dyDescent="0.3">
      <c r="A159">
        <v>12</v>
      </c>
      <c r="B159" t="s">
        <v>1570</v>
      </c>
      <c r="C159" t="s">
        <v>18</v>
      </c>
      <c r="D159">
        <v>2019</v>
      </c>
      <c r="E159">
        <v>9</v>
      </c>
      <c r="F159">
        <v>5</v>
      </c>
      <c r="G159">
        <v>2</v>
      </c>
      <c r="H159">
        <v>79</v>
      </c>
      <c r="I159">
        <v>49</v>
      </c>
      <c r="J159">
        <v>26.33</v>
      </c>
      <c r="K159">
        <v>102.59</v>
      </c>
      <c r="L159">
        <v>0</v>
      </c>
      <c r="M159">
        <v>0</v>
      </c>
      <c r="N159">
        <v>0</v>
      </c>
      <c r="O159" s="2">
        <f t="shared" si="15"/>
        <v>8.7777777777777786</v>
      </c>
      <c r="P159" s="2">
        <f t="shared" si="16"/>
        <v>15.8</v>
      </c>
      <c r="Q159">
        <f t="shared" si="17"/>
        <v>128.92000000000002</v>
      </c>
      <c r="R159">
        <f t="shared" si="18"/>
        <v>0</v>
      </c>
      <c r="S159" s="3">
        <f>IF(odi[[#This Row],[Milestones]]=0,0,(odi[[#This Row],[Mat]]/odi[[#This Row],[Milestones]]))</f>
        <v>0</v>
      </c>
      <c r="T159" s="3">
        <f>odi[[#This Row],[Milestones]]/odi[[#This Row],[Mat]]*100</f>
        <v>0</v>
      </c>
      <c r="U159" s="3"/>
    </row>
    <row r="160" spans="1:21" x14ac:dyDescent="0.3">
      <c r="A160">
        <v>20</v>
      </c>
      <c r="B160" t="s">
        <v>50</v>
      </c>
      <c r="C160" t="s">
        <v>11</v>
      </c>
      <c r="D160">
        <v>2018</v>
      </c>
      <c r="E160">
        <v>226</v>
      </c>
      <c r="F160">
        <v>194</v>
      </c>
      <c r="G160">
        <v>35</v>
      </c>
      <c r="H160">
        <v>5615</v>
      </c>
      <c r="I160">
        <v>116</v>
      </c>
      <c r="J160">
        <v>35.31</v>
      </c>
      <c r="K160">
        <v>93.5</v>
      </c>
      <c r="L160">
        <v>5</v>
      </c>
      <c r="M160">
        <v>36</v>
      </c>
      <c r="N160">
        <v>14</v>
      </c>
      <c r="O160" s="2">
        <f t="shared" si="15"/>
        <v>24.845132743362832</v>
      </c>
      <c r="P160" s="2">
        <f t="shared" si="16"/>
        <v>28.943298969072163</v>
      </c>
      <c r="Q160">
        <f t="shared" si="17"/>
        <v>128.81</v>
      </c>
      <c r="R160">
        <f t="shared" si="18"/>
        <v>41</v>
      </c>
      <c r="S160" s="3">
        <f>IF(odi[[#This Row],[Milestones]]=0,0,(odi[[#This Row],[Mat]]/odi[[#This Row],[Milestones]]))</f>
        <v>5.5121951219512191</v>
      </c>
      <c r="T160" s="3">
        <f>odi[[#This Row],[Milestones]]/odi[[#This Row],[Mat]]*100</f>
        <v>18.141592920353983</v>
      </c>
      <c r="U160" s="3"/>
    </row>
    <row r="161" spans="1:21" x14ac:dyDescent="0.3">
      <c r="A161">
        <v>46</v>
      </c>
      <c r="B161" t="s">
        <v>393</v>
      </c>
      <c r="C161" t="s">
        <v>12</v>
      </c>
      <c r="D161">
        <v>2018</v>
      </c>
      <c r="E161">
        <v>53</v>
      </c>
      <c r="F161">
        <v>49</v>
      </c>
      <c r="G161">
        <v>9</v>
      </c>
      <c r="H161">
        <v>1428</v>
      </c>
      <c r="I161">
        <v>102</v>
      </c>
      <c r="J161">
        <v>35.700000000000003</v>
      </c>
      <c r="K161">
        <v>93.08</v>
      </c>
      <c r="L161">
        <v>1</v>
      </c>
      <c r="M161">
        <v>11</v>
      </c>
      <c r="N161">
        <v>4</v>
      </c>
      <c r="O161" s="2">
        <f t="shared" si="15"/>
        <v>26.943396226415093</v>
      </c>
      <c r="P161" s="2">
        <f t="shared" si="16"/>
        <v>29.142857142857142</v>
      </c>
      <c r="Q161">
        <f t="shared" si="17"/>
        <v>128.78</v>
      </c>
      <c r="R161">
        <f t="shared" si="18"/>
        <v>12</v>
      </c>
      <c r="S161" s="3">
        <f>IF(odi[[#This Row],[Milestones]]=0,0,(odi[[#This Row],[Mat]]/odi[[#This Row],[Milestones]]))</f>
        <v>4.416666666666667</v>
      </c>
      <c r="T161" s="3">
        <f>odi[[#This Row],[Milestones]]/odi[[#This Row],[Mat]]*100</f>
        <v>22.641509433962266</v>
      </c>
      <c r="U161" s="3"/>
    </row>
    <row r="162" spans="1:21" x14ac:dyDescent="0.3">
      <c r="A162">
        <v>14</v>
      </c>
      <c r="B162" t="s">
        <v>152</v>
      </c>
      <c r="C162" t="s">
        <v>17</v>
      </c>
      <c r="D162">
        <v>2018</v>
      </c>
      <c r="E162">
        <v>59</v>
      </c>
      <c r="F162">
        <v>49</v>
      </c>
      <c r="G162">
        <v>14</v>
      </c>
      <c r="H162">
        <v>1074</v>
      </c>
      <c r="I162">
        <v>70</v>
      </c>
      <c r="J162">
        <v>30.68</v>
      </c>
      <c r="K162">
        <v>97.9</v>
      </c>
      <c r="L162">
        <v>0</v>
      </c>
      <c r="M162">
        <v>6</v>
      </c>
      <c r="N162">
        <v>4</v>
      </c>
      <c r="O162" s="2">
        <f t="shared" si="15"/>
        <v>18.203389830508474</v>
      </c>
      <c r="P162" s="2">
        <f t="shared" si="16"/>
        <v>21.918367346938776</v>
      </c>
      <c r="Q162">
        <f t="shared" si="17"/>
        <v>128.58000000000001</v>
      </c>
      <c r="R162">
        <f t="shared" si="18"/>
        <v>6</v>
      </c>
      <c r="S162" s="3">
        <f>IF(odi[[#This Row],[Milestones]]=0,0,(odi[[#This Row],[Mat]]/odi[[#This Row],[Milestones]]))</f>
        <v>9.8333333333333339</v>
      </c>
      <c r="T162" s="3">
        <f>odi[[#This Row],[Milestones]]/odi[[#This Row],[Mat]]*100</f>
        <v>10.16949152542373</v>
      </c>
      <c r="U162" s="3"/>
    </row>
    <row r="163" spans="1:21" x14ac:dyDescent="0.3">
      <c r="A163">
        <v>42</v>
      </c>
      <c r="B163" t="s">
        <v>3244</v>
      </c>
      <c r="C163" t="s">
        <v>13</v>
      </c>
      <c r="D163">
        <v>2018</v>
      </c>
      <c r="E163">
        <v>4</v>
      </c>
      <c r="F163">
        <v>1</v>
      </c>
      <c r="G163">
        <v>1</v>
      </c>
      <c r="H163">
        <v>9</v>
      </c>
      <c r="I163">
        <v>9</v>
      </c>
      <c r="J163">
        <v>0</v>
      </c>
      <c r="K163">
        <v>128.57</v>
      </c>
      <c r="L163">
        <v>0</v>
      </c>
      <c r="M163">
        <v>0</v>
      </c>
      <c r="N163">
        <v>0</v>
      </c>
      <c r="O163" s="2">
        <f t="shared" si="15"/>
        <v>2.25</v>
      </c>
      <c r="P163" s="2">
        <f t="shared" si="16"/>
        <v>9</v>
      </c>
      <c r="Q163">
        <f t="shared" si="17"/>
        <v>128.57</v>
      </c>
      <c r="R163">
        <f t="shared" si="18"/>
        <v>0</v>
      </c>
      <c r="S163" s="3">
        <f>IF(odi[[#This Row],[Milestones]]=0,0,(odi[[#This Row],[Mat]]/odi[[#This Row],[Milestones]]))</f>
        <v>0</v>
      </c>
      <c r="T163" s="3">
        <f>odi[[#This Row],[Milestones]]/odi[[#This Row],[Mat]]*100</f>
        <v>0</v>
      </c>
      <c r="U163" s="3"/>
    </row>
    <row r="164" spans="1:21" x14ac:dyDescent="0.3">
      <c r="A164">
        <v>6</v>
      </c>
      <c r="B164" t="s">
        <v>176</v>
      </c>
      <c r="C164" t="s">
        <v>18</v>
      </c>
      <c r="D164">
        <v>2014</v>
      </c>
      <c r="E164">
        <v>48</v>
      </c>
      <c r="F164">
        <v>42</v>
      </c>
      <c r="G164">
        <v>1</v>
      </c>
      <c r="H164">
        <v>1362</v>
      </c>
      <c r="I164">
        <v>107</v>
      </c>
      <c r="J164">
        <v>33.21</v>
      </c>
      <c r="K164">
        <v>95.31</v>
      </c>
      <c r="L164">
        <v>3</v>
      </c>
      <c r="M164">
        <v>6</v>
      </c>
      <c r="N164">
        <v>5</v>
      </c>
      <c r="O164" s="2">
        <f t="shared" si="15"/>
        <v>28.375</v>
      </c>
      <c r="P164" s="2">
        <f t="shared" si="16"/>
        <v>32.428571428571431</v>
      </c>
      <c r="Q164">
        <f t="shared" si="17"/>
        <v>128.52000000000001</v>
      </c>
      <c r="R164">
        <f t="shared" si="18"/>
        <v>9</v>
      </c>
      <c r="S164" s="3">
        <f>IF(odi[[#This Row],[Milestones]]=0,0,(odi[[#This Row],[Mat]]/odi[[#This Row],[Milestones]]))</f>
        <v>5.333333333333333</v>
      </c>
      <c r="T164" s="3">
        <f>odi[[#This Row],[Milestones]]/odi[[#This Row],[Mat]]*100</f>
        <v>18.75</v>
      </c>
      <c r="U164" s="3"/>
    </row>
    <row r="165" spans="1:21" x14ac:dyDescent="0.3">
      <c r="A165">
        <v>48</v>
      </c>
      <c r="B165" t="s">
        <v>136</v>
      </c>
      <c r="C165" t="s">
        <v>11</v>
      </c>
      <c r="D165">
        <v>2018</v>
      </c>
      <c r="E165">
        <v>23</v>
      </c>
      <c r="F165">
        <v>18</v>
      </c>
      <c r="G165">
        <v>6</v>
      </c>
      <c r="H165">
        <v>440</v>
      </c>
      <c r="I165">
        <v>104</v>
      </c>
      <c r="J165">
        <v>36.659999999999997</v>
      </c>
      <c r="K165">
        <v>91.85</v>
      </c>
      <c r="L165">
        <v>1</v>
      </c>
      <c r="M165">
        <v>2</v>
      </c>
      <c r="N165">
        <v>2</v>
      </c>
      <c r="O165" s="2">
        <f t="shared" si="15"/>
        <v>19.130434782608695</v>
      </c>
      <c r="P165" s="2">
        <f t="shared" si="16"/>
        <v>24.444444444444443</v>
      </c>
      <c r="Q165">
        <f t="shared" si="17"/>
        <v>128.51</v>
      </c>
      <c r="R165">
        <f t="shared" si="18"/>
        <v>3</v>
      </c>
      <c r="S165" s="3">
        <f>IF(odi[[#This Row],[Milestones]]=0,0,(odi[[#This Row],[Mat]]/odi[[#This Row],[Milestones]]))</f>
        <v>7.666666666666667</v>
      </c>
      <c r="T165" s="3">
        <f>odi[[#This Row],[Milestones]]/odi[[#This Row],[Mat]]*100</f>
        <v>13.043478260869565</v>
      </c>
      <c r="U165" s="3"/>
    </row>
    <row r="166" spans="1:21" x14ac:dyDescent="0.3">
      <c r="A166">
        <v>43</v>
      </c>
      <c r="B166" t="s">
        <v>241</v>
      </c>
      <c r="C166" t="s">
        <v>2027</v>
      </c>
      <c r="D166">
        <v>2018</v>
      </c>
      <c r="E166">
        <v>18</v>
      </c>
      <c r="F166">
        <v>18</v>
      </c>
      <c r="G166">
        <v>2</v>
      </c>
      <c r="H166">
        <v>828</v>
      </c>
      <c r="I166">
        <v>143</v>
      </c>
      <c r="J166">
        <v>51.75</v>
      </c>
      <c r="K166">
        <v>76.66</v>
      </c>
      <c r="L166">
        <v>1</v>
      </c>
      <c r="M166">
        <v>7</v>
      </c>
      <c r="N166">
        <v>1</v>
      </c>
      <c r="O166" s="2">
        <f t="shared" si="15"/>
        <v>46</v>
      </c>
      <c r="P166" s="2">
        <f t="shared" si="16"/>
        <v>46</v>
      </c>
      <c r="Q166">
        <f t="shared" si="17"/>
        <v>128.41</v>
      </c>
      <c r="R166">
        <f t="shared" si="18"/>
        <v>8</v>
      </c>
      <c r="S166" s="3">
        <f>IF(odi[[#This Row],[Milestones]]=0,0,(odi[[#This Row],[Mat]]/odi[[#This Row],[Milestones]]))</f>
        <v>2.25</v>
      </c>
      <c r="T166" s="3">
        <f>odi[[#This Row],[Milestones]]/odi[[#This Row],[Mat]]*100</f>
        <v>44.444444444444443</v>
      </c>
      <c r="U166" s="3"/>
    </row>
    <row r="167" spans="1:21" x14ac:dyDescent="0.3">
      <c r="A167">
        <v>13</v>
      </c>
      <c r="B167" t="s">
        <v>453</v>
      </c>
      <c r="C167" t="s">
        <v>13</v>
      </c>
      <c r="D167">
        <v>2013</v>
      </c>
      <c r="E167">
        <v>68</v>
      </c>
      <c r="F167">
        <v>65</v>
      </c>
      <c r="G167">
        <v>10</v>
      </c>
      <c r="H167">
        <v>2819</v>
      </c>
      <c r="I167">
        <v>137</v>
      </c>
      <c r="J167">
        <v>51.25</v>
      </c>
      <c r="K167">
        <v>77.06</v>
      </c>
      <c r="L167">
        <v>4</v>
      </c>
      <c r="M167">
        <v>22</v>
      </c>
      <c r="N167">
        <v>5</v>
      </c>
      <c r="O167" s="2">
        <f t="shared" si="15"/>
        <v>41.455882352941174</v>
      </c>
      <c r="P167" s="2">
        <f t="shared" si="16"/>
        <v>43.369230769230768</v>
      </c>
      <c r="Q167">
        <f t="shared" si="17"/>
        <v>128.31</v>
      </c>
      <c r="R167">
        <f t="shared" si="18"/>
        <v>26</v>
      </c>
      <c r="S167" s="3">
        <f>IF(odi[[#This Row],[Milestones]]=0,0,(odi[[#This Row],[Mat]]/odi[[#This Row],[Milestones]]))</f>
        <v>2.6153846153846154</v>
      </c>
      <c r="T167" s="3">
        <f>odi[[#This Row],[Milestones]]/odi[[#This Row],[Mat]]*100</f>
        <v>38.235294117647058</v>
      </c>
      <c r="U167" s="3"/>
    </row>
    <row r="168" spans="1:21" x14ac:dyDescent="0.3">
      <c r="A168">
        <v>37</v>
      </c>
      <c r="B168" t="s">
        <v>1793</v>
      </c>
      <c r="C168" t="s">
        <v>14</v>
      </c>
      <c r="D168">
        <v>2019</v>
      </c>
      <c r="E168">
        <v>1</v>
      </c>
      <c r="F168">
        <v>1</v>
      </c>
      <c r="G168">
        <v>0</v>
      </c>
      <c r="H168">
        <v>36</v>
      </c>
      <c r="I168">
        <v>36</v>
      </c>
      <c r="J168">
        <v>36</v>
      </c>
      <c r="K168">
        <v>92.3</v>
      </c>
      <c r="L168">
        <v>0</v>
      </c>
      <c r="M168">
        <v>0</v>
      </c>
      <c r="N168">
        <v>0</v>
      </c>
      <c r="O168" s="2">
        <f t="shared" si="15"/>
        <v>36</v>
      </c>
      <c r="P168" s="2">
        <f t="shared" si="16"/>
        <v>36</v>
      </c>
      <c r="Q168">
        <f t="shared" si="17"/>
        <v>128.30000000000001</v>
      </c>
      <c r="R168">
        <f t="shared" si="18"/>
        <v>0</v>
      </c>
      <c r="S168" s="3">
        <f>IF(odi[[#This Row],[Milestones]]=0,0,(odi[[#This Row],[Mat]]/odi[[#This Row],[Milestones]]))</f>
        <v>0</v>
      </c>
      <c r="T168" s="3">
        <f>odi[[#This Row],[Milestones]]/odi[[#This Row],[Mat]]*100</f>
        <v>0</v>
      </c>
      <c r="U168" s="3"/>
    </row>
    <row r="169" spans="1:21" x14ac:dyDescent="0.3">
      <c r="A169">
        <v>14</v>
      </c>
      <c r="B169" t="s">
        <v>2436</v>
      </c>
      <c r="C169" t="s">
        <v>15</v>
      </c>
      <c r="D169">
        <v>1980</v>
      </c>
      <c r="E169">
        <v>18</v>
      </c>
      <c r="F169">
        <v>14</v>
      </c>
      <c r="G169">
        <v>2</v>
      </c>
      <c r="H169">
        <v>280</v>
      </c>
      <c r="I169">
        <v>86</v>
      </c>
      <c r="J169">
        <v>23.33</v>
      </c>
      <c r="K169">
        <v>104.86</v>
      </c>
      <c r="L169">
        <v>0</v>
      </c>
      <c r="M169">
        <v>1</v>
      </c>
      <c r="N169">
        <v>2</v>
      </c>
      <c r="O169" s="2">
        <f t="shared" si="15"/>
        <v>15.555555555555555</v>
      </c>
      <c r="P169" s="2">
        <f t="shared" si="16"/>
        <v>20</v>
      </c>
      <c r="Q169">
        <f t="shared" si="17"/>
        <v>128.19</v>
      </c>
      <c r="R169">
        <f t="shared" si="18"/>
        <v>1</v>
      </c>
      <c r="S169" s="3">
        <f>IF(odi[[#This Row],[Milestones]]=0,0,(odi[[#This Row],[Mat]]/odi[[#This Row],[Milestones]]))</f>
        <v>18</v>
      </c>
      <c r="T169" s="3">
        <f>odi[[#This Row],[Milestones]]/odi[[#This Row],[Mat]]*100</f>
        <v>5.5555555555555554</v>
      </c>
      <c r="U169" s="3"/>
    </row>
    <row r="170" spans="1:21" x14ac:dyDescent="0.3">
      <c r="A170">
        <v>7</v>
      </c>
      <c r="B170" t="s">
        <v>158</v>
      </c>
      <c r="C170" t="s">
        <v>21</v>
      </c>
      <c r="D170">
        <v>2018</v>
      </c>
      <c r="E170">
        <v>24</v>
      </c>
      <c r="F170">
        <v>21</v>
      </c>
      <c r="G170">
        <v>2</v>
      </c>
      <c r="H170">
        <v>430</v>
      </c>
      <c r="I170">
        <v>56</v>
      </c>
      <c r="J170">
        <v>22.63</v>
      </c>
      <c r="K170">
        <v>105.39</v>
      </c>
      <c r="L170">
        <v>0</v>
      </c>
      <c r="M170">
        <v>2</v>
      </c>
      <c r="N170">
        <v>4</v>
      </c>
      <c r="O170" s="2">
        <f t="shared" si="15"/>
        <v>17.916666666666668</v>
      </c>
      <c r="P170" s="2">
        <f t="shared" si="16"/>
        <v>20.476190476190474</v>
      </c>
      <c r="Q170">
        <f t="shared" si="17"/>
        <v>128.02000000000001</v>
      </c>
      <c r="R170">
        <f t="shared" si="18"/>
        <v>2</v>
      </c>
      <c r="S170" s="3">
        <f>IF(odi[[#This Row],[Milestones]]=0,0,(odi[[#This Row],[Mat]]/odi[[#This Row],[Milestones]]))</f>
        <v>12</v>
      </c>
      <c r="T170" s="3">
        <f>odi[[#This Row],[Milestones]]/odi[[#This Row],[Mat]]*100</f>
        <v>8.3333333333333321</v>
      </c>
      <c r="U170" s="3"/>
    </row>
    <row r="171" spans="1:21" x14ac:dyDescent="0.3">
      <c r="A171">
        <v>37</v>
      </c>
      <c r="B171" t="s">
        <v>2396</v>
      </c>
      <c r="C171" t="s">
        <v>18</v>
      </c>
      <c r="D171">
        <v>1978</v>
      </c>
      <c r="E171">
        <v>11</v>
      </c>
      <c r="F171">
        <v>9</v>
      </c>
      <c r="G171">
        <v>3</v>
      </c>
      <c r="H171">
        <v>338</v>
      </c>
      <c r="I171">
        <v>101</v>
      </c>
      <c r="J171">
        <v>56.33</v>
      </c>
      <c r="K171">
        <v>71.61</v>
      </c>
      <c r="L171">
        <v>1</v>
      </c>
      <c r="M171">
        <v>2</v>
      </c>
      <c r="N171">
        <v>0</v>
      </c>
      <c r="O171" s="2">
        <f t="shared" si="15"/>
        <v>30.727272727272727</v>
      </c>
      <c r="P171" s="2">
        <f t="shared" si="16"/>
        <v>37.555555555555557</v>
      </c>
      <c r="Q171">
        <f t="shared" si="17"/>
        <v>127.94</v>
      </c>
      <c r="R171">
        <f t="shared" si="18"/>
        <v>3</v>
      </c>
      <c r="S171" s="3">
        <f>IF(odi[[#This Row],[Milestones]]=0,0,(odi[[#This Row],[Mat]]/odi[[#This Row],[Milestones]]))</f>
        <v>3.6666666666666665</v>
      </c>
      <c r="T171" s="3">
        <f>odi[[#This Row],[Milestones]]/odi[[#This Row],[Mat]]*100</f>
        <v>27.27272727272727</v>
      </c>
      <c r="U171" s="3"/>
    </row>
    <row r="172" spans="1:21" x14ac:dyDescent="0.3">
      <c r="A172">
        <v>43</v>
      </c>
      <c r="B172" t="s">
        <v>2097</v>
      </c>
      <c r="C172" t="s">
        <v>12</v>
      </c>
      <c r="D172">
        <v>2004</v>
      </c>
      <c r="E172">
        <v>232</v>
      </c>
      <c r="F172">
        <v>196</v>
      </c>
      <c r="G172">
        <v>67</v>
      </c>
      <c r="H172">
        <v>6912</v>
      </c>
      <c r="I172">
        <v>108</v>
      </c>
      <c r="J172">
        <v>53.58</v>
      </c>
      <c r="K172">
        <v>74.16</v>
      </c>
      <c r="L172">
        <v>6</v>
      </c>
      <c r="M172">
        <v>46</v>
      </c>
      <c r="N172">
        <v>5</v>
      </c>
      <c r="O172" s="2">
        <f t="shared" si="15"/>
        <v>29.793103448275861</v>
      </c>
      <c r="P172" s="2">
        <f t="shared" si="16"/>
        <v>35.265306122448976</v>
      </c>
      <c r="Q172">
        <f t="shared" si="17"/>
        <v>127.74</v>
      </c>
      <c r="R172">
        <f t="shared" si="18"/>
        <v>52</v>
      </c>
      <c r="S172" s="3">
        <f>IF(odi[[#This Row],[Milestones]]=0,0,(odi[[#This Row],[Mat]]/odi[[#This Row],[Milestones]]))</f>
        <v>4.4615384615384617</v>
      </c>
      <c r="T172" s="3">
        <f>odi[[#This Row],[Milestones]]/odi[[#This Row],[Mat]]*100</f>
        <v>22.413793103448278</v>
      </c>
      <c r="U172" s="3"/>
    </row>
    <row r="173" spans="1:21" x14ac:dyDescent="0.3">
      <c r="A173">
        <v>17</v>
      </c>
      <c r="B173" t="s">
        <v>141</v>
      </c>
      <c r="C173" t="s">
        <v>12</v>
      </c>
      <c r="D173">
        <v>2019</v>
      </c>
      <c r="E173">
        <v>118</v>
      </c>
      <c r="F173">
        <v>104</v>
      </c>
      <c r="G173">
        <v>12</v>
      </c>
      <c r="H173">
        <v>3810</v>
      </c>
      <c r="I173">
        <v>164</v>
      </c>
      <c r="J173">
        <v>41.41</v>
      </c>
      <c r="K173">
        <v>86.31</v>
      </c>
      <c r="L173">
        <v>8</v>
      </c>
      <c r="M173">
        <v>23</v>
      </c>
      <c r="N173">
        <v>5</v>
      </c>
      <c r="O173" s="2">
        <f t="shared" si="15"/>
        <v>32.288135593220339</v>
      </c>
      <c r="P173" s="2">
        <f t="shared" si="16"/>
        <v>36.634615384615387</v>
      </c>
      <c r="Q173">
        <f t="shared" si="17"/>
        <v>127.72</v>
      </c>
      <c r="R173">
        <f t="shared" si="18"/>
        <v>31</v>
      </c>
      <c r="S173" s="3">
        <f>IF(odi[[#This Row],[Milestones]]=0,0,(odi[[#This Row],[Mat]]/odi[[#This Row],[Milestones]]))</f>
        <v>3.806451612903226</v>
      </c>
      <c r="T173" s="3">
        <f>odi[[#This Row],[Milestones]]/odi[[#This Row],[Mat]]*100</f>
        <v>26.271186440677969</v>
      </c>
      <c r="U173" s="3"/>
    </row>
    <row r="174" spans="1:21" x14ac:dyDescent="0.3">
      <c r="A174">
        <v>12</v>
      </c>
      <c r="B174" t="s">
        <v>747</v>
      </c>
      <c r="C174" t="s">
        <v>16</v>
      </c>
      <c r="D174">
        <v>2019</v>
      </c>
      <c r="E174">
        <v>53</v>
      </c>
      <c r="F174">
        <v>29</v>
      </c>
      <c r="G174">
        <v>9</v>
      </c>
      <c r="H174">
        <v>280</v>
      </c>
      <c r="I174">
        <v>59</v>
      </c>
      <c r="J174">
        <v>14</v>
      </c>
      <c r="K174">
        <v>113.36</v>
      </c>
      <c r="L174">
        <v>0</v>
      </c>
      <c r="M174">
        <v>2</v>
      </c>
      <c r="N174">
        <v>3</v>
      </c>
      <c r="O174" s="2">
        <f t="shared" si="15"/>
        <v>5.283018867924528</v>
      </c>
      <c r="P174" s="2">
        <f t="shared" si="16"/>
        <v>9.6551724137931032</v>
      </c>
      <c r="Q174">
        <f t="shared" si="17"/>
        <v>127.36</v>
      </c>
      <c r="R174">
        <f t="shared" si="18"/>
        <v>2</v>
      </c>
      <c r="S174" s="3">
        <f>IF(odi[[#This Row],[Milestones]]=0,0,(odi[[#This Row],[Mat]]/odi[[#This Row],[Milestones]]))</f>
        <v>26.5</v>
      </c>
      <c r="T174" s="3">
        <f>odi[[#This Row],[Milestones]]/odi[[#This Row],[Mat]]*100</f>
        <v>3.7735849056603774</v>
      </c>
      <c r="U174" s="3"/>
    </row>
    <row r="175" spans="1:21" x14ac:dyDescent="0.3">
      <c r="A175">
        <v>48</v>
      </c>
      <c r="B175" t="s">
        <v>74</v>
      </c>
      <c r="C175" t="s">
        <v>13</v>
      </c>
      <c r="D175">
        <v>2013</v>
      </c>
      <c r="E175">
        <v>136</v>
      </c>
      <c r="F175">
        <v>125</v>
      </c>
      <c r="G175">
        <v>16</v>
      </c>
      <c r="H175">
        <v>4440</v>
      </c>
      <c r="I175">
        <v>130</v>
      </c>
      <c r="J175">
        <v>40.729999999999997</v>
      </c>
      <c r="K175">
        <v>86.58</v>
      </c>
      <c r="L175">
        <v>9</v>
      </c>
      <c r="M175">
        <v>25</v>
      </c>
      <c r="N175">
        <v>7</v>
      </c>
      <c r="O175" s="2">
        <f t="shared" si="15"/>
        <v>32.647058823529413</v>
      </c>
      <c r="P175" s="2">
        <f t="shared" si="16"/>
        <v>35.520000000000003</v>
      </c>
      <c r="Q175">
        <f t="shared" si="17"/>
        <v>127.31</v>
      </c>
      <c r="R175">
        <f t="shared" si="18"/>
        <v>34</v>
      </c>
      <c r="S175" s="3">
        <f>IF(odi[[#This Row],[Milestones]]=0,0,(odi[[#This Row],[Mat]]/odi[[#This Row],[Milestones]]))</f>
        <v>4</v>
      </c>
      <c r="T175" s="3">
        <f>odi[[#This Row],[Milestones]]/odi[[#This Row],[Mat]]*100</f>
        <v>25</v>
      </c>
      <c r="U175" s="3"/>
    </row>
    <row r="176" spans="1:21" x14ac:dyDescent="0.3">
      <c r="A176">
        <v>21</v>
      </c>
      <c r="B176" t="s">
        <v>431</v>
      </c>
      <c r="C176" t="s">
        <v>16</v>
      </c>
      <c r="D176">
        <v>2019</v>
      </c>
      <c r="E176">
        <v>4</v>
      </c>
      <c r="F176">
        <v>4</v>
      </c>
      <c r="G176">
        <v>2</v>
      </c>
      <c r="H176">
        <v>68</v>
      </c>
      <c r="I176">
        <v>32</v>
      </c>
      <c r="J176">
        <v>34</v>
      </c>
      <c r="K176">
        <v>93.15</v>
      </c>
      <c r="L176">
        <v>0</v>
      </c>
      <c r="M176">
        <v>0</v>
      </c>
      <c r="N176">
        <v>0</v>
      </c>
      <c r="O176" s="2">
        <f t="shared" si="15"/>
        <v>17</v>
      </c>
      <c r="P176" s="2">
        <f t="shared" si="16"/>
        <v>17</v>
      </c>
      <c r="Q176">
        <f t="shared" si="17"/>
        <v>127.15</v>
      </c>
      <c r="R176">
        <f t="shared" si="18"/>
        <v>0</v>
      </c>
      <c r="S176" s="3">
        <f>IF(odi[[#This Row],[Milestones]]=0,0,(odi[[#This Row],[Mat]]/odi[[#This Row],[Milestones]]))</f>
        <v>0</v>
      </c>
      <c r="T176" s="3">
        <f>odi[[#This Row],[Milestones]]/odi[[#This Row],[Mat]]*100</f>
        <v>0</v>
      </c>
      <c r="U176" s="3"/>
    </row>
    <row r="177" spans="1:21" x14ac:dyDescent="0.3">
      <c r="A177">
        <v>29</v>
      </c>
      <c r="B177" t="s">
        <v>2782</v>
      </c>
      <c r="C177" t="s">
        <v>16</v>
      </c>
      <c r="D177">
        <v>2001</v>
      </c>
      <c r="E177">
        <v>5</v>
      </c>
      <c r="F177">
        <v>3</v>
      </c>
      <c r="G177">
        <v>0</v>
      </c>
      <c r="H177">
        <v>60</v>
      </c>
      <c r="I177">
        <v>39</v>
      </c>
      <c r="J177">
        <v>20</v>
      </c>
      <c r="K177">
        <v>107.14</v>
      </c>
      <c r="L177">
        <v>0</v>
      </c>
      <c r="M177">
        <v>0</v>
      </c>
      <c r="N177">
        <v>0</v>
      </c>
      <c r="O177" s="2">
        <f t="shared" si="15"/>
        <v>12</v>
      </c>
      <c r="P177" s="2">
        <f t="shared" si="16"/>
        <v>20</v>
      </c>
      <c r="Q177">
        <f t="shared" si="17"/>
        <v>127.14</v>
      </c>
      <c r="R177">
        <f t="shared" si="18"/>
        <v>0</v>
      </c>
      <c r="S177" s="3">
        <f>IF(odi[[#This Row],[Milestones]]=0,0,(odi[[#This Row],[Mat]]/odi[[#This Row],[Milestones]]))</f>
        <v>0</v>
      </c>
      <c r="T177" s="3">
        <f>odi[[#This Row],[Milestones]]/odi[[#This Row],[Mat]]*100</f>
        <v>0</v>
      </c>
      <c r="U177" s="3"/>
    </row>
    <row r="178" spans="1:21" x14ac:dyDescent="0.3">
      <c r="A178">
        <v>4</v>
      </c>
      <c r="B178" t="s">
        <v>306</v>
      </c>
      <c r="C178" t="s">
        <v>15</v>
      </c>
      <c r="D178">
        <v>2019</v>
      </c>
      <c r="E178">
        <v>72</v>
      </c>
      <c r="F178">
        <v>67</v>
      </c>
      <c r="G178">
        <v>10</v>
      </c>
      <c r="H178">
        <v>3007</v>
      </c>
      <c r="I178">
        <v>170</v>
      </c>
      <c r="J178">
        <v>52.75</v>
      </c>
      <c r="K178">
        <v>74.319999999999993</v>
      </c>
      <c r="L178">
        <v>8</v>
      </c>
      <c r="M178">
        <v>15</v>
      </c>
      <c r="N178">
        <v>4</v>
      </c>
      <c r="O178" s="2">
        <f t="shared" si="15"/>
        <v>41.763888888888886</v>
      </c>
      <c r="P178" s="2">
        <f t="shared" si="16"/>
        <v>44.880597014925371</v>
      </c>
      <c r="Q178">
        <f t="shared" si="17"/>
        <v>127.07</v>
      </c>
      <c r="R178">
        <f t="shared" si="18"/>
        <v>23</v>
      </c>
      <c r="S178" s="3">
        <f>IF(odi[[#This Row],[Milestones]]=0,0,(odi[[#This Row],[Mat]]/odi[[#This Row],[Milestones]]))</f>
        <v>3.1304347826086958</v>
      </c>
      <c r="T178" s="3">
        <f>odi[[#This Row],[Milestones]]/odi[[#This Row],[Mat]]*100</f>
        <v>31.944444444444443</v>
      </c>
      <c r="U178" s="3"/>
    </row>
    <row r="179" spans="1:21" x14ac:dyDescent="0.3">
      <c r="A179">
        <v>9</v>
      </c>
      <c r="B179" t="s">
        <v>32</v>
      </c>
      <c r="C179" t="s">
        <v>18</v>
      </c>
      <c r="D179">
        <v>2016</v>
      </c>
      <c r="E179">
        <v>260</v>
      </c>
      <c r="F179">
        <v>228</v>
      </c>
      <c r="G179">
        <v>28</v>
      </c>
      <c r="H179">
        <v>6083</v>
      </c>
      <c r="I179">
        <v>166</v>
      </c>
      <c r="J179">
        <v>30.41</v>
      </c>
      <c r="K179">
        <v>96.37</v>
      </c>
      <c r="L179">
        <v>5</v>
      </c>
      <c r="M179">
        <v>32</v>
      </c>
      <c r="N179">
        <v>20</v>
      </c>
      <c r="O179" s="2">
        <f t="shared" si="15"/>
        <v>23.396153846153847</v>
      </c>
      <c r="P179" s="2">
        <f t="shared" si="16"/>
        <v>26.67982456140351</v>
      </c>
      <c r="Q179">
        <f t="shared" si="17"/>
        <v>126.78</v>
      </c>
      <c r="R179">
        <f t="shared" si="18"/>
        <v>37</v>
      </c>
      <c r="S179" s="3">
        <f>IF(odi[[#This Row],[Milestones]]=0,0,(odi[[#This Row],[Mat]]/odi[[#This Row],[Milestones]]))</f>
        <v>7.0270270270270272</v>
      </c>
      <c r="T179" s="3">
        <f>odi[[#This Row],[Milestones]]/odi[[#This Row],[Mat]]*100</f>
        <v>14.23076923076923</v>
      </c>
      <c r="U179" s="3"/>
    </row>
    <row r="180" spans="1:21" x14ac:dyDescent="0.3">
      <c r="A180">
        <v>14</v>
      </c>
      <c r="B180" t="s">
        <v>1247</v>
      </c>
      <c r="C180" t="s">
        <v>12</v>
      </c>
      <c r="D180">
        <v>2011</v>
      </c>
      <c r="E180">
        <v>30</v>
      </c>
      <c r="F180">
        <v>25</v>
      </c>
      <c r="G180">
        <v>9</v>
      </c>
      <c r="H180">
        <v>663</v>
      </c>
      <c r="I180">
        <v>71</v>
      </c>
      <c r="J180">
        <v>41.43</v>
      </c>
      <c r="K180">
        <v>85.32</v>
      </c>
      <c r="L180">
        <v>0</v>
      </c>
      <c r="M180">
        <v>5</v>
      </c>
      <c r="N180">
        <v>0</v>
      </c>
      <c r="O180" s="2">
        <f t="shared" si="15"/>
        <v>22.1</v>
      </c>
      <c r="P180" s="2">
        <f t="shared" si="16"/>
        <v>26.52</v>
      </c>
      <c r="Q180">
        <f t="shared" si="17"/>
        <v>126.75</v>
      </c>
      <c r="R180">
        <f t="shared" si="18"/>
        <v>5</v>
      </c>
      <c r="S180" s="3">
        <f>IF(odi[[#This Row],[Milestones]]=0,0,(odi[[#This Row],[Mat]]/odi[[#This Row],[Milestones]]))</f>
        <v>6</v>
      </c>
      <c r="T180" s="3">
        <f>odi[[#This Row],[Milestones]]/odi[[#This Row],[Mat]]*100</f>
        <v>16.666666666666664</v>
      </c>
      <c r="U180" s="3"/>
    </row>
    <row r="181" spans="1:21" x14ac:dyDescent="0.3">
      <c r="A181">
        <v>25</v>
      </c>
      <c r="B181" t="s">
        <v>860</v>
      </c>
      <c r="C181" t="s">
        <v>12</v>
      </c>
      <c r="D181">
        <v>2017</v>
      </c>
      <c r="E181">
        <v>29</v>
      </c>
      <c r="F181">
        <v>21</v>
      </c>
      <c r="G181">
        <v>11</v>
      </c>
      <c r="H181">
        <v>271</v>
      </c>
      <c r="I181">
        <v>51</v>
      </c>
      <c r="J181">
        <v>27.1</v>
      </c>
      <c r="K181">
        <v>99.26</v>
      </c>
      <c r="L181">
        <v>0</v>
      </c>
      <c r="M181">
        <v>1</v>
      </c>
      <c r="N181">
        <v>1</v>
      </c>
      <c r="O181" s="2">
        <f t="shared" si="15"/>
        <v>9.3448275862068968</v>
      </c>
      <c r="P181" s="2">
        <f t="shared" si="16"/>
        <v>12.904761904761905</v>
      </c>
      <c r="Q181">
        <f t="shared" si="17"/>
        <v>126.36000000000001</v>
      </c>
      <c r="R181">
        <f t="shared" si="18"/>
        <v>1</v>
      </c>
      <c r="S181" s="3">
        <f>IF(odi[[#This Row],[Milestones]]=0,0,(odi[[#This Row],[Mat]]/odi[[#This Row],[Milestones]]))</f>
        <v>29</v>
      </c>
      <c r="T181" s="3">
        <f>odi[[#This Row],[Milestones]]/odi[[#This Row],[Mat]]*100</f>
        <v>3.4482758620689653</v>
      </c>
      <c r="U181" s="3"/>
    </row>
    <row r="182" spans="1:21" x14ac:dyDescent="0.3">
      <c r="A182">
        <v>31</v>
      </c>
      <c r="B182" t="s">
        <v>186</v>
      </c>
      <c r="C182" t="s">
        <v>14</v>
      </c>
      <c r="D182">
        <v>2019</v>
      </c>
      <c r="E182">
        <v>52</v>
      </c>
      <c r="F182">
        <v>49</v>
      </c>
      <c r="G182">
        <v>1</v>
      </c>
      <c r="H182">
        <v>1571</v>
      </c>
      <c r="I182">
        <v>116</v>
      </c>
      <c r="J182">
        <v>32.72</v>
      </c>
      <c r="K182">
        <v>93.56</v>
      </c>
      <c r="L182">
        <v>2</v>
      </c>
      <c r="M182">
        <v>9</v>
      </c>
      <c r="N182">
        <v>1</v>
      </c>
      <c r="O182" s="2">
        <f t="shared" si="15"/>
        <v>30.21153846153846</v>
      </c>
      <c r="P182" s="2">
        <f t="shared" si="16"/>
        <v>32.061224489795919</v>
      </c>
      <c r="Q182">
        <f t="shared" si="17"/>
        <v>126.28</v>
      </c>
      <c r="R182">
        <f t="shared" si="18"/>
        <v>11</v>
      </c>
      <c r="S182" s="3">
        <f>IF(odi[[#This Row],[Milestones]]=0,0,(odi[[#This Row],[Mat]]/odi[[#This Row],[Milestones]]))</f>
        <v>4.7272727272727275</v>
      </c>
      <c r="T182" s="3">
        <f>odi[[#This Row],[Milestones]]/odi[[#This Row],[Mat]]*100</f>
        <v>21.153846153846153</v>
      </c>
      <c r="U182" s="3"/>
    </row>
    <row r="183" spans="1:21" x14ac:dyDescent="0.3">
      <c r="A183">
        <v>45</v>
      </c>
      <c r="B183" t="s">
        <v>434</v>
      </c>
      <c r="C183" t="s">
        <v>14</v>
      </c>
      <c r="D183">
        <v>2019</v>
      </c>
      <c r="E183">
        <v>15</v>
      </c>
      <c r="F183">
        <v>15</v>
      </c>
      <c r="G183">
        <v>0</v>
      </c>
      <c r="H183">
        <v>447</v>
      </c>
      <c r="I183">
        <v>104</v>
      </c>
      <c r="J183">
        <v>29.8</v>
      </c>
      <c r="K183">
        <v>96.33</v>
      </c>
      <c r="L183">
        <v>1</v>
      </c>
      <c r="M183">
        <v>2</v>
      </c>
      <c r="N183">
        <v>2</v>
      </c>
      <c r="O183" s="2">
        <f t="shared" si="15"/>
        <v>29.8</v>
      </c>
      <c r="P183" s="2">
        <f t="shared" si="16"/>
        <v>29.8</v>
      </c>
      <c r="Q183">
        <f t="shared" si="17"/>
        <v>126.13</v>
      </c>
      <c r="R183">
        <f t="shared" si="18"/>
        <v>3</v>
      </c>
      <c r="S183" s="3">
        <f>IF(odi[[#This Row],[Milestones]]=0,0,(odi[[#This Row],[Mat]]/odi[[#This Row],[Milestones]]))</f>
        <v>5</v>
      </c>
      <c r="T183" s="3">
        <f>odi[[#This Row],[Milestones]]/odi[[#This Row],[Mat]]*100</f>
        <v>20</v>
      </c>
      <c r="U183" s="3"/>
    </row>
    <row r="184" spans="1:21" x14ac:dyDescent="0.3">
      <c r="A184">
        <v>33</v>
      </c>
      <c r="B184" t="s">
        <v>300</v>
      </c>
      <c r="C184" t="s">
        <v>12</v>
      </c>
      <c r="D184">
        <v>2019</v>
      </c>
      <c r="E184">
        <v>40</v>
      </c>
      <c r="F184">
        <v>39</v>
      </c>
      <c r="G184">
        <v>2</v>
      </c>
      <c r="H184">
        <v>1554</v>
      </c>
      <c r="I184">
        <v>104</v>
      </c>
      <c r="J184">
        <v>42</v>
      </c>
      <c r="K184">
        <v>84.09</v>
      </c>
      <c r="L184">
        <v>2</v>
      </c>
      <c r="M184">
        <v>12</v>
      </c>
      <c r="N184">
        <v>2</v>
      </c>
      <c r="O184" s="2">
        <f t="shared" si="15"/>
        <v>38.85</v>
      </c>
      <c r="P184" s="2">
        <f t="shared" si="16"/>
        <v>39.846153846153847</v>
      </c>
      <c r="Q184">
        <f t="shared" si="17"/>
        <v>126.09</v>
      </c>
      <c r="R184">
        <f t="shared" si="18"/>
        <v>14</v>
      </c>
      <c r="S184" s="3">
        <f>IF(odi[[#This Row],[Milestones]]=0,0,(odi[[#This Row],[Mat]]/odi[[#This Row],[Milestones]]))</f>
        <v>2.8571428571428572</v>
      </c>
      <c r="T184" s="3">
        <f>odi[[#This Row],[Milestones]]/odi[[#This Row],[Mat]]*100</f>
        <v>35</v>
      </c>
      <c r="U184" s="3"/>
    </row>
    <row r="185" spans="1:21" x14ac:dyDescent="0.3">
      <c r="A185">
        <v>18</v>
      </c>
      <c r="B185" t="s">
        <v>899</v>
      </c>
      <c r="C185" t="s">
        <v>11</v>
      </c>
      <c r="D185">
        <v>2019</v>
      </c>
      <c r="E185">
        <v>55</v>
      </c>
      <c r="F185">
        <v>50</v>
      </c>
      <c r="G185">
        <v>14</v>
      </c>
      <c r="H185">
        <v>1694</v>
      </c>
      <c r="I185">
        <v>124</v>
      </c>
      <c r="J185">
        <v>47.05</v>
      </c>
      <c r="K185">
        <v>79.040000000000006</v>
      </c>
      <c r="L185">
        <v>3</v>
      </c>
      <c r="M185">
        <v>10</v>
      </c>
      <c r="N185">
        <v>3</v>
      </c>
      <c r="O185" s="2">
        <f t="shared" si="15"/>
        <v>30.8</v>
      </c>
      <c r="P185" s="2">
        <f t="shared" si="16"/>
        <v>33.880000000000003</v>
      </c>
      <c r="Q185">
        <f t="shared" si="17"/>
        <v>126.09</v>
      </c>
      <c r="R185">
        <f t="shared" si="18"/>
        <v>13</v>
      </c>
      <c r="S185" s="3">
        <f>IF(odi[[#This Row],[Milestones]]=0,0,(odi[[#This Row],[Mat]]/odi[[#This Row],[Milestones]]))</f>
        <v>4.2307692307692308</v>
      </c>
      <c r="T185" s="3">
        <f>odi[[#This Row],[Milestones]]/odi[[#This Row],[Mat]]*100</f>
        <v>23.636363636363637</v>
      </c>
      <c r="U185" s="3"/>
    </row>
    <row r="186" spans="1:21" x14ac:dyDescent="0.3">
      <c r="A186">
        <v>15</v>
      </c>
      <c r="B186" t="s">
        <v>83</v>
      </c>
      <c r="C186" t="s">
        <v>14</v>
      </c>
      <c r="D186">
        <v>2019</v>
      </c>
      <c r="E186">
        <v>214</v>
      </c>
      <c r="F186">
        <v>184</v>
      </c>
      <c r="G186">
        <v>48</v>
      </c>
      <c r="H186">
        <v>5812</v>
      </c>
      <c r="I186">
        <v>139</v>
      </c>
      <c r="J186">
        <v>42.73</v>
      </c>
      <c r="K186">
        <v>83.33</v>
      </c>
      <c r="L186">
        <v>3</v>
      </c>
      <c r="M186">
        <v>40</v>
      </c>
      <c r="N186">
        <v>15</v>
      </c>
      <c r="O186" s="2">
        <f t="shared" si="15"/>
        <v>27.158878504672899</v>
      </c>
      <c r="P186" s="2">
        <f t="shared" si="16"/>
        <v>31.586956521739129</v>
      </c>
      <c r="Q186">
        <f t="shared" si="17"/>
        <v>126.06</v>
      </c>
      <c r="R186">
        <f t="shared" si="18"/>
        <v>43</v>
      </c>
      <c r="S186" s="3">
        <f>IF(odi[[#This Row],[Milestones]]=0,0,(odi[[#This Row],[Mat]]/odi[[#This Row],[Milestones]]))</f>
        <v>4.9767441860465116</v>
      </c>
      <c r="T186" s="3">
        <f>odi[[#This Row],[Milestones]]/odi[[#This Row],[Mat]]*100</f>
        <v>20.093457943925234</v>
      </c>
      <c r="U186" s="3"/>
    </row>
    <row r="187" spans="1:21" x14ac:dyDescent="0.3">
      <c r="A187">
        <v>13</v>
      </c>
      <c r="B187" t="s">
        <v>2747</v>
      </c>
      <c r="C187" t="s">
        <v>17</v>
      </c>
      <c r="D187">
        <v>2004</v>
      </c>
      <c r="E187">
        <v>19</v>
      </c>
      <c r="F187">
        <v>7</v>
      </c>
      <c r="G187">
        <v>4</v>
      </c>
      <c r="H187">
        <v>69</v>
      </c>
      <c r="I187">
        <v>23</v>
      </c>
      <c r="J187">
        <v>23</v>
      </c>
      <c r="K187">
        <v>102.98</v>
      </c>
      <c r="L187">
        <v>0</v>
      </c>
      <c r="M187">
        <v>0</v>
      </c>
      <c r="N187">
        <v>0</v>
      </c>
      <c r="O187" s="2">
        <f t="shared" si="15"/>
        <v>3.6315789473684212</v>
      </c>
      <c r="P187" s="2">
        <f t="shared" si="16"/>
        <v>9.8571428571428577</v>
      </c>
      <c r="Q187">
        <f t="shared" si="17"/>
        <v>125.98</v>
      </c>
      <c r="R187">
        <f t="shared" si="18"/>
        <v>0</v>
      </c>
      <c r="S187" s="3">
        <f>IF(odi[[#This Row],[Milestones]]=0,0,(odi[[#This Row],[Mat]]/odi[[#This Row],[Milestones]]))</f>
        <v>0</v>
      </c>
      <c r="T187" s="3">
        <f>odi[[#This Row],[Milestones]]/odi[[#This Row],[Mat]]*100</f>
        <v>0</v>
      </c>
      <c r="U187" s="3"/>
    </row>
    <row r="188" spans="1:21" x14ac:dyDescent="0.3">
      <c r="A188">
        <v>10</v>
      </c>
      <c r="B188" t="s">
        <v>2558</v>
      </c>
      <c r="C188" t="s">
        <v>14</v>
      </c>
      <c r="D188">
        <v>1982</v>
      </c>
      <c r="E188">
        <v>9</v>
      </c>
      <c r="F188">
        <v>8</v>
      </c>
      <c r="G188">
        <v>1</v>
      </c>
      <c r="H188">
        <v>153</v>
      </c>
      <c r="I188">
        <v>51</v>
      </c>
      <c r="J188">
        <v>21.85</v>
      </c>
      <c r="K188">
        <v>104.08</v>
      </c>
      <c r="L188">
        <v>0</v>
      </c>
      <c r="M188">
        <v>1</v>
      </c>
      <c r="N188">
        <v>2</v>
      </c>
      <c r="O188" s="2">
        <f t="shared" si="15"/>
        <v>17</v>
      </c>
      <c r="P188" s="2">
        <f t="shared" si="16"/>
        <v>19.125</v>
      </c>
      <c r="Q188">
        <f t="shared" si="17"/>
        <v>125.93</v>
      </c>
      <c r="R188">
        <f t="shared" si="18"/>
        <v>1</v>
      </c>
      <c r="S188" s="3">
        <f>IF(odi[[#This Row],[Milestones]]=0,0,(odi[[#This Row],[Mat]]/odi[[#This Row],[Milestones]]))</f>
        <v>9</v>
      </c>
      <c r="T188" s="3">
        <f>odi[[#This Row],[Milestones]]/odi[[#This Row],[Mat]]*100</f>
        <v>11.111111111111111</v>
      </c>
      <c r="U188" s="3"/>
    </row>
    <row r="189" spans="1:21" x14ac:dyDescent="0.3">
      <c r="A189">
        <v>49</v>
      </c>
      <c r="B189" t="s">
        <v>2403</v>
      </c>
      <c r="C189" t="s">
        <v>16</v>
      </c>
      <c r="D189">
        <v>1979</v>
      </c>
      <c r="E189">
        <v>10</v>
      </c>
      <c r="F189">
        <v>8</v>
      </c>
      <c r="G189">
        <v>2</v>
      </c>
      <c r="H189">
        <v>330</v>
      </c>
      <c r="I189">
        <v>62</v>
      </c>
      <c r="J189">
        <v>55</v>
      </c>
      <c r="K189">
        <v>70.81</v>
      </c>
      <c r="L189">
        <v>0</v>
      </c>
      <c r="M189">
        <v>5</v>
      </c>
      <c r="N189">
        <v>0</v>
      </c>
      <c r="O189" s="2">
        <f t="shared" si="15"/>
        <v>33</v>
      </c>
      <c r="P189" s="2">
        <f t="shared" si="16"/>
        <v>41.25</v>
      </c>
      <c r="Q189">
        <f t="shared" si="17"/>
        <v>125.81</v>
      </c>
      <c r="R189">
        <f t="shared" si="18"/>
        <v>5</v>
      </c>
      <c r="S189" s="3">
        <f>IF(odi[[#This Row],[Milestones]]=0,0,(odi[[#This Row],[Mat]]/odi[[#This Row],[Milestones]]))</f>
        <v>2</v>
      </c>
      <c r="T189" s="3">
        <f>odi[[#This Row],[Milestones]]/odi[[#This Row],[Mat]]*100</f>
        <v>50</v>
      </c>
      <c r="U189" s="3"/>
    </row>
    <row r="190" spans="1:21" x14ac:dyDescent="0.3">
      <c r="A190">
        <v>24</v>
      </c>
      <c r="B190" t="s">
        <v>460</v>
      </c>
      <c r="C190" t="s">
        <v>12</v>
      </c>
      <c r="D190">
        <v>2019</v>
      </c>
      <c r="E190">
        <v>41</v>
      </c>
      <c r="F190">
        <v>38</v>
      </c>
      <c r="G190">
        <v>7</v>
      </c>
      <c r="H190">
        <v>1050</v>
      </c>
      <c r="I190">
        <v>146</v>
      </c>
      <c r="J190">
        <v>33.869999999999997</v>
      </c>
      <c r="K190">
        <v>91.86</v>
      </c>
      <c r="L190">
        <v>1</v>
      </c>
      <c r="M190">
        <v>6</v>
      </c>
      <c r="N190">
        <v>3</v>
      </c>
      <c r="O190" s="2">
        <f t="shared" si="15"/>
        <v>25.609756097560975</v>
      </c>
      <c r="P190" s="2">
        <f t="shared" si="16"/>
        <v>27.631578947368421</v>
      </c>
      <c r="Q190">
        <f t="shared" si="17"/>
        <v>125.72999999999999</v>
      </c>
      <c r="R190">
        <f t="shared" si="18"/>
        <v>7</v>
      </c>
      <c r="S190" s="3">
        <f>IF(odi[[#This Row],[Milestones]]=0,0,(odi[[#This Row],[Mat]]/odi[[#This Row],[Milestones]]))</f>
        <v>5.8571428571428568</v>
      </c>
      <c r="T190" s="3">
        <f>odi[[#This Row],[Milestones]]/odi[[#This Row],[Mat]]*100</f>
        <v>17.073170731707318</v>
      </c>
      <c r="U190" s="3"/>
    </row>
    <row r="191" spans="1:21" x14ac:dyDescent="0.3">
      <c r="A191">
        <v>31</v>
      </c>
      <c r="B191" t="s">
        <v>368</v>
      </c>
      <c r="C191" t="s">
        <v>2023</v>
      </c>
      <c r="D191">
        <v>2019</v>
      </c>
      <c r="E191">
        <v>6</v>
      </c>
      <c r="F191">
        <v>6</v>
      </c>
      <c r="G191">
        <v>2</v>
      </c>
      <c r="H191">
        <v>146</v>
      </c>
      <c r="I191">
        <v>61</v>
      </c>
      <c r="J191">
        <v>36.5</v>
      </c>
      <c r="K191">
        <v>89.02</v>
      </c>
      <c r="L191">
        <v>0</v>
      </c>
      <c r="M191">
        <v>1</v>
      </c>
      <c r="N191">
        <v>1</v>
      </c>
      <c r="O191" s="2">
        <f t="shared" si="15"/>
        <v>24.333333333333332</v>
      </c>
      <c r="P191" s="2">
        <f t="shared" si="16"/>
        <v>24.333333333333332</v>
      </c>
      <c r="Q191">
        <f t="shared" si="17"/>
        <v>125.52</v>
      </c>
      <c r="R191">
        <f t="shared" si="18"/>
        <v>1</v>
      </c>
      <c r="S191" s="3">
        <f>IF(odi[[#This Row],[Milestones]]=0,0,(odi[[#This Row],[Mat]]/odi[[#This Row],[Milestones]]))</f>
        <v>6</v>
      </c>
      <c r="T191" s="3">
        <f>odi[[#This Row],[Milestones]]/odi[[#This Row],[Mat]]*100</f>
        <v>16.666666666666664</v>
      </c>
      <c r="U191" s="3"/>
    </row>
    <row r="192" spans="1:21" x14ac:dyDescent="0.3">
      <c r="A192">
        <v>13</v>
      </c>
      <c r="B192" t="s">
        <v>39</v>
      </c>
      <c r="C192" t="s">
        <v>14</v>
      </c>
      <c r="D192">
        <v>2016</v>
      </c>
      <c r="E192">
        <v>330</v>
      </c>
      <c r="F192">
        <v>303</v>
      </c>
      <c r="G192">
        <v>41</v>
      </c>
      <c r="H192">
        <v>10290</v>
      </c>
      <c r="I192">
        <v>161</v>
      </c>
      <c r="J192">
        <v>39.270000000000003</v>
      </c>
      <c r="K192">
        <v>86.23</v>
      </c>
      <c r="L192">
        <v>22</v>
      </c>
      <c r="M192">
        <v>47</v>
      </c>
      <c r="N192">
        <v>11</v>
      </c>
      <c r="O192" s="2">
        <f t="shared" si="15"/>
        <v>31.181818181818183</v>
      </c>
      <c r="P192" s="2">
        <f t="shared" si="16"/>
        <v>33.960396039603964</v>
      </c>
      <c r="Q192">
        <f t="shared" si="17"/>
        <v>125.5</v>
      </c>
      <c r="R192">
        <f t="shared" si="18"/>
        <v>69</v>
      </c>
      <c r="S192" s="3">
        <f>IF(odi[[#This Row],[Milestones]]=0,0,(odi[[#This Row],[Mat]]/odi[[#This Row],[Milestones]]))</f>
        <v>4.7826086956521738</v>
      </c>
      <c r="T192" s="3">
        <f>odi[[#This Row],[Milestones]]/odi[[#This Row],[Mat]]*100</f>
        <v>20.909090909090907</v>
      </c>
      <c r="U192" s="3"/>
    </row>
    <row r="193" spans="1:21" x14ac:dyDescent="0.3">
      <c r="A193">
        <v>19</v>
      </c>
      <c r="B193" t="s">
        <v>378</v>
      </c>
      <c r="C193" t="s">
        <v>13</v>
      </c>
      <c r="D193">
        <v>2013</v>
      </c>
      <c r="E193">
        <v>36</v>
      </c>
      <c r="F193">
        <v>22</v>
      </c>
      <c r="G193">
        <v>7</v>
      </c>
      <c r="H193">
        <v>482</v>
      </c>
      <c r="I193">
        <v>70</v>
      </c>
      <c r="J193">
        <v>32.130000000000003</v>
      </c>
      <c r="K193">
        <v>93.23</v>
      </c>
      <c r="L193">
        <v>0</v>
      </c>
      <c r="M193">
        <v>1</v>
      </c>
      <c r="N193">
        <v>1</v>
      </c>
      <c r="O193" s="2">
        <f t="shared" si="15"/>
        <v>13.388888888888889</v>
      </c>
      <c r="P193" s="2">
        <f t="shared" si="16"/>
        <v>21.90909090909091</v>
      </c>
      <c r="Q193">
        <f t="shared" si="17"/>
        <v>125.36000000000001</v>
      </c>
      <c r="R193">
        <f t="shared" si="18"/>
        <v>1</v>
      </c>
      <c r="S193" s="3">
        <f>IF(odi[[#This Row],[Milestones]]=0,0,(odi[[#This Row],[Mat]]/odi[[#This Row],[Milestones]]))</f>
        <v>36</v>
      </c>
      <c r="T193" s="3">
        <f>odi[[#This Row],[Milestones]]/odi[[#This Row],[Mat]]*100</f>
        <v>2.7777777777777777</v>
      </c>
      <c r="U193" s="3"/>
    </row>
    <row r="194" spans="1:21" x14ac:dyDescent="0.3">
      <c r="A194">
        <v>29</v>
      </c>
      <c r="B194" t="s">
        <v>1444</v>
      </c>
      <c r="C194" t="s">
        <v>19</v>
      </c>
      <c r="D194">
        <v>2010</v>
      </c>
      <c r="E194">
        <v>54</v>
      </c>
      <c r="F194">
        <v>41</v>
      </c>
      <c r="G194">
        <v>8</v>
      </c>
      <c r="H194">
        <v>626</v>
      </c>
      <c r="I194">
        <v>63</v>
      </c>
      <c r="J194">
        <v>18.96</v>
      </c>
      <c r="K194">
        <v>106.28</v>
      </c>
      <c r="L194">
        <v>0</v>
      </c>
      <c r="M194">
        <v>5</v>
      </c>
      <c r="N194">
        <v>3</v>
      </c>
      <c r="O194" s="2">
        <f t="shared" ref="O194:O257" si="19">H194/E194</f>
        <v>11.592592592592593</v>
      </c>
      <c r="P194" s="2">
        <f t="shared" ref="P194:P257" si="20">H194/F194</f>
        <v>15.268292682926829</v>
      </c>
      <c r="Q194">
        <f t="shared" ref="Q194:Q257" si="21">K194+J194</f>
        <v>125.24000000000001</v>
      </c>
      <c r="R194">
        <f t="shared" ref="R194:R257" si="22">M194+L194</f>
        <v>5</v>
      </c>
      <c r="S194" s="3">
        <f>IF(odi[[#This Row],[Milestones]]=0,0,(odi[[#This Row],[Mat]]/odi[[#This Row],[Milestones]]))</f>
        <v>10.8</v>
      </c>
      <c r="T194" s="3">
        <f>odi[[#This Row],[Milestones]]/odi[[#This Row],[Mat]]*100</f>
        <v>9.2592592592592595</v>
      </c>
      <c r="U194" s="3"/>
    </row>
    <row r="195" spans="1:21" x14ac:dyDescent="0.3">
      <c r="A195">
        <v>7</v>
      </c>
      <c r="B195" t="s">
        <v>2280</v>
      </c>
      <c r="C195" t="s">
        <v>12</v>
      </c>
      <c r="D195">
        <v>1980</v>
      </c>
      <c r="E195">
        <v>16</v>
      </c>
      <c r="F195">
        <v>16</v>
      </c>
      <c r="G195">
        <v>2</v>
      </c>
      <c r="H195">
        <v>673</v>
      </c>
      <c r="I195">
        <v>86</v>
      </c>
      <c r="J195">
        <v>48.07</v>
      </c>
      <c r="K195">
        <v>77</v>
      </c>
      <c r="L195">
        <v>0</v>
      </c>
      <c r="M195">
        <v>8</v>
      </c>
      <c r="N195">
        <v>0</v>
      </c>
      <c r="O195" s="2">
        <f t="shared" si="19"/>
        <v>42.0625</v>
      </c>
      <c r="P195" s="2">
        <f t="shared" si="20"/>
        <v>42.0625</v>
      </c>
      <c r="Q195">
        <f t="shared" si="21"/>
        <v>125.07</v>
      </c>
      <c r="R195">
        <f t="shared" si="22"/>
        <v>8</v>
      </c>
      <c r="S195" s="3">
        <f>IF(odi[[#This Row],[Milestones]]=0,0,(odi[[#This Row],[Mat]]/odi[[#This Row],[Milestones]]))</f>
        <v>2</v>
      </c>
      <c r="T195" s="3">
        <f>odi[[#This Row],[Milestones]]/odi[[#This Row],[Mat]]*100</f>
        <v>50</v>
      </c>
      <c r="U195" s="3"/>
    </row>
    <row r="196" spans="1:21" x14ac:dyDescent="0.3">
      <c r="A196">
        <v>11</v>
      </c>
      <c r="B196" t="s">
        <v>46</v>
      </c>
      <c r="C196" t="s">
        <v>15</v>
      </c>
      <c r="D196">
        <v>2019</v>
      </c>
      <c r="E196">
        <v>301</v>
      </c>
      <c r="F196">
        <v>294</v>
      </c>
      <c r="G196">
        <v>17</v>
      </c>
      <c r="H196">
        <v>10480</v>
      </c>
      <c r="I196">
        <v>215</v>
      </c>
      <c r="J196">
        <v>37.83</v>
      </c>
      <c r="K196">
        <v>87.19</v>
      </c>
      <c r="L196">
        <v>25</v>
      </c>
      <c r="M196">
        <v>54</v>
      </c>
      <c r="N196">
        <v>25</v>
      </c>
      <c r="O196" s="2">
        <f t="shared" si="19"/>
        <v>34.817275747508305</v>
      </c>
      <c r="P196" s="2">
        <f t="shared" si="20"/>
        <v>35.646258503401363</v>
      </c>
      <c r="Q196">
        <f t="shared" si="21"/>
        <v>125.02</v>
      </c>
      <c r="R196">
        <f t="shared" si="22"/>
        <v>79</v>
      </c>
      <c r="S196" s="3">
        <f>IF(odi[[#This Row],[Milestones]]=0,0,(odi[[#This Row],[Mat]]/odi[[#This Row],[Milestones]]))</f>
        <v>3.8101265822784809</v>
      </c>
      <c r="T196" s="3">
        <f>odi[[#This Row],[Milestones]]/odi[[#This Row],[Mat]]*100</f>
        <v>26.245847176079735</v>
      </c>
      <c r="U196" s="3"/>
    </row>
    <row r="197" spans="1:21" x14ac:dyDescent="0.3">
      <c r="A197">
        <v>43</v>
      </c>
      <c r="B197" t="s">
        <v>137</v>
      </c>
      <c r="C197" t="s">
        <v>15</v>
      </c>
      <c r="D197">
        <v>2015</v>
      </c>
      <c r="E197">
        <v>126</v>
      </c>
      <c r="F197">
        <v>105</v>
      </c>
      <c r="G197">
        <v>30</v>
      </c>
      <c r="H197">
        <v>1871</v>
      </c>
      <c r="I197">
        <v>89</v>
      </c>
      <c r="J197">
        <v>24.94</v>
      </c>
      <c r="K197">
        <v>100.05</v>
      </c>
      <c r="L197">
        <v>0</v>
      </c>
      <c r="M197">
        <v>9</v>
      </c>
      <c r="N197">
        <v>4</v>
      </c>
      <c r="O197" s="2">
        <f t="shared" si="19"/>
        <v>14.84920634920635</v>
      </c>
      <c r="P197" s="2">
        <f t="shared" si="20"/>
        <v>17.81904761904762</v>
      </c>
      <c r="Q197">
        <f t="shared" si="21"/>
        <v>124.99</v>
      </c>
      <c r="R197">
        <f t="shared" si="22"/>
        <v>9</v>
      </c>
      <c r="S197" s="3">
        <f>IF(odi[[#This Row],[Milestones]]=0,0,(odi[[#This Row],[Mat]]/odi[[#This Row],[Milestones]]))</f>
        <v>14</v>
      </c>
      <c r="T197" s="3">
        <f>odi[[#This Row],[Milestones]]/odi[[#This Row],[Mat]]*100</f>
        <v>7.1428571428571423</v>
      </c>
      <c r="U197" s="3"/>
    </row>
    <row r="198" spans="1:21" x14ac:dyDescent="0.3">
      <c r="A198">
        <v>29</v>
      </c>
      <c r="B198" t="s">
        <v>94</v>
      </c>
      <c r="C198" t="s">
        <v>11</v>
      </c>
      <c r="D198">
        <v>2013</v>
      </c>
      <c r="E198">
        <v>147</v>
      </c>
      <c r="F198">
        <v>143</v>
      </c>
      <c r="G198">
        <v>11</v>
      </c>
      <c r="H198">
        <v>5238</v>
      </c>
      <c r="I198">
        <v>150</v>
      </c>
      <c r="J198">
        <v>39.68</v>
      </c>
      <c r="K198">
        <v>85.25</v>
      </c>
      <c r="L198">
        <v>11</v>
      </c>
      <c r="M198">
        <v>34</v>
      </c>
      <c r="N198">
        <v>11</v>
      </c>
      <c r="O198" s="2">
        <f t="shared" si="19"/>
        <v>35.632653061224488</v>
      </c>
      <c r="P198" s="2">
        <f t="shared" si="20"/>
        <v>36.629370629370626</v>
      </c>
      <c r="Q198">
        <f t="shared" si="21"/>
        <v>124.93</v>
      </c>
      <c r="R198">
        <f t="shared" si="22"/>
        <v>45</v>
      </c>
      <c r="S198" s="3">
        <f>IF(odi[[#This Row],[Milestones]]=0,0,(odi[[#This Row],[Mat]]/odi[[#This Row],[Milestones]]))</f>
        <v>3.2666666666666666</v>
      </c>
      <c r="T198" s="3">
        <f>odi[[#This Row],[Milestones]]/odi[[#This Row],[Mat]]*100</f>
        <v>30.612244897959183</v>
      </c>
      <c r="U198" s="3"/>
    </row>
    <row r="199" spans="1:21" x14ac:dyDescent="0.3">
      <c r="A199">
        <v>24</v>
      </c>
      <c r="B199" t="s">
        <v>243</v>
      </c>
      <c r="C199" t="s">
        <v>12</v>
      </c>
      <c r="D199">
        <v>2018</v>
      </c>
      <c r="E199">
        <v>42</v>
      </c>
      <c r="F199">
        <v>39</v>
      </c>
      <c r="G199">
        <v>2</v>
      </c>
      <c r="H199">
        <v>1273</v>
      </c>
      <c r="I199">
        <v>128</v>
      </c>
      <c r="J199">
        <v>34.4</v>
      </c>
      <c r="K199">
        <v>90.02</v>
      </c>
      <c r="L199">
        <v>1</v>
      </c>
      <c r="M199">
        <v>10</v>
      </c>
      <c r="N199">
        <v>1</v>
      </c>
      <c r="O199" s="2">
        <f t="shared" si="19"/>
        <v>30.30952380952381</v>
      </c>
      <c r="P199" s="2">
        <f t="shared" si="20"/>
        <v>32.641025641025642</v>
      </c>
      <c r="Q199">
        <f t="shared" si="21"/>
        <v>124.41999999999999</v>
      </c>
      <c r="R199">
        <f t="shared" si="22"/>
        <v>11</v>
      </c>
      <c r="S199" s="3">
        <f>IF(odi[[#This Row],[Milestones]]=0,0,(odi[[#This Row],[Mat]]/odi[[#This Row],[Milestones]]))</f>
        <v>3.8181818181818183</v>
      </c>
      <c r="T199" s="3">
        <f>odi[[#This Row],[Milestones]]/odi[[#This Row],[Mat]]*100</f>
        <v>26.190476190476193</v>
      </c>
      <c r="U199" s="3"/>
    </row>
    <row r="200" spans="1:21" x14ac:dyDescent="0.3">
      <c r="A200">
        <v>7</v>
      </c>
      <c r="B200" t="s">
        <v>37</v>
      </c>
      <c r="C200" t="s">
        <v>22</v>
      </c>
      <c r="D200">
        <v>2019</v>
      </c>
      <c r="E200">
        <v>114</v>
      </c>
      <c r="F200">
        <v>111</v>
      </c>
      <c r="G200">
        <v>2</v>
      </c>
      <c r="H200">
        <v>4038</v>
      </c>
      <c r="I200">
        <v>177</v>
      </c>
      <c r="J200">
        <v>37.04</v>
      </c>
      <c r="K200">
        <v>87.27</v>
      </c>
      <c r="L200">
        <v>8</v>
      </c>
      <c r="M200">
        <v>23</v>
      </c>
      <c r="N200">
        <v>10</v>
      </c>
      <c r="O200" s="2">
        <f t="shared" si="19"/>
        <v>35.421052631578945</v>
      </c>
      <c r="P200" s="2">
        <f t="shared" si="20"/>
        <v>36.378378378378379</v>
      </c>
      <c r="Q200">
        <f t="shared" si="21"/>
        <v>124.31</v>
      </c>
      <c r="R200">
        <f t="shared" si="22"/>
        <v>31</v>
      </c>
      <c r="S200" s="3">
        <f>IF(odi[[#This Row],[Milestones]]=0,0,(odi[[#This Row],[Mat]]/odi[[#This Row],[Milestones]]))</f>
        <v>3.6774193548387095</v>
      </c>
      <c r="T200" s="3">
        <f>odi[[#This Row],[Milestones]]/odi[[#This Row],[Mat]]*100</f>
        <v>27.192982456140353</v>
      </c>
      <c r="U200" s="3"/>
    </row>
    <row r="201" spans="1:21" x14ac:dyDescent="0.3">
      <c r="A201">
        <v>22</v>
      </c>
      <c r="B201" t="s">
        <v>73</v>
      </c>
      <c r="C201" t="s">
        <v>11</v>
      </c>
      <c r="D201">
        <v>2017</v>
      </c>
      <c r="E201">
        <v>304</v>
      </c>
      <c r="F201">
        <v>278</v>
      </c>
      <c r="G201">
        <v>40</v>
      </c>
      <c r="H201">
        <v>8701</v>
      </c>
      <c r="I201">
        <v>150</v>
      </c>
      <c r="J201">
        <v>36.549999999999997</v>
      </c>
      <c r="K201">
        <v>87.67</v>
      </c>
      <c r="L201">
        <v>14</v>
      </c>
      <c r="M201">
        <v>52</v>
      </c>
      <c r="N201">
        <v>18</v>
      </c>
      <c r="O201" s="2">
        <f t="shared" si="19"/>
        <v>28.621710526315791</v>
      </c>
      <c r="P201" s="2">
        <f t="shared" si="20"/>
        <v>31.298561151079138</v>
      </c>
      <c r="Q201">
        <f t="shared" si="21"/>
        <v>124.22</v>
      </c>
      <c r="R201">
        <f t="shared" si="22"/>
        <v>66</v>
      </c>
      <c r="S201" s="3">
        <f>IF(odi[[#This Row],[Milestones]]=0,0,(odi[[#This Row],[Mat]]/odi[[#This Row],[Milestones]]))</f>
        <v>4.6060606060606064</v>
      </c>
      <c r="T201" s="3">
        <f>odi[[#This Row],[Milestones]]/odi[[#This Row],[Mat]]*100</f>
        <v>21.710526315789476</v>
      </c>
      <c r="U201" s="3"/>
    </row>
    <row r="202" spans="1:21" x14ac:dyDescent="0.3">
      <c r="A202">
        <v>19</v>
      </c>
      <c r="B202" t="s">
        <v>2590</v>
      </c>
      <c r="C202" t="s">
        <v>14</v>
      </c>
      <c r="D202">
        <v>1979</v>
      </c>
      <c r="E202">
        <v>3</v>
      </c>
      <c r="F202">
        <v>3</v>
      </c>
      <c r="G202">
        <v>1</v>
      </c>
      <c r="H202">
        <v>136</v>
      </c>
      <c r="I202">
        <v>67</v>
      </c>
      <c r="J202">
        <v>68</v>
      </c>
      <c r="K202">
        <v>56.19</v>
      </c>
      <c r="L202">
        <v>0</v>
      </c>
      <c r="M202">
        <v>2</v>
      </c>
      <c r="N202">
        <v>0</v>
      </c>
      <c r="O202" s="2">
        <f t="shared" si="19"/>
        <v>45.333333333333336</v>
      </c>
      <c r="P202" s="2">
        <f t="shared" si="20"/>
        <v>45.333333333333336</v>
      </c>
      <c r="Q202">
        <f t="shared" si="21"/>
        <v>124.19</v>
      </c>
      <c r="R202">
        <f t="shared" si="22"/>
        <v>2</v>
      </c>
      <c r="S202" s="3">
        <f>IF(odi[[#This Row],[Milestones]]=0,0,(odi[[#This Row],[Mat]]/odi[[#This Row],[Milestones]]))</f>
        <v>1.5</v>
      </c>
      <c r="T202" s="3">
        <f>odi[[#This Row],[Milestones]]/odi[[#This Row],[Mat]]*100</f>
        <v>66.666666666666657</v>
      </c>
      <c r="U202" s="3"/>
    </row>
    <row r="203" spans="1:21" x14ac:dyDescent="0.3">
      <c r="A203">
        <v>20</v>
      </c>
      <c r="B203" t="s">
        <v>75</v>
      </c>
      <c r="C203" t="s">
        <v>14</v>
      </c>
      <c r="D203">
        <v>2019</v>
      </c>
      <c r="E203">
        <v>98</v>
      </c>
      <c r="F203">
        <v>93</v>
      </c>
      <c r="G203">
        <v>5</v>
      </c>
      <c r="H203">
        <v>2739</v>
      </c>
      <c r="I203">
        <v>135</v>
      </c>
      <c r="J203">
        <v>31.12</v>
      </c>
      <c r="K203">
        <v>93</v>
      </c>
      <c r="L203">
        <v>5</v>
      </c>
      <c r="M203">
        <v>14</v>
      </c>
      <c r="N203">
        <v>8</v>
      </c>
      <c r="O203" s="2">
        <f t="shared" si="19"/>
        <v>27.948979591836736</v>
      </c>
      <c r="P203" s="2">
        <f t="shared" si="20"/>
        <v>29.451612903225808</v>
      </c>
      <c r="Q203">
        <f t="shared" si="21"/>
        <v>124.12</v>
      </c>
      <c r="R203">
        <f t="shared" si="22"/>
        <v>19</v>
      </c>
      <c r="S203" s="3">
        <f>IF(odi[[#This Row],[Milestones]]=0,0,(odi[[#This Row],[Mat]]/odi[[#This Row],[Milestones]]))</f>
        <v>5.1578947368421053</v>
      </c>
      <c r="T203" s="3">
        <f>odi[[#This Row],[Milestones]]/odi[[#This Row],[Mat]]*100</f>
        <v>19.387755102040817</v>
      </c>
      <c r="U203" s="3"/>
    </row>
    <row r="204" spans="1:21" x14ac:dyDescent="0.3">
      <c r="A204">
        <v>3</v>
      </c>
      <c r="B204" t="s">
        <v>166</v>
      </c>
      <c r="C204" t="s">
        <v>12</v>
      </c>
      <c r="D204">
        <v>2016</v>
      </c>
      <c r="E204">
        <v>90</v>
      </c>
      <c r="F204">
        <v>85</v>
      </c>
      <c r="G204">
        <v>10</v>
      </c>
      <c r="H204">
        <v>3044</v>
      </c>
      <c r="I204">
        <v>156</v>
      </c>
      <c r="J204">
        <v>40.58</v>
      </c>
      <c r="K204">
        <v>83.51</v>
      </c>
      <c r="L204">
        <v>3</v>
      </c>
      <c r="M204">
        <v>22</v>
      </c>
      <c r="N204">
        <v>3</v>
      </c>
      <c r="O204" s="2">
        <f t="shared" si="19"/>
        <v>33.822222222222223</v>
      </c>
      <c r="P204" s="2">
        <f t="shared" si="20"/>
        <v>35.811764705882354</v>
      </c>
      <c r="Q204">
        <f t="shared" si="21"/>
        <v>124.09</v>
      </c>
      <c r="R204">
        <f t="shared" si="22"/>
        <v>25</v>
      </c>
      <c r="S204" s="3">
        <f>IF(odi[[#This Row],[Milestones]]=0,0,(odi[[#This Row],[Mat]]/odi[[#This Row],[Milestones]]))</f>
        <v>3.6</v>
      </c>
      <c r="T204" s="3">
        <f>odi[[#This Row],[Milestones]]/odi[[#This Row],[Mat]]*100</f>
        <v>27.777777777777779</v>
      </c>
      <c r="U204" s="3"/>
    </row>
    <row r="205" spans="1:21" x14ac:dyDescent="0.3">
      <c r="A205">
        <v>10</v>
      </c>
      <c r="B205" t="s">
        <v>510</v>
      </c>
      <c r="C205" t="s">
        <v>20</v>
      </c>
      <c r="D205">
        <v>2014</v>
      </c>
      <c r="E205">
        <v>13</v>
      </c>
      <c r="F205">
        <v>11</v>
      </c>
      <c r="G205">
        <v>0</v>
      </c>
      <c r="H205">
        <v>124</v>
      </c>
      <c r="I205">
        <v>41</v>
      </c>
      <c r="J205">
        <v>11.27</v>
      </c>
      <c r="K205">
        <v>112.72</v>
      </c>
      <c r="L205">
        <v>0</v>
      </c>
      <c r="M205">
        <v>0</v>
      </c>
      <c r="N205">
        <v>3</v>
      </c>
      <c r="O205" s="2">
        <f t="shared" si="19"/>
        <v>9.5384615384615383</v>
      </c>
      <c r="P205" s="2">
        <f t="shared" si="20"/>
        <v>11.272727272727273</v>
      </c>
      <c r="Q205">
        <f t="shared" si="21"/>
        <v>123.99</v>
      </c>
      <c r="R205">
        <f t="shared" si="22"/>
        <v>0</v>
      </c>
      <c r="S205" s="3">
        <f>IF(odi[[#This Row],[Milestones]]=0,0,(odi[[#This Row],[Mat]]/odi[[#This Row],[Milestones]]))</f>
        <v>0</v>
      </c>
      <c r="T205" s="3">
        <f>odi[[#This Row],[Milestones]]/odi[[#This Row],[Mat]]*100</f>
        <v>0</v>
      </c>
      <c r="U205" s="3"/>
    </row>
    <row r="206" spans="1:21" x14ac:dyDescent="0.3">
      <c r="A206">
        <v>14</v>
      </c>
      <c r="B206" t="s">
        <v>143</v>
      </c>
      <c r="C206" t="s">
        <v>17</v>
      </c>
      <c r="D206">
        <v>2012</v>
      </c>
      <c r="E206">
        <v>58</v>
      </c>
      <c r="F206">
        <v>43</v>
      </c>
      <c r="G206">
        <v>10</v>
      </c>
      <c r="H206">
        <v>782</v>
      </c>
      <c r="I206">
        <v>97</v>
      </c>
      <c r="J206">
        <v>23.69</v>
      </c>
      <c r="K206">
        <v>100.25</v>
      </c>
      <c r="L206">
        <v>0</v>
      </c>
      <c r="M206">
        <v>2</v>
      </c>
      <c r="N206">
        <v>1</v>
      </c>
      <c r="O206" s="2">
        <f t="shared" si="19"/>
        <v>13.482758620689655</v>
      </c>
      <c r="P206" s="2">
        <f t="shared" si="20"/>
        <v>18.186046511627907</v>
      </c>
      <c r="Q206">
        <f t="shared" si="21"/>
        <v>123.94</v>
      </c>
      <c r="R206">
        <f t="shared" si="22"/>
        <v>2</v>
      </c>
      <c r="S206" s="3">
        <f>IF(odi[[#This Row],[Milestones]]=0,0,(odi[[#This Row],[Mat]]/odi[[#This Row],[Milestones]]))</f>
        <v>29</v>
      </c>
      <c r="T206" s="3">
        <f>odi[[#This Row],[Milestones]]/odi[[#This Row],[Mat]]*100</f>
        <v>3.4482758620689653</v>
      </c>
      <c r="U206" s="3"/>
    </row>
    <row r="207" spans="1:21" x14ac:dyDescent="0.3">
      <c r="A207">
        <v>27</v>
      </c>
      <c r="B207" t="s">
        <v>240</v>
      </c>
      <c r="C207" t="s">
        <v>17</v>
      </c>
      <c r="D207">
        <v>2010</v>
      </c>
      <c r="E207">
        <v>14</v>
      </c>
      <c r="F207">
        <v>12</v>
      </c>
      <c r="G207">
        <v>0</v>
      </c>
      <c r="H207">
        <v>301</v>
      </c>
      <c r="I207">
        <v>88</v>
      </c>
      <c r="J207">
        <v>25.08</v>
      </c>
      <c r="K207">
        <v>98.68</v>
      </c>
      <c r="L207">
        <v>0</v>
      </c>
      <c r="M207">
        <v>2</v>
      </c>
      <c r="N207">
        <v>2</v>
      </c>
      <c r="O207" s="2">
        <f t="shared" si="19"/>
        <v>21.5</v>
      </c>
      <c r="P207" s="2">
        <f t="shared" si="20"/>
        <v>25.083333333333332</v>
      </c>
      <c r="Q207">
        <f t="shared" si="21"/>
        <v>123.76</v>
      </c>
      <c r="R207">
        <f t="shared" si="22"/>
        <v>2</v>
      </c>
      <c r="S207" s="3">
        <f>IF(odi[[#This Row],[Milestones]]=0,0,(odi[[#This Row],[Mat]]/odi[[#This Row],[Milestones]]))</f>
        <v>7</v>
      </c>
      <c r="T207" s="3">
        <f>odi[[#This Row],[Milestones]]/odi[[#This Row],[Mat]]*100</f>
        <v>14.285714285714285</v>
      </c>
      <c r="U207" s="3"/>
    </row>
    <row r="208" spans="1:21" x14ac:dyDescent="0.3">
      <c r="A208">
        <v>43</v>
      </c>
      <c r="B208" t="s">
        <v>1939</v>
      </c>
      <c r="C208" t="s">
        <v>14</v>
      </c>
      <c r="D208">
        <v>2018</v>
      </c>
      <c r="E208">
        <v>1</v>
      </c>
      <c r="F208">
        <v>1</v>
      </c>
      <c r="G208">
        <v>0</v>
      </c>
      <c r="H208">
        <v>7</v>
      </c>
      <c r="I208">
        <v>7</v>
      </c>
      <c r="J208">
        <v>7</v>
      </c>
      <c r="K208">
        <v>116.66</v>
      </c>
      <c r="L208">
        <v>0</v>
      </c>
      <c r="M208">
        <v>0</v>
      </c>
      <c r="N208">
        <v>0</v>
      </c>
      <c r="O208" s="2">
        <f t="shared" si="19"/>
        <v>7</v>
      </c>
      <c r="P208" s="2">
        <f t="shared" si="20"/>
        <v>7</v>
      </c>
      <c r="Q208">
        <f t="shared" si="21"/>
        <v>123.66</v>
      </c>
      <c r="R208">
        <f t="shared" si="22"/>
        <v>0</v>
      </c>
      <c r="S208" s="3">
        <f>IF(odi[[#This Row],[Milestones]]=0,0,(odi[[#This Row],[Mat]]/odi[[#This Row],[Milestones]]))</f>
        <v>0</v>
      </c>
      <c r="T208" s="3">
        <f>odi[[#This Row],[Milestones]]/odi[[#This Row],[Mat]]*100</f>
        <v>0</v>
      </c>
      <c r="U208" s="3"/>
    </row>
    <row r="209" spans="1:21" x14ac:dyDescent="0.3">
      <c r="A209">
        <v>44</v>
      </c>
      <c r="B209" t="s">
        <v>3283</v>
      </c>
      <c r="C209" t="s">
        <v>12</v>
      </c>
      <c r="D209">
        <v>2009</v>
      </c>
      <c r="E209">
        <v>4</v>
      </c>
      <c r="F209">
        <v>1</v>
      </c>
      <c r="G209">
        <v>0</v>
      </c>
      <c r="H209">
        <v>7</v>
      </c>
      <c r="I209">
        <v>7</v>
      </c>
      <c r="J209">
        <v>7</v>
      </c>
      <c r="K209">
        <v>116.66</v>
      </c>
      <c r="L209">
        <v>0</v>
      </c>
      <c r="M209">
        <v>0</v>
      </c>
      <c r="N209">
        <v>0</v>
      </c>
      <c r="O209" s="2">
        <f t="shared" si="19"/>
        <v>1.75</v>
      </c>
      <c r="P209" s="2">
        <f t="shared" si="20"/>
        <v>7</v>
      </c>
      <c r="Q209">
        <f t="shared" si="21"/>
        <v>123.66</v>
      </c>
      <c r="R209">
        <f t="shared" si="22"/>
        <v>0</v>
      </c>
      <c r="S209" s="3">
        <f>IF(odi[[#This Row],[Milestones]]=0,0,(odi[[#This Row],[Mat]]/odi[[#This Row],[Milestones]]))</f>
        <v>0</v>
      </c>
      <c r="T209" s="3">
        <f>odi[[#This Row],[Milestones]]/odi[[#This Row],[Mat]]*100</f>
        <v>0</v>
      </c>
      <c r="U209" s="3"/>
    </row>
    <row r="210" spans="1:21" x14ac:dyDescent="0.3">
      <c r="A210">
        <v>39</v>
      </c>
      <c r="B210" t="s">
        <v>910</v>
      </c>
      <c r="C210" t="s">
        <v>19</v>
      </c>
      <c r="D210">
        <v>2019</v>
      </c>
      <c r="E210">
        <v>7</v>
      </c>
      <c r="F210">
        <v>5</v>
      </c>
      <c r="G210">
        <v>1</v>
      </c>
      <c r="H210">
        <v>52</v>
      </c>
      <c r="I210">
        <v>20</v>
      </c>
      <c r="J210">
        <v>13</v>
      </c>
      <c r="K210">
        <v>110.63</v>
      </c>
      <c r="L210">
        <v>0</v>
      </c>
      <c r="M210">
        <v>0</v>
      </c>
      <c r="N210">
        <v>1</v>
      </c>
      <c r="O210" s="2">
        <f t="shared" si="19"/>
        <v>7.4285714285714288</v>
      </c>
      <c r="P210" s="2">
        <f t="shared" si="20"/>
        <v>10.4</v>
      </c>
      <c r="Q210">
        <f t="shared" si="21"/>
        <v>123.63</v>
      </c>
      <c r="R210">
        <f t="shared" si="22"/>
        <v>0</v>
      </c>
      <c r="S210" s="3">
        <f>IF(odi[[#This Row],[Milestones]]=0,0,(odi[[#This Row],[Mat]]/odi[[#This Row],[Milestones]]))</f>
        <v>0</v>
      </c>
      <c r="T210" s="3">
        <f>odi[[#This Row],[Milestones]]/odi[[#This Row],[Mat]]*100</f>
        <v>0</v>
      </c>
      <c r="U210" s="3"/>
    </row>
    <row r="211" spans="1:21" x14ac:dyDescent="0.3">
      <c r="A211">
        <v>3</v>
      </c>
      <c r="B211" t="s">
        <v>2554</v>
      </c>
      <c r="C211" t="s">
        <v>12</v>
      </c>
      <c r="D211">
        <v>1979</v>
      </c>
      <c r="E211">
        <v>9</v>
      </c>
      <c r="F211">
        <v>7</v>
      </c>
      <c r="G211">
        <v>2</v>
      </c>
      <c r="H211">
        <v>154</v>
      </c>
      <c r="I211">
        <v>84</v>
      </c>
      <c r="J211">
        <v>30.8</v>
      </c>
      <c r="K211">
        <v>92.77</v>
      </c>
      <c r="L211">
        <v>0</v>
      </c>
      <c r="M211">
        <v>1</v>
      </c>
      <c r="N211">
        <v>1</v>
      </c>
      <c r="O211" s="2">
        <f t="shared" si="19"/>
        <v>17.111111111111111</v>
      </c>
      <c r="P211" s="2">
        <f t="shared" si="20"/>
        <v>22</v>
      </c>
      <c r="Q211">
        <f t="shared" si="21"/>
        <v>123.57</v>
      </c>
      <c r="R211">
        <f t="shared" si="22"/>
        <v>1</v>
      </c>
      <c r="S211" s="3">
        <f>IF(odi[[#This Row],[Milestones]]=0,0,(odi[[#This Row],[Mat]]/odi[[#This Row],[Milestones]]))</f>
        <v>9</v>
      </c>
      <c r="T211" s="3">
        <f>odi[[#This Row],[Milestones]]/odi[[#This Row],[Mat]]*100</f>
        <v>11.111111111111111</v>
      </c>
      <c r="U211" s="3"/>
    </row>
    <row r="212" spans="1:21" x14ac:dyDescent="0.3">
      <c r="A212">
        <v>3</v>
      </c>
      <c r="B212" t="s">
        <v>126</v>
      </c>
      <c r="C212" t="s">
        <v>14</v>
      </c>
      <c r="D212">
        <v>2011</v>
      </c>
      <c r="E212">
        <v>445</v>
      </c>
      <c r="F212">
        <v>433</v>
      </c>
      <c r="G212">
        <v>18</v>
      </c>
      <c r="H212">
        <v>13430</v>
      </c>
      <c r="I212">
        <v>189</v>
      </c>
      <c r="J212">
        <v>32.36</v>
      </c>
      <c r="K212">
        <v>91.2</v>
      </c>
      <c r="L212">
        <v>28</v>
      </c>
      <c r="M212">
        <v>68</v>
      </c>
      <c r="N212">
        <v>34</v>
      </c>
      <c r="O212" s="2">
        <f t="shared" si="19"/>
        <v>30.179775280898877</v>
      </c>
      <c r="P212" s="2">
        <f t="shared" si="20"/>
        <v>31.016166281755197</v>
      </c>
      <c r="Q212">
        <f t="shared" si="21"/>
        <v>123.56</v>
      </c>
      <c r="R212">
        <f t="shared" si="22"/>
        <v>96</v>
      </c>
      <c r="S212" s="3">
        <f>IF(odi[[#This Row],[Milestones]]=0,0,(odi[[#This Row],[Mat]]/odi[[#This Row],[Milestones]]))</f>
        <v>4.635416666666667</v>
      </c>
      <c r="T212" s="3">
        <f>odi[[#This Row],[Milestones]]/odi[[#This Row],[Mat]]*100</f>
        <v>21.573033707865168</v>
      </c>
      <c r="U212" s="3"/>
    </row>
    <row r="213" spans="1:21" x14ac:dyDescent="0.3">
      <c r="A213">
        <v>32</v>
      </c>
      <c r="B213" t="s">
        <v>159</v>
      </c>
      <c r="C213" t="s">
        <v>12</v>
      </c>
      <c r="D213">
        <v>2015</v>
      </c>
      <c r="E213">
        <v>245</v>
      </c>
      <c r="F213">
        <v>223</v>
      </c>
      <c r="G213">
        <v>44</v>
      </c>
      <c r="H213">
        <v>7981</v>
      </c>
      <c r="I213">
        <v>130</v>
      </c>
      <c r="J213">
        <v>44.58</v>
      </c>
      <c r="K213">
        <v>78.98</v>
      </c>
      <c r="L213">
        <v>8</v>
      </c>
      <c r="M213">
        <v>58</v>
      </c>
      <c r="N213">
        <v>10</v>
      </c>
      <c r="O213" s="2">
        <f t="shared" si="19"/>
        <v>32.575510204081631</v>
      </c>
      <c r="P213" s="2">
        <f t="shared" si="20"/>
        <v>35.789237668161434</v>
      </c>
      <c r="Q213">
        <f t="shared" si="21"/>
        <v>123.56</v>
      </c>
      <c r="R213">
        <f t="shared" si="22"/>
        <v>66</v>
      </c>
      <c r="S213" s="3">
        <f>IF(odi[[#This Row],[Milestones]]=0,0,(odi[[#This Row],[Mat]]/odi[[#This Row],[Milestones]]))</f>
        <v>3.7121212121212119</v>
      </c>
      <c r="T213" s="3">
        <f>odi[[#This Row],[Milestones]]/odi[[#This Row],[Mat]]*100</f>
        <v>26.938775510204081</v>
      </c>
      <c r="U213" s="3"/>
    </row>
    <row r="214" spans="1:21" x14ac:dyDescent="0.3">
      <c r="A214">
        <v>15</v>
      </c>
      <c r="B214" t="s">
        <v>898</v>
      </c>
      <c r="C214" t="s">
        <v>13</v>
      </c>
      <c r="D214">
        <v>2019</v>
      </c>
      <c r="E214">
        <v>89</v>
      </c>
      <c r="F214">
        <v>50</v>
      </c>
      <c r="G214">
        <v>19</v>
      </c>
      <c r="H214">
        <v>646</v>
      </c>
      <c r="I214">
        <v>56</v>
      </c>
      <c r="J214">
        <v>20.83</v>
      </c>
      <c r="K214">
        <v>102.7</v>
      </c>
      <c r="L214">
        <v>0</v>
      </c>
      <c r="M214">
        <v>1</v>
      </c>
      <c r="N214">
        <v>3</v>
      </c>
      <c r="O214" s="2">
        <f t="shared" si="19"/>
        <v>7.2584269662921352</v>
      </c>
      <c r="P214" s="2">
        <f t="shared" si="20"/>
        <v>12.92</v>
      </c>
      <c r="Q214">
        <f t="shared" si="21"/>
        <v>123.53</v>
      </c>
      <c r="R214">
        <f t="shared" si="22"/>
        <v>1</v>
      </c>
      <c r="S214" s="3">
        <f>IF(odi[[#This Row],[Milestones]]=0,0,(odi[[#This Row],[Mat]]/odi[[#This Row],[Milestones]]))</f>
        <v>89</v>
      </c>
      <c r="T214" s="3">
        <f>odi[[#This Row],[Milestones]]/odi[[#This Row],[Mat]]*100</f>
        <v>1.1235955056179776</v>
      </c>
      <c r="U214" s="3"/>
    </row>
    <row r="215" spans="1:21" x14ac:dyDescent="0.3">
      <c r="A215">
        <v>43</v>
      </c>
      <c r="B215" t="s">
        <v>957</v>
      </c>
      <c r="C215" t="s">
        <v>18</v>
      </c>
      <c r="D215">
        <v>2015</v>
      </c>
      <c r="E215">
        <v>6</v>
      </c>
      <c r="F215">
        <v>4</v>
      </c>
      <c r="G215">
        <v>4</v>
      </c>
      <c r="H215">
        <v>58</v>
      </c>
      <c r="I215">
        <v>39</v>
      </c>
      <c r="J215">
        <v>0</v>
      </c>
      <c r="K215">
        <v>123.4</v>
      </c>
      <c r="L215">
        <v>0</v>
      </c>
      <c r="M215">
        <v>0</v>
      </c>
      <c r="N215">
        <v>0</v>
      </c>
      <c r="O215" s="2">
        <f t="shared" si="19"/>
        <v>9.6666666666666661</v>
      </c>
      <c r="P215" s="2">
        <f t="shared" si="20"/>
        <v>14.5</v>
      </c>
      <c r="Q215">
        <f t="shared" si="21"/>
        <v>123.4</v>
      </c>
      <c r="R215">
        <f t="shared" si="22"/>
        <v>0</v>
      </c>
      <c r="S215" s="3">
        <f>IF(odi[[#This Row],[Milestones]]=0,0,(odi[[#This Row],[Mat]]/odi[[#This Row],[Milestones]]))</f>
        <v>0</v>
      </c>
      <c r="T215" s="3">
        <f>odi[[#This Row],[Milestones]]/odi[[#This Row],[Mat]]*100</f>
        <v>0</v>
      </c>
      <c r="U215" s="3"/>
    </row>
    <row r="216" spans="1:21" x14ac:dyDescent="0.3">
      <c r="A216">
        <v>4</v>
      </c>
      <c r="B216" t="s">
        <v>112</v>
      </c>
      <c r="C216" t="s">
        <v>12</v>
      </c>
      <c r="D216">
        <v>2013</v>
      </c>
      <c r="E216">
        <v>69</v>
      </c>
      <c r="F216">
        <v>61</v>
      </c>
      <c r="G216">
        <v>6</v>
      </c>
      <c r="H216">
        <v>1796</v>
      </c>
      <c r="I216">
        <v>111</v>
      </c>
      <c r="J216">
        <v>32.65</v>
      </c>
      <c r="K216">
        <v>90.7</v>
      </c>
      <c r="L216">
        <v>1</v>
      </c>
      <c r="M216">
        <v>14</v>
      </c>
      <c r="N216">
        <v>4</v>
      </c>
      <c r="O216" s="2">
        <f t="shared" si="19"/>
        <v>26.028985507246375</v>
      </c>
      <c r="P216" s="2">
        <f t="shared" si="20"/>
        <v>29.442622950819672</v>
      </c>
      <c r="Q216">
        <f t="shared" si="21"/>
        <v>123.35</v>
      </c>
      <c r="R216">
        <f t="shared" si="22"/>
        <v>15</v>
      </c>
      <c r="S216" s="3">
        <f>IF(odi[[#This Row],[Milestones]]=0,0,(odi[[#This Row],[Mat]]/odi[[#This Row],[Milestones]]))</f>
        <v>4.5999999999999996</v>
      </c>
      <c r="T216" s="3">
        <f>odi[[#This Row],[Milestones]]/odi[[#This Row],[Mat]]*100</f>
        <v>21.739130434782609</v>
      </c>
      <c r="U216" s="3"/>
    </row>
    <row r="217" spans="1:21" x14ac:dyDescent="0.3">
      <c r="A217">
        <v>20</v>
      </c>
      <c r="B217" t="s">
        <v>79</v>
      </c>
      <c r="C217" t="s">
        <v>11</v>
      </c>
      <c r="D217">
        <v>2019</v>
      </c>
      <c r="E217">
        <v>26</v>
      </c>
      <c r="F217">
        <v>25</v>
      </c>
      <c r="G217">
        <v>4</v>
      </c>
      <c r="H217">
        <v>889</v>
      </c>
      <c r="I217">
        <v>111</v>
      </c>
      <c r="J217">
        <v>42.33</v>
      </c>
      <c r="K217">
        <v>80.959999999999994</v>
      </c>
      <c r="L217">
        <v>3</v>
      </c>
      <c r="M217">
        <v>5</v>
      </c>
      <c r="N217">
        <v>2</v>
      </c>
      <c r="O217" s="2">
        <f t="shared" si="19"/>
        <v>34.192307692307693</v>
      </c>
      <c r="P217" s="2">
        <f t="shared" si="20"/>
        <v>35.56</v>
      </c>
      <c r="Q217">
        <f t="shared" si="21"/>
        <v>123.28999999999999</v>
      </c>
      <c r="R217">
        <f t="shared" si="22"/>
        <v>8</v>
      </c>
      <c r="S217" s="3">
        <f>IF(odi[[#This Row],[Milestones]]=0,0,(odi[[#This Row],[Mat]]/odi[[#This Row],[Milestones]]))</f>
        <v>3.25</v>
      </c>
      <c r="T217" s="3">
        <f>odi[[#This Row],[Milestones]]/odi[[#This Row],[Mat]]*100</f>
        <v>30.76923076923077</v>
      </c>
      <c r="U217" s="3"/>
    </row>
    <row r="218" spans="1:21" x14ac:dyDescent="0.3">
      <c r="A218">
        <v>43</v>
      </c>
      <c r="B218" t="s">
        <v>387</v>
      </c>
      <c r="C218" t="s">
        <v>16</v>
      </c>
      <c r="D218">
        <v>2019</v>
      </c>
      <c r="E218">
        <v>32</v>
      </c>
      <c r="F218">
        <v>28</v>
      </c>
      <c r="G218">
        <v>7</v>
      </c>
      <c r="H218">
        <v>705</v>
      </c>
      <c r="I218">
        <v>115</v>
      </c>
      <c r="J218">
        <v>33.57</v>
      </c>
      <c r="K218">
        <v>89.58</v>
      </c>
      <c r="L218">
        <v>2</v>
      </c>
      <c r="M218">
        <v>3</v>
      </c>
      <c r="N218">
        <v>1</v>
      </c>
      <c r="O218" s="2">
        <f t="shared" si="19"/>
        <v>22.03125</v>
      </c>
      <c r="P218" s="2">
        <f t="shared" si="20"/>
        <v>25.178571428571427</v>
      </c>
      <c r="Q218">
        <f t="shared" si="21"/>
        <v>123.15</v>
      </c>
      <c r="R218">
        <f t="shared" si="22"/>
        <v>5</v>
      </c>
      <c r="S218" s="3">
        <f>IF(odi[[#This Row],[Milestones]]=0,0,(odi[[#This Row],[Mat]]/odi[[#This Row],[Milestones]]))</f>
        <v>6.4</v>
      </c>
      <c r="T218" s="3">
        <f>odi[[#This Row],[Milestones]]/odi[[#This Row],[Mat]]*100</f>
        <v>15.625</v>
      </c>
      <c r="U218" s="3"/>
    </row>
    <row r="219" spans="1:21" x14ac:dyDescent="0.3">
      <c r="A219">
        <v>2</v>
      </c>
      <c r="B219" t="s">
        <v>233</v>
      </c>
      <c r="C219" t="s">
        <v>2021</v>
      </c>
      <c r="D219">
        <v>2019</v>
      </c>
      <c r="E219">
        <v>4</v>
      </c>
      <c r="F219">
        <v>3</v>
      </c>
      <c r="G219">
        <v>1</v>
      </c>
      <c r="H219">
        <v>71</v>
      </c>
      <c r="I219">
        <v>44</v>
      </c>
      <c r="J219">
        <v>35.5</v>
      </c>
      <c r="K219">
        <v>87.65</v>
      </c>
      <c r="L219">
        <v>0</v>
      </c>
      <c r="M219">
        <v>0</v>
      </c>
      <c r="N219">
        <v>0</v>
      </c>
      <c r="O219" s="2">
        <f t="shared" si="19"/>
        <v>17.75</v>
      </c>
      <c r="P219" s="2">
        <f t="shared" si="20"/>
        <v>23.666666666666668</v>
      </c>
      <c r="Q219">
        <f t="shared" si="21"/>
        <v>123.15</v>
      </c>
      <c r="R219">
        <f t="shared" si="22"/>
        <v>0</v>
      </c>
      <c r="S219" s="3">
        <f>IF(odi[[#This Row],[Milestones]]=0,0,(odi[[#This Row],[Mat]]/odi[[#This Row],[Milestones]]))</f>
        <v>0</v>
      </c>
      <c r="T219" s="3">
        <f>odi[[#This Row],[Milestones]]/odi[[#This Row],[Mat]]*100</f>
        <v>0</v>
      </c>
      <c r="U219" s="3"/>
    </row>
    <row r="220" spans="1:21" x14ac:dyDescent="0.3">
      <c r="A220">
        <v>6</v>
      </c>
      <c r="B220" t="s">
        <v>622</v>
      </c>
      <c r="C220" t="s">
        <v>22</v>
      </c>
      <c r="D220">
        <v>2019</v>
      </c>
      <c r="E220">
        <v>3</v>
      </c>
      <c r="F220">
        <v>2</v>
      </c>
      <c r="G220">
        <v>1</v>
      </c>
      <c r="H220">
        <v>23</v>
      </c>
      <c r="I220">
        <v>16</v>
      </c>
      <c r="J220">
        <v>23</v>
      </c>
      <c r="K220">
        <v>100</v>
      </c>
      <c r="L220">
        <v>0</v>
      </c>
      <c r="M220">
        <v>0</v>
      </c>
      <c r="N220">
        <v>0</v>
      </c>
      <c r="O220" s="2">
        <f t="shared" si="19"/>
        <v>7.666666666666667</v>
      </c>
      <c r="P220" s="2">
        <f t="shared" si="20"/>
        <v>11.5</v>
      </c>
      <c r="Q220">
        <f t="shared" si="21"/>
        <v>123</v>
      </c>
      <c r="R220">
        <f t="shared" si="22"/>
        <v>0</v>
      </c>
      <c r="S220" s="3">
        <f>IF(odi[[#This Row],[Milestones]]=0,0,(odi[[#This Row],[Mat]]/odi[[#This Row],[Milestones]]))</f>
        <v>0</v>
      </c>
      <c r="T220" s="3">
        <f>odi[[#This Row],[Milestones]]/odi[[#This Row],[Mat]]*100</f>
        <v>0</v>
      </c>
      <c r="U220" s="3"/>
    </row>
    <row r="221" spans="1:21" x14ac:dyDescent="0.3">
      <c r="A221">
        <v>4</v>
      </c>
      <c r="B221" t="s">
        <v>2798</v>
      </c>
      <c r="C221" t="s">
        <v>16</v>
      </c>
      <c r="D221">
        <v>1989</v>
      </c>
      <c r="E221">
        <v>2</v>
      </c>
      <c r="F221">
        <v>2</v>
      </c>
      <c r="G221">
        <v>0</v>
      </c>
      <c r="H221">
        <v>56</v>
      </c>
      <c r="I221">
        <v>32</v>
      </c>
      <c r="J221">
        <v>28</v>
      </c>
      <c r="K221">
        <v>94.91</v>
      </c>
      <c r="L221">
        <v>0</v>
      </c>
      <c r="M221">
        <v>0</v>
      </c>
      <c r="N221">
        <v>0</v>
      </c>
      <c r="O221" s="2">
        <f t="shared" si="19"/>
        <v>28</v>
      </c>
      <c r="P221" s="2">
        <f t="shared" si="20"/>
        <v>28</v>
      </c>
      <c r="Q221">
        <f t="shared" si="21"/>
        <v>122.91</v>
      </c>
      <c r="R221">
        <f t="shared" si="22"/>
        <v>0</v>
      </c>
      <c r="S221" s="3">
        <f>IF(odi[[#This Row],[Milestones]]=0,0,(odi[[#This Row],[Mat]]/odi[[#This Row],[Milestones]]))</f>
        <v>0</v>
      </c>
      <c r="T221" s="3">
        <f>odi[[#This Row],[Milestones]]/odi[[#This Row],[Mat]]*100</f>
        <v>0</v>
      </c>
      <c r="U221" s="3"/>
    </row>
    <row r="222" spans="1:21" x14ac:dyDescent="0.3">
      <c r="A222">
        <v>15</v>
      </c>
      <c r="B222" t="s">
        <v>1163</v>
      </c>
      <c r="C222" t="s">
        <v>2024</v>
      </c>
      <c r="D222">
        <v>2009</v>
      </c>
      <c r="E222">
        <v>5</v>
      </c>
      <c r="F222">
        <v>5</v>
      </c>
      <c r="G222">
        <v>0</v>
      </c>
      <c r="H222">
        <v>122</v>
      </c>
      <c r="I222">
        <v>47</v>
      </c>
      <c r="J222">
        <v>24.4</v>
      </c>
      <c r="K222">
        <v>98.38</v>
      </c>
      <c r="L222">
        <v>0</v>
      </c>
      <c r="M222">
        <v>0</v>
      </c>
      <c r="N222">
        <v>0</v>
      </c>
      <c r="O222" s="2">
        <f t="shared" si="19"/>
        <v>24.4</v>
      </c>
      <c r="P222" s="2">
        <f t="shared" si="20"/>
        <v>24.4</v>
      </c>
      <c r="Q222">
        <f t="shared" si="21"/>
        <v>122.78</v>
      </c>
      <c r="R222">
        <f t="shared" si="22"/>
        <v>0</v>
      </c>
      <c r="S222" s="3">
        <f>IF(odi[[#This Row],[Milestones]]=0,0,(odi[[#This Row],[Mat]]/odi[[#This Row],[Milestones]]))</f>
        <v>0</v>
      </c>
      <c r="T222" s="3">
        <f>odi[[#This Row],[Milestones]]/odi[[#This Row],[Mat]]*100</f>
        <v>0</v>
      </c>
      <c r="U222" s="3"/>
    </row>
    <row r="223" spans="1:21" x14ac:dyDescent="0.3">
      <c r="A223">
        <v>6</v>
      </c>
      <c r="B223" t="s">
        <v>254</v>
      </c>
      <c r="C223" t="s">
        <v>12</v>
      </c>
      <c r="D223">
        <v>2008</v>
      </c>
      <c r="E223">
        <v>161</v>
      </c>
      <c r="F223">
        <v>155</v>
      </c>
      <c r="G223">
        <v>15</v>
      </c>
      <c r="H223">
        <v>6133</v>
      </c>
      <c r="I223">
        <v>181</v>
      </c>
      <c r="J223">
        <v>43.8</v>
      </c>
      <c r="K223">
        <v>78.959999999999994</v>
      </c>
      <c r="L223">
        <v>10</v>
      </c>
      <c r="M223">
        <v>36</v>
      </c>
      <c r="N223">
        <v>9</v>
      </c>
      <c r="O223" s="2">
        <f t="shared" si="19"/>
        <v>38.093167701863351</v>
      </c>
      <c r="P223" s="2">
        <f t="shared" si="20"/>
        <v>39.567741935483873</v>
      </c>
      <c r="Q223">
        <f t="shared" si="21"/>
        <v>122.75999999999999</v>
      </c>
      <c r="R223">
        <f t="shared" si="22"/>
        <v>46</v>
      </c>
      <c r="S223" s="3">
        <f>IF(odi[[#This Row],[Milestones]]=0,0,(odi[[#This Row],[Mat]]/odi[[#This Row],[Milestones]]))</f>
        <v>3.5</v>
      </c>
      <c r="T223" s="3">
        <f>odi[[#This Row],[Milestones]]/odi[[#This Row],[Mat]]*100</f>
        <v>28.571428571428569</v>
      </c>
      <c r="U223" s="3"/>
    </row>
    <row r="224" spans="1:21" x14ac:dyDescent="0.3">
      <c r="A224">
        <v>3</v>
      </c>
      <c r="B224" t="s">
        <v>404</v>
      </c>
      <c r="C224" t="s">
        <v>13</v>
      </c>
      <c r="D224">
        <v>2006</v>
      </c>
      <c r="E224">
        <v>123</v>
      </c>
      <c r="F224">
        <v>122</v>
      </c>
      <c r="G224">
        <v>6</v>
      </c>
      <c r="H224">
        <v>4335</v>
      </c>
      <c r="I224">
        <v>137</v>
      </c>
      <c r="J224">
        <v>37.369999999999997</v>
      </c>
      <c r="K224">
        <v>85.21</v>
      </c>
      <c r="L224">
        <v>12</v>
      </c>
      <c r="M224">
        <v>21</v>
      </c>
      <c r="N224">
        <v>13</v>
      </c>
      <c r="O224" s="2">
        <f t="shared" si="19"/>
        <v>35.243902439024389</v>
      </c>
      <c r="P224" s="2">
        <f t="shared" si="20"/>
        <v>35.532786885245905</v>
      </c>
      <c r="Q224">
        <f t="shared" si="21"/>
        <v>122.57999999999998</v>
      </c>
      <c r="R224">
        <f t="shared" si="22"/>
        <v>33</v>
      </c>
      <c r="S224" s="3">
        <f>IF(odi[[#This Row],[Milestones]]=0,0,(odi[[#This Row],[Mat]]/odi[[#This Row],[Milestones]]))</f>
        <v>3.7272727272727271</v>
      </c>
      <c r="T224" s="3">
        <f>odi[[#This Row],[Milestones]]/odi[[#This Row],[Mat]]*100</f>
        <v>26.829268292682929</v>
      </c>
      <c r="U224" s="3"/>
    </row>
    <row r="225" spans="1:21" x14ac:dyDescent="0.3">
      <c r="A225">
        <v>22</v>
      </c>
      <c r="B225" t="s">
        <v>191</v>
      </c>
      <c r="C225" t="s">
        <v>2026</v>
      </c>
      <c r="D225">
        <v>2019</v>
      </c>
      <c r="E225">
        <v>5</v>
      </c>
      <c r="F225">
        <v>5</v>
      </c>
      <c r="G225">
        <v>0</v>
      </c>
      <c r="H225">
        <v>221</v>
      </c>
      <c r="I225">
        <v>63</v>
      </c>
      <c r="J225">
        <v>44.2</v>
      </c>
      <c r="K225">
        <v>78.36</v>
      </c>
      <c r="L225">
        <v>0</v>
      </c>
      <c r="M225">
        <v>2</v>
      </c>
      <c r="N225">
        <v>0</v>
      </c>
      <c r="O225" s="2">
        <f t="shared" si="19"/>
        <v>44.2</v>
      </c>
      <c r="P225" s="2">
        <f t="shared" si="20"/>
        <v>44.2</v>
      </c>
      <c r="Q225">
        <f t="shared" si="21"/>
        <v>122.56</v>
      </c>
      <c r="R225">
        <f t="shared" si="22"/>
        <v>2</v>
      </c>
      <c r="S225" s="3">
        <f>IF(odi[[#This Row],[Milestones]]=0,0,(odi[[#This Row],[Mat]]/odi[[#This Row],[Milestones]]))</f>
        <v>2.5</v>
      </c>
      <c r="T225" s="3">
        <f>odi[[#This Row],[Milestones]]/odi[[#This Row],[Mat]]*100</f>
        <v>40</v>
      </c>
      <c r="U225" s="3"/>
    </row>
    <row r="226" spans="1:21" x14ac:dyDescent="0.3">
      <c r="A226">
        <v>40</v>
      </c>
      <c r="B226" t="s">
        <v>5046</v>
      </c>
      <c r="C226" t="s">
        <v>22</v>
      </c>
      <c r="D226">
        <v>2008</v>
      </c>
      <c r="E226">
        <v>22</v>
      </c>
      <c r="F226">
        <v>17</v>
      </c>
      <c r="G226">
        <v>8</v>
      </c>
      <c r="H226">
        <v>142</v>
      </c>
      <c r="I226">
        <v>31</v>
      </c>
      <c r="J226">
        <v>15.77</v>
      </c>
      <c r="K226">
        <v>106.76</v>
      </c>
      <c r="L226">
        <v>0</v>
      </c>
      <c r="M226">
        <v>0</v>
      </c>
      <c r="N226">
        <v>2</v>
      </c>
      <c r="O226" s="2">
        <f t="shared" si="19"/>
        <v>6.4545454545454541</v>
      </c>
      <c r="P226" s="2">
        <f t="shared" si="20"/>
        <v>8.3529411764705888</v>
      </c>
      <c r="Q226">
        <f t="shared" si="21"/>
        <v>122.53</v>
      </c>
      <c r="R226">
        <f t="shared" si="22"/>
        <v>0</v>
      </c>
      <c r="S226" s="3">
        <f>IF(odi[[#This Row],[Milestones]]=0,0,(odi[[#This Row],[Mat]]/odi[[#This Row],[Milestones]]))</f>
        <v>0</v>
      </c>
      <c r="T226" s="3">
        <f>odi[[#This Row],[Milestones]]/odi[[#This Row],[Mat]]*100</f>
        <v>0</v>
      </c>
      <c r="U226" s="3"/>
    </row>
    <row r="227" spans="1:21" x14ac:dyDescent="0.3">
      <c r="A227">
        <v>20</v>
      </c>
      <c r="B227" t="s">
        <v>564</v>
      </c>
      <c r="C227" t="s">
        <v>11</v>
      </c>
      <c r="D227">
        <v>2019</v>
      </c>
      <c r="E227">
        <v>12</v>
      </c>
      <c r="F227">
        <v>8</v>
      </c>
      <c r="G227">
        <v>1</v>
      </c>
      <c r="H227">
        <v>223</v>
      </c>
      <c r="I227">
        <v>46</v>
      </c>
      <c r="J227">
        <v>31.85</v>
      </c>
      <c r="K227">
        <v>90.65</v>
      </c>
      <c r="L227">
        <v>0</v>
      </c>
      <c r="M227">
        <v>0</v>
      </c>
      <c r="N227">
        <v>0</v>
      </c>
      <c r="O227" s="2">
        <f t="shared" si="19"/>
        <v>18.583333333333332</v>
      </c>
      <c r="P227" s="2">
        <f t="shared" si="20"/>
        <v>27.875</v>
      </c>
      <c r="Q227">
        <f t="shared" si="21"/>
        <v>122.5</v>
      </c>
      <c r="R227">
        <f t="shared" si="22"/>
        <v>0</v>
      </c>
      <c r="S227" s="3">
        <f>IF(odi[[#This Row],[Milestones]]=0,0,(odi[[#This Row],[Mat]]/odi[[#This Row],[Milestones]]))</f>
        <v>0</v>
      </c>
      <c r="T227" s="3">
        <f>odi[[#This Row],[Milestones]]/odi[[#This Row],[Mat]]*100</f>
        <v>0</v>
      </c>
      <c r="U227" s="3"/>
    </row>
    <row r="228" spans="1:21" x14ac:dyDescent="0.3">
      <c r="A228">
        <v>2</v>
      </c>
      <c r="B228" t="s">
        <v>200</v>
      </c>
      <c r="C228" t="s">
        <v>12</v>
      </c>
      <c r="D228">
        <v>2012</v>
      </c>
      <c r="E228">
        <v>375</v>
      </c>
      <c r="F228">
        <v>365</v>
      </c>
      <c r="G228">
        <v>39</v>
      </c>
      <c r="H228">
        <v>13704</v>
      </c>
      <c r="I228">
        <v>164</v>
      </c>
      <c r="J228">
        <v>42.03</v>
      </c>
      <c r="K228">
        <v>80.39</v>
      </c>
      <c r="L228">
        <v>30</v>
      </c>
      <c r="M228">
        <v>82</v>
      </c>
      <c r="N228">
        <v>20</v>
      </c>
      <c r="O228" s="2">
        <f t="shared" si="19"/>
        <v>36.543999999999997</v>
      </c>
      <c r="P228" s="2">
        <f t="shared" si="20"/>
        <v>37.545205479452058</v>
      </c>
      <c r="Q228">
        <f t="shared" si="21"/>
        <v>122.42</v>
      </c>
      <c r="R228">
        <f t="shared" si="22"/>
        <v>112</v>
      </c>
      <c r="S228" s="3">
        <f>IF(odi[[#This Row],[Milestones]]=0,0,(odi[[#This Row],[Mat]]/odi[[#This Row],[Milestones]]))</f>
        <v>3.3482142857142856</v>
      </c>
      <c r="T228" s="3">
        <f>odi[[#This Row],[Milestones]]/odi[[#This Row],[Mat]]*100</f>
        <v>29.866666666666671</v>
      </c>
      <c r="U228" s="3"/>
    </row>
    <row r="229" spans="1:21" x14ac:dyDescent="0.3">
      <c r="A229">
        <v>21</v>
      </c>
      <c r="B229" t="s">
        <v>2240</v>
      </c>
      <c r="C229" t="s">
        <v>13</v>
      </c>
      <c r="D229">
        <v>2015</v>
      </c>
      <c r="E229">
        <v>27</v>
      </c>
      <c r="F229">
        <v>26</v>
      </c>
      <c r="G229">
        <v>5</v>
      </c>
      <c r="H229">
        <v>887</v>
      </c>
      <c r="I229">
        <v>101</v>
      </c>
      <c r="J229">
        <v>42.23</v>
      </c>
      <c r="K229">
        <v>80.12</v>
      </c>
      <c r="L229">
        <v>1</v>
      </c>
      <c r="M229">
        <v>7</v>
      </c>
      <c r="N229">
        <v>2</v>
      </c>
      <c r="O229" s="2">
        <f t="shared" si="19"/>
        <v>32.851851851851855</v>
      </c>
      <c r="P229" s="2">
        <f t="shared" si="20"/>
        <v>34.115384615384613</v>
      </c>
      <c r="Q229">
        <f t="shared" si="21"/>
        <v>122.35</v>
      </c>
      <c r="R229">
        <f t="shared" si="22"/>
        <v>8</v>
      </c>
      <c r="S229" s="3">
        <f>IF(odi[[#This Row],[Milestones]]=0,0,(odi[[#This Row],[Mat]]/odi[[#This Row],[Milestones]]))</f>
        <v>3.375</v>
      </c>
      <c r="T229" s="3">
        <f>odi[[#This Row],[Milestones]]/odi[[#This Row],[Mat]]*100</f>
        <v>29.629629629629626</v>
      </c>
      <c r="U229" s="3"/>
    </row>
    <row r="230" spans="1:21" x14ac:dyDescent="0.3">
      <c r="A230">
        <v>24</v>
      </c>
      <c r="B230" t="s">
        <v>688</v>
      </c>
      <c r="C230" t="s">
        <v>17</v>
      </c>
      <c r="D230">
        <v>2019</v>
      </c>
      <c r="E230">
        <v>52</v>
      </c>
      <c r="F230">
        <v>32</v>
      </c>
      <c r="G230">
        <v>15</v>
      </c>
      <c r="H230">
        <v>549</v>
      </c>
      <c r="I230">
        <v>69</v>
      </c>
      <c r="J230">
        <v>32.29</v>
      </c>
      <c r="K230">
        <v>90</v>
      </c>
      <c r="L230">
        <v>0</v>
      </c>
      <c r="M230">
        <v>1</v>
      </c>
      <c r="N230">
        <v>3</v>
      </c>
      <c r="O230" s="2">
        <f t="shared" si="19"/>
        <v>10.557692307692308</v>
      </c>
      <c r="P230" s="2">
        <f t="shared" si="20"/>
        <v>17.15625</v>
      </c>
      <c r="Q230">
        <f t="shared" si="21"/>
        <v>122.28999999999999</v>
      </c>
      <c r="R230">
        <f t="shared" si="22"/>
        <v>1</v>
      </c>
      <c r="S230" s="3">
        <f>IF(odi[[#This Row],[Milestones]]=0,0,(odi[[#This Row],[Mat]]/odi[[#This Row],[Milestones]]))</f>
        <v>52</v>
      </c>
      <c r="T230" s="3">
        <f>odi[[#This Row],[Milestones]]/odi[[#This Row],[Mat]]*100</f>
        <v>1.9230769230769231</v>
      </c>
      <c r="U230" s="3"/>
    </row>
    <row r="231" spans="1:21" x14ac:dyDescent="0.3">
      <c r="A231">
        <v>7</v>
      </c>
      <c r="B231" t="s">
        <v>968</v>
      </c>
      <c r="C231" t="s">
        <v>11</v>
      </c>
      <c r="D231">
        <v>2015</v>
      </c>
      <c r="E231">
        <v>14</v>
      </c>
      <c r="F231">
        <v>11</v>
      </c>
      <c r="G231">
        <v>3</v>
      </c>
      <c r="H231">
        <v>230</v>
      </c>
      <c r="I231">
        <v>77</v>
      </c>
      <c r="J231">
        <v>28.75</v>
      </c>
      <c r="K231">
        <v>93.49</v>
      </c>
      <c r="L231">
        <v>0</v>
      </c>
      <c r="M231">
        <v>1</v>
      </c>
      <c r="N231">
        <v>1</v>
      </c>
      <c r="O231" s="2">
        <f t="shared" si="19"/>
        <v>16.428571428571427</v>
      </c>
      <c r="P231" s="2">
        <f t="shared" si="20"/>
        <v>20.90909090909091</v>
      </c>
      <c r="Q231">
        <f t="shared" si="21"/>
        <v>122.24</v>
      </c>
      <c r="R231">
        <f t="shared" si="22"/>
        <v>1</v>
      </c>
      <c r="S231" s="3">
        <f>IF(odi[[#This Row],[Milestones]]=0,0,(odi[[#This Row],[Mat]]/odi[[#This Row],[Milestones]]))</f>
        <v>14</v>
      </c>
      <c r="T231" s="3">
        <f>odi[[#This Row],[Milestones]]/odi[[#This Row],[Mat]]*100</f>
        <v>7.1428571428571423</v>
      </c>
      <c r="U231" s="3"/>
    </row>
    <row r="232" spans="1:21" x14ac:dyDescent="0.3">
      <c r="A232">
        <v>17</v>
      </c>
      <c r="B232" t="s">
        <v>287</v>
      </c>
      <c r="C232" t="s">
        <v>12</v>
      </c>
      <c r="D232">
        <v>2019</v>
      </c>
      <c r="E232">
        <v>73</v>
      </c>
      <c r="F232">
        <v>72</v>
      </c>
      <c r="G232">
        <v>4</v>
      </c>
      <c r="H232">
        <v>2773</v>
      </c>
      <c r="I232">
        <v>151</v>
      </c>
      <c r="J232">
        <v>40.770000000000003</v>
      </c>
      <c r="K232">
        <v>81.41</v>
      </c>
      <c r="L232">
        <v>7</v>
      </c>
      <c r="M232">
        <v>15</v>
      </c>
      <c r="N232">
        <v>3</v>
      </c>
      <c r="O232" s="2">
        <f t="shared" si="19"/>
        <v>37.986301369863014</v>
      </c>
      <c r="P232" s="2">
        <f t="shared" si="20"/>
        <v>38.513888888888886</v>
      </c>
      <c r="Q232">
        <f t="shared" si="21"/>
        <v>122.18</v>
      </c>
      <c r="R232">
        <f t="shared" si="22"/>
        <v>22</v>
      </c>
      <c r="S232" s="3">
        <f>IF(odi[[#This Row],[Milestones]]=0,0,(odi[[#This Row],[Mat]]/odi[[#This Row],[Milestones]]))</f>
        <v>3.3181818181818183</v>
      </c>
      <c r="T232" s="3">
        <f>odi[[#This Row],[Milestones]]/odi[[#This Row],[Mat]]*100</f>
        <v>30.136986301369863</v>
      </c>
      <c r="U232" s="3"/>
    </row>
    <row r="233" spans="1:21" x14ac:dyDescent="0.3">
      <c r="A233">
        <v>21</v>
      </c>
      <c r="B233" t="s">
        <v>35</v>
      </c>
      <c r="C233" t="s">
        <v>21</v>
      </c>
      <c r="D233">
        <v>2019</v>
      </c>
      <c r="E233">
        <v>84</v>
      </c>
      <c r="F233">
        <v>84</v>
      </c>
      <c r="G233">
        <v>3</v>
      </c>
      <c r="H233">
        <v>2727</v>
      </c>
      <c r="I233">
        <v>131</v>
      </c>
      <c r="J233">
        <v>33.659999999999997</v>
      </c>
      <c r="K233">
        <v>88.48</v>
      </c>
      <c r="L233">
        <v>6</v>
      </c>
      <c r="M233">
        <v>14</v>
      </c>
      <c r="N233">
        <v>4</v>
      </c>
      <c r="O233" s="2">
        <f t="shared" si="19"/>
        <v>32.464285714285715</v>
      </c>
      <c r="P233" s="2">
        <f t="shared" si="20"/>
        <v>32.464285714285715</v>
      </c>
      <c r="Q233">
        <f t="shared" si="21"/>
        <v>122.14</v>
      </c>
      <c r="R233">
        <f t="shared" si="22"/>
        <v>20</v>
      </c>
      <c r="S233" s="3">
        <f>IF(odi[[#This Row],[Milestones]]=0,0,(odi[[#This Row],[Mat]]/odi[[#This Row],[Milestones]]))</f>
        <v>4.2</v>
      </c>
      <c r="T233" s="3">
        <f>odi[[#This Row],[Milestones]]/odi[[#This Row],[Mat]]*100</f>
        <v>23.809523809523807</v>
      </c>
      <c r="U233" s="3"/>
    </row>
    <row r="234" spans="1:21" x14ac:dyDescent="0.3">
      <c r="A234">
        <v>12</v>
      </c>
      <c r="B234" t="s">
        <v>1416</v>
      </c>
      <c r="C234" t="s">
        <v>13</v>
      </c>
      <c r="D234">
        <v>2016</v>
      </c>
      <c r="E234">
        <v>3</v>
      </c>
      <c r="F234">
        <v>3</v>
      </c>
      <c r="G234">
        <v>0</v>
      </c>
      <c r="H234">
        <v>123</v>
      </c>
      <c r="I234">
        <v>63</v>
      </c>
      <c r="J234">
        <v>41</v>
      </c>
      <c r="K234">
        <v>80.92</v>
      </c>
      <c r="L234">
        <v>0</v>
      </c>
      <c r="M234">
        <v>2</v>
      </c>
      <c r="N234">
        <v>1</v>
      </c>
      <c r="O234" s="2">
        <f t="shared" si="19"/>
        <v>41</v>
      </c>
      <c r="P234" s="2">
        <f t="shared" si="20"/>
        <v>41</v>
      </c>
      <c r="Q234">
        <f t="shared" si="21"/>
        <v>121.92</v>
      </c>
      <c r="R234">
        <f t="shared" si="22"/>
        <v>2</v>
      </c>
      <c r="S234" s="3">
        <f>IF(odi[[#This Row],[Milestones]]=0,0,(odi[[#This Row],[Mat]]/odi[[#This Row],[Milestones]]))</f>
        <v>1.5</v>
      </c>
      <c r="T234" s="3">
        <f>odi[[#This Row],[Milestones]]/odi[[#This Row],[Mat]]*100</f>
        <v>66.666666666666657</v>
      </c>
      <c r="U234" s="3"/>
    </row>
    <row r="235" spans="1:21" x14ac:dyDescent="0.3">
      <c r="A235">
        <v>3</v>
      </c>
      <c r="B235" t="s">
        <v>684</v>
      </c>
      <c r="C235" t="s">
        <v>2022</v>
      </c>
      <c r="D235">
        <v>2015</v>
      </c>
      <c r="E235">
        <v>16</v>
      </c>
      <c r="F235">
        <v>16</v>
      </c>
      <c r="G235">
        <v>2</v>
      </c>
      <c r="H235">
        <v>582</v>
      </c>
      <c r="I235">
        <v>132</v>
      </c>
      <c r="J235">
        <v>41.57</v>
      </c>
      <c r="K235">
        <v>80.27</v>
      </c>
      <c r="L235">
        <v>1</v>
      </c>
      <c r="M235">
        <v>3</v>
      </c>
      <c r="N235">
        <v>0</v>
      </c>
      <c r="O235" s="2">
        <f t="shared" si="19"/>
        <v>36.375</v>
      </c>
      <c r="P235" s="2">
        <f t="shared" si="20"/>
        <v>36.375</v>
      </c>
      <c r="Q235">
        <f t="shared" si="21"/>
        <v>121.84</v>
      </c>
      <c r="R235">
        <f t="shared" si="22"/>
        <v>4</v>
      </c>
      <c r="S235" s="3">
        <f>IF(odi[[#This Row],[Milestones]]=0,0,(odi[[#This Row],[Mat]]/odi[[#This Row],[Milestones]]))</f>
        <v>4</v>
      </c>
      <c r="T235" s="3">
        <f>odi[[#This Row],[Milestones]]/odi[[#This Row],[Mat]]*100</f>
        <v>25</v>
      </c>
      <c r="U235" s="3"/>
    </row>
    <row r="236" spans="1:21" x14ac:dyDescent="0.3">
      <c r="A236">
        <v>31</v>
      </c>
      <c r="B236" t="s">
        <v>2848</v>
      </c>
      <c r="C236" t="s">
        <v>13</v>
      </c>
      <c r="D236">
        <v>1987</v>
      </c>
      <c r="E236">
        <v>2</v>
      </c>
      <c r="F236">
        <v>2</v>
      </c>
      <c r="G236">
        <v>1</v>
      </c>
      <c r="H236">
        <v>48</v>
      </c>
      <c r="I236">
        <v>44</v>
      </c>
      <c r="J236">
        <v>48</v>
      </c>
      <c r="K236">
        <v>73.84</v>
      </c>
      <c r="L236">
        <v>0</v>
      </c>
      <c r="M236">
        <v>0</v>
      </c>
      <c r="N236">
        <v>0</v>
      </c>
      <c r="O236" s="2">
        <f t="shared" si="19"/>
        <v>24</v>
      </c>
      <c r="P236" s="2">
        <f t="shared" si="20"/>
        <v>24</v>
      </c>
      <c r="Q236">
        <f t="shared" si="21"/>
        <v>121.84</v>
      </c>
      <c r="R236">
        <f t="shared" si="22"/>
        <v>0</v>
      </c>
      <c r="S236" s="3">
        <f>IF(odi[[#This Row],[Milestones]]=0,0,(odi[[#This Row],[Mat]]/odi[[#This Row],[Milestones]]))</f>
        <v>0</v>
      </c>
      <c r="T236" s="3">
        <f>odi[[#This Row],[Milestones]]/odi[[#This Row],[Mat]]*100</f>
        <v>0</v>
      </c>
      <c r="U236" s="3"/>
    </row>
    <row r="237" spans="1:21" x14ac:dyDescent="0.3">
      <c r="A237">
        <v>49</v>
      </c>
      <c r="B237" t="s">
        <v>512</v>
      </c>
      <c r="C237" t="s">
        <v>16</v>
      </c>
      <c r="D237">
        <v>2010</v>
      </c>
      <c r="E237">
        <v>3</v>
      </c>
      <c r="F237">
        <v>3</v>
      </c>
      <c r="G237">
        <v>0</v>
      </c>
      <c r="H237">
        <v>100</v>
      </c>
      <c r="I237">
        <v>50</v>
      </c>
      <c r="J237">
        <v>33.33</v>
      </c>
      <c r="K237">
        <v>88.49</v>
      </c>
      <c r="L237">
        <v>0</v>
      </c>
      <c r="M237">
        <v>1</v>
      </c>
      <c r="N237">
        <v>0</v>
      </c>
      <c r="O237" s="2">
        <f t="shared" si="19"/>
        <v>33.333333333333336</v>
      </c>
      <c r="P237" s="2">
        <f t="shared" si="20"/>
        <v>33.333333333333336</v>
      </c>
      <c r="Q237">
        <f t="shared" si="21"/>
        <v>121.82</v>
      </c>
      <c r="R237">
        <f t="shared" si="22"/>
        <v>1</v>
      </c>
      <c r="S237" s="3">
        <f>IF(odi[[#This Row],[Milestones]]=0,0,(odi[[#This Row],[Mat]]/odi[[#This Row],[Milestones]]))</f>
        <v>3</v>
      </c>
      <c r="T237" s="3">
        <f>odi[[#This Row],[Milestones]]/odi[[#This Row],[Mat]]*100</f>
        <v>33.333333333333329</v>
      </c>
      <c r="U237" s="3"/>
    </row>
    <row r="238" spans="1:21" x14ac:dyDescent="0.3">
      <c r="A238">
        <v>3</v>
      </c>
      <c r="B238" t="s">
        <v>102</v>
      </c>
      <c r="C238" t="s">
        <v>16</v>
      </c>
      <c r="D238">
        <v>2019</v>
      </c>
      <c r="E238">
        <v>116</v>
      </c>
      <c r="F238">
        <v>90</v>
      </c>
      <c r="G238">
        <v>22</v>
      </c>
      <c r="H238">
        <v>2302</v>
      </c>
      <c r="I238">
        <v>105</v>
      </c>
      <c r="J238">
        <v>33.85</v>
      </c>
      <c r="K238">
        <v>87.79</v>
      </c>
      <c r="L238">
        <v>2</v>
      </c>
      <c r="M238">
        <v>11</v>
      </c>
      <c r="N238">
        <v>1</v>
      </c>
      <c r="O238" s="2">
        <f t="shared" si="19"/>
        <v>19.844827586206897</v>
      </c>
      <c r="P238" s="2">
        <f t="shared" si="20"/>
        <v>25.577777777777779</v>
      </c>
      <c r="Q238">
        <f t="shared" si="21"/>
        <v>121.64000000000001</v>
      </c>
      <c r="R238">
        <f t="shared" si="22"/>
        <v>13</v>
      </c>
      <c r="S238" s="3">
        <f>IF(odi[[#This Row],[Milestones]]=0,0,(odi[[#This Row],[Mat]]/odi[[#This Row],[Milestones]]))</f>
        <v>8.9230769230769234</v>
      </c>
      <c r="T238" s="3">
        <f>odi[[#This Row],[Milestones]]/odi[[#This Row],[Mat]]*100</f>
        <v>11.206896551724139</v>
      </c>
      <c r="U238" s="3"/>
    </row>
    <row r="239" spans="1:21" x14ac:dyDescent="0.3">
      <c r="A239">
        <v>39</v>
      </c>
      <c r="B239" t="s">
        <v>2229</v>
      </c>
      <c r="C239" t="s">
        <v>18</v>
      </c>
      <c r="D239">
        <v>1985</v>
      </c>
      <c r="E239">
        <v>78</v>
      </c>
      <c r="F239">
        <v>65</v>
      </c>
      <c r="G239">
        <v>6</v>
      </c>
      <c r="H239">
        <v>987</v>
      </c>
      <c r="I239">
        <v>60</v>
      </c>
      <c r="J239">
        <v>16.72</v>
      </c>
      <c r="K239">
        <v>104.88</v>
      </c>
      <c r="L239">
        <v>0</v>
      </c>
      <c r="M239">
        <v>2</v>
      </c>
      <c r="N239">
        <v>6</v>
      </c>
      <c r="O239" s="2">
        <f t="shared" si="19"/>
        <v>12.653846153846153</v>
      </c>
      <c r="P239" s="2">
        <f t="shared" si="20"/>
        <v>15.184615384615384</v>
      </c>
      <c r="Q239">
        <f t="shared" si="21"/>
        <v>121.6</v>
      </c>
      <c r="R239">
        <f t="shared" si="22"/>
        <v>2</v>
      </c>
      <c r="S239" s="3">
        <f>IF(odi[[#This Row],[Milestones]]=0,0,(odi[[#This Row],[Mat]]/odi[[#This Row],[Milestones]]))</f>
        <v>39</v>
      </c>
      <c r="T239" s="3">
        <f>odi[[#This Row],[Milestones]]/odi[[#This Row],[Mat]]*100</f>
        <v>2.5641025641025639</v>
      </c>
      <c r="U239" s="3"/>
    </row>
    <row r="240" spans="1:21" x14ac:dyDescent="0.3">
      <c r="A240">
        <v>47</v>
      </c>
      <c r="B240" t="s">
        <v>1848</v>
      </c>
      <c r="C240" t="s">
        <v>16</v>
      </c>
      <c r="D240">
        <v>2018</v>
      </c>
      <c r="E240">
        <v>9</v>
      </c>
      <c r="F240">
        <v>4</v>
      </c>
      <c r="G240">
        <v>1</v>
      </c>
      <c r="H240">
        <v>27</v>
      </c>
      <c r="I240">
        <v>16</v>
      </c>
      <c r="J240">
        <v>9</v>
      </c>
      <c r="K240">
        <v>112.5</v>
      </c>
      <c r="L240">
        <v>0</v>
      </c>
      <c r="M240">
        <v>0</v>
      </c>
      <c r="N240">
        <v>1</v>
      </c>
      <c r="O240" s="2">
        <f t="shared" si="19"/>
        <v>3</v>
      </c>
      <c r="P240" s="2">
        <f t="shared" si="20"/>
        <v>6.75</v>
      </c>
      <c r="Q240">
        <f t="shared" si="21"/>
        <v>121.5</v>
      </c>
      <c r="R240">
        <f t="shared" si="22"/>
        <v>0</v>
      </c>
      <c r="S240" s="3">
        <f>IF(odi[[#This Row],[Milestones]]=0,0,(odi[[#This Row],[Mat]]/odi[[#This Row],[Milestones]]))</f>
        <v>0</v>
      </c>
      <c r="T240" s="3">
        <f>odi[[#This Row],[Milestones]]/odi[[#This Row],[Mat]]*100</f>
        <v>0</v>
      </c>
      <c r="U240" s="3"/>
    </row>
    <row r="241" spans="1:21" x14ac:dyDescent="0.3">
      <c r="A241">
        <v>18</v>
      </c>
      <c r="B241" t="s">
        <v>1288</v>
      </c>
      <c r="C241" t="s">
        <v>13</v>
      </c>
      <c r="D241">
        <v>2011</v>
      </c>
      <c r="E241">
        <v>2</v>
      </c>
      <c r="F241">
        <v>2</v>
      </c>
      <c r="G241">
        <v>0</v>
      </c>
      <c r="H241">
        <v>18</v>
      </c>
      <c r="I241">
        <v>15</v>
      </c>
      <c r="J241">
        <v>9</v>
      </c>
      <c r="K241">
        <v>112.5</v>
      </c>
      <c r="L241">
        <v>0</v>
      </c>
      <c r="M241">
        <v>0</v>
      </c>
      <c r="N241">
        <v>0</v>
      </c>
      <c r="O241" s="2">
        <f t="shared" si="19"/>
        <v>9</v>
      </c>
      <c r="P241" s="2">
        <f t="shared" si="20"/>
        <v>9</v>
      </c>
      <c r="Q241">
        <f t="shared" si="21"/>
        <v>121.5</v>
      </c>
      <c r="R241">
        <f t="shared" si="22"/>
        <v>0</v>
      </c>
      <c r="S241" s="3">
        <f>IF(odi[[#This Row],[Milestones]]=0,0,(odi[[#This Row],[Mat]]/odi[[#This Row],[Milestones]]))</f>
        <v>0</v>
      </c>
      <c r="T241" s="3">
        <f>odi[[#This Row],[Milestones]]/odi[[#This Row],[Mat]]*100</f>
        <v>0</v>
      </c>
      <c r="U241" s="3"/>
    </row>
    <row r="242" spans="1:21" x14ac:dyDescent="0.3">
      <c r="A242">
        <v>26</v>
      </c>
      <c r="B242" t="s">
        <v>929</v>
      </c>
      <c r="C242" t="s">
        <v>2027</v>
      </c>
      <c r="D242">
        <v>2008</v>
      </c>
      <c r="E242">
        <v>2</v>
      </c>
      <c r="F242">
        <v>2</v>
      </c>
      <c r="G242">
        <v>0</v>
      </c>
      <c r="H242">
        <v>18</v>
      </c>
      <c r="I242">
        <v>14</v>
      </c>
      <c r="J242">
        <v>9</v>
      </c>
      <c r="K242">
        <v>112.5</v>
      </c>
      <c r="L242">
        <v>0</v>
      </c>
      <c r="M242">
        <v>0</v>
      </c>
      <c r="N242">
        <v>0</v>
      </c>
      <c r="O242" s="2">
        <f t="shared" si="19"/>
        <v>9</v>
      </c>
      <c r="P242" s="2">
        <f t="shared" si="20"/>
        <v>9</v>
      </c>
      <c r="Q242">
        <f t="shared" si="21"/>
        <v>121.5</v>
      </c>
      <c r="R242">
        <f t="shared" si="22"/>
        <v>0</v>
      </c>
      <c r="S242" s="3">
        <f>IF(odi[[#This Row],[Milestones]]=0,0,(odi[[#This Row],[Mat]]/odi[[#This Row],[Milestones]]))</f>
        <v>0</v>
      </c>
      <c r="T242" s="3">
        <f>odi[[#This Row],[Milestones]]/odi[[#This Row],[Mat]]*100</f>
        <v>0</v>
      </c>
      <c r="U242" s="3"/>
    </row>
    <row r="243" spans="1:21" x14ac:dyDescent="0.3">
      <c r="A243">
        <v>17</v>
      </c>
      <c r="B243" t="s">
        <v>3225</v>
      </c>
      <c r="C243" t="s">
        <v>18</v>
      </c>
      <c r="D243">
        <v>1999</v>
      </c>
      <c r="E243">
        <v>4</v>
      </c>
      <c r="F243">
        <v>2</v>
      </c>
      <c r="G243">
        <v>1</v>
      </c>
      <c r="H243">
        <v>9</v>
      </c>
      <c r="I243">
        <v>7</v>
      </c>
      <c r="J243">
        <v>9</v>
      </c>
      <c r="K243">
        <v>112.5</v>
      </c>
      <c r="L243">
        <v>0</v>
      </c>
      <c r="M243">
        <v>0</v>
      </c>
      <c r="N243">
        <v>0</v>
      </c>
      <c r="O243" s="2">
        <f t="shared" si="19"/>
        <v>2.25</v>
      </c>
      <c r="P243" s="2">
        <f t="shared" si="20"/>
        <v>4.5</v>
      </c>
      <c r="Q243">
        <f t="shared" si="21"/>
        <v>121.5</v>
      </c>
      <c r="R243">
        <f t="shared" si="22"/>
        <v>0</v>
      </c>
      <c r="S243" s="3">
        <f>IF(odi[[#This Row],[Milestones]]=0,0,(odi[[#This Row],[Mat]]/odi[[#This Row],[Milestones]]))</f>
        <v>0</v>
      </c>
      <c r="T243" s="3">
        <f>odi[[#This Row],[Milestones]]/odi[[#This Row],[Mat]]*100</f>
        <v>0</v>
      </c>
      <c r="U243" s="3"/>
    </row>
    <row r="244" spans="1:21" x14ac:dyDescent="0.3">
      <c r="A244">
        <v>19</v>
      </c>
      <c r="B244" t="s">
        <v>2170</v>
      </c>
      <c r="C244" t="s">
        <v>15</v>
      </c>
      <c r="D244">
        <v>2005</v>
      </c>
      <c r="E244">
        <v>109</v>
      </c>
      <c r="F244">
        <v>100</v>
      </c>
      <c r="G244">
        <v>16</v>
      </c>
      <c r="H244">
        <v>2085</v>
      </c>
      <c r="I244">
        <v>124</v>
      </c>
      <c r="J244">
        <v>24.82</v>
      </c>
      <c r="K244">
        <v>96.66</v>
      </c>
      <c r="L244">
        <v>1</v>
      </c>
      <c r="M244">
        <v>8</v>
      </c>
      <c r="N244">
        <v>8</v>
      </c>
      <c r="O244" s="2">
        <f t="shared" si="19"/>
        <v>19.128440366972477</v>
      </c>
      <c r="P244" s="2">
        <f t="shared" si="20"/>
        <v>20.85</v>
      </c>
      <c r="Q244">
        <f t="shared" si="21"/>
        <v>121.47999999999999</v>
      </c>
      <c r="R244">
        <f t="shared" si="22"/>
        <v>9</v>
      </c>
      <c r="S244" s="3">
        <f>IF(odi[[#This Row],[Milestones]]=0,0,(odi[[#This Row],[Mat]]/odi[[#This Row],[Milestones]]))</f>
        <v>12.111111111111111</v>
      </c>
      <c r="T244" s="3">
        <f>odi[[#This Row],[Milestones]]/odi[[#This Row],[Mat]]*100</f>
        <v>8.2568807339449553</v>
      </c>
      <c r="U244" s="3"/>
    </row>
    <row r="245" spans="1:21" x14ac:dyDescent="0.3">
      <c r="A245">
        <v>2</v>
      </c>
      <c r="B245" t="s">
        <v>80</v>
      </c>
      <c r="C245" t="s">
        <v>2021</v>
      </c>
      <c r="D245">
        <v>2019</v>
      </c>
      <c r="E245">
        <v>8</v>
      </c>
      <c r="F245">
        <v>6</v>
      </c>
      <c r="G245">
        <v>0</v>
      </c>
      <c r="H245">
        <v>171</v>
      </c>
      <c r="I245">
        <v>74</v>
      </c>
      <c r="J245">
        <v>28.5</v>
      </c>
      <c r="K245">
        <v>92.93</v>
      </c>
      <c r="L245">
        <v>0</v>
      </c>
      <c r="M245">
        <v>1</v>
      </c>
      <c r="N245">
        <v>0</v>
      </c>
      <c r="O245" s="2">
        <f t="shared" si="19"/>
        <v>21.375</v>
      </c>
      <c r="P245" s="2">
        <f t="shared" si="20"/>
        <v>28.5</v>
      </c>
      <c r="Q245">
        <f t="shared" si="21"/>
        <v>121.43</v>
      </c>
      <c r="R245">
        <f t="shared" si="22"/>
        <v>1</v>
      </c>
      <c r="S245" s="3">
        <f>IF(odi[[#This Row],[Milestones]]=0,0,(odi[[#This Row],[Mat]]/odi[[#This Row],[Milestones]]))</f>
        <v>8</v>
      </c>
      <c r="T245" s="3">
        <f>odi[[#This Row],[Milestones]]/odi[[#This Row],[Mat]]*100</f>
        <v>12.5</v>
      </c>
      <c r="U245" s="3"/>
    </row>
    <row r="246" spans="1:21" x14ac:dyDescent="0.3">
      <c r="A246">
        <v>48</v>
      </c>
      <c r="B246" t="s">
        <v>826</v>
      </c>
      <c r="C246" t="s">
        <v>13</v>
      </c>
      <c r="D246">
        <v>2019</v>
      </c>
      <c r="E246">
        <v>99</v>
      </c>
      <c r="F246">
        <v>43</v>
      </c>
      <c r="G246">
        <v>12</v>
      </c>
      <c r="H246">
        <v>588</v>
      </c>
      <c r="I246">
        <v>69</v>
      </c>
      <c r="J246">
        <v>18.96</v>
      </c>
      <c r="K246">
        <v>102.43</v>
      </c>
      <c r="L246">
        <v>0</v>
      </c>
      <c r="M246">
        <v>1</v>
      </c>
      <c r="N246">
        <v>4</v>
      </c>
      <c r="O246" s="2">
        <f t="shared" si="19"/>
        <v>5.9393939393939394</v>
      </c>
      <c r="P246" s="2">
        <f t="shared" si="20"/>
        <v>13.674418604651162</v>
      </c>
      <c r="Q246">
        <f t="shared" si="21"/>
        <v>121.39000000000001</v>
      </c>
      <c r="R246">
        <f t="shared" si="22"/>
        <v>1</v>
      </c>
      <c r="S246" s="3">
        <f>IF(odi[[#This Row],[Milestones]]=0,0,(odi[[#This Row],[Mat]]/odi[[#This Row],[Milestones]]))</f>
        <v>99</v>
      </c>
      <c r="T246" s="3">
        <f>odi[[#This Row],[Milestones]]/odi[[#This Row],[Mat]]*100</f>
        <v>1.0101010101010102</v>
      </c>
      <c r="U246" s="3"/>
    </row>
    <row r="247" spans="1:21" x14ac:dyDescent="0.3">
      <c r="A247">
        <v>8</v>
      </c>
      <c r="B247" t="s">
        <v>661</v>
      </c>
      <c r="C247" t="s">
        <v>2026</v>
      </c>
      <c r="D247">
        <v>2019</v>
      </c>
      <c r="E247">
        <v>5</v>
      </c>
      <c r="F247">
        <v>4</v>
      </c>
      <c r="G247">
        <v>1</v>
      </c>
      <c r="H247">
        <v>99</v>
      </c>
      <c r="I247">
        <v>67</v>
      </c>
      <c r="J247">
        <v>33</v>
      </c>
      <c r="K247">
        <v>88.39</v>
      </c>
      <c r="L247">
        <v>0</v>
      </c>
      <c r="M247">
        <v>1</v>
      </c>
      <c r="N247">
        <v>2</v>
      </c>
      <c r="O247" s="2">
        <f t="shared" si="19"/>
        <v>19.8</v>
      </c>
      <c r="P247" s="2">
        <f t="shared" si="20"/>
        <v>24.75</v>
      </c>
      <c r="Q247">
        <f t="shared" si="21"/>
        <v>121.39</v>
      </c>
      <c r="R247">
        <f t="shared" si="22"/>
        <v>1</v>
      </c>
      <c r="S247" s="3">
        <f>IF(odi[[#This Row],[Milestones]]=0,0,(odi[[#This Row],[Mat]]/odi[[#This Row],[Milestones]]))</f>
        <v>5</v>
      </c>
      <c r="T247" s="3">
        <f>odi[[#This Row],[Milestones]]/odi[[#This Row],[Mat]]*100</f>
        <v>20</v>
      </c>
      <c r="U247" s="3"/>
    </row>
    <row r="248" spans="1:21" x14ac:dyDescent="0.3">
      <c r="A248">
        <v>34</v>
      </c>
      <c r="B248" t="s">
        <v>36</v>
      </c>
      <c r="C248" t="s">
        <v>17</v>
      </c>
      <c r="D248">
        <v>2019</v>
      </c>
      <c r="E248">
        <v>199</v>
      </c>
      <c r="F248">
        <v>179</v>
      </c>
      <c r="G248">
        <v>40</v>
      </c>
      <c r="H248">
        <v>5117</v>
      </c>
      <c r="I248">
        <v>150</v>
      </c>
      <c r="J248">
        <v>36.81</v>
      </c>
      <c r="K248">
        <v>84.55</v>
      </c>
      <c r="L248">
        <v>4</v>
      </c>
      <c r="M248">
        <v>27</v>
      </c>
      <c r="N248">
        <v>7</v>
      </c>
      <c r="O248" s="2">
        <f t="shared" si="19"/>
        <v>25.713567839195981</v>
      </c>
      <c r="P248" s="2">
        <f t="shared" si="20"/>
        <v>28.58659217877095</v>
      </c>
      <c r="Q248">
        <f t="shared" si="21"/>
        <v>121.36</v>
      </c>
      <c r="R248">
        <f t="shared" si="22"/>
        <v>31</v>
      </c>
      <c r="S248" s="3">
        <f>IF(odi[[#This Row],[Milestones]]=0,0,(odi[[#This Row],[Mat]]/odi[[#This Row],[Milestones]]))</f>
        <v>6.419354838709677</v>
      </c>
      <c r="T248" s="3">
        <f>odi[[#This Row],[Milestones]]/odi[[#This Row],[Mat]]*100</f>
        <v>15.577889447236181</v>
      </c>
      <c r="U248" s="3"/>
    </row>
    <row r="249" spans="1:21" x14ac:dyDescent="0.3">
      <c r="A249">
        <v>1</v>
      </c>
      <c r="B249" t="s">
        <v>108</v>
      </c>
      <c r="C249" t="s">
        <v>2023</v>
      </c>
      <c r="D249">
        <v>2019</v>
      </c>
      <c r="E249">
        <v>6</v>
      </c>
      <c r="F249">
        <v>6</v>
      </c>
      <c r="G249">
        <v>0</v>
      </c>
      <c r="H249">
        <v>235</v>
      </c>
      <c r="I249">
        <v>115</v>
      </c>
      <c r="J249">
        <v>39.159999999999997</v>
      </c>
      <c r="K249">
        <v>82.16</v>
      </c>
      <c r="L249">
        <v>1</v>
      </c>
      <c r="M249">
        <v>1</v>
      </c>
      <c r="N249">
        <v>0</v>
      </c>
      <c r="O249" s="2">
        <f t="shared" si="19"/>
        <v>39.166666666666664</v>
      </c>
      <c r="P249" s="2">
        <f t="shared" si="20"/>
        <v>39.166666666666664</v>
      </c>
      <c r="Q249">
        <f t="shared" si="21"/>
        <v>121.32</v>
      </c>
      <c r="R249">
        <f t="shared" si="22"/>
        <v>2</v>
      </c>
      <c r="S249" s="3">
        <f>IF(odi[[#This Row],[Milestones]]=0,0,(odi[[#This Row],[Mat]]/odi[[#This Row],[Milestones]]))</f>
        <v>3</v>
      </c>
      <c r="T249" s="3">
        <f>odi[[#This Row],[Milestones]]/odi[[#This Row],[Mat]]*100</f>
        <v>33.333333333333329</v>
      </c>
      <c r="U249" s="3"/>
    </row>
    <row r="250" spans="1:21" x14ac:dyDescent="0.3">
      <c r="A250">
        <v>6</v>
      </c>
      <c r="B250" t="s">
        <v>2406</v>
      </c>
      <c r="C250" t="s">
        <v>2021</v>
      </c>
      <c r="D250">
        <v>2003</v>
      </c>
      <c r="E250">
        <v>9</v>
      </c>
      <c r="F250">
        <v>9</v>
      </c>
      <c r="G250">
        <v>2</v>
      </c>
      <c r="H250">
        <v>322</v>
      </c>
      <c r="I250">
        <v>134</v>
      </c>
      <c r="J250">
        <v>46</v>
      </c>
      <c r="K250">
        <v>75.23</v>
      </c>
      <c r="L250">
        <v>1</v>
      </c>
      <c r="M250">
        <v>1</v>
      </c>
      <c r="N250">
        <v>1</v>
      </c>
      <c r="O250" s="2">
        <f t="shared" si="19"/>
        <v>35.777777777777779</v>
      </c>
      <c r="P250" s="2">
        <f t="shared" si="20"/>
        <v>35.777777777777779</v>
      </c>
      <c r="Q250">
        <f t="shared" si="21"/>
        <v>121.23</v>
      </c>
      <c r="R250">
        <f t="shared" si="22"/>
        <v>2</v>
      </c>
      <c r="S250" s="3">
        <f>IF(odi[[#This Row],[Milestones]]=0,0,(odi[[#This Row],[Mat]]/odi[[#This Row],[Milestones]]))</f>
        <v>4.5</v>
      </c>
      <c r="T250" s="3">
        <f>odi[[#This Row],[Milestones]]/odi[[#This Row],[Mat]]*100</f>
        <v>22.222222222222221</v>
      </c>
      <c r="U250" s="3"/>
    </row>
    <row r="251" spans="1:21" x14ac:dyDescent="0.3">
      <c r="A251">
        <v>23</v>
      </c>
      <c r="B251" t="s">
        <v>2461</v>
      </c>
      <c r="C251" t="s">
        <v>12</v>
      </c>
      <c r="D251">
        <v>1975</v>
      </c>
      <c r="E251">
        <v>6</v>
      </c>
      <c r="F251">
        <v>6</v>
      </c>
      <c r="G251">
        <v>0</v>
      </c>
      <c r="H251">
        <v>247</v>
      </c>
      <c r="I251">
        <v>101</v>
      </c>
      <c r="J251">
        <v>41.16</v>
      </c>
      <c r="K251">
        <v>79.930000000000007</v>
      </c>
      <c r="L251">
        <v>1</v>
      </c>
      <c r="M251">
        <v>0</v>
      </c>
      <c r="N251">
        <v>0</v>
      </c>
      <c r="O251" s="2">
        <f t="shared" si="19"/>
        <v>41.166666666666664</v>
      </c>
      <c r="P251" s="2">
        <f t="shared" si="20"/>
        <v>41.166666666666664</v>
      </c>
      <c r="Q251">
        <f t="shared" si="21"/>
        <v>121.09</v>
      </c>
      <c r="R251">
        <f t="shared" si="22"/>
        <v>1</v>
      </c>
      <c r="S251" s="3">
        <f>IF(odi[[#This Row],[Milestones]]=0,0,(odi[[#This Row],[Mat]]/odi[[#This Row],[Milestones]]))</f>
        <v>6</v>
      </c>
      <c r="T251" s="3">
        <f>odi[[#This Row],[Milestones]]/odi[[#This Row],[Mat]]*100</f>
        <v>16.666666666666664</v>
      </c>
      <c r="U251" s="3"/>
    </row>
    <row r="252" spans="1:21" x14ac:dyDescent="0.3">
      <c r="A252">
        <v>34</v>
      </c>
      <c r="B252" t="s">
        <v>2920</v>
      </c>
      <c r="C252" t="s">
        <v>16</v>
      </c>
      <c r="D252">
        <v>1996</v>
      </c>
      <c r="E252">
        <v>1</v>
      </c>
      <c r="F252">
        <v>1</v>
      </c>
      <c r="G252">
        <v>0</v>
      </c>
      <c r="H252">
        <v>37</v>
      </c>
      <c r="I252">
        <v>37</v>
      </c>
      <c r="J252">
        <v>37</v>
      </c>
      <c r="K252">
        <v>84.09</v>
      </c>
      <c r="L252">
        <v>0</v>
      </c>
      <c r="M252">
        <v>0</v>
      </c>
      <c r="N252">
        <v>0</v>
      </c>
      <c r="O252" s="2">
        <f t="shared" si="19"/>
        <v>37</v>
      </c>
      <c r="P252" s="2">
        <f t="shared" si="20"/>
        <v>37</v>
      </c>
      <c r="Q252">
        <f t="shared" si="21"/>
        <v>121.09</v>
      </c>
      <c r="R252">
        <f t="shared" si="22"/>
        <v>0</v>
      </c>
      <c r="S252" s="3">
        <f>IF(odi[[#This Row],[Milestones]]=0,0,(odi[[#This Row],[Mat]]/odi[[#This Row],[Milestones]]))</f>
        <v>0</v>
      </c>
      <c r="T252" s="3">
        <f>odi[[#This Row],[Milestones]]/odi[[#This Row],[Mat]]*100</f>
        <v>0</v>
      </c>
      <c r="U252" s="3"/>
    </row>
    <row r="253" spans="1:21" x14ac:dyDescent="0.3">
      <c r="A253">
        <v>6</v>
      </c>
      <c r="B253" t="s">
        <v>2936</v>
      </c>
      <c r="C253" t="s">
        <v>18</v>
      </c>
      <c r="D253">
        <v>1999</v>
      </c>
      <c r="E253">
        <v>5</v>
      </c>
      <c r="F253">
        <v>5</v>
      </c>
      <c r="G253">
        <v>2</v>
      </c>
      <c r="H253">
        <v>35</v>
      </c>
      <c r="I253">
        <v>13</v>
      </c>
      <c r="J253">
        <v>11.66</v>
      </c>
      <c r="K253">
        <v>109.37</v>
      </c>
      <c r="L253">
        <v>0</v>
      </c>
      <c r="M253">
        <v>0</v>
      </c>
      <c r="N253">
        <v>0</v>
      </c>
      <c r="O253" s="2">
        <f t="shared" si="19"/>
        <v>7</v>
      </c>
      <c r="P253" s="2">
        <f t="shared" si="20"/>
        <v>7</v>
      </c>
      <c r="Q253">
        <f t="shared" si="21"/>
        <v>121.03</v>
      </c>
      <c r="R253">
        <f t="shared" si="22"/>
        <v>0</v>
      </c>
      <c r="S253" s="3">
        <f>IF(odi[[#This Row],[Milestones]]=0,0,(odi[[#This Row],[Mat]]/odi[[#This Row],[Milestones]]))</f>
        <v>0</v>
      </c>
      <c r="T253" s="3">
        <f>odi[[#This Row],[Milestones]]/odi[[#This Row],[Mat]]*100</f>
        <v>0</v>
      </c>
      <c r="U253" s="3"/>
    </row>
    <row r="254" spans="1:21" x14ac:dyDescent="0.3">
      <c r="A254">
        <v>42</v>
      </c>
      <c r="B254" t="s">
        <v>2548</v>
      </c>
      <c r="C254" t="s">
        <v>12</v>
      </c>
      <c r="D254">
        <v>1997</v>
      </c>
      <c r="E254">
        <v>8</v>
      </c>
      <c r="F254">
        <v>7</v>
      </c>
      <c r="G254">
        <v>2</v>
      </c>
      <c r="H254">
        <v>160</v>
      </c>
      <c r="I254">
        <v>36</v>
      </c>
      <c r="J254">
        <v>32</v>
      </c>
      <c r="K254">
        <v>88.88</v>
      </c>
      <c r="L254">
        <v>0</v>
      </c>
      <c r="M254">
        <v>0</v>
      </c>
      <c r="N254">
        <v>0</v>
      </c>
      <c r="O254" s="2">
        <f t="shared" si="19"/>
        <v>20</v>
      </c>
      <c r="P254" s="2">
        <f t="shared" si="20"/>
        <v>22.857142857142858</v>
      </c>
      <c r="Q254">
        <f t="shared" si="21"/>
        <v>120.88</v>
      </c>
      <c r="R254">
        <f t="shared" si="22"/>
        <v>0</v>
      </c>
      <c r="S254" s="3">
        <f>IF(odi[[#This Row],[Milestones]]=0,0,(odi[[#This Row],[Mat]]/odi[[#This Row],[Milestones]]))</f>
        <v>0</v>
      </c>
      <c r="T254" s="3">
        <f>odi[[#This Row],[Milestones]]/odi[[#This Row],[Mat]]*100</f>
        <v>0</v>
      </c>
      <c r="U254" s="3"/>
    </row>
    <row r="255" spans="1:21" x14ac:dyDescent="0.3">
      <c r="A255">
        <v>1</v>
      </c>
      <c r="B255" t="s">
        <v>64</v>
      </c>
      <c r="C255" t="s">
        <v>14</v>
      </c>
      <c r="D255">
        <v>2015</v>
      </c>
      <c r="E255">
        <v>404</v>
      </c>
      <c r="F255">
        <v>380</v>
      </c>
      <c r="G255">
        <v>41</v>
      </c>
      <c r="H255">
        <v>14234</v>
      </c>
      <c r="I255">
        <v>169</v>
      </c>
      <c r="J255">
        <v>41.98</v>
      </c>
      <c r="K255">
        <v>78.86</v>
      </c>
      <c r="L255">
        <v>25</v>
      </c>
      <c r="M255">
        <v>93</v>
      </c>
      <c r="N255">
        <v>15</v>
      </c>
      <c r="O255" s="2">
        <f t="shared" si="19"/>
        <v>35.232673267326732</v>
      </c>
      <c r="P255" s="2">
        <f t="shared" si="20"/>
        <v>37.457894736842107</v>
      </c>
      <c r="Q255">
        <f t="shared" si="21"/>
        <v>120.84</v>
      </c>
      <c r="R255">
        <f t="shared" si="22"/>
        <v>118</v>
      </c>
      <c r="S255" s="3">
        <f>IF(odi[[#This Row],[Milestones]]=0,0,(odi[[#This Row],[Mat]]/odi[[#This Row],[Milestones]]))</f>
        <v>3.4237288135593222</v>
      </c>
      <c r="T255" s="3">
        <f>odi[[#This Row],[Milestones]]/odi[[#This Row],[Mat]]*100</f>
        <v>29.207920792079207</v>
      </c>
      <c r="U255" s="3"/>
    </row>
    <row r="256" spans="1:21" x14ac:dyDescent="0.3">
      <c r="A256">
        <v>35</v>
      </c>
      <c r="B256" t="s">
        <v>665</v>
      </c>
      <c r="C256" t="s">
        <v>13</v>
      </c>
      <c r="D256">
        <v>2009</v>
      </c>
      <c r="E256">
        <v>141</v>
      </c>
      <c r="F256">
        <v>122</v>
      </c>
      <c r="G256">
        <v>16</v>
      </c>
      <c r="H256">
        <v>3394</v>
      </c>
      <c r="I256">
        <v>123</v>
      </c>
      <c r="J256">
        <v>32.01</v>
      </c>
      <c r="K256">
        <v>88.82</v>
      </c>
      <c r="L256">
        <v>3</v>
      </c>
      <c r="M256">
        <v>18</v>
      </c>
      <c r="N256">
        <v>9</v>
      </c>
      <c r="O256" s="2">
        <f t="shared" si="19"/>
        <v>24.070921985815602</v>
      </c>
      <c r="P256" s="2">
        <f t="shared" si="20"/>
        <v>27.819672131147541</v>
      </c>
      <c r="Q256">
        <f t="shared" si="21"/>
        <v>120.82999999999998</v>
      </c>
      <c r="R256">
        <f t="shared" si="22"/>
        <v>21</v>
      </c>
      <c r="S256" s="3">
        <f>IF(odi[[#This Row],[Milestones]]=0,0,(odi[[#This Row],[Mat]]/odi[[#This Row],[Milestones]]))</f>
        <v>6.7142857142857144</v>
      </c>
      <c r="T256" s="3">
        <f>odi[[#This Row],[Milestones]]/odi[[#This Row],[Mat]]*100</f>
        <v>14.893617021276595</v>
      </c>
      <c r="U256" s="3"/>
    </row>
    <row r="257" spans="1:21" x14ac:dyDescent="0.3">
      <c r="A257">
        <v>28</v>
      </c>
      <c r="B257" t="s">
        <v>2173</v>
      </c>
      <c r="C257" t="s">
        <v>15</v>
      </c>
      <c r="D257">
        <v>1985</v>
      </c>
      <c r="E257">
        <v>87</v>
      </c>
      <c r="F257">
        <v>69</v>
      </c>
      <c r="G257">
        <v>19</v>
      </c>
      <c r="H257">
        <v>1977</v>
      </c>
      <c r="I257">
        <v>102</v>
      </c>
      <c r="J257">
        <v>39.54</v>
      </c>
      <c r="K257">
        <v>81.22</v>
      </c>
      <c r="L257">
        <v>1</v>
      </c>
      <c r="M257">
        <v>11</v>
      </c>
      <c r="N257">
        <v>1</v>
      </c>
      <c r="O257" s="2">
        <f t="shared" si="19"/>
        <v>22.724137931034484</v>
      </c>
      <c r="P257" s="2">
        <f t="shared" si="20"/>
        <v>28.652173913043477</v>
      </c>
      <c r="Q257">
        <f t="shared" si="21"/>
        <v>120.75999999999999</v>
      </c>
      <c r="R257">
        <f t="shared" si="22"/>
        <v>12</v>
      </c>
      <c r="S257" s="3">
        <f>IF(odi[[#This Row],[Milestones]]=0,0,(odi[[#This Row],[Mat]]/odi[[#This Row],[Milestones]]))</f>
        <v>7.25</v>
      </c>
      <c r="T257" s="3">
        <f>odi[[#This Row],[Milestones]]/odi[[#This Row],[Mat]]*100</f>
        <v>13.793103448275861</v>
      </c>
      <c r="U257" s="3"/>
    </row>
    <row r="258" spans="1:21" x14ac:dyDescent="0.3">
      <c r="A258">
        <v>34</v>
      </c>
      <c r="B258" t="s">
        <v>464</v>
      </c>
      <c r="C258" t="s">
        <v>17</v>
      </c>
      <c r="D258">
        <v>2019</v>
      </c>
      <c r="E258">
        <v>42</v>
      </c>
      <c r="F258">
        <v>27</v>
      </c>
      <c r="G258">
        <v>4</v>
      </c>
      <c r="H258">
        <v>467</v>
      </c>
      <c r="I258">
        <v>62</v>
      </c>
      <c r="J258">
        <v>20.3</v>
      </c>
      <c r="K258">
        <v>100.43</v>
      </c>
      <c r="L258">
        <v>0</v>
      </c>
      <c r="M258">
        <v>1</v>
      </c>
      <c r="N258">
        <v>0</v>
      </c>
      <c r="O258" s="2">
        <f t="shared" ref="O258:O321" si="23">H258/E258</f>
        <v>11.119047619047619</v>
      </c>
      <c r="P258" s="2">
        <f t="shared" ref="P258:P321" si="24">H258/F258</f>
        <v>17.296296296296298</v>
      </c>
      <c r="Q258">
        <f t="shared" ref="Q258:Q321" si="25">K258+J258</f>
        <v>120.73</v>
      </c>
      <c r="R258">
        <f t="shared" ref="R258:R321" si="26">M258+L258</f>
        <v>1</v>
      </c>
      <c r="S258" s="3">
        <f>IF(odi[[#This Row],[Milestones]]=0,0,(odi[[#This Row],[Mat]]/odi[[#This Row],[Milestones]]))</f>
        <v>42</v>
      </c>
      <c r="T258" s="3">
        <f>odi[[#This Row],[Milestones]]/odi[[#This Row],[Mat]]*100</f>
        <v>2.3809523809523809</v>
      </c>
      <c r="U258" s="3"/>
    </row>
    <row r="259" spans="1:21" x14ac:dyDescent="0.3">
      <c r="A259">
        <v>41</v>
      </c>
      <c r="B259" t="s">
        <v>271</v>
      </c>
      <c r="C259" t="s">
        <v>14</v>
      </c>
      <c r="D259">
        <v>2019</v>
      </c>
      <c r="E259">
        <v>27</v>
      </c>
      <c r="F259">
        <v>24</v>
      </c>
      <c r="G259">
        <v>1</v>
      </c>
      <c r="H259">
        <v>516</v>
      </c>
      <c r="I259">
        <v>66</v>
      </c>
      <c r="J259">
        <v>22.43</v>
      </c>
      <c r="K259">
        <v>98.28</v>
      </c>
      <c r="L259">
        <v>0</v>
      </c>
      <c r="M259">
        <v>3</v>
      </c>
      <c r="N259">
        <v>1</v>
      </c>
      <c r="O259" s="2">
        <f t="shared" si="23"/>
        <v>19.111111111111111</v>
      </c>
      <c r="P259" s="2">
        <f t="shared" si="24"/>
        <v>21.5</v>
      </c>
      <c r="Q259">
        <f t="shared" si="25"/>
        <v>120.71000000000001</v>
      </c>
      <c r="R259">
        <f t="shared" si="26"/>
        <v>3</v>
      </c>
      <c r="S259" s="3">
        <f>IF(odi[[#This Row],[Milestones]]=0,0,(odi[[#This Row],[Mat]]/odi[[#This Row],[Milestones]]))</f>
        <v>9</v>
      </c>
      <c r="T259" s="3">
        <f>odi[[#This Row],[Milestones]]/odi[[#This Row],[Mat]]*100</f>
        <v>11.111111111111111</v>
      </c>
      <c r="U259" s="3"/>
    </row>
    <row r="260" spans="1:21" x14ac:dyDescent="0.3">
      <c r="A260">
        <v>3</v>
      </c>
      <c r="B260" t="s">
        <v>52</v>
      </c>
      <c r="C260" t="s">
        <v>20</v>
      </c>
      <c r="D260">
        <v>2019</v>
      </c>
      <c r="E260">
        <v>206</v>
      </c>
      <c r="F260">
        <v>194</v>
      </c>
      <c r="G260">
        <v>27</v>
      </c>
      <c r="H260">
        <v>6323</v>
      </c>
      <c r="I260">
        <v>134</v>
      </c>
      <c r="J260">
        <v>37.86</v>
      </c>
      <c r="K260">
        <v>82.75</v>
      </c>
      <c r="L260">
        <v>9</v>
      </c>
      <c r="M260">
        <v>47</v>
      </c>
      <c r="N260">
        <v>10</v>
      </c>
      <c r="O260" s="2">
        <f t="shared" si="23"/>
        <v>30.694174757281555</v>
      </c>
      <c r="P260" s="2">
        <f t="shared" si="24"/>
        <v>32.592783505154642</v>
      </c>
      <c r="Q260">
        <f t="shared" si="25"/>
        <v>120.61</v>
      </c>
      <c r="R260">
        <f t="shared" si="26"/>
        <v>56</v>
      </c>
      <c r="S260" s="3">
        <f>IF(odi[[#This Row],[Milestones]]=0,0,(odi[[#This Row],[Mat]]/odi[[#This Row],[Milestones]]))</f>
        <v>3.6785714285714284</v>
      </c>
      <c r="T260" s="3">
        <f>odi[[#This Row],[Milestones]]/odi[[#This Row],[Mat]]*100</f>
        <v>27.184466019417474</v>
      </c>
      <c r="U260" s="3"/>
    </row>
    <row r="261" spans="1:21" x14ac:dyDescent="0.3">
      <c r="A261">
        <v>32</v>
      </c>
      <c r="B261" t="s">
        <v>179</v>
      </c>
      <c r="C261" t="s">
        <v>14</v>
      </c>
      <c r="D261">
        <v>2019</v>
      </c>
      <c r="E261">
        <v>38</v>
      </c>
      <c r="F261">
        <v>37</v>
      </c>
      <c r="G261">
        <v>1</v>
      </c>
      <c r="H261">
        <v>1249</v>
      </c>
      <c r="I261">
        <v>133</v>
      </c>
      <c r="J261">
        <v>34.69</v>
      </c>
      <c r="K261">
        <v>85.9</v>
      </c>
      <c r="L261">
        <v>2</v>
      </c>
      <c r="M261">
        <v>8</v>
      </c>
      <c r="N261">
        <v>1</v>
      </c>
      <c r="O261" s="2">
        <f t="shared" si="23"/>
        <v>32.868421052631582</v>
      </c>
      <c r="P261" s="2">
        <f t="shared" si="24"/>
        <v>33.756756756756758</v>
      </c>
      <c r="Q261">
        <f t="shared" si="25"/>
        <v>120.59</v>
      </c>
      <c r="R261">
        <f t="shared" si="26"/>
        <v>10</v>
      </c>
      <c r="S261" s="3">
        <f>IF(odi[[#This Row],[Milestones]]=0,0,(odi[[#This Row],[Mat]]/odi[[#This Row],[Milestones]]))</f>
        <v>3.8</v>
      </c>
      <c r="T261" s="3">
        <f>odi[[#This Row],[Milestones]]/odi[[#This Row],[Mat]]*100</f>
        <v>26.315789473684209</v>
      </c>
      <c r="U261" s="3"/>
    </row>
    <row r="262" spans="1:21" x14ac:dyDescent="0.3">
      <c r="A262">
        <v>14</v>
      </c>
      <c r="B262" t="s">
        <v>84</v>
      </c>
      <c r="C262" t="s">
        <v>2020</v>
      </c>
      <c r="D262">
        <v>2019</v>
      </c>
      <c r="E262">
        <v>66</v>
      </c>
      <c r="F262">
        <v>64</v>
      </c>
      <c r="G262">
        <v>6</v>
      </c>
      <c r="H262">
        <v>2175</v>
      </c>
      <c r="I262">
        <v>175</v>
      </c>
      <c r="J262">
        <v>37.5</v>
      </c>
      <c r="K262">
        <v>82.92</v>
      </c>
      <c r="L262">
        <v>8</v>
      </c>
      <c r="M262">
        <v>8</v>
      </c>
      <c r="N262">
        <v>8</v>
      </c>
      <c r="O262" s="2">
        <f t="shared" si="23"/>
        <v>32.954545454545453</v>
      </c>
      <c r="P262" s="2">
        <f t="shared" si="24"/>
        <v>33.984375</v>
      </c>
      <c r="Q262">
        <f t="shared" si="25"/>
        <v>120.42</v>
      </c>
      <c r="R262">
        <f t="shared" si="26"/>
        <v>16</v>
      </c>
      <c r="S262" s="3">
        <f>IF(odi[[#This Row],[Milestones]]=0,0,(odi[[#This Row],[Mat]]/odi[[#This Row],[Milestones]]))</f>
        <v>4.125</v>
      </c>
      <c r="T262" s="3">
        <f>odi[[#This Row],[Milestones]]/odi[[#This Row],[Mat]]*100</f>
        <v>24.242424242424242</v>
      </c>
      <c r="U262" s="3"/>
    </row>
    <row r="263" spans="1:21" x14ac:dyDescent="0.3">
      <c r="A263">
        <v>45</v>
      </c>
      <c r="B263" t="s">
        <v>42</v>
      </c>
      <c r="C263" t="s">
        <v>16</v>
      </c>
      <c r="D263">
        <v>2019</v>
      </c>
      <c r="E263">
        <v>121</v>
      </c>
      <c r="F263">
        <v>110</v>
      </c>
      <c r="G263">
        <v>17</v>
      </c>
      <c r="H263">
        <v>3194</v>
      </c>
      <c r="I263">
        <v>102</v>
      </c>
      <c r="J263">
        <v>34.340000000000003</v>
      </c>
      <c r="K263">
        <v>86.04</v>
      </c>
      <c r="L263">
        <v>2</v>
      </c>
      <c r="M263">
        <v>20</v>
      </c>
      <c r="N263">
        <v>8</v>
      </c>
      <c r="O263" s="2">
        <f t="shared" si="23"/>
        <v>26.396694214876032</v>
      </c>
      <c r="P263" s="2">
        <f t="shared" si="24"/>
        <v>29.036363636363635</v>
      </c>
      <c r="Q263">
        <f t="shared" si="25"/>
        <v>120.38000000000001</v>
      </c>
      <c r="R263">
        <f t="shared" si="26"/>
        <v>22</v>
      </c>
      <c r="S263" s="3">
        <f>IF(odi[[#This Row],[Milestones]]=0,0,(odi[[#This Row],[Mat]]/odi[[#This Row],[Milestones]]))</f>
        <v>5.5</v>
      </c>
      <c r="T263" s="3">
        <f>odi[[#This Row],[Milestones]]/odi[[#This Row],[Mat]]*100</f>
        <v>18.181818181818183</v>
      </c>
      <c r="U263" s="3"/>
    </row>
    <row r="264" spans="1:21" x14ac:dyDescent="0.3">
      <c r="A264">
        <v>1</v>
      </c>
      <c r="B264" t="s">
        <v>2143</v>
      </c>
      <c r="C264" t="s">
        <v>12</v>
      </c>
      <c r="D264">
        <v>2005</v>
      </c>
      <c r="E264">
        <v>117</v>
      </c>
      <c r="F264">
        <v>101</v>
      </c>
      <c r="G264">
        <v>22</v>
      </c>
      <c r="H264">
        <v>3078</v>
      </c>
      <c r="I264">
        <v>119</v>
      </c>
      <c r="J264">
        <v>38.96</v>
      </c>
      <c r="K264">
        <v>81.34</v>
      </c>
      <c r="L264">
        <v>4</v>
      </c>
      <c r="M264">
        <v>17</v>
      </c>
      <c r="N264">
        <v>4</v>
      </c>
      <c r="O264" s="2">
        <f t="shared" si="23"/>
        <v>26.307692307692307</v>
      </c>
      <c r="P264" s="2">
        <f t="shared" si="24"/>
        <v>30.475247524752476</v>
      </c>
      <c r="Q264">
        <f t="shared" si="25"/>
        <v>120.30000000000001</v>
      </c>
      <c r="R264">
        <f t="shared" si="26"/>
        <v>21</v>
      </c>
      <c r="S264" s="3">
        <f>IF(odi[[#This Row],[Milestones]]=0,0,(odi[[#This Row],[Mat]]/odi[[#This Row],[Milestones]]))</f>
        <v>5.5714285714285712</v>
      </c>
      <c r="T264" s="3">
        <f>odi[[#This Row],[Milestones]]/odi[[#This Row],[Mat]]*100</f>
        <v>17.948717948717949</v>
      </c>
      <c r="U264" s="3"/>
    </row>
    <row r="265" spans="1:21" x14ac:dyDescent="0.3">
      <c r="A265">
        <v>23</v>
      </c>
      <c r="B265" t="s">
        <v>177</v>
      </c>
      <c r="C265" t="s">
        <v>2021</v>
      </c>
      <c r="D265">
        <v>2019</v>
      </c>
      <c r="E265">
        <v>15</v>
      </c>
      <c r="F265">
        <v>8</v>
      </c>
      <c r="G265">
        <v>3</v>
      </c>
      <c r="H265">
        <v>96</v>
      </c>
      <c r="I265">
        <v>57</v>
      </c>
      <c r="J265">
        <v>19.2</v>
      </c>
      <c r="K265">
        <v>101.05</v>
      </c>
      <c r="L265">
        <v>0</v>
      </c>
      <c r="M265">
        <v>1</v>
      </c>
      <c r="N265">
        <v>1</v>
      </c>
      <c r="O265" s="2">
        <f t="shared" si="23"/>
        <v>6.4</v>
      </c>
      <c r="P265" s="2">
        <f t="shared" si="24"/>
        <v>12</v>
      </c>
      <c r="Q265">
        <f t="shared" si="25"/>
        <v>120.25</v>
      </c>
      <c r="R265">
        <f t="shared" si="26"/>
        <v>1</v>
      </c>
      <c r="S265" s="3">
        <f>IF(odi[[#This Row],[Milestones]]=0,0,(odi[[#This Row],[Mat]]/odi[[#This Row],[Milestones]]))</f>
        <v>15</v>
      </c>
      <c r="T265" s="3">
        <f>odi[[#This Row],[Milestones]]/odi[[#This Row],[Mat]]*100</f>
        <v>6.666666666666667</v>
      </c>
      <c r="U265" s="3"/>
    </row>
    <row r="266" spans="1:21" x14ac:dyDescent="0.3">
      <c r="A266">
        <v>44</v>
      </c>
      <c r="B266" t="s">
        <v>82</v>
      </c>
      <c r="C266" t="s">
        <v>15</v>
      </c>
      <c r="D266">
        <v>2019</v>
      </c>
      <c r="E266">
        <v>107</v>
      </c>
      <c r="F266">
        <v>99</v>
      </c>
      <c r="G266">
        <v>7</v>
      </c>
      <c r="H266">
        <v>2398</v>
      </c>
      <c r="I266">
        <v>119</v>
      </c>
      <c r="J266">
        <v>26.06</v>
      </c>
      <c r="K266">
        <v>94.14</v>
      </c>
      <c r="L266">
        <v>3</v>
      </c>
      <c r="M266">
        <v>10</v>
      </c>
      <c r="N266">
        <v>13</v>
      </c>
      <c r="O266" s="2">
        <f t="shared" si="23"/>
        <v>22.411214953271028</v>
      </c>
      <c r="P266" s="2">
        <f t="shared" si="24"/>
        <v>24.222222222222221</v>
      </c>
      <c r="Q266">
        <f t="shared" si="25"/>
        <v>120.2</v>
      </c>
      <c r="R266">
        <f t="shared" si="26"/>
        <v>13</v>
      </c>
      <c r="S266" s="3">
        <f>IF(odi[[#This Row],[Milestones]]=0,0,(odi[[#This Row],[Mat]]/odi[[#This Row],[Milestones]]))</f>
        <v>8.2307692307692299</v>
      </c>
      <c r="T266" s="3">
        <f>odi[[#This Row],[Milestones]]/odi[[#This Row],[Mat]]*100</f>
        <v>12.149532710280374</v>
      </c>
      <c r="U266" s="3"/>
    </row>
    <row r="267" spans="1:21" x14ac:dyDescent="0.3">
      <c r="A267">
        <v>33</v>
      </c>
      <c r="B267" t="s">
        <v>2248</v>
      </c>
      <c r="C267" t="s">
        <v>13</v>
      </c>
      <c r="D267">
        <v>1977</v>
      </c>
      <c r="E267">
        <v>18</v>
      </c>
      <c r="F267">
        <v>18</v>
      </c>
      <c r="G267">
        <v>0</v>
      </c>
      <c r="H267">
        <v>859</v>
      </c>
      <c r="I267">
        <v>137</v>
      </c>
      <c r="J267">
        <v>47.72</v>
      </c>
      <c r="K267">
        <v>72.48</v>
      </c>
      <c r="L267">
        <v>4</v>
      </c>
      <c r="M267">
        <v>1</v>
      </c>
      <c r="N267">
        <v>0</v>
      </c>
      <c r="O267" s="2">
        <f t="shared" si="23"/>
        <v>47.722222222222221</v>
      </c>
      <c r="P267" s="2">
        <f t="shared" si="24"/>
        <v>47.722222222222221</v>
      </c>
      <c r="Q267">
        <f t="shared" si="25"/>
        <v>120.2</v>
      </c>
      <c r="R267">
        <f t="shared" si="26"/>
        <v>5</v>
      </c>
      <c r="S267" s="3">
        <f>IF(odi[[#This Row],[Milestones]]=0,0,(odi[[#This Row],[Mat]]/odi[[#This Row],[Milestones]]))</f>
        <v>3.6</v>
      </c>
      <c r="T267" s="3">
        <f>odi[[#This Row],[Milestones]]/odi[[#This Row],[Mat]]*100</f>
        <v>27.777777777777779</v>
      </c>
      <c r="U267" s="3"/>
    </row>
    <row r="268" spans="1:21" x14ac:dyDescent="0.3">
      <c r="A268">
        <v>22</v>
      </c>
      <c r="B268" t="s">
        <v>149</v>
      </c>
      <c r="C268" t="s">
        <v>13</v>
      </c>
      <c r="D268">
        <v>2013</v>
      </c>
      <c r="E268">
        <v>46</v>
      </c>
      <c r="F268">
        <v>40</v>
      </c>
      <c r="G268">
        <v>5</v>
      </c>
      <c r="H268">
        <v>1054</v>
      </c>
      <c r="I268">
        <v>107</v>
      </c>
      <c r="J268">
        <v>30.11</v>
      </c>
      <c r="K268">
        <v>89.93</v>
      </c>
      <c r="L268">
        <v>1</v>
      </c>
      <c r="M268">
        <v>5</v>
      </c>
      <c r="N268">
        <v>4</v>
      </c>
      <c r="O268" s="2">
        <f t="shared" si="23"/>
        <v>22.913043478260871</v>
      </c>
      <c r="P268" s="2">
        <f t="shared" si="24"/>
        <v>26.35</v>
      </c>
      <c r="Q268">
        <f t="shared" si="25"/>
        <v>120.04</v>
      </c>
      <c r="R268">
        <f t="shared" si="26"/>
        <v>6</v>
      </c>
      <c r="S268" s="3">
        <f>IF(odi[[#This Row],[Milestones]]=0,0,(odi[[#This Row],[Mat]]/odi[[#This Row],[Milestones]]))</f>
        <v>7.666666666666667</v>
      </c>
      <c r="T268" s="3">
        <f>odi[[#This Row],[Milestones]]/odi[[#This Row],[Mat]]*100</f>
        <v>13.043478260869565</v>
      </c>
      <c r="U268" s="3"/>
    </row>
    <row r="269" spans="1:21" x14ac:dyDescent="0.3">
      <c r="A269">
        <v>12</v>
      </c>
      <c r="B269" t="s">
        <v>2087</v>
      </c>
      <c r="C269" t="s">
        <v>15</v>
      </c>
      <c r="D269">
        <v>2007</v>
      </c>
      <c r="E269">
        <v>299</v>
      </c>
      <c r="F269">
        <v>289</v>
      </c>
      <c r="G269">
        <v>32</v>
      </c>
      <c r="H269">
        <v>10405</v>
      </c>
      <c r="I269">
        <v>169</v>
      </c>
      <c r="J269">
        <v>40.479999999999997</v>
      </c>
      <c r="K269">
        <v>79.510000000000005</v>
      </c>
      <c r="L269">
        <v>19</v>
      </c>
      <c r="M269">
        <v>63</v>
      </c>
      <c r="N269">
        <v>16</v>
      </c>
      <c r="O269" s="2">
        <f t="shared" si="23"/>
        <v>34.799331103678931</v>
      </c>
      <c r="P269" s="2">
        <f t="shared" si="24"/>
        <v>36.003460207612456</v>
      </c>
      <c r="Q269">
        <f t="shared" si="25"/>
        <v>119.99000000000001</v>
      </c>
      <c r="R269">
        <f t="shared" si="26"/>
        <v>82</v>
      </c>
      <c r="S269" s="3">
        <f>IF(odi[[#This Row],[Milestones]]=0,0,(odi[[#This Row],[Mat]]/odi[[#This Row],[Milestones]]))</f>
        <v>3.6463414634146343</v>
      </c>
      <c r="T269" s="3">
        <f>odi[[#This Row],[Milestones]]/odi[[#This Row],[Mat]]*100</f>
        <v>27.424749163879596</v>
      </c>
      <c r="U269" s="3"/>
    </row>
    <row r="270" spans="1:21" x14ac:dyDescent="0.3">
      <c r="A270">
        <v>3</v>
      </c>
      <c r="B270" t="s">
        <v>527</v>
      </c>
      <c r="C270" t="s">
        <v>15</v>
      </c>
      <c r="D270">
        <v>2019</v>
      </c>
      <c r="E270">
        <v>112</v>
      </c>
      <c r="F270">
        <v>89</v>
      </c>
      <c r="G270">
        <v>19</v>
      </c>
      <c r="H270">
        <v>1798</v>
      </c>
      <c r="I270">
        <v>99</v>
      </c>
      <c r="J270">
        <v>25.68</v>
      </c>
      <c r="K270">
        <v>94.28</v>
      </c>
      <c r="L270">
        <v>0</v>
      </c>
      <c r="M270">
        <v>9</v>
      </c>
      <c r="N270">
        <v>9</v>
      </c>
      <c r="O270" s="2">
        <f t="shared" si="23"/>
        <v>16.053571428571427</v>
      </c>
      <c r="P270" s="2">
        <f t="shared" si="24"/>
        <v>20.202247191011235</v>
      </c>
      <c r="Q270">
        <f t="shared" si="25"/>
        <v>119.96000000000001</v>
      </c>
      <c r="R270">
        <f t="shared" si="26"/>
        <v>9</v>
      </c>
      <c r="S270" s="3">
        <f>IF(odi[[#This Row],[Milestones]]=0,0,(odi[[#This Row],[Mat]]/odi[[#This Row],[Milestones]]))</f>
        <v>12.444444444444445</v>
      </c>
      <c r="T270" s="3">
        <f>odi[[#This Row],[Milestones]]/odi[[#This Row],[Mat]]*100</f>
        <v>8.0357142857142865</v>
      </c>
      <c r="U270" s="3"/>
    </row>
    <row r="271" spans="1:21" x14ac:dyDescent="0.3">
      <c r="A271">
        <v>20</v>
      </c>
      <c r="B271" t="s">
        <v>2090</v>
      </c>
      <c r="C271" t="s">
        <v>16</v>
      </c>
      <c r="D271">
        <v>2003</v>
      </c>
      <c r="E271">
        <v>247</v>
      </c>
      <c r="F271">
        <v>244</v>
      </c>
      <c r="G271">
        <v>19</v>
      </c>
      <c r="H271">
        <v>8824</v>
      </c>
      <c r="I271">
        <v>194</v>
      </c>
      <c r="J271">
        <v>39.21</v>
      </c>
      <c r="K271">
        <v>80.67</v>
      </c>
      <c r="L271">
        <v>20</v>
      </c>
      <c r="M271">
        <v>43</v>
      </c>
      <c r="N271">
        <v>15</v>
      </c>
      <c r="O271" s="2">
        <f t="shared" si="23"/>
        <v>35.724696356275302</v>
      </c>
      <c r="P271" s="2">
        <f t="shared" si="24"/>
        <v>36.16393442622951</v>
      </c>
      <c r="Q271">
        <f t="shared" si="25"/>
        <v>119.88</v>
      </c>
      <c r="R271">
        <f t="shared" si="26"/>
        <v>63</v>
      </c>
      <c r="S271" s="3">
        <f>IF(odi[[#This Row],[Milestones]]=0,0,(odi[[#This Row],[Mat]]/odi[[#This Row],[Milestones]]))</f>
        <v>3.9206349206349205</v>
      </c>
      <c r="T271" s="3">
        <f>odi[[#This Row],[Milestones]]/odi[[#This Row],[Mat]]*100</f>
        <v>25.506072874493928</v>
      </c>
      <c r="U271" s="3"/>
    </row>
    <row r="272" spans="1:21" x14ac:dyDescent="0.3">
      <c r="A272">
        <v>31</v>
      </c>
      <c r="B272" t="s">
        <v>56</v>
      </c>
      <c r="C272" t="s">
        <v>22</v>
      </c>
      <c r="D272">
        <v>2019</v>
      </c>
      <c r="E272">
        <v>142</v>
      </c>
      <c r="F272">
        <v>130</v>
      </c>
      <c r="G272">
        <v>17</v>
      </c>
      <c r="H272">
        <v>3490</v>
      </c>
      <c r="I272">
        <v>142</v>
      </c>
      <c r="J272">
        <v>30.88</v>
      </c>
      <c r="K272">
        <v>88.98</v>
      </c>
      <c r="L272">
        <v>2</v>
      </c>
      <c r="M272">
        <v>18</v>
      </c>
      <c r="N272">
        <v>5</v>
      </c>
      <c r="O272" s="2">
        <f t="shared" si="23"/>
        <v>24.577464788732396</v>
      </c>
      <c r="P272" s="2">
        <f t="shared" si="24"/>
        <v>26.846153846153847</v>
      </c>
      <c r="Q272">
        <f t="shared" si="25"/>
        <v>119.86</v>
      </c>
      <c r="R272">
        <f t="shared" si="26"/>
        <v>20</v>
      </c>
      <c r="S272" s="3">
        <f>IF(odi[[#This Row],[Milestones]]=0,0,(odi[[#This Row],[Mat]]/odi[[#This Row],[Milestones]]))</f>
        <v>7.1</v>
      </c>
      <c r="T272" s="3">
        <f>odi[[#This Row],[Milestones]]/odi[[#This Row],[Mat]]*100</f>
        <v>14.084507042253522</v>
      </c>
      <c r="U272" s="3"/>
    </row>
    <row r="273" spans="1:21" x14ac:dyDescent="0.3">
      <c r="A273">
        <v>36</v>
      </c>
      <c r="B273" t="s">
        <v>267</v>
      </c>
      <c r="C273" t="s">
        <v>2024</v>
      </c>
      <c r="D273">
        <v>2014</v>
      </c>
      <c r="E273">
        <v>9</v>
      </c>
      <c r="F273">
        <v>9</v>
      </c>
      <c r="G273">
        <v>0</v>
      </c>
      <c r="H273">
        <v>396</v>
      </c>
      <c r="I273">
        <v>112</v>
      </c>
      <c r="J273">
        <v>44</v>
      </c>
      <c r="K273">
        <v>75.86</v>
      </c>
      <c r="L273">
        <v>2</v>
      </c>
      <c r="M273">
        <v>1</v>
      </c>
      <c r="N273">
        <v>0</v>
      </c>
      <c r="O273" s="2">
        <f t="shared" si="23"/>
        <v>44</v>
      </c>
      <c r="P273" s="2">
        <f t="shared" si="24"/>
        <v>44</v>
      </c>
      <c r="Q273">
        <f t="shared" si="25"/>
        <v>119.86</v>
      </c>
      <c r="R273">
        <f t="shared" si="26"/>
        <v>3</v>
      </c>
      <c r="S273" s="3">
        <f>IF(odi[[#This Row],[Milestones]]=0,0,(odi[[#This Row],[Mat]]/odi[[#This Row],[Milestones]]))</f>
        <v>3</v>
      </c>
      <c r="T273" s="3">
        <f>odi[[#This Row],[Milestones]]/odi[[#This Row],[Mat]]*100</f>
        <v>33.333333333333329</v>
      </c>
      <c r="U273" s="3"/>
    </row>
    <row r="274" spans="1:21" x14ac:dyDescent="0.3">
      <c r="A274">
        <v>20</v>
      </c>
      <c r="B274" t="s">
        <v>2876</v>
      </c>
      <c r="C274" t="s">
        <v>13</v>
      </c>
      <c r="D274">
        <v>1981</v>
      </c>
      <c r="E274">
        <v>4</v>
      </c>
      <c r="F274">
        <v>4</v>
      </c>
      <c r="G274">
        <v>3</v>
      </c>
      <c r="H274">
        <v>43</v>
      </c>
      <c r="I274">
        <v>28</v>
      </c>
      <c r="J274">
        <v>43</v>
      </c>
      <c r="K274">
        <v>76.78</v>
      </c>
      <c r="L274">
        <v>0</v>
      </c>
      <c r="M274">
        <v>0</v>
      </c>
      <c r="N274">
        <v>0</v>
      </c>
      <c r="O274" s="2">
        <f t="shared" si="23"/>
        <v>10.75</v>
      </c>
      <c r="P274" s="2">
        <f t="shared" si="24"/>
        <v>10.75</v>
      </c>
      <c r="Q274">
        <f t="shared" si="25"/>
        <v>119.78</v>
      </c>
      <c r="R274">
        <f t="shared" si="26"/>
        <v>0</v>
      </c>
      <c r="S274" s="3">
        <f>IF(odi[[#This Row],[Milestones]]=0,0,(odi[[#This Row],[Mat]]/odi[[#This Row],[Milestones]]))</f>
        <v>0</v>
      </c>
      <c r="T274" s="3">
        <f>odi[[#This Row],[Milestones]]/odi[[#This Row],[Mat]]*100</f>
        <v>0</v>
      </c>
      <c r="U274" s="3"/>
    </row>
    <row r="275" spans="1:21" x14ac:dyDescent="0.3">
      <c r="A275">
        <v>27</v>
      </c>
      <c r="B275" t="s">
        <v>95</v>
      </c>
      <c r="C275" t="s">
        <v>21</v>
      </c>
      <c r="D275">
        <v>2019</v>
      </c>
      <c r="E275">
        <v>67</v>
      </c>
      <c r="F275">
        <v>62</v>
      </c>
      <c r="G275">
        <v>9</v>
      </c>
      <c r="H275">
        <v>1586</v>
      </c>
      <c r="I275">
        <v>104</v>
      </c>
      <c r="J275">
        <v>29.92</v>
      </c>
      <c r="K275">
        <v>89.85</v>
      </c>
      <c r="L275">
        <v>1</v>
      </c>
      <c r="M275">
        <v>11</v>
      </c>
      <c r="N275">
        <v>3</v>
      </c>
      <c r="O275" s="2">
        <f t="shared" si="23"/>
        <v>23.671641791044777</v>
      </c>
      <c r="P275" s="2">
        <f t="shared" si="24"/>
        <v>25.580645161290324</v>
      </c>
      <c r="Q275">
        <f t="shared" si="25"/>
        <v>119.77</v>
      </c>
      <c r="R275">
        <f t="shared" si="26"/>
        <v>12</v>
      </c>
      <c r="S275" s="3">
        <f>IF(odi[[#This Row],[Milestones]]=0,0,(odi[[#This Row],[Mat]]/odi[[#This Row],[Milestones]]))</f>
        <v>5.583333333333333</v>
      </c>
      <c r="T275" s="3">
        <f>odi[[#This Row],[Milestones]]/odi[[#This Row],[Mat]]*100</f>
        <v>17.910447761194028</v>
      </c>
      <c r="U275" s="3"/>
    </row>
    <row r="276" spans="1:21" x14ac:dyDescent="0.3">
      <c r="A276">
        <v>36</v>
      </c>
      <c r="B276" t="s">
        <v>2628</v>
      </c>
      <c r="C276" t="s">
        <v>11</v>
      </c>
      <c r="D276">
        <v>1998</v>
      </c>
      <c r="E276">
        <v>2</v>
      </c>
      <c r="F276">
        <v>2</v>
      </c>
      <c r="G276">
        <v>0</v>
      </c>
      <c r="H276">
        <v>115</v>
      </c>
      <c r="I276">
        <v>89</v>
      </c>
      <c r="J276">
        <v>57.5</v>
      </c>
      <c r="K276">
        <v>62.16</v>
      </c>
      <c r="L276">
        <v>0</v>
      </c>
      <c r="M276">
        <v>1</v>
      </c>
      <c r="N276">
        <v>0</v>
      </c>
      <c r="O276" s="2">
        <f t="shared" si="23"/>
        <v>57.5</v>
      </c>
      <c r="P276" s="2">
        <f t="shared" si="24"/>
        <v>57.5</v>
      </c>
      <c r="Q276">
        <f t="shared" si="25"/>
        <v>119.66</v>
      </c>
      <c r="R276">
        <f t="shared" si="26"/>
        <v>1</v>
      </c>
      <c r="S276" s="3">
        <f>IF(odi[[#This Row],[Milestones]]=0,0,(odi[[#This Row],[Mat]]/odi[[#This Row],[Milestones]]))</f>
        <v>2</v>
      </c>
      <c r="T276" s="3">
        <f>odi[[#This Row],[Milestones]]/odi[[#This Row],[Mat]]*100</f>
        <v>50</v>
      </c>
      <c r="U276" s="3"/>
    </row>
    <row r="277" spans="1:21" x14ac:dyDescent="0.3">
      <c r="A277">
        <v>29</v>
      </c>
      <c r="B277" t="s">
        <v>201</v>
      </c>
      <c r="C277" t="s">
        <v>17</v>
      </c>
      <c r="D277">
        <v>2010</v>
      </c>
      <c r="E277">
        <v>248</v>
      </c>
      <c r="F277">
        <v>240</v>
      </c>
      <c r="G277">
        <v>16</v>
      </c>
      <c r="H277">
        <v>8094</v>
      </c>
      <c r="I277">
        <v>175</v>
      </c>
      <c r="J277">
        <v>36.130000000000003</v>
      </c>
      <c r="K277">
        <v>83.26</v>
      </c>
      <c r="L277">
        <v>21</v>
      </c>
      <c r="M277">
        <v>37</v>
      </c>
      <c r="N277">
        <v>22</v>
      </c>
      <c r="O277" s="2">
        <f t="shared" si="23"/>
        <v>32.637096774193552</v>
      </c>
      <c r="P277" s="2">
        <f t="shared" si="24"/>
        <v>33.725000000000001</v>
      </c>
      <c r="Q277">
        <f t="shared" si="25"/>
        <v>119.39000000000001</v>
      </c>
      <c r="R277">
        <f t="shared" si="26"/>
        <v>58</v>
      </c>
      <c r="S277" s="3">
        <f>IF(odi[[#This Row],[Milestones]]=0,0,(odi[[#This Row],[Mat]]/odi[[#This Row],[Milestones]]))</f>
        <v>4.2758620689655169</v>
      </c>
      <c r="T277" s="3">
        <f>odi[[#This Row],[Milestones]]/odi[[#This Row],[Mat]]*100</f>
        <v>23.387096774193548</v>
      </c>
      <c r="U277" s="3"/>
    </row>
    <row r="278" spans="1:21" x14ac:dyDescent="0.3">
      <c r="A278">
        <v>17</v>
      </c>
      <c r="B278" t="s">
        <v>432</v>
      </c>
      <c r="C278" t="s">
        <v>21</v>
      </c>
      <c r="D278">
        <v>2019</v>
      </c>
      <c r="E278">
        <v>71</v>
      </c>
      <c r="F278">
        <v>56</v>
      </c>
      <c r="G278">
        <v>9</v>
      </c>
      <c r="H278">
        <v>905</v>
      </c>
      <c r="I278">
        <v>60</v>
      </c>
      <c r="J278">
        <v>19.25</v>
      </c>
      <c r="K278">
        <v>99.88</v>
      </c>
      <c r="L278">
        <v>0</v>
      </c>
      <c r="M278">
        <v>4</v>
      </c>
      <c r="N278">
        <v>6</v>
      </c>
      <c r="O278" s="2">
        <f t="shared" si="23"/>
        <v>12.746478873239436</v>
      </c>
      <c r="P278" s="2">
        <f t="shared" si="24"/>
        <v>16.160714285714285</v>
      </c>
      <c r="Q278">
        <f t="shared" si="25"/>
        <v>119.13</v>
      </c>
      <c r="R278">
        <f t="shared" si="26"/>
        <v>4</v>
      </c>
      <c r="S278" s="3">
        <f>IF(odi[[#This Row],[Milestones]]=0,0,(odi[[#This Row],[Mat]]/odi[[#This Row],[Milestones]]))</f>
        <v>17.75</v>
      </c>
      <c r="T278" s="3">
        <f>odi[[#This Row],[Milestones]]/odi[[#This Row],[Mat]]*100</f>
        <v>5.6338028169014089</v>
      </c>
      <c r="U278" s="3"/>
    </row>
    <row r="279" spans="1:21" x14ac:dyDescent="0.3">
      <c r="A279">
        <v>43</v>
      </c>
      <c r="B279" t="s">
        <v>198</v>
      </c>
      <c r="C279" t="s">
        <v>2021</v>
      </c>
      <c r="D279">
        <v>2013</v>
      </c>
      <c r="E279">
        <v>23</v>
      </c>
      <c r="F279">
        <v>22</v>
      </c>
      <c r="G279">
        <v>2</v>
      </c>
      <c r="H279">
        <v>976</v>
      </c>
      <c r="I279">
        <v>101</v>
      </c>
      <c r="J279">
        <v>48.8</v>
      </c>
      <c r="K279">
        <v>70.16</v>
      </c>
      <c r="L279">
        <v>1</v>
      </c>
      <c r="M279">
        <v>8</v>
      </c>
      <c r="N279">
        <v>0</v>
      </c>
      <c r="O279" s="2">
        <f t="shared" si="23"/>
        <v>42.434782608695649</v>
      </c>
      <c r="P279" s="2">
        <f t="shared" si="24"/>
        <v>44.363636363636367</v>
      </c>
      <c r="Q279">
        <f t="shared" si="25"/>
        <v>118.96</v>
      </c>
      <c r="R279">
        <f t="shared" si="26"/>
        <v>9</v>
      </c>
      <c r="S279" s="3">
        <f>IF(odi[[#This Row],[Milestones]]=0,0,(odi[[#This Row],[Mat]]/odi[[#This Row],[Milestones]]))</f>
        <v>2.5555555555555554</v>
      </c>
      <c r="T279" s="3">
        <f>odi[[#This Row],[Milestones]]/odi[[#This Row],[Mat]]*100</f>
        <v>39.130434782608695</v>
      </c>
      <c r="U279" s="3"/>
    </row>
    <row r="280" spans="1:21" x14ac:dyDescent="0.3">
      <c r="A280">
        <v>19</v>
      </c>
      <c r="B280" t="s">
        <v>2128</v>
      </c>
      <c r="C280" t="s">
        <v>11</v>
      </c>
      <c r="D280">
        <v>1994</v>
      </c>
      <c r="E280">
        <v>225</v>
      </c>
      <c r="F280">
        <v>198</v>
      </c>
      <c r="G280">
        <v>39</v>
      </c>
      <c r="H280">
        <v>3783</v>
      </c>
      <c r="I280">
        <v>175</v>
      </c>
      <c r="J280">
        <v>23.79</v>
      </c>
      <c r="K280">
        <v>95.07</v>
      </c>
      <c r="L280">
        <v>1</v>
      </c>
      <c r="M280">
        <v>14</v>
      </c>
      <c r="N280">
        <v>13</v>
      </c>
      <c r="O280" s="2">
        <f t="shared" si="23"/>
        <v>16.813333333333333</v>
      </c>
      <c r="P280" s="2">
        <f t="shared" si="24"/>
        <v>19.106060606060606</v>
      </c>
      <c r="Q280">
        <f t="shared" si="25"/>
        <v>118.85999999999999</v>
      </c>
      <c r="R280">
        <f t="shared" si="26"/>
        <v>15</v>
      </c>
      <c r="S280" s="3">
        <f>IF(odi[[#This Row],[Milestones]]=0,0,(odi[[#This Row],[Mat]]/odi[[#This Row],[Milestones]]))</f>
        <v>15</v>
      </c>
      <c r="T280" s="3">
        <f>odi[[#This Row],[Milestones]]/odi[[#This Row],[Mat]]*100</f>
        <v>6.666666666666667</v>
      </c>
      <c r="U280" s="3"/>
    </row>
    <row r="281" spans="1:21" x14ac:dyDescent="0.3">
      <c r="A281">
        <v>41</v>
      </c>
      <c r="B281" t="s">
        <v>91</v>
      </c>
      <c r="C281" t="s">
        <v>17</v>
      </c>
      <c r="D281">
        <v>2013</v>
      </c>
      <c r="E281">
        <v>197</v>
      </c>
      <c r="F281">
        <v>194</v>
      </c>
      <c r="G281">
        <v>10</v>
      </c>
      <c r="H281">
        <v>6989</v>
      </c>
      <c r="I281">
        <v>141</v>
      </c>
      <c r="J281">
        <v>37.979999999999997</v>
      </c>
      <c r="K281">
        <v>80.81</v>
      </c>
      <c r="L281">
        <v>10</v>
      </c>
      <c r="M281">
        <v>47</v>
      </c>
      <c r="N281">
        <v>8</v>
      </c>
      <c r="O281" s="2">
        <f t="shared" si="23"/>
        <v>35.477157360406089</v>
      </c>
      <c r="P281" s="2">
        <f t="shared" si="24"/>
        <v>36.02577319587629</v>
      </c>
      <c r="Q281">
        <f t="shared" si="25"/>
        <v>118.78999999999999</v>
      </c>
      <c r="R281">
        <f t="shared" si="26"/>
        <v>57</v>
      </c>
      <c r="S281" s="3">
        <f>IF(odi[[#This Row],[Milestones]]=0,0,(odi[[#This Row],[Mat]]/odi[[#This Row],[Milestones]]))</f>
        <v>3.4561403508771931</v>
      </c>
      <c r="T281" s="3">
        <f>odi[[#This Row],[Milestones]]/odi[[#This Row],[Mat]]*100</f>
        <v>28.934010152284262</v>
      </c>
      <c r="U281" s="3"/>
    </row>
    <row r="282" spans="1:21" x14ac:dyDescent="0.3">
      <c r="A282">
        <v>14</v>
      </c>
      <c r="B282" t="s">
        <v>546</v>
      </c>
      <c r="C282" t="s">
        <v>12</v>
      </c>
      <c r="D282">
        <v>2010</v>
      </c>
      <c r="E282">
        <v>84</v>
      </c>
      <c r="F282">
        <v>61</v>
      </c>
      <c r="G282">
        <v>8</v>
      </c>
      <c r="H282">
        <v>1326</v>
      </c>
      <c r="I282">
        <v>63</v>
      </c>
      <c r="J282">
        <v>25.01</v>
      </c>
      <c r="K282">
        <v>93.71</v>
      </c>
      <c r="L282">
        <v>0</v>
      </c>
      <c r="M282">
        <v>3</v>
      </c>
      <c r="N282">
        <v>1</v>
      </c>
      <c r="O282" s="2">
        <f t="shared" si="23"/>
        <v>15.785714285714286</v>
      </c>
      <c r="P282" s="2">
        <f t="shared" si="24"/>
        <v>21.737704918032787</v>
      </c>
      <c r="Q282">
        <f t="shared" si="25"/>
        <v>118.72</v>
      </c>
      <c r="R282">
        <f t="shared" si="26"/>
        <v>3</v>
      </c>
      <c r="S282" s="3">
        <f>IF(odi[[#This Row],[Milestones]]=0,0,(odi[[#This Row],[Mat]]/odi[[#This Row],[Milestones]]))</f>
        <v>28</v>
      </c>
      <c r="T282" s="3">
        <f>odi[[#This Row],[Milestones]]/odi[[#This Row],[Mat]]*100</f>
        <v>3.5714285714285712</v>
      </c>
      <c r="U282" s="3"/>
    </row>
    <row r="283" spans="1:21" x14ac:dyDescent="0.3">
      <c r="A283">
        <v>41</v>
      </c>
      <c r="B283" t="s">
        <v>1508</v>
      </c>
      <c r="C283" t="s">
        <v>12</v>
      </c>
      <c r="D283">
        <v>2011</v>
      </c>
      <c r="E283">
        <v>58</v>
      </c>
      <c r="F283">
        <v>32</v>
      </c>
      <c r="G283">
        <v>17</v>
      </c>
      <c r="H283">
        <v>336</v>
      </c>
      <c r="I283">
        <v>53</v>
      </c>
      <c r="J283">
        <v>22.4</v>
      </c>
      <c r="K283">
        <v>96.27</v>
      </c>
      <c r="L283">
        <v>0</v>
      </c>
      <c r="M283">
        <v>1</v>
      </c>
      <c r="N283">
        <v>0</v>
      </c>
      <c r="O283" s="2">
        <f t="shared" si="23"/>
        <v>5.7931034482758621</v>
      </c>
      <c r="P283" s="2">
        <f t="shared" si="24"/>
        <v>10.5</v>
      </c>
      <c r="Q283">
        <f t="shared" si="25"/>
        <v>118.66999999999999</v>
      </c>
      <c r="R283">
        <f t="shared" si="26"/>
        <v>1</v>
      </c>
      <c r="S283" s="3">
        <f>IF(odi[[#This Row],[Milestones]]=0,0,(odi[[#This Row],[Mat]]/odi[[#This Row],[Milestones]]))</f>
        <v>58</v>
      </c>
      <c r="T283" s="3">
        <f>odi[[#This Row],[Milestones]]/odi[[#This Row],[Mat]]*100</f>
        <v>1.7241379310344827</v>
      </c>
      <c r="U283" s="3"/>
    </row>
    <row r="284" spans="1:21" x14ac:dyDescent="0.3">
      <c r="A284">
        <v>12</v>
      </c>
      <c r="B284" t="s">
        <v>1154</v>
      </c>
      <c r="C284" t="s">
        <v>18</v>
      </c>
      <c r="D284">
        <v>2017</v>
      </c>
      <c r="E284">
        <v>40</v>
      </c>
      <c r="F284">
        <v>17</v>
      </c>
      <c r="G284">
        <v>7</v>
      </c>
      <c r="H284">
        <v>168</v>
      </c>
      <c r="I284">
        <v>36</v>
      </c>
      <c r="J284">
        <v>16.8</v>
      </c>
      <c r="K284">
        <v>101.81</v>
      </c>
      <c r="L284">
        <v>0</v>
      </c>
      <c r="M284">
        <v>0</v>
      </c>
      <c r="N284">
        <v>2</v>
      </c>
      <c r="O284" s="2">
        <f t="shared" si="23"/>
        <v>4.2</v>
      </c>
      <c r="P284" s="2">
        <f t="shared" si="24"/>
        <v>9.882352941176471</v>
      </c>
      <c r="Q284">
        <f t="shared" si="25"/>
        <v>118.61</v>
      </c>
      <c r="R284">
        <f t="shared" si="26"/>
        <v>0</v>
      </c>
      <c r="S284" s="3">
        <f>IF(odi[[#This Row],[Milestones]]=0,0,(odi[[#This Row],[Mat]]/odi[[#This Row],[Milestones]]))</f>
        <v>0</v>
      </c>
      <c r="T284" s="3">
        <f>odi[[#This Row],[Milestones]]/odi[[#This Row],[Mat]]*100</f>
        <v>0</v>
      </c>
      <c r="U284" s="3"/>
    </row>
    <row r="285" spans="1:21" x14ac:dyDescent="0.3">
      <c r="A285">
        <v>28</v>
      </c>
      <c r="B285" t="s">
        <v>500</v>
      </c>
      <c r="C285" t="s">
        <v>12</v>
      </c>
      <c r="D285">
        <v>2006</v>
      </c>
      <c r="E285">
        <v>208</v>
      </c>
      <c r="F285">
        <v>182</v>
      </c>
      <c r="G285">
        <v>51</v>
      </c>
      <c r="H285">
        <v>5346</v>
      </c>
      <c r="I285">
        <v>144</v>
      </c>
      <c r="J285">
        <v>40.799999999999997</v>
      </c>
      <c r="K285">
        <v>77.73</v>
      </c>
      <c r="L285">
        <v>5</v>
      </c>
      <c r="M285">
        <v>37</v>
      </c>
      <c r="N285">
        <v>10</v>
      </c>
      <c r="O285" s="2">
        <f t="shared" si="23"/>
        <v>25.701923076923077</v>
      </c>
      <c r="P285" s="2">
        <f t="shared" si="24"/>
        <v>29.373626373626372</v>
      </c>
      <c r="Q285">
        <f t="shared" si="25"/>
        <v>118.53</v>
      </c>
      <c r="R285">
        <f t="shared" si="26"/>
        <v>42</v>
      </c>
      <c r="S285" s="3">
        <f>IF(odi[[#This Row],[Milestones]]=0,0,(odi[[#This Row],[Mat]]/odi[[#This Row],[Milestones]]))</f>
        <v>4.9523809523809526</v>
      </c>
      <c r="T285" s="3">
        <f>odi[[#This Row],[Milestones]]/odi[[#This Row],[Mat]]*100</f>
        <v>20.192307692307693</v>
      </c>
      <c r="U285" s="3"/>
    </row>
    <row r="286" spans="1:21" x14ac:dyDescent="0.3">
      <c r="A286">
        <v>25</v>
      </c>
      <c r="B286" t="s">
        <v>3087</v>
      </c>
      <c r="C286" t="s">
        <v>15</v>
      </c>
      <c r="D286">
        <v>2005</v>
      </c>
      <c r="E286">
        <v>13</v>
      </c>
      <c r="F286">
        <v>5</v>
      </c>
      <c r="G286">
        <v>2</v>
      </c>
      <c r="H286">
        <v>18</v>
      </c>
      <c r="I286">
        <v>8</v>
      </c>
      <c r="J286">
        <v>6</v>
      </c>
      <c r="K286">
        <v>112.5</v>
      </c>
      <c r="L286">
        <v>0</v>
      </c>
      <c r="M286">
        <v>0</v>
      </c>
      <c r="N286">
        <v>0</v>
      </c>
      <c r="O286" s="2">
        <f t="shared" si="23"/>
        <v>1.3846153846153846</v>
      </c>
      <c r="P286" s="2">
        <f t="shared" si="24"/>
        <v>3.6</v>
      </c>
      <c r="Q286">
        <f t="shared" si="25"/>
        <v>118.5</v>
      </c>
      <c r="R286">
        <f t="shared" si="26"/>
        <v>0</v>
      </c>
      <c r="S286" s="3">
        <f>IF(odi[[#This Row],[Milestones]]=0,0,(odi[[#This Row],[Mat]]/odi[[#This Row],[Milestones]]))</f>
        <v>0</v>
      </c>
      <c r="T286" s="3">
        <f>odi[[#This Row],[Milestones]]/odi[[#This Row],[Mat]]*100</f>
        <v>0</v>
      </c>
      <c r="U286" s="3"/>
    </row>
    <row r="287" spans="1:21" x14ac:dyDescent="0.3">
      <c r="A287">
        <v>38</v>
      </c>
      <c r="B287" t="s">
        <v>2962</v>
      </c>
      <c r="C287" t="s">
        <v>12</v>
      </c>
      <c r="D287">
        <v>1988</v>
      </c>
      <c r="E287">
        <v>1</v>
      </c>
      <c r="F287">
        <v>1</v>
      </c>
      <c r="G287">
        <v>0</v>
      </c>
      <c r="H287">
        <v>32</v>
      </c>
      <c r="I287">
        <v>32</v>
      </c>
      <c r="J287">
        <v>32</v>
      </c>
      <c r="K287">
        <v>86.48</v>
      </c>
      <c r="L287">
        <v>0</v>
      </c>
      <c r="M287">
        <v>0</v>
      </c>
      <c r="N287">
        <v>0</v>
      </c>
      <c r="O287" s="2">
        <f t="shared" si="23"/>
        <v>32</v>
      </c>
      <c r="P287" s="2">
        <f t="shared" si="24"/>
        <v>32</v>
      </c>
      <c r="Q287">
        <f t="shared" si="25"/>
        <v>118.48</v>
      </c>
      <c r="R287">
        <f t="shared" si="26"/>
        <v>0</v>
      </c>
      <c r="S287" s="3">
        <f>IF(odi[[#This Row],[Milestones]]=0,0,(odi[[#This Row],[Mat]]/odi[[#This Row],[Milestones]]))</f>
        <v>0</v>
      </c>
      <c r="T287" s="3">
        <f>odi[[#This Row],[Milestones]]/odi[[#This Row],[Mat]]*100</f>
        <v>0</v>
      </c>
      <c r="U287" s="3"/>
    </row>
    <row r="288" spans="1:21" x14ac:dyDescent="0.3">
      <c r="A288">
        <v>16</v>
      </c>
      <c r="B288" t="s">
        <v>258</v>
      </c>
      <c r="C288" t="s">
        <v>15</v>
      </c>
      <c r="D288">
        <v>2013</v>
      </c>
      <c r="E288">
        <v>181</v>
      </c>
      <c r="F288">
        <v>169</v>
      </c>
      <c r="G288">
        <v>33</v>
      </c>
      <c r="H288">
        <v>5804</v>
      </c>
      <c r="I288">
        <v>120</v>
      </c>
      <c r="J288">
        <v>42.67</v>
      </c>
      <c r="K288">
        <v>75.739999999999995</v>
      </c>
      <c r="L288">
        <v>5</v>
      </c>
      <c r="M288">
        <v>38</v>
      </c>
      <c r="N288">
        <v>8</v>
      </c>
      <c r="O288" s="2">
        <f t="shared" si="23"/>
        <v>32.066298342541437</v>
      </c>
      <c r="P288" s="2">
        <f t="shared" si="24"/>
        <v>34.34319526627219</v>
      </c>
      <c r="Q288">
        <f t="shared" si="25"/>
        <v>118.41</v>
      </c>
      <c r="R288">
        <f t="shared" si="26"/>
        <v>43</v>
      </c>
      <c r="S288" s="3">
        <f>IF(odi[[#This Row],[Milestones]]=0,0,(odi[[#This Row],[Mat]]/odi[[#This Row],[Milestones]]))</f>
        <v>4.2093023255813957</v>
      </c>
      <c r="T288" s="3">
        <f>odi[[#This Row],[Milestones]]/odi[[#This Row],[Mat]]*100</f>
        <v>23.756906077348066</v>
      </c>
      <c r="U288" s="3"/>
    </row>
    <row r="289" spans="1:21" x14ac:dyDescent="0.3">
      <c r="A289">
        <v>44</v>
      </c>
      <c r="B289" t="s">
        <v>2549</v>
      </c>
      <c r="C289" t="s">
        <v>2022</v>
      </c>
      <c r="D289">
        <v>1996</v>
      </c>
      <c r="E289">
        <v>6</v>
      </c>
      <c r="F289">
        <v>6</v>
      </c>
      <c r="G289">
        <v>0</v>
      </c>
      <c r="H289">
        <v>159</v>
      </c>
      <c r="I289">
        <v>84</v>
      </c>
      <c r="J289">
        <v>26.5</v>
      </c>
      <c r="K289">
        <v>91.9</v>
      </c>
      <c r="L289">
        <v>0</v>
      </c>
      <c r="M289">
        <v>1</v>
      </c>
      <c r="N289">
        <v>0</v>
      </c>
      <c r="O289" s="2">
        <f t="shared" si="23"/>
        <v>26.5</v>
      </c>
      <c r="P289" s="2">
        <f t="shared" si="24"/>
        <v>26.5</v>
      </c>
      <c r="Q289">
        <f t="shared" si="25"/>
        <v>118.4</v>
      </c>
      <c r="R289">
        <f t="shared" si="26"/>
        <v>1</v>
      </c>
      <c r="S289" s="3">
        <f>IF(odi[[#This Row],[Milestones]]=0,0,(odi[[#This Row],[Mat]]/odi[[#This Row],[Milestones]]))</f>
        <v>6</v>
      </c>
      <c r="T289" s="3">
        <f>odi[[#This Row],[Milestones]]/odi[[#This Row],[Mat]]*100</f>
        <v>16.666666666666664</v>
      </c>
      <c r="U289" s="3"/>
    </row>
    <row r="290" spans="1:21" x14ac:dyDescent="0.3">
      <c r="A290">
        <v>2</v>
      </c>
      <c r="B290" t="s">
        <v>1905</v>
      </c>
      <c r="C290" t="s">
        <v>18</v>
      </c>
      <c r="D290">
        <v>2009</v>
      </c>
      <c r="E290">
        <v>1</v>
      </c>
      <c r="F290">
        <v>1</v>
      </c>
      <c r="G290">
        <v>1</v>
      </c>
      <c r="H290">
        <v>26</v>
      </c>
      <c r="I290">
        <v>26</v>
      </c>
      <c r="J290">
        <v>0</v>
      </c>
      <c r="K290">
        <v>118.18</v>
      </c>
      <c r="L290">
        <v>0</v>
      </c>
      <c r="M290">
        <v>0</v>
      </c>
      <c r="N290">
        <v>0</v>
      </c>
      <c r="O290" s="2">
        <f t="shared" si="23"/>
        <v>26</v>
      </c>
      <c r="P290" s="2">
        <f t="shared" si="24"/>
        <v>26</v>
      </c>
      <c r="Q290">
        <f t="shared" si="25"/>
        <v>118.18</v>
      </c>
      <c r="R290">
        <f t="shared" si="26"/>
        <v>0</v>
      </c>
      <c r="S290" s="3">
        <f>IF(odi[[#This Row],[Milestones]]=0,0,(odi[[#This Row],[Mat]]/odi[[#This Row],[Milestones]]))</f>
        <v>0</v>
      </c>
      <c r="T290" s="3">
        <f>odi[[#This Row],[Milestones]]/odi[[#This Row],[Mat]]*100</f>
        <v>0</v>
      </c>
      <c r="U290" s="3"/>
    </row>
    <row r="291" spans="1:21" x14ac:dyDescent="0.3">
      <c r="A291">
        <v>35</v>
      </c>
      <c r="B291" t="s">
        <v>799</v>
      </c>
      <c r="C291" t="s">
        <v>14</v>
      </c>
      <c r="D291">
        <v>2019</v>
      </c>
      <c r="E291">
        <v>12</v>
      </c>
      <c r="F291">
        <v>10</v>
      </c>
      <c r="G291">
        <v>2</v>
      </c>
      <c r="H291">
        <v>115</v>
      </c>
      <c r="I291">
        <v>30</v>
      </c>
      <c r="J291">
        <v>14.37</v>
      </c>
      <c r="K291">
        <v>103.6</v>
      </c>
      <c r="L291">
        <v>0</v>
      </c>
      <c r="M291">
        <v>0</v>
      </c>
      <c r="N291">
        <v>2</v>
      </c>
      <c r="O291" s="2">
        <f t="shared" si="23"/>
        <v>9.5833333333333339</v>
      </c>
      <c r="P291" s="2">
        <f t="shared" si="24"/>
        <v>11.5</v>
      </c>
      <c r="Q291">
        <f t="shared" si="25"/>
        <v>117.97</v>
      </c>
      <c r="R291">
        <f t="shared" si="26"/>
        <v>0</v>
      </c>
      <c r="S291" s="3">
        <f>IF(odi[[#This Row],[Milestones]]=0,0,(odi[[#This Row],[Mat]]/odi[[#This Row],[Milestones]]))</f>
        <v>0</v>
      </c>
      <c r="T291" s="3">
        <f>odi[[#This Row],[Milestones]]/odi[[#This Row],[Mat]]*100</f>
        <v>0</v>
      </c>
      <c r="U291" s="3"/>
    </row>
    <row r="292" spans="1:21" x14ac:dyDescent="0.3">
      <c r="A292">
        <v>15</v>
      </c>
      <c r="B292" t="s">
        <v>1311</v>
      </c>
      <c r="C292" t="s">
        <v>18</v>
      </c>
      <c r="D292">
        <v>2007</v>
      </c>
      <c r="E292">
        <v>42</v>
      </c>
      <c r="F292">
        <v>34</v>
      </c>
      <c r="G292">
        <v>10</v>
      </c>
      <c r="H292">
        <v>419</v>
      </c>
      <c r="I292">
        <v>45</v>
      </c>
      <c r="J292">
        <v>17.45</v>
      </c>
      <c r="K292">
        <v>100.47</v>
      </c>
      <c r="L292">
        <v>0</v>
      </c>
      <c r="M292">
        <v>0</v>
      </c>
      <c r="N292">
        <v>1</v>
      </c>
      <c r="O292" s="2">
        <f t="shared" si="23"/>
        <v>9.9761904761904763</v>
      </c>
      <c r="P292" s="2">
        <f t="shared" si="24"/>
        <v>12.323529411764707</v>
      </c>
      <c r="Q292">
        <f t="shared" si="25"/>
        <v>117.92</v>
      </c>
      <c r="R292">
        <f t="shared" si="26"/>
        <v>0</v>
      </c>
      <c r="S292" s="3">
        <f>IF(odi[[#This Row],[Milestones]]=0,0,(odi[[#This Row],[Mat]]/odi[[#This Row],[Milestones]]))</f>
        <v>0</v>
      </c>
      <c r="T292" s="3">
        <f>odi[[#This Row],[Milestones]]/odi[[#This Row],[Mat]]*100</f>
        <v>0</v>
      </c>
      <c r="U292" s="3"/>
    </row>
    <row r="293" spans="1:21" x14ac:dyDescent="0.3">
      <c r="A293">
        <v>10</v>
      </c>
      <c r="B293" t="s">
        <v>2667</v>
      </c>
      <c r="C293" t="s">
        <v>19</v>
      </c>
      <c r="D293">
        <v>1993</v>
      </c>
      <c r="E293">
        <v>6</v>
      </c>
      <c r="F293">
        <v>5</v>
      </c>
      <c r="G293">
        <v>1</v>
      </c>
      <c r="H293">
        <v>98</v>
      </c>
      <c r="I293">
        <v>50</v>
      </c>
      <c r="J293">
        <v>24.5</v>
      </c>
      <c r="K293">
        <v>93.33</v>
      </c>
      <c r="L293">
        <v>0</v>
      </c>
      <c r="M293">
        <v>1</v>
      </c>
      <c r="N293">
        <v>0</v>
      </c>
      <c r="O293" s="2">
        <f t="shared" si="23"/>
        <v>16.333333333333332</v>
      </c>
      <c r="P293" s="2">
        <f t="shared" si="24"/>
        <v>19.600000000000001</v>
      </c>
      <c r="Q293">
        <f t="shared" si="25"/>
        <v>117.83</v>
      </c>
      <c r="R293">
        <f t="shared" si="26"/>
        <v>1</v>
      </c>
      <c r="S293" s="3">
        <f>IF(odi[[#This Row],[Milestones]]=0,0,(odi[[#This Row],[Mat]]/odi[[#This Row],[Milestones]]))</f>
        <v>6</v>
      </c>
      <c r="T293" s="3">
        <f>odi[[#This Row],[Milestones]]/odi[[#This Row],[Mat]]*100</f>
        <v>16.666666666666664</v>
      </c>
      <c r="U293" s="3"/>
    </row>
    <row r="294" spans="1:21" x14ac:dyDescent="0.3">
      <c r="A294">
        <v>8</v>
      </c>
      <c r="B294" t="s">
        <v>384</v>
      </c>
      <c r="C294" t="s">
        <v>12</v>
      </c>
      <c r="D294">
        <v>2007</v>
      </c>
      <c r="E294">
        <v>25</v>
      </c>
      <c r="F294">
        <v>21</v>
      </c>
      <c r="G294">
        <v>2</v>
      </c>
      <c r="H294">
        <v>575</v>
      </c>
      <c r="I294">
        <v>123</v>
      </c>
      <c r="J294">
        <v>30.26</v>
      </c>
      <c r="K294">
        <v>87.51</v>
      </c>
      <c r="L294">
        <v>1</v>
      </c>
      <c r="M294">
        <v>3</v>
      </c>
      <c r="N294">
        <v>3</v>
      </c>
      <c r="O294" s="2">
        <f t="shared" si="23"/>
        <v>23</v>
      </c>
      <c r="P294" s="2">
        <f t="shared" si="24"/>
        <v>27.38095238095238</v>
      </c>
      <c r="Q294">
        <f t="shared" si="25"/>
        <v>117.77000000000001</v>
      </c>
      <c r="R294">
        <f t="shared" si="26"/>
        <v>4</v>
      </c>
      <c r="S294" s="3">
        <f>IF(odi[[#This Row],[Milestones]]=0,0,(odi[[#This Row],[Mat]]/odi[[#This Row],[Milestones]]))</f>
        <v>6.25</v>
      </c>
      <c r="T294" s="3">
        <f>odi[[#This Row],[Milestones]]/odi[[#This Row],[Mat]]*100</f>
        <v>16</v>
      </c>
      <c r="U294" s="3"/>
    </row>
    <row r="295" spans="1:21" x14ac:dyDescent="0.3">
      <c r="A295">
        <v>11</v>
      </c>
      <c r="B295" t="s">
        <v>146</v>
      </c>
      <c r="C295" t="s">
        <v>2027</v>
      </c>
      <c r="D295">
        <v>2018</v>
      </c>
      <c r="E295">
        <v>22</v>
      </c>
      <c r="F295">
        <v>22</v>
      </c>
      <c r="G295">
        <v>2</v>
      </c>
      <c r="H295">
        <v>784</v>
      </c>
      <c r="I295">
        <v>89</v>
      </c>
      <c r="J295">
        <v>39.200000000000003</v>
      </c>
      <c r="K295">
        <v>78.47</v>
      </c>
      <c r="L295">
        <v>0</v>
      </c>
      <c r="M295">
        <v>8</v>
      </c>
      <c r="N295">
        <v>3</v>
      </c>
      <c r="O295" s="2">
        <f t="shared" si="23"/>
        <v>35.636363636363633</v>
      </c>
      <c r="P295" s="2">
        <f t="shared" si="24"/>
        <v>35.636363636363633</v>
      </c>
      <c r="Q295">
        <f t="shared" si="25"/>
        <v>117.67</v>
      </c>
      <c r="R295">
        <f t="shared" si="26"/>
        <v>8</v>
      </c>
      <c r="S295" s="3">
        <f>IF(odi[[#This Row],[Milestones]]=0,0,(odi[[#This Row],[Mat]]/odi[[#This Row],[Milestones]]))</f>
        <v>2.75</v>
      </c>
      <c r="T295" s="3">
        <f>odi[[#This Row],[Milestones]]/odi[[#This Row],[Mat]]*100</f>
        <v>36.363636363636367</v>
      </c>
      <c r="U295" s="3"/>
    </row>
    <row r="296" spans="1:21" x14ac:dyDescent="0.3">
      <c r="A296">
        <v>42</v>
      </c>
      <c r="B296" t="s">
        <v>2735</v>
      </c>
      <c r="C296" t="s">
        <v>11</v>
      </c>
      <c r="D296">
        <v>1974</v>
      </c>
      <c r="E296">
        <v>2</v>
      </c>
      <c r="F296">
        <v>2</v>
      </c>
      <c r="G296">
        <v>0</v>
      </c>
      <c r="H296">
        <v>73</v>
      </c>
      <c r="I296">
        <v>67</v>
      </c>
      <c r="J296">
        <v>36.5</v>
      </c>
      <c r="K296">
        <v>81.11</v>
      </c>
      <c r="L296">
        <v>0</v>
      </c>
      <c r="M296">
        <v>1</v>
      </c>
      <c r="N296">
        <v>0</v>
      </c>
      <c r="O296" s="2">
        <f t="shared" si="23"/>
        <v>36.5</v>
      </c>
      <c r="P296" s="2">
        <f t="shared" si="24"/>
        <v>36.5</v>
      </c>
      <c r="Q296">
        <f t="shared" si="25"/>
        <v>117.61</v>
      </c>
      <c r="R296">
        <f t="shared" si="26"/>
        <v>1</v>
      </c>
      <c r="S296" s="3">
        <f>IF(odi[[#This Row],[Milestones]]=0,0,(odi[[#This Row],[Mat]]/odi[[#This Row],[Milestones]]))</f>
        <v>2</v>
      </c>
      <c r="T296" s="3">
        <f>odi[[#This Row],[Milestones]]/odi[[#This Row],[Mat]]*100</f>
        <v>50</v>
      </c>
      <c r="U296" s="3"/>
    </row>
    <row r="297" spans="1:21" x14ac:dyDescent="0.3">
      <c r="A297">
        <v>25</v>
      </c>
      <c r="B297" t="s">
        <v>491</v>
      </c>
      <c r="C297" t="s">
        <v>13</v>
      </c>
      <c r="D297">
        <v>2009</v>
      </c>
      <c r="E297">
        <v>20</v>
      </c>
      <c r="F297">
        <v>13</v>
      </c>
      <c r="G297">
        <v>2</v>
      </c>
      <c r="H297">
        <v>245</v>
      </c>
      <c r="I297">
        <v>52</v>
      </c>
      <c r="J297">
        <v>22.27</v>
      </c>
      <c r="K297">
        <v>95.33</v>
      </c>
      <c r="L297">
        <v>0</v>
      </c>
      <c r="M297">
        <v>1</v>
      </c>
      <c r="N297">
        <v>2</v>
      </c>
      <c r="O297" s="2">
        <f t="shared" si="23"/>
        <v>12.25</v>
      </c>
      <c r="P297" s="2">
        <f t="shared" si="24"/>
        <v>18.846153846153847</v>
      </c>
      <c r="Q297">
        <f t="shared" si="25"/>
        <v>117.6</v>
      </c>
      <c r="R297">
        <f t="shared" si="26"/>
        <v>1</v>
      </c>
      <c r="S297" s="3">
        <f>IF(odi[[#This Row],[Milestones]]=0,0,(odi[[#This Row],[Mat]]/odi[[#This Row],[Milestones]]))</f>
        <v>20</v>
      </c>
      <c r="T297" s="3">
        <f>odi[[#This Row],[Milestones]]/odi[[#This Row],[Mat]]*100</f>
        <v>5</v>
      </c>
      <c r="U297" s="3"/>
    </row>
    <row r="298" spans="1:21" x14ac:dyDescent="0.3">
      <c r="A298">
        <v>45</v>
      </c>
      <c r="B298" t="s">
        <v>2658</v>
      </c>
      <c r="C298" t="s">
        <v>11</v>
      </c>
      <c r="D298">
        <v>1978</v>
      </c>
      <c r="E298">
        <v>3</v>
      </c>
      <c r="F298">
        <v>3</v>
      </c>
      <c r="G298">
        <v>0</v>
      </c>
      <c r="H298">
        <v>100</v>
      </c>
      <c r="I298">
        <v>62</v>
      </c>
      <c r="J298">
        <v>33.33</v>
      </c>
      <c r="K298">
        <v>84.03</v>
      </c>
      <c r="L298">
        <v>0</v>
      </c>
      <c r="M298">
        <v>1</v>
      </c>
      <c r="N298">
        <v>0</v>
      </c>
      <c r="O298" s="2">
        <f t="shared" si="23"/>
        <v>33.333333333333336</v>
      </c>
      <c r="P298" s="2">
        <f t="shared" si="24"/>
        <v>33.333333333333336</v>
      </c>
      <c r="Q298">
        <f t="shared" si="25"/>
        <v>117.36</v>
      </c>
      <c r="R298">
        <f t="shared" si="26"/>
        <v>1</v>
      </c>
      <c r="S298" s="3">
        <f>IF(odi[[#This Row],[Milestones]]=0,0,(odi[[#This Row],[Mat]]/odi[[#This Row],[Milestones]]))</f>
        <v>3</v>
      </c>
      <c r="T298" s="3">
        <f>odi[[#This Row],[Milestones]]/odi[[#This Row],[Mat]]*100</f>
        <v>33.333333333333329</v>
      </c>
      <c r="U298" s="3"/>
    </row>
    <row r="299" spans="1:21" x14ac:dyDescent="0.3">
      <c r="A299">
        <v>13</v>
      </c>
      <c r="B299" t="s">
        <v>409</v>
      </c>
      <c r="C299" t="s">
        <v>11</v>
      </c>
      <c r="D299">
        <v>2019</v>
      </c>
      <c r="E299">
        <v>159</v>
      </c>
      <c r="F299">
        <v>106</v>
      </c>
      <c r="G299">
        <v>36</v>
      </c>
      <c r="H299">
        <v>2188</v>
      </c>
      <c r="I299">
        <v>87</v>
      </c>
      <c r="J299">
        <v>31.25</v>
      </c>
      <c r="K299">
        <v>86.04</v>
      </c>
      <c r="L299">
        <v>0</v>
      </c>
      <c r="M299">
        <v>11</v>
      </c>
      <c r="N299">
        <v>6</v>
      </c>
      <c r="O299" s="2">
        <f t="shared" si="23"/>
        <v>13.761006289308176</v>
      </c>
      <c r="P299" s="2">
        <f t="shared" si="24"/>
        <v>20.641509433962263</v>
      </c>
      <c r="Q299">
        <f t="shared" si="25"/>
        <v>117.29</v>
      </c>
      <c r="R299">
        <f t="shared" si="26"/>
        <v>11</v>
      </c>
      <c r="S299" s="3">
        <f>IF(odi[[#This Row],[Milestones]]=0,0,(odi[[#This Row],[Mat]]/odi[[#This Row],[Milestones]]))</f>
        <v>14.454545454545455</v>
      </c>
      <c r="T299" s="3">
        <f>odi[[#This Row],[Milestones]]/odi[[#This Row],[Mat]]*100</f>
        <v>6.9182389937106921</v>
      </c>
      <c r="U299" s="3"/>
    </row>
    <row r="300" spans="1:21" x14ac:dyDescent="0.3">
      <c r="A300">
        <v>8</v>
      </c>
      <c r="B300" t="s">
        <v>1209</v>
      </c>
      <c r="C300" t="s">
        <v>19</v>
      </c>
      <c r="D300">
        <v>2014</v>
      </c>
      <c r="E300">
        <v>16</v>
      </c>
      <c r="F300">
        <v>11</v>
      </c>
      <c r="G300">
        <v>3</v>
      </c>
      <c r="H300">
        <v>170</v>
      </c>
      <c r="I300">
        <v>45</v>
      </c>
      <c r="J300">
        <v>21.25</v>
      </c>
      <c r="K300">
        <v>96.04</v>
      </c>
      <c r="L300">
        <v>0</v>
      </c>
      <c r="M300">
        <v>0</v>
      </c>
      <c r="N300">
        <v>1</v>
      </c>
      <c r="O300" s="2">
        <f t="shared" si="23"/>
        <v>10.625</v>
      </c>
      <c r="P300" s="2">
        <f t="shared" si="24"/>
        <v>15.454545454545455</v>
      </c>
      <c r="Q300">
        <f t="shared" si="25"/>
        <v>117.29</v>
      </c>
      <c r="R300">
        <f t="shared" si="26"/>
        <v>0</v>
      </c>
      <c r="S300" s="3">
        <f>IF(odi[[#This Row],[Milestones]]=0,0,(odi[[#This Row],[Mat]]/odi[[#This Row],[Milestones]]))</f>
        <v>0</v>
      </c>
      <c r="T300" s="3">
        <f>odi[[#This Row],[Milestones]]/odi[[#This Row],[Mat]]*100</f>
        <v>0</v>
      </c>
      <c r="U300" s="3"/>
    </row>
    <row r="301" spans="1:21" x14ac:dyDescent="0.3">
      <c r="A301">
        <v>7</v>
      </c>
      <c r="B301" t="s">
        <v>123</v>
      </c>
      <c r="C301" t="s">
        <v>17</v>
      </c>
      <c r="D301">
        <v>2014</v>
      </c>
      <c r="E301">
        <v>328</v>
      </c>
      <c r="F301">
        <v>314</v>
      </c>
      <c r="G301">
        <v>53</v>
      </c>
      <c r="H301">
        <v>11579</v>
      </c>
      <c r="I301">
        <v>139</v>
      </c>
      <c r="J301">
        <v>44.36</v>
      </c>
      <c r="K301">
        <v>72.89</v>
      </c>
      <c r="L301">
        <v>17</v>
      </c>
      <c r="M301">
        <v>86</v>
      </c>
      <c r="N301">
        <v>17</v>
      </c>
      <c r="O301" s="2">
        <f t="shared" si="23"/>
        <v>35.301829268292686</v>
      </c>
      <c r="P301" s="2">
        <f t="shared" si="24"/>
        <v>36.875796178343947</v>
      </c>
      <c r="Q301">
        <f t="shared" si="25"/>
        <v>117.25</v>
      </c>
      <c r="R301">
        <f t="shared" si="26"/>
        <v>103</v>
      </c>
      <c r="S301" s="3">
        <f>IF(odi[[#This Row],[Milestones]]=0,0,(odi[[#This Row],[Mat]]/odi[[#This Row],[Milestones]]))</f>
        <v>3.1844660194174756</v>
      </c>
      <c r="T301" s="3">
        <f>odi[[#This Row],[Milestones]]/odi[[#This Row],[Mat]]*100</f>
        <v>31.402439024390244</v>
      </c>
      <c r="U301" s="3"/>
    </row>
    <row r="302" spans="1:21" x14ac:dyDescent="0.3">
      <c r="A302">
        <v>10</v>
      </c>
      <c r="B302" t="s">
        <v>2105</v>
      </c>
      <c r="C302" t="s">
        <v>12</v>
      </c>
      <c r="D302">
        <v>1994</v>
      </c>
      <c r="E302">
        <v>164</v>
      </c>
      <c r="F302">
        <v>161</v>
      </c>
      <c r="G302">
        <v>25</v>
      </c>
      <c r="H302">
        <v>6068</v>
      </c>
      <c r="I302">
        <v>145</v>
      </c>
      <c r="J302">
        <v>44.61</v>
      </c>
      <c r="K302">
        <v>72.56</v>
      </c>
      <c r="L302">
        <v>7</v>
      </c>
      <c r="M302">
        <v>46</v>
      </c>
      <c r="N302">
        <v>6</v>
      </c>
      <c r="O302" s="2">
        <f t="shared" si="23"/>
        <v>37</v>
      </c>
      <c r="P302" s="2">
        <f t="shared" si="24"/>
        <v>37.689440993788821</v>
      </c>
      <c r="Q302">
        <f t="shared" si="25"/>
        <v>117.17</v>
      </c>
      <c r="R302">
        <f t="shared" si="26"/>
        <v>53</v>
      </c>
      <c r="S302" s="3">
        <f>IF(odi[[#This Row],[Milestones]]=0,0,(odi[[#This Row],[Mat]]/odi[[#This Row],[Milestones]]))</f>
        <v>3.0943396226415096</v>
      </c>
      <c r="T302" s="3">
        <f>odi[[#This Row],[Milestones]]/odi[[#This Row],[Mat]]*100</f>
        <v>32.31707317073171</v>
      </c>
      <c r="U302" s="3"/>
    </row>
    <row r="303" spans="1:21" x14ac:dyDescent="0.3">
      <c r="A303">
        <v>33</v>
      </c>
      <c r="B303" t="s">
        <v>5040</v>
      </c>
      <c r="C303" t="s">
        <v>16</v>
      </c>
      <c r="D303">
        <v>2015</v>
      </c>
      <c r="E303">
        <v>162</v>
      </c>
      <c r="F303">
        <v>149</v>
      </c>
      <c r="G303">
        <v>31</v>
      </c>
      <c r="H303">
        <v>5122</v>
      </c>
      <c r="I303">
        <v>96</v>
      </c>
      <c r="J303">
        <v>43.4</v>
      </c>
      <c r="K303">
        <v>73.75</v>
      </c>
      <c r="L303">
        <v>0</v>
      </c>
      <c r="M303">
        <v>42</v>
      </c>
      <c r="N303">
        <v>6</v>
      </c>
      <c r="O303" s="2">
        <f t="shared" si="23"/>
        <v>31.617283950617285</v>
      </c>
      <c r="P303" s="2">
        <f t="shared" si="24"/>
        <v>34.375838926174495</v>
      </c>
      <c r="Q303">
        <f t="shared" si="25"/>
        <v>117.15</v>
      </c>
      <c r="R303">
        <f t="shared" si="26"/>
        <v>42</v>
      </c>
      <c r="S303" s="3">
        <f>IF(odi[[#This Row],[Milestones]]=0,0,(odi[[#This Row],[Mat]]/odi[[#This Row],[Milestones]]))</f>
        <v>3.8571428571428572</v>
      </c>
      <c r="T303" s="3">
        <f>odi[[#This Row],[Milestones]]/odi[[#This Row],[Mat]]*100</f>
        <v>25.925925925925924</v>
      </c>
      <c r="U303" s="3"/>
    </row>
    <row r="304" spans="1:21" x14ac:dyDescent="0.3">
      <c r="A304">
        <v>4</v>
      </c>
      <c r="B304" t="s">
        <v>632</v>
      </c>
      <c r="C304" t="s">
        <v>15</v>
      </c>
      <c r="D304">
        <v>2019</v>
      </c>
      <c r="E304">
        <v>54</v>
      </c>
      <c r="F304">
        <v>40</v>
      </c>
      <c r="G304">
        <v>14</v>
      </c>
      <c r="H304">
        <v>502</v>
      </c>
      <c r="I304">
        <v>44</v>
      </c>
      <c r="J304">
        <v>19.3</v>
      </c>
      <c r="K304">
        <v>97.85</v>
      </c>
      <c r="L304">
        <v>0</v>
      </c>
      <c r="M304">
        <v>0</v>
      </c>
      <c r="N304">
        <v>2</v>
      </c>
      <c r="O304" s="2">
        <f t="shared" si="23"/>
        <v>9.2962962962962958</v>
      </c>
      <c r="P304" s="2">
        <f t="shared" si="24"/>
        <v>12.55</v>
      </c>
      <c r="Q304">
        <f t="shared" si="25"/>
        <v>117.14999999999999</v>
      </c>
      <c r="R304">
        <f t="shared" si="26"/>
        <v>0</v>
      </c>
      <c r="S304" s="3">
        <f>IF(odi[[#This Row],[Milestones]]=0,0,(odi[[#This Row],[Mat]]/odi[[#This Row],[Milestones]]))</f>
        <v>0</v>
      </c>
      <c r="T304" s="3">
        <f>odi[[#This Row],[Milestones]]/odi[[#This Row],[Mat]]*100</f>
        <v>0</v>
      </c>
      <c r="U304" s="3"/>
    </row>
    <row r="305" spans="1:21" x14ac:dyDescent="0.3">
      <c r="A305">
        <v>33</v>
      </c>
      <c r="B305" t="s">
        <v>1207</v>
      </c>
      <c r="C305" t="s">
        <v>22</v>
      </c>
      <c r="D305">
        <v>2019</v>
      </c>
      <c r="E305">
        <v>4</v>
      </c>
      <c r="F305">
        <v>2</v>
      </c>
      <c r="G305">
        <v>0</v>
      </c>
      <c r="H305">
        <v>9</v>
      </c>
      <c r="I305">
        <v>9</v>
      </c>
      <c r="J305">
        <v>4.5</v>
      </c>
      <c r="K305">
        <v>112.5</v>
      </c>
      <c r="L305">
        <v>0</v>
      </c>
      <c r="M305">
        <v>0</v>
      </c>
      <c r="N305">
        <v>1</v>
      </c>
      <c r="O305" s="2">
        <f t="shared" si="23"/>
        <v>2.25</v>
      </c>
      <c r="P305" s="2">
        <f t="shared" si="24"/>
        <v>4.5</v>
      </c>
      <c r="Q305">
        <f t="shared" si="25"/>
        <v>117</v>
      </c>
      <c r="R305">
        <f t="shared" si="26"/>
        <v>0</v>
      </c>
      <c r="S305" s="3">
        <f>IF(odi[[#This Row],[Milestones]]=0,0,(odi[[#This Row],[Mat]]/odi[[#This Row],[Milestones]]))</f>
        <v>0</v>
      </c>
      <c r="T305" s="3">
        <f>odi[[#This Row],[Milestones]]/odi[[#This Row],[Mat]]*100</f>
        <v>0</v>
      </c>
      <c r="U305" s="3"/>
    </row>
    <row r="306" spans="1:21" x14ac:dyDescent="0.3">
      <c r="A306">
        <v>16</v>
      </c>
      <c r="B306" t="s">
        <v>2616</v>
      </c>
      <c r="C306" t="s">
        <v>2041</v>
      </c>
      <c r="D306">
        <v>2008</v>
      </c>
      <c r="E306">
        <v>2</v>
      </c>
      <c r="F306">
        <v>2</v>
      </c>
      <c r="G306">
        <v>0</v>
      </c>
      <c r="H306">
        <v>122</v>
      </c>
      <c r="I306">
        <v>69</v>
      </c>
      <c r="J306">
        <v>61</v>
      </c>
      <c r="K306">
        <v>55.96</v>
      </c>
      <c r="L306">
        <v>0</v>
      </c>
      <c r="M306">
        <v>2</v>
      </c>
      <c r="N306">
        <v>0</v>
      </c>
      <c r="O306" s="2">
        <f t="shared" si="23"/>
        <v>61</v>
      </c>
      <c r="P306" s="2">
        <f t="shared" si="24"/>
        <v>61</v>
      </c>
      <c r="Q306">
        <f t="shared" si="25"/>
        <v>116.96000000000001</v>
      </c>
      <c r="R306">
        <f t="shared" si="26"/>
        <v>2</v>
      </c>
      <c r="S306" s="3">
        <f>IF(odi[[#This Row],[Milestones]]=0,0,(odi[[#This Row],[Mat]]/odi[[#This Row],[Milestones]]))</f>
        <v>1</v>
      </c>
      <c r="T306" s="3">
        <f>odi[[#This Row],[Milestones]]/odi[[#This Row],[Mat]]*100</f>
        <v>100</v>
      </c>
      <c r="U306" s="3"/>
    </row>
    <row r="307" spans="1:21" x14ac:dyDescent="0.3">
      <c r="A307">
        <v>4</v>
      </c>
      <c r="B307" t="s">
        <v>2579</v>
      </c>
      <c r="C307" t="s">
        <v>13</v>
      </c>
      <c r="D307">
        <v>1998</v>
      </c>
      <c r="E307">
        <v>11</v>
      </c>
      <c r="F307">
        <v>10</v>
      </c>
      <c r="G307">
        <v>1</v>
      </c>
      <c r="H307">
        <v>139</v>
      </c>
      <c r="I307">
        <v>33</v>
      </c>
      <c r="J307">
        <v>15.44</v>
      </c>
      <c r="K307">
        <v>101.45</v>
      </c>
      <c r="L307">
        <v>0</v>
      </c>
      <c r="M307">
        <v>0</v>
      </c>
      <c r="N307">
        <v>1</v>
      </c>
      <c r="O307" s="2">
        <f t="shared" si="23"/>
        <v>12.636363636363637</v>
      </c>
      <c r="P307" s="2">
        <f t="shared" si="24"/>
        <v>13.9</v>
      </c>
      <c r="Q307">
        <f t="shared" si="25"/>
        <v>116.89</v>
      </c>
      <c r="R307">
        <f t="shared" si="26"/>
        <v>0</v>
      </c>
      <c r="S307" s="3">
        <f>IF(odi[[#This Row],[Milestones]]=0,0,(odi[[#This Row],[Mat]]/odi[[#This Row],[Milestones]]))</f>
        <v>0</v>
      </c>
      <c r="T307" s="3">
        <f>odi[[#This Row],[Milestones]]/odi[[#This Row],[Mat]]*100</f>
        <v>0</v>
      </c>
      <c r="U307" s="3"/>
    </row>
    <row r="308" spans="1:21" x14ac:dyDescent="0.3">
      <c r="A308">
        <v>12</v>
      </c>
      <c r="B308" t="s">
        <v>93</v>
      </c>
      <c r="C308" t="s">
        <v>20</v>
      </c>
      <c r="D308">
        <v>2019</v>
      </c>
      <c r="E308">
        <v>66</v>
      </c>
      <c r="F308">
        <v>59</v>
      </c>
      <c r="G308">
        <v>7</v>
      </c>
      <c r="H308">
        <v>1333</v>
      </c>
      <c r="I308">
        <v>102</v>
      </c>
      <c r="J308">
        <v>25.63</v>
      </c>
      <c r="K308">
        <v>91.23</v>
      </c>
      <c r="L308">
        <v>1</v>
      </c>
      <c r="M308">
        <v>6</v>
      </c>
      <c r="N308">
        <v>5</v>
      </c>
      <c r="O308" s="2">
        <f t="shared" si="23"/>
        <v>20.196969696969695</v>
      </c>
      <c r="P308" s="2">
        <f t="shared" si="24"/>
        <v>22.593220338983052</v>
      </c>
      <c r="Q308">
        <f t="shared" si="25"/>
        <v>116.86</v>
      </c>
      <c r="R308">
        <f t="shared" si="26"/>
        <v>7</v>
      </c>
      <c r="S308" s="3">
        <f>IF(odi[[#This Row],[Milestones]]=0,0,(odi[[#This Row],[Mat]]/odi[[#This Row],[Milestones]]))</f>
        <v>9.4285714285714288</v>
      </c>
      <c r="T308" s="3">
        <f>odi[[#This Row],[Milestones]]/odi[[#This Row],[Mat]]*100</f>
        <v>10.606060606060606</v>
      </c>
      <c r="U308" s="3"/>
    </row>
    <row r="309" spans="1:21" x14ac:dyDescent="0.3">
      <c r="A309">
        <v>14</v>
      </c>
      <c r="B309" t="s">
        <v>830</v>
      </c>
      <c r="C309" t="s">
        <v>16</v>
      </c>
      <c r="D309">
        <v>2010</v>
      </c>
      <c r="E309">
        <v>288</v>
      </c>
      <c r="F309">
        <v>273</v>
      </c>
      <c r="G309">
        <v>40</v>
      </c>
      <c r="H309">
        <v>9720</v>
      </c>
      <c r="I309">
        <v>141</v>
      </c>
      <c r="J309">
        <v>41.71</v>
      </c>
      <c r="K309">
        <v>75.099999999999994</v>
      </c>
      <c r="L309">
        <v>15</v>
      </c>
      <c r="M309">
        <v>64</v>
      </c>
      <c r="N309">
        <v>15</v>
      </c>
      <c r="O309" s="2">
        <f t="shared" si="23"/>
        <v>33.75</v>
      </c>
      <c r="P309" s="2">
        <f t="shared" si="24"/>
        <v>35.604395604395606</v>
      </c>
      <c r="Q309">
        <f t="shared" si="25"/>
        <v>116.81</v>
      </c>
      <c r="R309">
        <f t="shared" si="26"/>
        <v>79</v>
      </c>
      <c r="S309" s="3">
        <f>IF(odi[[#This Row],[Milestones]]=0,0,(odi[[#This Row],[Mat]]/odi[[#This Row],[Milestones]]))</f>
        <v>3.6455696202531644</v>
      </c>
      <c r="T309" s="3">
        <f>odi[[#This Row],[Milestones]]/odi[[#This Row],[Mat]]*100</f>
        <v>27.430555555555557</v>
      </c>
      <c r="U309" s="3"/>
    </row>
    <row r="310" spans="1:21" x14ac:dyDescent="0.3">
      <c r="A310">
        <v>21</v>
      </c>
      <c r="B310" t="s">
        <v>2223</v>
      </c>
      <c r="C310" t="s">
        <v>18</v>
      </c>
      <c r="D310">
        <v>1992</v>
      </c>
      <c r="E310">
        <v>98</v>
      </c>
      <c r="F310">
        <v>77</v>
      </c>
      <c r="G310">
        <v>16</v>
      </c>
      <c r="H310">
        <v>1055</v>
      </c>
      <c r="I310">
        <v>62</v>
      </c>
      <c r="J310">
        <v>17.29</v>
      </c>
      <c r="K310">
        <v>99.43</v>
      </c>
      <c r="L310">
        <v>0</v>
      </c>
      <c r="M310">
        <v>3</v>
      </c>
      <c r="N310">
        <v>7</v>
      </c>
      <c r="O310" s="2">
        <f t="shared" si="23"/>
        <v>10.76530612244898</v>
      </c>
      <c r="P310" s="2">
        <f t="shared" si="24"/>
        <v>13.7012987012987</v>
      </c>
      <c r="Q310">
        <f t="shared" si="25"/>
        <v>116.72</v>
      </c>
      <c r="R310">
        <f t="shared" si="26"/>
        <v>3</v>
      </c>
      <c r="S310" s="3">
        <f>IF(odi[[#This Row],[Milestones]]=0,0,(odi[[#This Row],[Mat]]/odi[[#This Row],[Milestones]]))</f>
        <v>32.666666666666664</v>
      </c>
      <c r="T310" s="3">
        <f>odi[[#This Row],[Milestones]]/odi[[#This Row],[Mat]]*100</f>
        <v>3.0612244897959182</v>
      </c>
      <c r="U310" s="3"/>
    </row>
    <row r="311" spans="1:21" x14ac:dyDescent="0.3">
      <c r="A311">
        <v>5</v>
      </c>
      <c r="B311" t="s">
        <v>142</v>
      </c>
      <c r="C311" t="s">
        <v>2027</v>
      </c>
      <c r="D311">
        <v>2018</v>
      </c>
      <c r="E311">
        <v>20</v>
      </c>
      <c r="F311">
        <v>20</v>
      </c>
      <c r="G311">
        <v>0</v>
      </c>
      <c r="H311">
        <v>675</v>
      </c>
      <c r="I311">
        <v>94</v>
      </c>
      <c r="J311">
        <v>33.75</v>
      </c>
      <c r="K311">
        <v>82.92</v>
      </c>
      <c r="L311">
        <v>0</v>
      </c>
      <c r="M311">
        <v>3</v>
      </c>
      <c r="N311">
        <v>0</v>
      </c>
      <c r="O311" s="2">
        <f t="shared" si="23"/>
        <v>33.75</v>
      </c>
      <c r="P311" s="2">
        <f t="shared" si="24"/>
        <v>33.75</v>
      </c>
      <c r="Q311">
        <f t="shared" si="25"/>
        <v>116.67</v>
      </c>
      <c r="R311">
        <f t="shared" si="26"/>
        <v>3</v>
      </c>
      <c r="S311" s="3">
        <f>IF(odi[[#This Row],[Milestones]]=0,0,(odi[[#This Row],[Mat]]/odi[[#This Row],[Milestones]]))</f>
        <v>6.666666666666667</v>
      </c>
      <c r="T311" s="3">
        <f>odi[[#This Row],[Milestones]]/odi[[#This Row],[Mat]]*100</f>
        <v>15</v>
      </c>
      <c r="U311" s="3"/>
    </row>
    <row r="312" spans="1:21" x14ac:dyDescent="0.3">
      <c r="A312">
        <v>7</v>
      </c>
      <c r="B312" t="s">
        <v>532</v>
      </c>
      <c r="C312" t="s">
        <v>16</v>
      </c>
      <c r="D312">
        <v>2016</v>
      </c>
      <c r="E312">
        <v>22</v>
      </c>
      <c r="F312">
        <v>16</v>
      </c>
      <c r="G312">
        <v>5</v>
      </c>
      <c r="H312">
        <v>321</v>
      </c>
      <c r="I312">
        <v>43</v>
      </c>
      <c r="J312">
        <v>29.18</v>
      </c>
      <c r="K312">
        <v>87.46</v>
      </c>
      <c r="L312">
        <v>0</v>
      </c>
      <c r="M312">
        <v>0</v>
      </c>
      <c r="N312">
        <v>0</v>
      </c>
      <c r="O312" s="2">
        <f t="shared" si="23"/>
        <v>14.590909090909092</v>
      </c>
      <c r="P312" s="2">
        <f t="shared" si="24"/>
        <v>20.0625</v>
      </c>
      <c r="Q312">
        <f t="shared" si="25"/>
        <v>116.63999999999999</v>
      </c>
      <c r="R312">
        <f t="shared" si="26"/>
        <v>0</v>
      </c>
      <c r="S312" s="3">
        <f>IF(odi[[#This Row],[Milestones]]=0,0,(odi[[#This Row],[Mat]]/odi[[#This Row],[Milestones]]))</f>
        <v>0</v>
      </c>
      <c r="T312" s="3">
        <f>odi[[#This Row],[Milestones]]/odi[[#This Row],[Mat]]*100</f>
        <v>0</v>
      </c>
      <c r="U312" s="3"/>
    </row>
    <row r="313" spans="1:21" x14ac:dyDescent="0.3">
      <c r="A313">
        <v>5</v>
      </c>
      <c r="B313" t="s">
        <v>689</v>
      </c>
      <c r="C313" t="s">
        <v>13</v>
      </c>
      <c r="D313">
        <v>2011</v>
      </c>
      <c r="E313">
        <v>127</v>
      </c>
      <c r="F313">
        <v>126</v>
      </c>
      <c r="G313">
        <v>8</v>
      </c>
      <c r="H313">
        <v>4205</v>
      </c>
      <c r="I313">
        <v>158</v>
      </c>
      <c r="J313">
        <v>35.630000000000003</v>
      </c>
      <c r="K313">
        <v>80.94</v>
      </c>
      <c r="L313">
        <v>6</v>
      </c>
      <c r="M313">
        <v>27</v>
      </c>
      <c r="N313">
        <v>9</v>
      </c>
      <c r="O313" s="2">
        <f t="shared" si="23"/>
        <v>33.110236220472444</v>
      </c>
      <c r="P313" s="2">
        <f t="shared" si="24"/>
        <v>33.373015873015873</v>
      </c>
      <c r="Q313">
        <f t="shared" si="25"/>
        <v>116.57</v>
      </c>
      <c r="R313">
        <f t="shared" si="26"/>
        <v>33</v>
      </c>
      <c r="S313" s="3">
        <f>IF(odi[[#This Row],[Milestones]]=0,0,(odi[[#This Row],[Mat]]/odi[[#This Row],[Milestones]]))</f>
        <v>3.8484848484848486</v>
      </c>
      <c r="T313" s="3">
        <f>odi[[#This Row],[Milestones]]/odi[[#This Row],[Mat]]*100</f>
        <v>25.984251968503933</v>
      </c>
      <c r="U313" s="3"/>
    </row>
    <row r="314" spans="1:21" x14ac:dyDescent="0.3">
      <c r="A314">
        <v>12</v>
      </c>
      <c r="B314" t="s">
        <v>294</v>
      </c>
      <c r="C314" t="s">
        <v>11</v>
      </c>
      <c r="D314">
        <v>2015</v>
      </c>
      <c r="E314">
        <v>46</v>
      </c>
      <c r="F314">
        <v>42</v>
      </c>
      <c r="G314">
        <v>6</v>
      </c>
      <c r="H314">
        <v>934</v>
      </c>
      <c r="I314">
        <v>86</v>
      </c>
      <c r="J314">
        <v>25.94</v>
      </c>
      <c r="K314">
        <v>90.59</v>
      </c>
      <c r="L314">
        <v>0</v>
      </c>
      <c r="M314">
        <v>6</v>
      </c>
      <c r="N314">
        <v>4</v>
      </c>
      <c r="O314" s="2">
        <f t="shared" si="23"/>
        <v>20.304347826086957</v>
      </c>
      <c r="P314" s="2">
        <f t="shared" si="24"/>
        <v>22.238095238095237</v>
      </c>
      <c r="Q314">
        <f t="shared" si="25"/>
        <v>116.53</v>
      </c>
      <c r="R314">
        <f t="shared" si="26"/>
        <v>6</v>
      </c>
      <c r="S314" s="3">
        <f>IF(odi[[#This Row],[Milestones]]=0,0,(odi[[#This Row],[Mat]]/odi[[#This Row],[Milestones]]))</f>
        <v>7.666666666666667</v>
      </c>
      <c r="T314" s="3">
        <f>odi[[#This Row],[Milestones]]/odi[[#This Row],[Mat]]*100</f>
        <v>13.043478260869565</v>
      </c>
      <c r="U314" s="3"/>
    </row>
    <row r="315" spans="1:21" x14ac:dyDescent="0.3">
      <c r="A315">
        <v>34</v>
      </c>
      <c r="B315" t="s">
        <v>31</v>
      </c>
      <c r="C315" t="s">
        <v>16</v>
      </c>
      <c r="D315">
        <v>2019</v>
      </c>
      <c r="E315">
        <v>287</v>
      </c>
      <c r="F315">
        <v>258</v>
      </c>
      <c r="G315">
        <v>40</v>
      </c>
      <c r="H315">
        <v>7534</v>
      </c>
      <c r="I315">
        <v>143</v>
      </c>
      <c r="J315">
        <v>34.549999999999997</v>
      </c>
      <c r="K315">
        <v>81.900000000000006</v>
      </c>
      <c r="L315">
        <v>9</v>
      </c>
      <c r="M315">
        <v>44</v>
      </c>
      <c r="N315">
        <v>15</v>
      </c>
      <c r="O315" s="2">
        <f t="shared" si="23"/>
        <v>26.250871080139373</v>
      </c>
      <c r="P315" s="2">
        <f t="shared" si="24"/>
        <v>29.2015503875969</v>
      </c>
      <c r="Q315">
        <f t="shared" si="25"/>
        <v>116.45</v>
      </c>
      <c r="R315">
        <f t="shared" si="26"/>
        <v>53</v>
      </c>
      <c r="S315" s="3">
        <f>IF(odi[[#This Row],[Milestones]]=0,0,(odi[[#This Row],[Mat]]/odi[[#This Row],[Milestones]]))</f>
        <v>5.4150943396226419</v>
      </c>
      <c r="T315" s="3">
        <f>odi[[#This Row],[Milestones]]/odi[[#This Row],[Mat]]*100</f>
        <v>18.466898954703833</v>
      </c>
      <c r="U315" s="3"/>
    </row>
    <row r="316" spans="1:21" x14ac:dyDescent="0.3">
      <c r="A316">
        <v>8</v>
      </c>
      <c r="B316" t="s">
        <v>977</v>
      </c>
      <c r="C316" t="s">
        <v>20</v>
      </c>
      <c r="D316">
        <v>2011</v>
      </c>
      <c r="E316">
        <v>4</v>
      </c>
      <c r="F316">
        <v>3</v>
      </c>
      <c r="G316">
        <v>1</v>
      </c>
      <c r="H316">
        <v>70</v>
      </c>
      <c r="I316">
        <v>35</v>
      </c>
      <c r="J316">
        <v>35</v>
      </c>
      <c r="K316">
        <v>81.39</v>
      </c>
      <c r="L316">
        <v>0</v>
      </c>
      <c r="M316">
        <v>0</v>
      </c>
      <c r="N316">
        <v>0</v>
      </c>
      <c r="O316" s="2">
        <f t="shared" si="23"/>
        <v>17.5</v>
      </c>
      <c r="P316" s="2">
        <f t="shared" si="24"/>
        <v>23.333333333333332</v>
      </c>
      <c r="Q316">
        <f t="shared" si="25"/>
        <v>116.39</v>
      </c>
      <c r="R316">
        <f t="shared" si="26"/>
        <v>0</v>
      </c>
      <c r="S316" s="3">
        <f>IF(odi[[#This Row],[Milestones]]=0,0,(odi[[#This Row],[Mat]]/odi[[#This Row],[Milestones]]))</f>
        <v>0</v>
      </c>
      <c r="T316" s="3">
        <f>odi[[#This Row],[Milestones]]/odi[[#This Row],[Mat]]*100</f>
        <v>0</v>
      </c>
      <c r="U316" s="3"/>
    </row>
    <row r="317" spans="1:21" x14ac:dyDescent="0.3">
      <c r="A317">
        <v>4</v>
      </c>
      <c r="B317" t="s">
        <v>1190</v>
      </c>
      <c r="C317" t="s">
        <v>18</v>
      </c>
      <c r="D317">
        <v>2019</v>
      </c>
      <c r="E317">
        <v>45</v>
      </c>
      <c r="F317">
        <v>43</v>
      </c>
      <c r="G317">
        <v>10</v>
      </c>
      <c r="H317">
        <v>1120</v>
      </c>
      <c r="I317">
        <v>124</v>
      </c>
      <c r="J317">
        <v>33.93</v>
      </c>
      <c r="K317">
        <v>82.41</v>
      </c>
      <c r="L317">
        <v>1</v>
      </c>
      <c r="M317">
        <v>9</v>
      </c>
      <c r="N317">
        <v>5</v>
      </c>
      <c r="O317" s="2">
        <f t="shared" si="23"/>
        <v>24.888888888888889</v>
      </c>
      <c r="P317" s="2">
        <f t="shared" si="24"/>
        <v>26.046511627906977</v>
      </c>
      <c r="Q317">
        <f t="shared" si="25"/>
        <v>116.34</v>
      </c>
      <c r="R317">
        <f t="shared" si="26"/>
        <v>10</v>
      </c>
      <c r="S317" s="3">
        <f>IF(odi[[#This Row],[Milestones]]=0,0,(odi[[#This Row],[Mat]]/odi[[#This Row],[Milestones]]))</f>
        <v>4.5</v>
      </c>
      <c r="T317" s="3">
        <f>odi[[#This Row],[Milestones]]/odi[[#This Row],[Mat]]*100</f>
        <v>22.222222222222221</v>
      </c>
      <c r="U317" s="3"/>
    </row>
    <row r="318" spans="1:21" x14ac:dyDescent="0.3">
      <c r="A318">
        <v>22</v>
      </c>
      <c r="B318" t="s">
        <v>2678</v>
      </c>
      <c r="C318" t="s">
        <v>13</v>
      </c>
      <c r="D318">
        <v>1991</v>
      </c>
      <c r="E318">
        <v>7</v>
      </c>
      <c r="F318">
        <v>6</v>
      </c>
      <c r="G318">
        <v>2</v>
      </c>
      <c r="H318">
        <v>96</v>
      </c>
      <c r="I318">
        <v>31</v>
      </c>
      <c r="J318">
        <v>24</v>
      </c>
      <c r="K318">
        <v>92.3</v>
      </c>
      <c r="L318">
        <v>0</v>
      </c>
      <c r="M318">
        <v>0</v>
      </c>
      <c r="N318">
        <v>0</v>
      </c>
      <c r="O318" s="2">
        <f t="shared" si="23"/>
        <v>13.714285714285714</v>
      </c>
      <c r="P318" s="2">
        <f t="shared" si="24"/>
        <v>16</v>
      </c>
      <c r="Q318">
        <f t="shared" si="25"/>
        <v>116.3</v>
      </c>
      <c r="R318">
        <f t="shared" si="26"/>
        <v>0</v>
      </c>
      <c r="S318" s="3">
        <f>IF(odi[[#This Row],[Milestones]]=0,0,(odi[[#This Row],[Mat]]/odi[[#This Row],[Milestones]]))</f>
        <v>0</v>
      </c>
      <c r="T318" s="3">
        <f>odi[[#This Row],[Milestones]]/odi[[#This Row],[Mat]]*100</f>
        <v>0</v>
      </c>
      <c r="U318" s="3"/>
    </row>
    <row r="319" spans="1:21" x14ac:dyDescent="0.3">
      <c r="A319">
        <v>45</v>
      </c>
      <c r="B319" t="s">
        <v>2574</v>
      </c>
      <c r="C319" t="s">
        <v>15</v>
      </c>
      <c r="D319">
        <v>1997</v>
      </c>
      <c r="E319">
        <v>15</v>
      </c>
      <c r="F319">
        <v>11</v>
      </c>
      <c r="G319">
        <v>1</v>
      </c>
      <c r="H319">
        <v>141</v>
      </c>
      <c r="I319">
        <v>52</v>
      </c>
      <c r="J319">
        <v>14.1</v>
      </c>
      <c r="K319">
        <v>102.17</v>
      </c>
      <c r="L319">
        <v>0</v>
      </c>
      <c r="M319">
        <v>1</v>
      </c>
      <c r="N319">
        <v>1</v>
      </c>
      <c r="O319" s="2">
        <f t="shared" si="23"/>
        <v>9.4</v>
      </c>
      <c r="P319" s="2">
        <f t="shared" si="24"/>
        <v>12.818181818181818</v>
      </c>
      <c r="Q319">
        <f t="shared" si="25"/>
        <v>116.27</v>
      </c>
      <c r="R319">
        <f t="shared" si="26"/>
        <v>1</v>
      </c>
      <c r="S319" s="3">
        <f>IF(odi[[#This Row],[Milestones]]=0,0,(odi[[#This Row],[Mat]]/odi[[#This Row],[Milestones]]))</f>
        <v>15</v>
      </c>
      <c r="T319" s="3">
        <f>odi[[#This Row],[Milestones]]/odi[[#This Row],[Mat]]*100</f>
        <v>6.666666666666667</v>
      </c>
      <c r="U319" s="3"/>
    </row>
    <row r="320" spans="1:21" x14ac:dyDescent="0.3">
      <c r="A320">
        <v>25</v>
      </c>
      <c r="B320" t="s">
        <v>2092</v>
      </c>
      <c r="C320" t="s">
        <v>12</v>
      </c>
      <c r="D320">
        <v>2002</v>
      </c>
      <c r="E320">
        <v>244</v>
      </c>
      <c r="F320">
        <v>236</v>
      </c>
      <c r="G320">
        <v>20</v>
      </c>
      <c r="H320">
        <v>8500</v>
      </c>
      <c r="I320">
        <v>173</v>
      </c>
      <c r="J320">
        <v>39.35</v>
      </c>
      <c r="K320">
        <v>76.900000000000006</v>
      </c>
      <c r="L320">
        <v>18</v>
      </c>
      <c r="M320">
        <v>50</v>
      </c>
      <c r="N320">
        <v>16</v>
      </c>
      <c r="O320" s="2">
        <f t="shared" si="23"/>
        <v>34.83606557377049</v>
      </c>
      <c r="P320" s="2">
        <f t="shared" si="24"/>
        <v>36.016949152542374</v>
      </c>
      <c r="Q320">
        <f t="shared" si="25"/>
        <v>116.25</v>
      </c>
      <c r="R320">
        <f t="shared" si="26"/>
        <v>68</v>
      </c>
      <c r="S320" s="3">
        <f>IF(odi[[#This Row],[Milestones]]=0,0,(odi[[#This Row],[Mat]]/odi[[#This Row],[Milestones]]))</f>
        <v>3.5882352941176472</v>
      </c>
      <c r="T320" s="3">
        <f>odi[[#This Row],[Milestones]]/odi[[#This Row],[Mat]]*100</f>
        <v>27.868852459016392</v>
      </c>
      <c r="U320" s="3"/>
    </row>
    <row r="321" spans="1:21" x14ac:dyDescent="0.3">
      <c r="A321">
        <v>7</v>
      </c>
      <c r="B321" t="s">
        <v>2867</v>
      </c>
      <c r="C321" t="s">
        <v>11</v>
      </c>
      <c r="D321">
        <v>1974</v>
      </c>
      <c r="E321">
        <v>1</v>
      </c>
      <c r="F321">
        <v>1</v>
      </c>
      <c r="G321">
        <v>0</v>
      </c>
      <c r="H321">
        <v>44</v>
      </c>
      <c r="I321">
        <v>44</v>
      </c>
      <c r="J321">
        <v>44</v>
      </c>
      <c r="K321">
        <v>72.13</v>
      </c>
      <c r="L321">
        <v>0</v>
      </c>
      <c r="M321">
        <v>0</v>
      </c>
      <c r="N321">
        <v>0</v>
      </c>
      <c r="O321" s="2">
        <f t="shared" si="23"/>
        <v>44</v>
      </c>
      <c r="P321" s="2">
        <f t="shared" si="24"/>
        <v>44</v>
      </c>
      <c r="Q321">
        <f t="shared" si="25"/>
        <v>116.13</v>
      </c>
      <c r="R321">
        <f t="shared" si="26"/>
        <v>0</v>
      </c>
      <c r="S321" s="3">
        <f>IF(odi[[#This Row],[Milestones]]=0,0,(odi[[#This Row],[Mat]]/odi[[#This Row],[Milestones]]))</f>
        <v>0</v>
      </c>
      <c r="T321" s="3">
        <f>odi[[#This Row],[Milestones]]/odi[[#This Row],[Mat]]*100</f>
        <v>0</v>
      </c>
      <c r="U321" s="3"/>
    </row>
    <row r="322" spans="1:21" x14ac:dyDescent="0.3">
      <c r="A322">
        <v>22</v>
      </c>
      <c r="B322" t="s">
        <v>35</v>
      </c>
      <c r="C322" t="s">
        <v>2022</v>
      </c>
      <c r="D322">
        <v>2016</v>
      </c>
      <c r="E322">
        <v>6</v>
      </c>
      <c r="F322">
        <v>6</v>
      </c>
      <c r="G322">
        <v>0</v>
      </c>
      <c r="H322">
        <v>190</v>
      </c>
      <c r="I322">
        <v>79</v>
      </c>
      <c r="J322">
        <v>31.66</v>
      </c>
      <c r="K322">
        <v>84.44</v>
      </c>
      <c r="L322">
        <v>0</v>
      </c>
      <c r="M322">
        <v>2</v>
      </c>
      <c r="N322">
        <v>2</v>
      </c>
      <c r="O322" s="2">
        <f t="shared" ref="O322:O385" si="27">H322/E322</f>
        <v>31.666666666666668</v>
      </c>
      <c r="P322" s="2">
        <f t="shared" ref="P322:P385" si="28">H322/F322</f>
        <v>31.666666666666668</v>
      </c>
      <c r="Q322">
        <f t="shared" ref="Q322:Q385" si="29">K322+J322</f>
        <v>116.1</v>
      </c>
      <c r="R322">
        <f t="shared" ref="R322:R385" si="30">M322+L322</f>
        <v>2</v>
      </c>
      <c r="S322" s="3">
        <f>IF(odi[[#This Row],[Milestones]]=0,0,(odi[[#This Row],[Mat]]/odi[[#This Row],[Milestones]]))</f>
        <v>3</v>
      </c>
      <c r="T322" s="3">
        <f>odi[[#This Row],[Milestones]]/odi[[#This Row],[Mat]]*100</f>
        <v>33.333333333333329</v>
      </c>
      <c r="U322" s="3"/>
    </row>
    <row r="323" spans="1:21" x14ac:dyDescent="0.3">
      <c r="A323">
        <v>18</v>
      </c>
      <c r="B323" t="s">
        <v>2089</v>
      </c>
      <c r="C323" t="s">
        <v>14</v>
      </c>
      <c r="D323">
        <v>2003</v>
      </c>
      <c r="E323">
        <v>308</v>
      </c>
      <c r="F323">
        <v>296</v>
      </c>
      <c r="G323">
        <v>30</v>
      </c>
      <c r="H323">
        <v>9284</v>
      </c>
      <c r="I323">
        <v>145</v>
      </c>
      <c r="J323">
        <v>34.9</v>
      </c>
      <c r="K323">
        <v>81.13</v>
      </c>
      <c r="L323">
        <v>11</v>
      </c>
      <c r="M323">
        <v>64</v>
      </c>
      <c r="N323">
        <v>17</v>
      </c>
      <c r="O323" s="2">
        <f t="shared" si="27"/>
        <v>30.142857142857142</v>
      </c>
      <c r="P323" s="2">
        <f t="shared" si="28"/>
        <v>31.364864864864863</v>
      </c>
      <c r="Q323">
        <f t="shared" si="29"/>
        <v>116.03</v>
      </c>
      <c r="R323">
        <f t="shared" si="30"/>
        <v>75</v>
      </c>
      <c r="S323" s="3">
        <f>IF(odi[[#This Row],[Milestones]]=0,0,(odi[[#This Row],[Mat]]/odi[[#This Row],[Milestones]]))</f>
        <v>4.1066666666666665</v>
      </c>
      <c r="T323" s="3">
        <f>odi[[#This Row],[Milestones]]/odi[[#This Row],[Mat]]*100</f>
        <v>24.350649350649352</v>
      </c>
      <c r="U323" s="3"/>
    </row>
    <row r="324" spans="1:21" x14ac:dyDescent="0.3">
      <c r="A324">
        <v>12</v>
      </c>
      <c r="B324" t="s">
        <v>2107</v>
      </c>
      <c r="C324" t="s">
        <v>17</v>
      </c>
      <c r="D324">
        <v>2003</v>
      </c>
      <c r="E324">
        <v>245</v>
      </c>
      <c r="F324">
        <v>220</v>
      </c>
      <c r="G324">
        <v>51</v>
      </c>
      <c r="H324">
        <v>5935</v>
      </c>
      <c r="I324">
        <v>121</v>
      </c>
      <c r="J324">
        <v>35.11</v>
      </c>
      <c r="K324">
        <v>80.900000000000006</v>
      </c>
      <c r="L324">
        <v>2</v>
      </c>
      <c r="M324">
        <v>33</v>
      </c>
      <c r="N324">
        <v>12</v>
      </c>
      <c r="O324" s="2">
        <f t="shared" si="27"/>
        <v>24.224489795918366</v>
      </c>
      <c r="P324" s="2">
        <f t="shared" si="28"/>
        <v>26.977272727272727</v>
      </c>
      <c r="Q324">
        <f t="shared" si="29"/>
        <v>116.01</v>
      </c>
      <c r="R324">
        <f t="shared" si="30"/>
        <v>35</v>
      </c>
      <c r="S324" s="3">
        <f>IF(odi[[#This Row],[Milestones]]=0,0,(odi[[#This Row],[Mat]]/odi[[#This Row],[Milestones]]))</f>
        <v>7</v>
      </c>
      <c r="T324" s="3">
        <f>odi[[#This Row],[Milestones]]/odi[[#This Row],[Mat]]*100</f>
        <v>14.285714285714285</v>
      </c>
      <c r="U324" s="3"/>
    </row>
    <row r="325" spans="1:21" x14ac:dyDescent="0.3">
      <c r="A325">
        <v>2</v>
      </c>
      <c r="B325" t="s">
        <v>2161</v>
      </c>
      <c r="C325" t="s">
        <v>12</v>
      </c>
      <c r="D325">
        <v>1983</v>
      </c>
      <c r="E325">
        <v>74</v>
      </c>
      <c r="F325">
        <v>72</v>
      </c>
      <c r="G325">
        <v>14</v>
      </c>
      <c r="H325">
        <v>2331</v>
      </c>
      <c r="I325">
        <v>138</v>
      </c>
      <c r="J325">
        <v>40.18</v>
      </c>
      <c r="K325">
        <v>75.7</v>
      </c>
      <c r="L325">
        <v>3</v>
      </c>
      <c r="M325">
        <v>14</v>
      </c>
      <c r="N325">
        <v>7</v>
      </c>
      <c r="O325" s="2">
        <f t="shared" si="27"/>
        <v>31.5</v>
      </c>
      <c r="P325" s="2">
        <f t="shared" si="28"/>
        <v>32.375</v>
      </c>
      <c r="Q325">
        <f t="shared" si="29"/>
        <v>115.88</v>
      </c>
      <c r="R325">
        <f t="shared" si="30"/>
        <v>17</v>
      </c>
      <c r="S325" s="3">
        <f>IF(odi[[#This Row],[Milestones]]=0,0,(odi[[#This Row],[Mat]]/odi[[#This Row],[Milestones]]))</f>
        <v>4.3529411764705879</v>
      </c>
      <c r="T325" s="3">
        <f>odi[[#This Row],[Milestones]]/odi[[#This Row],[Mat]]*100</f>
        <v>22.972972972972975</v>
      </c>
      <c r="U325" s="3"/>
    </row>
    <row r="326" spans="1:21" x14ac:dyDescent="0.3">
      <c r="A326">
        <v>21</v>
      </c>
      <c r="B326" t="s">
        <v>100</v>
      </c>
      <c r="C326" t="s">
        <v>19</v>
      </c>
      <c r="D326">
        <v>2019</v>
      </c>
      <c r="E326">
        <v>131</v>
      </c>
      <c r="F326">
        <v>127</v>
      </c>
      <c r="G326">
        <v>18</v>
      </c>
      <c r="H326">
        <v>3717</v>
      </c>
      <c r="I326">
        <v>129</v>
      </c>
      <c r="J326">
        <v>34.1</v>
      </c>
      <c r="K326">
        <v>81.760000000000005</v>
      </c>
      <c r="L326">
        <v>3</v>
      </c>
      <c r="M326">
        <v>31</v>
      </c>
      <c r="N326">
        <v>7</v>
      </c>
      <c r="O326" s="2">
        <f t="shared" si="27"/>
        <v>28.374045801526716</v>
      </c>
      <c r="P326" s="2">
        <f t="shared" si="28"/>
        <v>29.26771653543307</v>
      </c>
      <c r="Q326">
        <f t="shared" si="29"/>
        <v>115.86000000000001</v>
      </c>
      <c r="R326">
        <f t="shared" si="30"/>
        <v>34</v>
      </c>
      <c r="S326" s="3">
        <f>IF(odi[[#This Row],[Milestones]]=0,0,(odi[[#This Row],[Mat]]/odi[[#This Row],[Milestones]]))</f>
        <v>3.8529411764705883</v>
      </c>
      <c r="T326" s="3">
        <f>odi[[#This Row],[Milestones]]/odi[[#This Row],[Mat]]*100</f>
        <v>25.954198473282442</v>
      </c>
      <c r="U326" s="3"/>
    </row>
    <row r="327" spans="1:21" x14ac:dyDescent="0.3">
      <c r="A327">
        <v>29</v>
      </c>
      <c r="B327" t="s">
        <v>401</v>
      </c>
      <c r="C327" t="s">
        <v>18</v>
      </c>
      <c r="D327">
        <v>2016</v>
      </c>
      <c r="E327">
        <v>83</v>
      </c>
      <c r="F327">
        <v>69</v>
      </c>
      <c r="G327">
        <v>11</v>
      </c>
      <c r="H327">
        <v>1976</v>
      </c>
      <c r="I327">
        <v>115</v>
      </c>
      <c r="J327">
        <v>34.06</v>
      </c>
      <c r="K327">
        <v>81.78</v>
      </c>
      <c r="L327">
        <v>2</v>
      </c>
      <c r="M327">
        <v>11</v>
      </c>
      <c r="N327">
        <v>6</v>
      </c>
      <c r="O327" s="2">
        <f t="shared" si="27"/>
        <v>23.807228915662652</v>
      </c>
      <c r="P327" s="2">
        <f t="shared" si="28"/>
        <v>28.637681159420289</v>
      </c>
      <c r="Q327">
        <f t="shared" si="29"/>
        <v>115.84</v>
      </c>
      <c r="R327">
        <f t="shared" si="30"/>
        <v>13</v>
      </c>
      <c r="S327" s="3">
        <f>IF(odi[[#This Row],[Milestones]]=0,0,(odi[[#This Row],[Mat]]/odi[[#This Row],[Milestones]]))</f>
        <v>6.384615384615385</v>
      </c>
      <c r="T327" s="3">
        <f>odi[[#This Row],[Milestones]]/odi[[#This Row],[Mat]]*100</f>
        <v>15.66265060240964</v>
      </c>
      <c r="U327" s="3"/>
    </row>
    <row r="328" spans="1:21" x14ac:dyDescent="0.3">
      <c r="A328">
        <v>27</v>
      </c>
      <c r="B328" t="s">
        <v>196</v>
      </c>
      <c r="C328" t="s">
        <v>19</v>
      </c>
      <c r="D328">
        <v>2019</v>
      </c>
      <c r="E328">
        <v>97</v>
      </c>
      <c r="F328">
        <v>93</v>
      </c>
      <c r="G328">
        <v>15</v>
      </c>
      <c r="H328">
        <v>2656</v>
      </c>
      <c r="I328">
        <v>141</v>
      </c>
      <c r="J328">
        <v>34.049999999999997</v>
      </c>
      <c r="K328">
        <v>81.739999999999995</v>
      </c>
      <c r="L328">
        <v>3</v>
      </c>
      <c r="M328">
        <v>14</v>
      </c>
      <c r="N328">
        <v>1</v>
      </c>
      <c r="O328" s="2">
        <f t="shared" si="27"/>
        <v>27.381443298969071</v>
      </c>
      <c r="P328" s="2">
        <f t="shared" si="28"/>
        <v>28.559139784946236</v>
      </c>
      <c r="Q328">
        <f t="shared" si="29"/>
        <v>115.78999999999999</v>
      </c>
      <c r="R328">
        <f t="shared" si="30"/>
        <v>17</v>
      </c>
      <c r="S328" s="3">
        <f>IF(odi[[#This Row],[Milestones]]=0,0,(odi[[#This Row],[Mat]]/odi[[#This Row],[Milestones]]))</f>
        <v>5.7058823529411766</v>
      </c>
      <c r="T328" s="3">
        <f>odi[[#This Row],[Milestones]]/odi[[#This Row],[Mat]]*100</f>
        <v>17.525773195876287</v>
      </c>
      <c r="U328" s="3"/>
    </row>
    <row r="329" spans="1:21" x14ac:dyDescent="0.3">
      <c r="A329">
        <v>48</v>
      </c>
      <c r="B329" t="s">
        <v>199</v>
      </c>
      <c r="C329" t="s">
        <v>12</v>
      </c>
      <c r="D329">
        <v>2015</v>
      </c>
      <c r="E329">
        <v>126</v>
      </c>
      <c r="F329">
        <v>115</v>
      </c>
      <c r="G329">
        <v>16</v>
      </c>
      <c r="H329">
        <v>3122</v>
      </c>
      <c r="I329">
        <v>110</v>
      </c>
      <c r="J329">
        <v>31.53</v>
      </c>
      <c r="K329">
        <v>84.24</v>
      </c>
      <c r="L329">
        <v>2</v>
      </c>
      <c r="M329">
        <v>16</v>
      </c>
      <c r="N329">
        <v>2</v>
      </c>
      <c r="O329" s="2">
        <f t="shared" si="27"/>
        <v>24.777777777777779</v>
      </c>
      <c r="P329" s="2">
        <f t="shared" si="28"/>
        <v>27.14782608695652</v>
      </c>
      <c r="Q329">
        <f t="shared" si="29"/>
        <v>115.77</v>
      </c>
      <c r="R329">
        <f t="shared" si="30"/>
        <v>18</v>
      </c>
      <c r="S329" s="3">
        <f>IF(odi[[#This Row],[Milestones]]=0,0,(odi[[#This Row],[Mat]]/odi[[#This Row],[Milestones]]))</f>
        <v>7</v>
      </c>
      <c r="T329" s="3">
        <f>odi[[#This Row],[Milestones]]/odi[[#This Row],[Mat]]*100</f>
        <v>14.285714285714285</v>
      </c>
      <c r="U329" s="3"/>
    </row>
    <row r="330" spans="1:21" x14ac:dyDescent="0.3">
      <c r="A330">
        <v>5</v>
      </c>
      <c r="B330" t="s">
        <v>760</v>
      </c>
      <c r="C330" t="s">
        <v>13</v>
      </c>
      <c r="D330">
        <v>2008</v>
      </c>
      <c r="E330">
        <v>10</v>
      </c>
      <c r="F330">
        <v>10</v>
      </c>
      <c r="G330">
        <v>0</v>
      </c>
      <c r="H330">
        <v>233</v>
      </c>
      <c r="I330">
        <v>83</v>
      </c>
      <c r="J330">
        <v>23.3</v>
      </c>
      <c r="K330">
        <v>92.46</v>
      </c>
      <c r="L330">
        <v>0</v>
      </c>
      <c r="M330">
        <v>1</v>
      </c>
      <c r="N330">
        <v>0</v>
      </c>
      <c r="O330" s="2">
        <f t="shared" si="27"/>
        <v>23.3</v>
      </c>
      <c r="P330" s="2">
        <f t="shared" si="28"/>
        <v>23.3</v>
      </c>
      <c r="Q330">
        <f t="shared" si="29"/>
        <v>115.75999999999999</v>
      </c>
      <c r="R330">
        <f t="shared" si="30"/>
        <v>1</v>
      </c>
      <c r="S330" s="3">
        <f>IF(odi[[#This Row],[Milestones]]=0,0,(odi[[#This Row],[Mat]]/odi[[#This Row],[Milestones]]))</f>
        <v>10</v>
      </c>
      <c r="T330" s="3">
        <f>odi[[#This Row],[Milestones]]/odi[[#This Row],[Mat]]*100</f>
        <v>10</v>
      </c>
      <c r="U330" s="3"/>
    </row>
    <row r="331" spans="1:21" x14ac:dyDescent="0.3">
      <c r="A331">
        <v>0</v>
      </c>
      <c r="B331" t="s">
        <v>1893</v>
      </c>
      <c r="C331" t="s">
        <v>17</v>
      </c>
      <c r="D331">
        <v>2005</v>
      </c>
      <c r="E331">
        <v>115</v>
      </c>
      <c r="F331">
        <v>71</v>
      </c>
      <c r="G331">
        <v>18</v>
      </c>
      <c r="H331">
        <v>1414</v>
      </c>
      <c r="I331">
        <v>129</v>
      </c>
      <c r="J331">
        <v>26.67</v>
      </c>
      <c r="K331">
        <v>88.7</v>
      </c>
      <c r="L331">
        <v>2</v>
      </c>
      <c r="M331">
        <v>4</v>
      </c>
      <c r="N331">
        <v>2</v>
      </c>
      <c r="O331" s="2">
        <f t="shared" si="27"/>
        <v>12.295652173913043</v>
      </c>
      <c r="P331" s="2">
        <f t="shared" si="28"/>
        <v>19.91549295774648</v>
      </c>
      <c r="Q331">
        <f t="shared" si="29"/>
        <v>115.37</v>
      </c>
      <c r="R331">
        <f t="shared" si="30"/>
        <v>6</v>
      </c>
      <c r="S331" s="3">
        <f>IF(odi[[#This Row],[Milestones]]=0,0,(odi[[#This Row],[Mat]]/odi[[#This Row],[Milestones]]))</f>
        <v>19.166666666666668</v>
      </c>
      <c r="T331" s="3">
        <f>odi[[#This Row],[Milestones]]/odi[[#This Row],[Mat]]*100</f>
        <v>5.2173913043478262</v>
      </c>
      <c r="U331" s="3"/>
    </row>
    <row r="332" spans="1:21" x14ac:dyDescent="0.3">
      <c r="A332">
        <v>32</v>
      </c>
      <c r="B332" t="s">
        <v>333</v>
      </c>
      <c r="C332" t="s">
        <v>16</v>
      </c>
      <c r="D332">
        <v>2016</v>
      </c>
      <c r="E332">
        <v>26</v>
      </c>
      <c r="F332">
        <v>25</v>
      </c>
      <c r="G332">
        <v>2</v>
      </c>
      <c r="H332">
        <v>735</v>
      </c>
      <c r="I332">
        <v>89</v>
      </c>
      <c r="J332">
        <v>31.95</v>
      </c>
      <c r="K332">
        <v>83.42</v>
      </c>
      <c r="L332">
        <v>0</v>
      </c>
      <c r="M332">
        <v>5</v>
      </c>
      <c r="N332">
        <v>1</v>
      </c>
      <c r="O332" s="2">
        <f t="shared" si="27"/>
        <v>28.26923076923077</v>
      </c>
      <c r="P332" s="2">
        <f t="shared" si="28"/>
        <v>29.4</v>
      </c>
      <c r="Q332">
        <f t="shared" si="29"/>
        <v>115.37</v>
      </c>
      <c r="R332">
        <f t="shared" si="30"/>
        <v>5</v>
      </c>
      <c r="S332" s="3">
        <f>IF(odi[[#This Row],[Milestones]]=0,0,(odi[[#This Row],[Mat]]/odi[[#This Row],[Milestones]]))</f>
        <v>5.2</v>
      </c>
      <c r="T332" s="3">
        <f>odi[[#This Row],[Milestones]]/odi[[#This Row],[Mat]]*100</f>
        <v>19.230769230769234</v>
      </c>
      <c r="U332" s="3"/>
    </row>
    <row r="333" spans="1:21" x14ac:dyDescent="0.3">
      <c r="A333">
        <v>8</v>
      </c>
      <c r="B333" t="s">
        <v>69</v>
      </c>
      <c r="C333" t="s">
        <v>20</v>
      </c>
      <c r="D333">
        <v>2019</v>
      </c>
      <c r="E333">
        <v>216</v>
      </c>
      <c r="F333">
        <v>202</v>
      </c>
      <c r="G333">
        <v>34</v>
      </c>
      <c r="H333">
        <v>6100</v>
      </c>
      <c r="I333">
        <v>144</v>
      </c>
      <c r="J333">
        <v>36.299999999999997</v>
      </c>
      <c r="K333">
        <v>79.03</v>
      </c>
      <c r="L333">
        <v>7</v>
      </c>
      <c r="M333">
        <v>37</v>
      </c>
      <c r="N333">
        <v>10</v>
      </c>
      <c r="O333" s="2">
        <f t="shared" si="27"/>
        <v>28.24074074074074</v>
      </c>
      <c r="P333" s="2">
        <f t="shared" si="28"/>
        <v>30.198019801980198</v>
      </c>
      <c r="Q333">
        <f t="shared" si="29"/>
        <v>115.33</v>
      </c>
      <c r="R333">
        <f t="shared" si="30"/>
        <v>44</v>
      </c>
      <c r="S333" s="3">
        <f>IF(odi[[#This Row],[Milestones]]=0,0,(odi[[#This Row],[Mat]]/odi[[#This Row],[Milestones]]))</f>
        <v>4.9090909090909092</v>
      </c>
      <c r="T333" s="3">
        <f>odi[[#This Row],[Milestones]]/odi[[#This Row],[Mat]]*100</f>
        <v>20.37037037037037</v>
      </c>
      <c r="U333" s="3"/>
    </row>
    <row r="334" spans="1:21" x14ac:dyDescent="0.3">
      <c r="A334">
        <v>38</v>
      </c>
      <c r="B334" t="s">
        <v>3064</v>
      </c>
      <c r="C334" t="s">
        <v>2040</v>
      </c>
      <c r="D334">
        <v>2004</v>
      </c>
      <c r="E334">
        <v>2</v>
      </c>
      <c r="F334">
        <v>2</v>
      </c>
      <c r="G334">
        <v>0</v>
      </c>
      <c r="H334">
        <v>20</v>
      </c>
      <c r="I334">
        <v>20</v>
      </c>
      <c r="J334">
        <v>10</v>
      </c>
      <c r="K334">
        <v>105.26</v>
      </c>
      <c r="L334">
        <v>0</v>
      </c>
      <c r="M334">
        <v>0</v>
      </c>
      <c r="N334">
        <v>1</v>
      </c>
      <c r="O334" s="2">
        <f t="shared" si="27"/>
        <v>10</v>
      </c>
      <c r="P334" s="2">
        <f t="shared" si="28"/>
        <v>10</v>
      </c>
      <c r="Q334">
        <f t="shared" si="29"/>
        <v>115.26</v>
      </c>
      <c r="R334">
        <f t="shared" si="30"/>
        <v>0</v>
      </c>
      <c r="S334" s="3">
        <f>IF(odi[[#This Row],[Milestones]]=0,0,(odi[[#This Row],[Mat]]/odi[[#This Row],[Milestones]]))</f>
        <v>0</v>
      </c>
      <c r="T334" s="3">
        <f>odi[[#This Row],[Milestones]]/odi[[#This Row],[Mat]]*100</f>
        <v>0</v>
      </c>
      <c r="U334" s="3"/>
    </row>
    <row r="335" spans="1:21" x14ac:dyDescent="0.3">
      <c r="A335">
        <v>18</v>
      </c>
      <c r="B335" t="s">
        <v>278</v>
      </c>
      <c r="C335" t="s">
        <v>18</v>
      </c>
      <c r="D335">
        <v>2019</v>
      </c>
      <c r="E335">
        <v>69</v>
      </c>
      <c r="F335">
        <v>54</v>
      </c>
      <c r="G335">
        <v>21</v>
      </c>
      <c r="H335">
        <v>898</v>
      </c>
      <c r="I335">
        <v>67</v>
      </c>
      <c r="J335">
        <v>27.21</v>
      </c>
      <c r="K335">
        <v>87.95</v>
      </c>
      <c r="L335">
        <v>0</v>
      </c>
      <c r="M335">
        <v>2</v>
      </c>
      <c r="N335">
        <v>3</v>
      </c>
      <c r="O335" s="2">
        <f t="shared" si="27"/>
        <v>13.014492753623188</v>
      </c>
      <c r="P335" s="2">
        <f t="shared" si="28"/>
        <v>16.62962962962963</v>
      </c>
      <c r="Q335">
        <f t="shared" si="29"/>
        <v>115.16</v>
      </c>
      <c r="R335">
        <f t="shared" si="30"/>
        <v>2</v>
      </c>
      <c r="S335" s="3">
        <f>IF(odi[[#This Row],[Milestones]]=0,0,(odi[[#This Row],[Mat]]/odi[[#This Row],[Milestones]]))</f>
        <v>34.5</v>
      </c>
      <c r="T335" s="3">
        <f>odi[[#This Row],[Milestones]]/odi[[#This Row],[Mat]]*100</f>
        <v>2.8985507246376812</v>
      </c>
      <c r="U335" s="3"/>
    </row>
    <row r="336" spans="1:21" x14ac:dyDescent="0.3">
      <c r="A336">
        <v>22</v>
      </c>
      <c r="B336" t="s">
        <v>2109</v>
      </c>
      <c r="C336" t="s">
        <v>17</v>
      </c>
      <c r="D336">
        <v>2000</v>
      </c>
      <c r="E336">
        <v>188</v>
      </c>
      <c r="F336">
        <v>175</v>
      </c>
      <c r="G336">
        <v>31</v>
      </c>
      <c r="H336">
        <v>5565</v>
      </c>
      <c r="I336">
        <v>112</v>
      </c>
      <c r="J336">
        <v>38.64</v>
      </c>
      <c r="K336">
        <v>76.47</v>
      </c>
      <c r="L336">
        <v>2</v>
      </c>
      <c r="M336">
        <v>39</v>
      </c>
      <c r="N336">
        <v>8</v>
      </c>
      <c r="O336" s="2">
        <f t="shared" si="27"/>
        <v>29.601063829787233</v>
      </c>
      <c r="P336" s="2">
        <f t="shared" si="28"/>
        <v>31.8</v>
      </c>
      <c r="Q336">
        <f t="shared" si="29"/>
        <v>115.11</v>
      </c>
      <c r="R336">
        <f t="shared" si="30"/>
        <v>41</v>
      </c>
      <c r="S336" s="3">
        <f>IF(odi[[#This Row],[Milestones]]=0,0,(odi[[#This Row],[Mat]]/odi[[#This Row],[Milestones]]))</f>
        <v>4.5853658536585362</v>
      </c>
      <c r="T336" s="3">
        <f>odi[[#This Row],[Milestones]]/odi[[#This Row],[Mat]]*100</f>
        <v>21.808510638297875</v>
      </c>
      <c r="U336" s="3"/>
    </row>
    <row r="337" spans="1:21" x14ac:dyDescent="0.3">
      <c r="A337">
        <v>29</v>
      </c>
      <c r="B337" t="s">
        <v>2317</v>
      </c>
      <c r="C337" t="s">
        <v>17</v>
      </c>
      <c r="D337">
        <v>1996</v>
      </c>
      <c r="E337">
        <v>25</v>
      </c>
      <c r="F337">
        <v>23</v>
      </c>
      <c r="G337">
        <v>7</v>
      </c>
      <c r="H337">
        <v>539</v>
      </c>
      <c r="I337">
        <v>63</v>
      </c>
      <c r="J337">
        <v>33.68</v>
      </c>
      <c r="K337">
        <v>81.41</v>
      </c>
      <c r="L337">
        <v>0</v>
      </c>
      <c r="M337">
        <v>3</v>
      </c>
      <c r="N337">
        <v>0</v>
      </c>
      <c r="O337" s="2">
        <f t="shared" si="27"/>
        <v>21.56</v>
      </c>
      <c r="P337" s="2">
        <f t="shared" si="28"/>
        <v>23.434782608695652</v>
      </c>
      <c r="Q337">
        <f t="shared" si="29"/>
        <v>115.09</v>
      </c>
      <c r="R337">
        <f t="shared" si="30"/>
        <v>3</v>
      </c>
      <c r="S337" s="3">
        <f>IF(odi[[#This Row],[Milestones]]=0,0,(odi[[#This Row],[Mat]]/odi[[#This Row],[Milestones]]))</f>
        <v>8.3333333333333339</v>
      </c>
      <c r="T337" s="3">
        <f>odi[[#This Row],[Milestones]]/odi[[#This Row],[Mat]]*100</f>
        <v>12</v>
      </c>
      <c r="U337" s="3"/>
    </row>
    <row r="338" spans="1:21" x14ac:dyDescent="0.3">
      <c r="A338">
        <v>7</v>
      </c>
      <c r="B338" t="s">
        <v>3181</v>
      </c>
      <c r="C338" t="s">
        <v>18</v>
      </c>
      <c r="D338">
        <v>2012</v>
      </c>
      <c r="E338">
        <v>5</v>
      </c>
      <c r="F338">
        <v>3</v>
      </c>
      <c r="G338">
        <v>1</v>
      </c>
      <c r="H338">
        <v>12</v>
      </c>
      <c r="I338">
        <v>9</v>
      </c>
      <c r="J338">
        <v>6</v>
      </c>
      <c r="K338">
        <v>109.09</v>
      </c>
      <c r="L338">
        <v>0</v>
      </c>
      <c r="M338">
        <v>0</v>
      </c>
      <c r="N338">
        <v>1</v>
      </c>
      <c r="O338" s="2">
        <f t="shared" si="27"/>
        <v>2.4</v>
      </c>
      <c r="P338" s="2">
        <f t="shared" si="28"/>
        <v>4</v>
      </c>
      <c r="Q338">
        <f t="shared" si="29"/>
        <v>115.09</v>
      </c>
      <c r="R338">
        <f t="shared" si="30"/>
        <v>0</v>
      </c>
      <c r="S338" s="3">
        <f>IF(odi[[#This Row],[Milestones]]=0,0,(odi[[#This Row],[Mat]]/odi[[#This Row],[Milestones]]))</f>
        <v>0</v>
      </c>
      <c r="T338" s="3">
        <f>odi[[#This Row],[Milestones]]/odi[[#This Row],[Mat]]*100</f>
        <v>0</v>
      </c>
      <c r="U338" s="3"/>
    </row>
    <row r="339" spans="1:21" x14ac:dyDescent="0.3">
      <c r="A339">
        <v>36</v>
      </c>
      <c r="B339" t="s">
        <v>1387</v>
      </c>
      <c r="C339" t="s">
        <v>18</v>
      </c>
      <c r="D339">
        <v>2019</v>
      </c>
      <c r="E339">
        <v>52</v>
      </c>
      <c r="F339">
        <v>21</v>
      </c>
      <c r="G339">
        <v>7</v>
      </c>
      <c r="H339">
        <v>211</v>
      </c>
      <c r="I339">
        <v>48</v>
      </c>
      <c r="J339">
        <v>15.07</v>
      </c>
      <c r="K339">
        <v>100</v>
      </c>
      <c r="L339">
        <v>0</v>
      </c>
      <c r="M339">
        <v>0</v>
      </c>
      <c r="N339">
        <v>3</v>
      </c>
      <c r="O339" s="2">
        <f t="shared" si="27"/>
        <v>4.0576923076923075</v>
      </c>
      <c r="P339" s="2">
        <f t="shared" si="28"/>
        <v>10.047619047619047</v>
      </c>
      <c r="Q339">
        <f t="shared" si="29"/>
        <v>115.07</v>
      </c>
      <c r="R339">
        <f t="shared" si="30"/>
        <v>0</v>
      </c>
      <c r="S339" s="3">
        <f>IF(odi[[#This Row],[Milestones]]=0,0,(odi[[#This Row],[Mat]]/odi[[#This Row],[Milestones]]))</f>
        <v>0</v>
      </c>
      <c r="T339" s="3">
        <f>odi[[#This Row],[Milestones]]/odi[[#This Row],[Mat]]*100</f>
        <v>0</v>
      </c>
      <c r="U339" s="3"/>
    </row>
    <row r="340" spans="1:21" x14ac:dyDescent="0.3">
      <c r="A340">
        <v>25</v>
      </c>
      <c r="B340" t="s">
        <v>2195</v>
      </c>
      <c r="C340" t="s">
        <v>18</v>
      </c>
      <c r="D340">
        <v>1983</v>
      </c>
      <c r="E340">
        <v>41</v>
      </c>
      <c r="F340">
        <v>40</v>
      </c>
      <c r="G340">
        <v>6</v>
      </c>
      <c r="H340">
        <v>1598</v>
      </c>
      <c r="I340">
        <v>171</v>
      </c>
      <c r="J340">
        <v>47</v>
      </c>
      <c r="K340">
        <v>68.05</v>
      </c>
      <c r="L340">
        <v>3</v>
      </c>
      <c r="M340">
        <v>9</v>
      </c>
      <c r="N340">
        <v>1</v>
      </c>
      <c r="O340" s="2">
        <f t="shared" si="27"/>
        <v>38.975609756097562</v>
      </c>
      <c r="P340" s="2">
        <f t="shared" si="28"/>
        <v>39.950000000000003</v>
      </c>
      <c r="Q340">
        <f t="shared" si="29"/>
        <v>115.05</v>
      </c>
      <c r="R340">
        <f t="shared" si="30"/>
        <v>12</v>
      </c>
      <c r="S340" s="3">
        <f>IF(odi[[#This Row],[Milestones]]=0,0,(odi[[#This Row],[Mat]]/odi[[#This Row],[Milestones]]))</f>
        <v>3.4166666666666665</v>
      </c>
      <c r="T340" s="3">
        <f>odi[[#This Row],[Milestones]]/odi[[#This Row],[Mat]]*100</f>
        <v>29.268292682926827</v>
      </c>
      <c r="U340" s="3"/>
    </row>
    <row r="341" spans="1:21" x14ac:dyDescent="0.3">
      <c r="A341">
        <v>26</v>
      </c>
      <c r="B341" t="s">
        <v>379</v>
      </c>
      <c r="C341" t="s">
        <v>13</v>
      </c>
      <c r="D341">
        <v>2015</v>
      </c>
      <c r="E341">
        <v>161</v>
      </c>
      <c r="F341">
        <v>157</v>
      </c>
      <c r="G341">
        <v>14</v>
      </c>
      <c r="H341">
        <v>5416</v>
      </c>
      <c r="I341">
        <v>141</v>
      </c>
      <c r="J341">
        <v>37.869999999999997</v>
      </c>
      <c r="K341">
        <v>77.16</v>
      </c>
      <c r="L341">
        <v>4</v>
      </c>
      <c r="M341">
        <v>35</v>
      </c>
      <c r="N341">
        <v>6</v>
      </c>
      <c r="O341" s="2">
        <f t="shared" si="27"/>
        <v>33.639751552795033</v>
      </c>
      <c r="P341" s="2">
        <f t="shared" si="28"/>
        <v>34.496815286624205</v>
      </c>
      <c r="Q341">
        <f t="shared" si="29"/>
        <v>115.03</v>
      </c>
      <c r="R341">
        <f t="shared" si="30"/>
        <v>39</v>
      </c>
      <c r="S341" s="3">
        <f>IF(odi[[#This Row],[Milestones]]=0,0,(odi[[#This Row],[Mat]]/odi[[#This Row],[Milestones]]))</f>
        <v>4.1282051282051286</v>
      </c>
      <c r="T341" s="3">
        <f>odi[[#This Row],[Milestones]]/odi[[#This Row],[Mat]]*100</f>
        <v>24.22360248447205</v>
      </c>
      <c r="U341" s="3"/>
    </row>
    <row r="342" spans="1:21" x14ac:dyDescent="0.3">
      <c r="A342">
        <v>45</v>
      </c>
      <c r="B342" t="s">
        <v>3139</v>
      </c>
      <c r="C342" t="s">
        <v>16</v>
      </c>
      <c r="D342">
        <v>2015</v>
      </c>
      <c r="E342">
        <v>1</v>
      </c>
      <c r="F342">
        <v>1</v>
      </c>
      <c r="G342">
        <v>0</v>
      </c>
      <c r="H342">
        <v>15</v>
      </c>
      <c r="I342">
        <v>15</v>
      </c>
      <c r="J342">
        <v>15</v>
      </c>
      <c r="K342">
        <v>100</v>
      </c>
      <c r="L342">
        <v>0</v>
      </c>
      <c r="M342">
        <v>0</v>
      </c>
      <c r="N342">
        <v>0</v>
      </c>
      <c r="O342" s="2">
        <f t="shared" si="27"/>
        <v>15</v>
      </c>
      <c r="P342" s="2">
        <f t="shared" si="28"/>
        <v>15</v>
      </c>
      <c r="Q342">
        <f t="shared" si="29"/>
        <v>115</v>
      </c>
      <c r="R342">
        <f t="shared" si="30"/>
        <v>0</v>
      </c>
      <c r="S342" s="3">
        <f>IF(odi[[#This Row],[Milestones]]=0,0,(odi[[#This Row],[Mat]]/odi[[#This Row],[Milestones]]))</f>
        <v>0</v>
      </c>
      <c r="T342" s="3">
        <f>odi[[#This Row],[Milestones]]/odi[[#This Row],[Mat]]*100</f>
        <v>0</v>
      </c>
      <c r="U342" s="3"/>
    </row>
    <row r="343" spans="1:21" x14ac:dyDescent="0.3">
      <c r="A343">
        <v>3</v>
      </c>
      <c r="B343" t="s">
        <v>99</v>
      </c>
      <c r="C343" t="s">
        <v>15</v>
      </c>
      <c r="D343">
        <v>2019</v>
      </c>
      <c r="E343">
        <v>48</v>
      </c>
      <c r="F343">
        <v>45</v>
      </c>
      <c r="G343">
        <v>2</v>
      </c>
      <c r="H343">
        <v>1402</v>
      </c>
      <c r="I343">
        <v>176</v>
      </c>
      <c r="J343">
        <v>32.6</v>
      </c>
      <c r="K343">
        <v>82.27</v>
      </c>
      <c r="L343">
        <v>2</v>
      </c>
      <c r="M343">
        <v>7</v>
      </c>
      <c r="N343">
        <v>2</v>
      </c>
      <c r="O343" s="2">
        <f t="shared" si="27"/>
        <v>29.208333333333332</v>
      </c>
      <c r="P343" s="2">
        <f t="shared" si="28"/>
        <v>31.155555555555555</v>
      </c>
      <c r="Q343">
        <f t="shared" si="29"/>
        <v>114.87</v>
      </c>
      <c r="R343">
        <f t="shared" si="30"/>
        <v>9</v>
      </c>
      <c r="S343" s="3">
        <f>IF(odi[[#This Row],[Milestones]]=0,0,(odi[[#This Row],[Mat]]/odi[[#This Row],[Milestones]]))</f>
        <v>5.333333333333333</v>
      </c>
      <c r="T343" s="3">
        <f>odi[[#This Row],[Milestones]]/odi[[#This Row],[Mat]]*100</f>
        <v>18.75</v>
      </c>
      <c r="U343" s="3"/>
    </row>
    <row r="344" spans="1:21" x14ac:dyDescent="0.3">
      <c r="A344">
        <v>9</v>
      </c>
      <c r="B344" t="s">
        <v>2122</v>
      </c>
      <c r="C344" t="s">
        <v>13</v>
      </c>
      <c r="D344">
        <v>1992</v>
      </c>
      <c r="E344">
        <v>122</v>
      </c>
      <c r="F344">
        <v>118</v>
      </c>
      <c r="G344">
        <v>16</v>
      </c>
      <c r="H344">
        <v>4010</v>
      </c>
      <c r="I344">
        <v>118</v>
      </c>
      <c r="J344">
        <v>39.31</v>
      </c>
      <c r="K344">
        <v>75.540000000000006</v>
      </c>
      <c r="L344">
        <v>4</v>
      </c>
      <c r="M344">
        <v>26</v>
      </c>
      <c r="N344">
        <v>8</v>
      </c>
      <c r="O344" s="2">
        <f t="shared" si="27"/>
        <v>32.868852459016395</v>
      </c>
      <c r="P344" s="2">
        <f t="shared" si="28"/>
        <v>33.983050847457626</v>
      </c>
      <c r="Q344">
        <f t="shared" si="29"/>
        <v>114.85000000000001</v>
      </c>
      <c r="R344">
        <f t="shared" si="30"/>
        <v>30</v>
      </c>
      <c r="S344" s="3">
        <f>IF(odi[[#This Row],[Milestones]]=0,0,(odi[[#This Row],[Mat]]/odi[[#This Row],[Milestones]]))</f>
        <v>4.0666666666666664</v>
      </c>
      <c r="T344" s="3">
        <f>odi[[#This Row],[Milestones]]/odi[[#This Row],[Mat]]*100</f>
        <v>24.590163934426229</v>
      </c>
      <c r="U344" s="3"/>
    </row>
    <row r="345" spans="1:21" x14ac:dyDescent="0.3">
      <c r="A345">
        <v>48</v>
      </c>
      <c r="B345" t="s">
        <v>607</v>
      </c>
      <c r="C345" t="s">
        <v>13</v>
      </c>
      <c r="D345">
        <v>2019</v>
      </c>
      <c r="E345">
        <v>99</v>
      </c>
      <c r="F345">
        <v>68</v>
      </c>
      <c r="G345">
        <v>20</v>
      </c>
      <c r="H345">
        <v>1186</v>
      </c>
      <c r="I345">
        <v>95</v>
      </c>
      <c r="J345">
        <v>24.7</v>
      </c>
      <c r="K345">
        <v>90.12</v>
      </c>
      <c r="L345">
        <v>0</v>
      </c>
      <c r="M345">
        <v>4</v>
      </c>
      <c r="N345">
        <v>6</v>
      </c>
      <c r="O345" s="2">
        <f t="shared" si="27"/>
        <v>11.979797979797979</v>
      </c>
      <c r="P345" s="2">
        <f t="shared" si="28"/>
        <v>17.441176470588236</v>
      </c>
      <c r="Q345">
        <f t="shared" si="29"/>
        <v>114.82000000000001</v>
      </c>
      <c r="R345">
        <f t="shared" si="30"/>
        <v>4</v>
      </c>
      <c r="S345" s="3">
        <f>IF(odi[[#This Row],[Milestones]]=0,0,(odi[[#This Row],[Mat]]/odi[[#This Row],[Milestones]]))</f>
        <v>24.75</v>
      </c>
      <c r="T345" s="3">
        <f>odi[[#This Row],[Milestones]]/odi[[#This Row],[Mat]]*100</f>
        <v>4.0404040404040407</v>
      </c>
      <c r="U345" s="3"/>
    </row>
    <row r="346" spans="1:21" x14ac:dyDescent="0.3">
      <c r="A346">
        <v>36</v>
      </c>
      <c r="B346" t="s">
        <v>556</v>
      </c>
      <c r="C346" t="s">
        <v>22</v>
      </c>
      <c r="D346">
        <v>2019</v>
      </c>
      <c r="E346">
        <v>5</v>
      </c>
      <c r="F346">
        <v>5</v>
      </c>
      <c r="G346">
        <v>1</v>
      </c>
      <c r="H346">
        <v>94</v>
      </c>
      <c r="I346">
        <v>56</v>
      </c>
      <c r="J346">
        <v>23.5</v>
      </c>
      <c r="K346">
        <v>91.26</v>
      </c>
      <c r="L346">
        <v>0</v>
      </c>
      <c r="M346">
        <v>1</v>
      </c>
      <c r="N346">
        <v>1</v>
      </c>
      <c r="O346" s="2">
        <f t="shared" si="27"/>
        <v>18.8</v>
      </c>
      <c r="P346" s="2">
        <f t="shared" si="28"/>
        <v>18.8</v>
      </c>
      <c r="Q346">
        <f t="shared" si="29"/>
        <v>114.76</v>
      </c>
      <c r="R346">
        <f t="shared" si="30"/>
        <v>1</v>
      </c>
      <c r="S346" s="3">
        <f>IF(odi[[#This Row],[Milestones]]=0,0,(odi[[#This Row],[Mat]]/odi[[#This Row],[Milestones]]))</f>
        <v>5</v>
      </c>
      <c r="T346" s="3">
        <f>odi[[#This Row],[Milestones]]/odi[[#This Row],[Mat]]*100</f>
        <v>20</v>
      </c>
      <c r="U346" s="3"/>
    </row>
    <row r="347" spans="1:21" x14ac:dyDescent="0.3">
      <c r="A347">
        <v>40</v>
      </c>
      <c r="B347" t="s">
        <v>350</v>
      </c>
      <c r="C347" t="s">
        <v>17</v>
      </c>
      <c r="D347">
        <v>2013</v>
      </c>
      <c r="E347">
        <v>31</v>
      </c>
      <c r="F347">
        <v>29</v>
      </c>
      <c r="G347">
        <v>3</v>
      </c>
      <c r="H347">
        <v>843</v>
      </c>
      <c r="I347">
        <v>124</v>
      </c>
      <c r="J347">
        <v>32.42</v>
      </c>
      <c r="K347">
        <v>82.32</v>
      </c>
      <c r="L347">
        <v>3</v>
      </c>
      <c r="M347">
        <v>3</v>
      </c>
      <c r="N347">
        <v>5</v>
      </c>
      <c r="O347" s="2">
        <f t="shared" si="27"/>
        <v>27.193548387096776</v>
      </c>
      <c r="P347" s="2">
        <f t="shared" si="28"/>
        <v>29.068965517241381</v>
      </c>
      <c r="Q347">
        <f t="shared" si="29"/>
        <v>114.74</v>
      </c>
      <c r="R347">
        <f t="shared" si="30"/>
        <v>6</v>
      </c>
      <c r="S347" s="3">
        <f>IF(odi[[#This Row],[Milestones]]=0,0,(odi[[#This Row],[Mat]]/odi[[#This Row],[Milestones]]))</f>
        <v>5.166666666666667</v>
      </c>
      <c r="T347" s="3">
        <f>odi[[#This Row],[Milestones]]/odi[[#This Row],[Mat]]*100</f>
        <v>19.35483870967742</v>
      </c>
      <c r="U347" s="3"/>
    </row>
    <row r="348" spans="1:21" x14ac:dyDescent="0.3">
      <c r="A348">
        <v>27</v>
      </c>
      <c r="B348" t="s">
        <v>2540</v>
      </c>
      <c r="C348" t="s">
        <v>15</v>
      </c>
      <c r="D348">
        <v>1975</v>
      </c>
      <c r="E348">
        <v>7</v>
      </c>
      <c r="F348">
        <v>5</v>
      </c>
      <c r="G348">
        <v>2</v>
      </c>
      <c r="H348">
        <v>164</v>
      </c>
      <c r="I348">
        <v>55</v>
      </c>
      <c r="J348">
        <v>54.66</v>
      </c>
      <c r="K348">
        <v>60.07</v>
      </c>
      <c r="L348">
        <v>0</v>
      </c>
      <c r="M348">
        <v>2</v>
      </c>
      <c r="N348">
        <v>0</v>
      </c>
      <c r="O348" s="2">
        <f t="shared" si="27"/>
        <v>23.428571428571427</v>
      </c>
      <c r="P348" s="2">
        <f t="shared" si="28"/>
        <v>32.799999999999997</v>
      </c>
      <c r="Q348">
        <f t="shared" si="29"/>
        <v>114.72999999999999</v>
      </c>
      <c r="R348">
        <f t="shared" si="30"/>
        <v>2</v>
      </c>
      <c r="S348" s="3">
        <f>IF(odi[[#This Row],[Milestones]]=0,0,(odi[[#This Row],[Mat]]/odi[[#This Row],[Milestones]]))</f>
        <v>3.5</v>
      </c>
      <c r="T348" s="3">
        <f>odi[[#This Row],[Milestones]]/odi[[#This Row],[Mat]]*100</f>
        <v>28.571428571428569</v>
      </c>
      <c r="U348" s="3"/>
    </row>
    <row r="349" spans="1:21" x14ac:dyDescent="0.3">
      <c r="A349">
        <v>8</v>
      </c>
      <c r="B349" t="s">
        <v>2086</v>
      </c>
      <c r="C349" t="s">
        <v>11</v>
      </c>
      <c r="D349">
        <v>2007</v>
      </c>
      <c r="E349">
        <v>311</v>
      </c>
      <c r="F349">
        <v>300</v>
      </c>
      <c r="G349">
        <v>23</v>
      </c>
      <c r="H349">
        <v>11363</v>
      </c>
      <c r="I349">
        <v>183</v>
      </c>
      <c r="J349">
        <v>41.02</v>
      </c>
      <c r="K349">
        <v>73.7</v>
      </c>
      <c r="L349">
        <v>22</v>
      </c>
      <c r="M349">
        <v>72</v>
      </c>
      <c r="N349">
        <v>16</v>
      </c>
      <c r="O349" s="2">
        <f t="shared" si="27"/>
        <v>36.536977491961416</v>
      </c>
      <c r="P349" s="2">
        <f t="shared" si="28"/>
        <v>37.876666666666665</v>
      </c>
      <c r="Q349">
        <f t="shared" si="29"/>
        <v>114.72</v>
      </c>
      <c r="R349">
        <f t="shared" si="30"/>
        <v>94</v>
      </c>
      <c r="S349" s="3">
        <f>IF(odi[[#This Row],[Milestones]]=0,0,(odi[[#This Row],[Mat]]/odi[[#This Row],[Milestones]]))</f>
        <v>3.3085106382978724</v>
      </c>
      <c r="T349" s="3">
        <f>odi[[#This Row],[Milestones]]/odi[[#This Row],[Mat]]*100</f>
        <v>30.225080385852088</v>
      </c>
      <c r="U349" s="3"/>
    </row>
    <row r="350" spans="1:21" x14ac:dyDescent="0.3">
      <c r="A350">
        <v>48</v>
      </c>
      <c r="B350" t="s">
        <v>372</v>
      </c>
      <c r="C350" t="s">
        <v>16</v>
      </c>
      <c r="D350">
        <v>2015</v>
      </c>
      <c r="E350">
        <v>38</v>
      </c>
      <c r="F350">
        <v>36</v>
      </c>
      <c r="G350">
        <v>12</v>
      </c>
      <c r="H350">
        <v>966</v>
      </c>
      <c r="I350">
        <v>114</v>
      </c>
      <c r="J350">
        <v>40.25</v>
      </c>
      <c r="K350">
        <v>74.47</v>
      </c>
      <c r="L350">
        <v>1</v>
      </c>
      <c r="M350">
        <v>6</v>
      </c>
      <c r="N350">
        <v>3</v>
      </c>
      <c r="O350" s="2">
        <f t="shared" si="27"/>
        <v>25.421052631578949</v>
      </c>
      <c r="P350" s="2">
        <f t="shared" si="28"/>
        <v>26.833333333333332</v>
      </c>
      <c r="Q350">
        <f t="shared" si="29"/>
        <v>114.72</v>
      </c>
      <c r="R350">
        <f t="shared" si="30"/>
        <v>7</v>
      </c>
      <c r="S350" s="3">
        <f>IF(odi[[#This Row],[Milestones]]=0,0,(odi[[#This Row],[Mat]]/odi[[#This Row],[Milestones]]))</f>
        <v>5.4285714285714288</v>
      </c>
      <c r="T350" s="3">
        <f>odi[[#This Row],[Milestones]]/odi[[#This Row],[Mat]]*100</f>
        <v>18.421052631578945</v>
      </c>
      <c r="U350" s="3"/>
    </row>
    <row r="351" spans="1:21" x14ac:dyDescent="0.3">
      <c r="A351">
        <v>2</v>
      </c>
      <c r="B351" t="s">
        <v>2634</v>
      </c>
      <c r="C351" t="s">
        <v>16</v>
      </c>
      <c r="D351">
        <v>1978</v>
      </c>
      <c r="E351">
        <v>6</v>
      </c>
      <c r="F351">
        <v>5</v>
      </c>
      <c r="G351">
        <v>0</v>
      </c>
      <c r="H351">
        <v>111</v>
      </c>
      <c r="I351">
        <v>28</v>
      </c>
      <c r="J351">
        <v>22.2</v>
      </c>
      <c r="K351">
        <v>92.5</v>
      </c>
      <c r="L351">
        <v>0</v>
      </c>
      <c r="M351">
        <v>0</v>
      </c>
      <c r="N351">
        <v>0</v>
      </c>
      <c r="O351" s="2">
        <f t="shared" si="27"/>
        <v>18.5</v>
      </c>
      <c r="P351" s="2">
        <f t="shared" si="28"/>
        <v>22.2</v>
      </c>
      <c r="Q351">
        <f t="shared" si="29"/>
        <v>114.7</v>
      </c>
      <c r="R351">
        <f t="shared" si="30"/>
        <v>0</v>
      </c>
      <c r="S351" s="3">
        <f>IF(odi[[#This Row],[Milestones]]=0,0,(odi[[#This Row],[Mat]]/odi[[#This Row],[Milestones]]))</f>
        <v>0</v>
      </c>
      <c r="T351" s="3">
        <f>odi[[#This Row],[Milestones]]/odi[[#This Row],[Mat]]*100</f>
        <v>0</v>
      </c>
      <c r="U351" s="3"/>
    </row>
    <row r="352" spans="1:21" x14ac:dyDescent="0.3">
      <c r="A352">
        <v>35</v>
      </c>
      <c r="B352" t="s">
        <v>410</v>
      </c>
      <c r="C352" t="s">
        <v>18</v>
      </c>
      <c r="D352">
        <v>2019</v>
      </c>
      <c r="E352">
        <v>95</v>
      </c>
      <c r="F352">
        <v>88</v>
      </c>
      <c r="G352">
        <v>9</v>
      </c>
      <c r="H352">
        <v>2550</v>
      </c>
      <c r="I352">
        <v>137</v>
      </c>
      <c r="J352">
        <v>32.270000000000003</v>
      </c>
      <c r="K352">
        <v>82.36</v>
      </c>
      <c r="L352">
        <v>4</v>
      </c>
      <c r="M352">
        <v>15</v>
      </c>
      <c r="N352">
        <v>7</v>
      </c>
      <c r="O352" s="2">
        <f t="shared" si="27"/>
        <v>26.842105263157894</v>
      </c>
      <c r="P352" s="2">
        <f t="shared" si="28"/>
        <v>28.977272727272727</v>
      </c>
      <c r="Q352">
        <f t="shared" si="29"/>
        <v>114.63</v>
      </c>
      <c r="R352">
        <f t="shared" si="30"/>
        <v>19</v>
      </c>
      <c r="S352" s="3">
        <f>IF(odi[[#This Row],[Milestones]]=0,0,(odi[[#This Row],[Mat]]/odi[[#This Row],[Milestones]]))</f>
        <v>5</v>
      </c>
      <c r="T352" s="3">
        <f>odi[[#This Row],[Milestones]]/odi[[#This Row],[Mat]]*100</f>
        <v>20</v>
      </c>
      <c r="U352" s="3"/>
    </row>
    <row r="353" spans="1:21" x14ac:dyDescent="0.3">
      <c r="A353">
        <v>47</v>
      </c>
      <c r="B353" t="s">
        <v>705</v>
      </c>
      <c r="C353" t="s">
        <v>2020</v>
      </c>
      <c r="D353">
        <v>2019</v>
      </c>
      <c r="E353">
        <v>10</v>
      </c>
      <c r="F353">
        <v>7</v>
      </c>
      <c r="G353">
        <v>1</v>
      </c>
      <c r="H353">
        <v>46</v>
      </c>
      <c r="I353">
        <v>20</v>
      </c>
      <c r="J353">
        <v>7.66</v>
      </c>
      <c r="K353">
        <v>106.97</v>
      </c>
      <c r="L353">
        <v>0</v>
      </c>
      <c r="M353">
        <v>0</v>
      </c>
      <c r="N353">
        <v>0</v>
      </c>
      <c r="O353" s="2">
        <f t="shared" si="27"/>
        <v>4.5999999999999996</v>
      </c>
      <c r="P353" s="2">
        <f t="shared" si="28"/>
        <v>6.5714285714285712</v>
      </c>
      <c r="Q353">
        <f t="shared" si="29"/>
        <v>114.63</v>
      </c>
      <c r="R353">
        <f t="shared" si="30"/>
        <v>0</v>
      </c>
      <c r="S353" s="3">
        <f>IF(odi[[#This Row],[Milestones]]=0,0,(odi[[#This Row],[Mat]]/odi[[#This Row],[Milestones]]))</f>
        <v>0</v>
      </c>
      <c r="T353" s="3">
        <f>odi[[#This Row],[Milestones]]/odi[[#This Row],[Mat]]*100</f>
        <v>0</v>
      </c>
      <c r="U353" s="3"/>
    </row>
    <row r="354" spans="1:21" x14ac:dyDescent="0.3">
      <c r="A354">
        <v>41</v>
      </c>
      <c r="B354" t="s">
        <v>358</v>
      </c>
      <c r="C354" t="s">
        <v>17</v>
      </c>
      <c r="D354">
        <v>2007</v>
      </c>
      <c r="E354">
        <v>85</v>
      </c>
      <c r="F354">
        <v>66</v>
      </c>
      <c r="G354">
        <v>18</v>
      </c>
      <c r="H354">
        <v>1512</v>
      </c>
      <c r="I354">
        <v>100</v>
      </c>
      <c r="J354">
        <v>31.5</v>
      </c>
      <c r="K354">
        <v>83.12</v>
      </c>
      <c r="L354">
        <v>1</v>
      </c>
      <c r="M354">
        <v>10</v>
      </c>
      <c r="N354">
        <v>6</v>
      </c>
      <c r="O354" s="2">
        <f t="shared" si="27"/>
        <v>17.788235294117648</v>
      </c>
      <c r="P354" s="2">
        <f t="shared" si="28"/>
        <v>22.90909090909091</v>
      </c>
      <c r="Q354">
        <f t="shared" si="29"/>
        <v>114.62</v>
      </c>
      <c r="R354">
        <f t="shared" si="30"/>
        <v>11</v>
      </c>
      <c r="S354" s="3">
        <f>IF(odi[[#This Row],[Milestones]]=0,0,(odi[[#This Row],[Mat]]/odi[[#This Row],[Milestones]]))</f>
        <v>7.7272727272727275</v>
      </c>
      <c r="T354" s="3">
        <f>odi[[#This Row],[Milestones]]/odi[[#This Row],[Mat]]*100</f>
        <v>12.941176470588237</v>
      </c>
      <c r="U354" s="3"/>
    </row>
    <row r="355" spans="1:21" x14ac:dyDescent="0.3">
      <c r="A355">
        <v>38</v>
      </c>
      <c r="B355" t="s">
        <v>2341</v>
      </c>
      <c r="C355" t="s">
        <v>11</v>
      </c>
      <c r="D355">
        <v>1994</v>
      </c>
      <c r="E355">
        <v>65</v>
      </c>
      <c r="F355">
        <v>35</v>
      </c>
      <c r="G355">
        <v>16</v>
      </c>
      <c r="H355">
        <v>456</v>
      </c>
      <c r="I355">
        <v>101</v>
      </c>
      <c r="J355">
        <v>24</v>
      </c>
      <c r="K355">
        <v>90.47</v>
      </c>
      <c r="L355">
        <v>1</v>
      </c>
      <c r="M355">
        <v>0</v>
      </c>
      <c r="N355">
        <v>3</v>
      </c>
      <c r="O355" s="2">
        <f t="shared" si="27"/>
        <v>7.0153846153846153</v>
      </c>
      <c r="P355" s="2">
        <f t="shared" si="28"/>
        <v>13.028571428571428</v>
      </c>
      <c r="Q355">
        <f t="shared" si="29"/>
        <v>114.47</v>
      </c>
      <c r="R355">
        <f t="shared" si="30"/>
        <v>1</v>
      </c>
      <c r="S355" s="3">
        <f>IF(odi[[#This Row],[Milestones]]=0,0,(odi[[#This Row],[Mat]]/odi[[#This Row],[Milestones]]))</f>
        <v>65</v>
      </c>
      <c r="T355" s="3">
        <f>odi[[#This Row],[Milestones]]/odi[[#This Row],[Mat]]*100</f>
        <v>1.5384615384615385</v>
      </c>
      <c r="U355" s="3"/>
    </row>
    <row r="356" spans="1:21" x14ac:dyDescent="0.3">
      <c r="A356">
        <v>10</v>
      </c>
      <c r="B356" t="s">
        <v>2832</v>
      </c>
      <c r="C356" t="s">
        <v>13</v>
      </c>
      <c r="D356">
        <v>1972</v>
      </c>
      <c r="E356">
        <v>3</v>
      </c>
      <c r="F356">
        <v>3</v>
      </c>
      <c r="G356">
        <v>0</v>
      </c>
      <c r="H356">
        <v>49</v>
      </c>
      <c r="I356">
        <v>43</v>
      </c>
      <c r="J356">
        <v>16.329999999999998</v>
      </c>
      <c r="K356">
        <v>98</v>
      </c>
      <c r="L356">
        <v>0</v>
      </c>
      <c r="M356">
        <v>0</v>
      </c>
      <c r="N356">
        <v>0</v>
      </c>
      <c r="O356" s="2">
        <f t="shared" si="27"/>
        <v>16.333333333333332</v>
      </c>
      <c r="P356" s="2">
        <f t="shared" si="28"/>
        <v>16.333333333333332</v>
      </c>
      <c r="Q356">
        <f t="shared" si="29"/>
        <v>114.33</v>
      </c>
      <c r="R356">
        <f t="shared" si="30"/>
        <v>0</v>
      </c>
      <c r="S356" s="3">
        <f>IF(odi[[#This Row],[Milestones]]=0,0,(odi[[#This Row],[Mat]]/odi[[#This Row],[Milestones]]))</f>
        <v>0</v>
      </c>
      <c r="T356" s="3">
        <f>odi[[#This Row],[Milestones]]/odi[[#This Row],[Mat]]*100</f>
        <v>0</v>
      </c>
      <c r="U356" s="3"/>
    </row>
    <row r="357" spans="1:21" x14ac:dyDescent="0.3">
      <c r="A357">
        <v>23</v>
      </c>
      <c r="B357" t="s">
        <v>2149</v>
      </c>
      <c r="C357" t="s">
        <v>18</v>
      </c>
      <c r="D357">
        <v>2001</v>
      </c>
      <c r="E357">
        <v>87</v>
      </c>
      <c r="F357">
        <v>81</v>
      </c>
      <c r="G357">
        <v>11</v>
      </c>
      <c r="H357">
        <v>2717</v>
      </c>
      <c r="I357">
        <v>103</v>
      </c>
      <c r="J357">
        <v>38.81</v>
      </c>
      <c r="K357">
        <v>75.400000000000006</v>
      </c>
      <c r="L357">
        <v>1</v>
      </c>
      <c r="M357">
        <v>20</v>
      </c>
      <c r="N357">
        <v>5</v>
      </c>
      <c r="O357" s="2">
        <f t="shared" si="27"/>
        <v>31.229885057471265</v>
      </c>
      <c r="P357" s="2">
        <f t="shared" si="28"/>
        <v>33.543209876543209</v>
      </c>
      <c r="Q357">
        <f t="shared" si="29"/>
        <v>114.21000000000001</v>
      </c>
      <c r="R357">
        <f t="shared" si="30"/>
        <v>21</v>
      </c>
      <c r="S357" s="3">
        <f>IF(odi[[#This Row],[Milestones]]=0,0,(odi[[#This Row],[Mat]]/odi[[#This Row],[Milestones]]))</f>
        <v>4.1428571428571432</v>
      </c>
      <c r="T357" s="3">
        <f>odi[[#This Row],[Milestones]]/odi[[#This Row],[Mat]]*100</f>
        <v>24.137931034482758</v>
      </c>
      <c r="U357" s="3"/>
    </row>
    <row r="358" spans="1:21" x14ac:dyDescent="0.3">
      <c r="A358">
        <v>27</v>
      </c>
      <c r="B358" t="s">
        <v>293</v>
      </c>
      <c r="C358" t="s">
        <v>22</v>
      </c>
      <c r="D358">
        <v>2013</v>
      </c>
      <c r="E358">
        <v>67</v>
      </c>
      <c r="F358">
        <v>53</v>
      </c>
      <c r="G358">
        <v>15</v>
      </c>
      <c r="H358">
        <v>743</v>
      </c>
      <c r="I358">
        <v>45</v>
      </c>
      <c r="J358">
        <v>19.55</v>
      </c>
      <c r="K358">
        <v>94.64</v>
      </c>
      <c r="L358">
        <v>0</v>
      </c>
      <c r="M358">
        <v>0</v>
      </c>
      <c r="N358">
        <v>3</v>
      </c>
      <c r="O358" s="2">
        <f t="shared" si="27"/>
        <v>11.08955223880597</v>
      </c>
      <c r="P358" s="2">
        <f t="shared" si="28"/>
        <v>14.018867924528301</v>
      </c>
      <c r="Q358">
        <f t="shared" si="29"/>
        <v>114.19</v>
      </c>
      <c r="R358">
        <f t="shared" si="30"/>
        <v>0</v>
      </c>
      <c r="S358" s="3">
        <f>IF(odi[[#This Row],[Milestones]]=0,0,(odi[[#This Row],[Mat]]/odi[[#This Row],[Milestones]]))</f>
        <v>0</v>
      </c>
      <c r="T358" s="3">
        <f>odi[[#This Row],[Milestones]]/odi[[#This Row],[Mat]]*100</f>
        <v>0</v>
      </c>
      <c r="U358" s="3"/>
    </row>
    <row r="359" spans="1:21" x14ac:dyDescent="0.3">
      <c r="A359">
        <v>23</v>
      </c>
      <c r="B359" t="s">
        <v>386</v>
      </c>
      <c r="C359" t="s">
        <v>20</v>
      </c>
      <c r="D359">
        <v>2019</v>
      </c>
      <c r="E359">
        <v>35</v>
      </c>
      <c r="F359">
        <v>30</v>
      </c>
      <c r="G359">
        <v>10</v>
      </c>
      <c r="H359">
        <v>549</v>
      </c>
      <c r="I359">
        <v>52</v>
      </c>
      <c r="J359">
        <v>27.45</v>
      </c>
      <c r="K359">
        <v>86.72</v>
      </c>
      <c r="L359">
        <v>0</v>
      </c>
      <c r="M359">
        <v>2</v>
      </c>
      <c r="N359">
        <v>1</v>
      </c>
      <c r="O359" s="2">
        <f t="shared" si="27"/>
        <v>15.685714285714285</v>
      </c>
      <c r="P359" s="2">
        <f t="shared" si="28"/>
        <v>18.3</v>
      </c>
      <c r="Q359">
        <f t="shared" si="29"/>
        <v>114.17</v>
      </c>
      <c r="R359">
        <f t="shared" si="30"/>
        <v>2</v>
      </c>
      <c r="S359" s="3">
        <f>IF(odi[[#This Row],[Milestones]]=0,0,(odi[[#This Row],[Mat]]/odi[[#This Row],[Milestones]]))</f>
        <v>17.5</v>
      </c>
      <c r="T359" s="3">
        <f>odi[[#This Row],[Milestones]]/odi[[#This Row],[Mat]]*100</f>
        <v>5.7142857142857144</v>
      </c>
      <c r="U359" s="3"/>
    </row>
    <row r="360" spans="1:21" x14ac:dyDescent="0.3">
      <c r="A360">
        <v>20</v>
      </c>
      <c r="B360" t="s">
        <v>90</v>
      </c>
      <c r="C360" t="s">
        <v>12</v>
      </c>
      <c r="D360">
        <v>2018</v>
      </c>
      <c r="E360">
        <v>91</v>
      </c>
      <c r="F360">
        <v>77</v>
      </c>
      <c r="G360">
        <v>16</v>
      </c>
      <c r="H360">
        <v>2072</v>
      </c>
      <c r="I360">
        <v>105</v>
      </c>
      <c r="J360">
        <v>33.96</v>
      </c>
      <c r="K360">
        <v>80.12</v>
      </c>
      <c r="L360">
        <v>2</v>
      </c>
      <c r="M360">
        <v>11</v>
      </c>
      <c r="N360">
        <v>4</v>
      </c>
      <c r="O360" s="2">
        <f t="shared" si="27"/>
        <v>22.76923076923077</v>
      </c>
      <c r="P360" s="2">
        <f t="shared" si="28"/>
        <v>26.90909090909091</v>
      </c>
      <c r="Q360">
        <f t="shared" si="29"/>
        <v>114.08000000000001</v>
      </c>
      <c r="R360">
        <f t="shared" si="30"/>
        <v>13</v>
      </c>
      <c r="S360" s="3">
        <f>IF(odi[[#This Row],[Milestones]]=0,0,(odi[[#This Row],[Mat]]/odi[[#This Row],[Milestones]]))</f>
        <v>7</v>
      </c>
      <c r="T360" s="3">
        <f>odi[[#This Row],[Milestones]]/odi[[#This Row],[Mat]]*100</f>
        <v>14.285714285714285</v>
      </c>
      <c r="U360" s="3"/>
    </row>
    <row r="361" spans="1:21" x14ac:dyDescent="0.3">
      <c r="A361">
        <v>1</v>
      </c>
      <c r="B361" t="s">
        <v>2693</v>
      </c>
      <c r="C361" t="s">
        <v>16</v>
      </c>
      <c r="D361">
        <v>1995</v>
      </c>
      <c r="E361">
        <v>5</v>
      </c>
      <c r="F361">
        <v>4</v>
      </c>
      <c r="G361">
        <v>2</v>
      </c>
      <c r="H361">
        <v>89</v>
      </c>
      <c r="I361">
        <v>36</v>
      </c>
      <c r="J361">
        <v>44.5</v>
      </c>
      <c r="K361">
        <v>69.53</v>
      </c>
      <c r="L361">
        <v>0</v>
      </c>
      <c r="M361">
        <v>0</v>
      </c>
      <c r="N361">
        <v>0</v>
      </c>
      <c r="O361" s="2">
        <f t="shared" si="27"/>
        <v>17.8</v>
      </c>
      <c r="P361" s="2">
        <f t="shared" si="28"/>
        <v>22.25</v>
      </c>
      <c r="Q361">
        <f t="shared" si="29"/>
        <v>114.03</v>
      </c>
      <c r="R361">
        <f t="shared" si="30"/>
        <v>0</v>
      </c>
      <c r="S361" s="3">
        <f>IF(odi[[#This Row],[Milestones]]=0,0,(odi[[#This Row],[Mat]]/odi[[#This Row],[Milestones]]))</f>
        <v>0</v>
      </c>
      <c r="T361" s="3">
        <f>odi[[#This Row],[Milestones]]/odi[[#This Row],[Mat]]*100</f>
        <v>0</v>
      </c>
      <c r="U361" s="3"/>
    </row>
    <row r="362" spans="1:21" x14ac:dyDescent="0.3">
      <c r="A362">
        <v>7</v>
      </c>
      <c r="B362" t="s">
        <v>559</v>
      </c>
      <c r="C362" t="s">
        <v>2023</v>
      </c>
      <c r="D362">
        <v>2019</v>
      </c>
      <c r="E362">
        <v>1</v>
      </c>
      <c r="F362">
        <v>1</v>
      </c>
      <c r="G362">
        <v>0</v>
      </c>
      <c r="H362">
        <v>19</v>
      </c>
      <c r="I362">
        <v>19</v>
      </c>
      <c r="J362">
        <v>19</v>
      </c>
      <c r="K362">
        <v>95</v>
      </c>
      <c r="L362">
        <v>0</v>
      </c>
      <c r="M362">
        <v>0</v>
      </c>
      <c r="N362">
        <v>0</v>
      </c>
      <c r="O362" s="2">
        <f t="shared" si="27"/>
        <v>19</v>
      </c>
      <c r="P362" s="2">
        <f t="shared" si="28"/>
        <v>19</v>
      </c>
      <c r="Q362">
        <f t="shared" si="29"/>
        <v>114</v>
      </c>
      <c r="R362">
        <f t="shared" si="30"/>
        <v>0</v>
      </c>
      <c r="S362" s="3">
        <f>IF(odi[[#This Row],[Milestones]]=0,0,(odi[[#This Row],[Mat]]/odi[[#This Row],[Milestones]]))</f>
        <v>0</v>
      </c>
      <c r="T362" s="3">
        <f>odi[[#This Row],[Milestones]]/odi[[#This Row],[Mat]]*100</f>
        <v>0</v>
      </c>
      <c r="U362" s="3"/>
    </row>
    <row r="363" spans="1:21" x14ac:dyDescent="0.3">
      <c r="A363">
        <v>7</v>
      </c>
      <c r="B363" t="s">
        <v>210</v>
      </c>
      <c r="C363" t="s">
        <v>11</v>
      </c>
      <c r="D363">
        <v>2018</v>
      </c>
      <c r="E363">
        <v>90</v>
      </c>
      <c r="F363">
        <v>87</v>
      </c>
      <c r="G363">
        <v>3</v>
      </c>
      <c r="H363">
        <v>2962</v>
      </c>
      <c r="I363">
        <v>111</v>
      </c>
      <c r="J363">
        <v>35.26</v>
      </c>
      <c r="K363">
        <v>78.63</v>
      </c>
      <c r="L363">
        <v>3</v>
      </c>
      <c r="M363">
        <v>24</v>
      </c>
      <c r="N363">
        <v>6</v>
      </c>
      <c r="O363" s="2">
        <f t="shared" si="27"/>
        <v>32.911111111111111</v>
      </c>
      <c r="P363" s="2">
        <f t="shared" si="28"/>
        <v>34.045977011494251</v>
      </c>
      <c r="Q363">
        <f t="shared" si="29"/>
        <v>113.88999999999999</v>
      </c>
      <c r="R363">
        <f t="shared" si="30"/>
        <v>27</v>
      </c>
      <c r="S363" s="3">
        <f>IF(odi[[#This Row],[Milestones]]=0,0,(odi[[#This Row],[Mat]]/odi[[#This Row],[Milestones]]))</f>
        <v>3.3333333333333335</v>
      </c>
      <c r="T363" s="3">
        <f>odi[[#This Row],[Milestones]]/odi[[#This Row],[Mat]]*100</f>
        <v>30</v>
      </c>
      <c r="U363" s="3"/>
    </row>
    <row r="364" spans="1:21" x14ac:dyDescent="0.3">
      <c r="A364">
        <v>17</v>
      </c>
      <c r="B364" t="s">
        <v>2510</v>
      </c>
      <c r="C364" t="s">
        <v>19</v>
      </c>
      <c r="D364">
        <v>1983</v>
      </c>
      <c r="E364">
        <v>6</v>
      </c>
      <c r="F364">
        <v>6</v>
      </c>
      <c r="G364">
        <v>2</v>
      </c>
      <c r="H364">
        <v>191</v>
      </c>
      <c r="I364">
        <v>71</v>
      </c>
      <c r="J364">
        <v>47.75</v>
      </c>
      <c r="K364">
        <v>66.08</v>
      </c>
      <c r="L364">
        <v>0</v>
      </c>
      <c r="M364">
        <v>2</v>
      </c>
      <c r="N364">
        <v>0</v>
      </c>
      <c r="O364" s="2">
        <f t="shared" si="27"/>
        <v>31.833333333333332</v>
      </c>
      <c r="P364" s="2">
        <f t="shared" si="28"/>
        <v>31.833333333333332</v>
      </c>
      <c r="Q364">
        <f t="shared" si="29"/>
        <v>113.83</v>
      </c>
      <c r="R364">
        <f t="shared" si="30"/>
        <v>2</v>
      </c>
      <c r="S364" s="3">
        <f>IF(odi[[#This Row],[Milestones]]=0,0,(odi[[#This Row],[Mat]]/odi[[#This Row],[Milestones]]))</f>
        <v>3</v>
      </c>
      <c r="T364" s="3">
        <f>odi[[#This Row],[Milestones]]/odi[[#This Row],[Mat]]*100</f>
        <v>33.333333333333329</v>
      </c>
      <c r="U364" s="3"/>
    </row>
    <row r="365" spans="1:21" x14ac:dyDescent="0.3">
      <c r="A365">
        <v>43</v>
      </c>
      <c r="B365" t="s">
        <v>92</v>
      </c>
      <c r="C365" t="s">
        <v>2022</v>
      </c>
      <c r="D365">
        <v>2019</v>
      </c>
      <c r="E365">
        <v>40</v>
      </c>
      <c r="F365">
        <v>40</v>
      </c>
      <c r="G365">
        <v>1</v>
      </c>
      <c r="H365">
        <v>1219</v>
      </c>
      <c r="I365">
        <v>106</v>
      </c>
      <c r="J365">
        <v>31.25</v>
      </c>
      <c r="K365">
        <v>82.53</v>
      </c>
      <c r="L365">
        <v>1</v>
      </c>
      <c r="M365">
        <v>11</v>
      </c>
      <c r="N365">
        <v>2</v>
      </c>
      <c r="O365" s="2">
        <f t="shared" si="27"/>
        <v>30.475000000000001</v>
      </c>
      <c r="P365" s="2">
        <f t="shared" si="28"/>
        <v>30.475000000000001</v>
      </c>
      <c r="Q365">
        <f t="shared" si="29"/>
        <v>113.78</v>
      </c>
      <c r="R365">
        <f t="shared" si="30"/>
        <v>12</v>
      </c>
      <c r="S365" s="3">
        <f>IF(odi[[#This Row],[Milestones]]=0,0,(odi[[#This Row],[Mat]]/odi[[#This Row],[Milestones]]))</f>
        <v>3.3333333333333335</v>
      </c>
      <c r="T365" s="3">
        <f>odi[[#This Row],[Milestones]]/odi[[#This Row],[Mat]]*100</f>
        <v>30</v>
      </c>
      <c r="U365" s="3"/>
    </row>
    <row r="366" spans="1:21" x14ac:dyDescent="0.3">
      <c r="A366">
        <v>5</v>
      </c>
      <c r="B366" t="s">
        <v>5039</v>
      </c>
      <c r="C366" t="s">
        <v>16</v>
      </c>
      <c r="D366">
        <v>2007</v>
      </c>
      <c r="E366">
        <v>378</v>
      </c>
      <c r="F366">
        <v>350</v>
      </c>
      <c r="G366">
        <v>53</v>
      </c>
      <c r="H366">
        <v>11739</v>
      </c>
      <c r="I366">
        <v>137</v>
      </c>
      <c r="J366">
        <v>39.520000000000003</v>
      </c>
      <c r="K366">
        <v>74.239999999999995</v>
      </c>
      <c r="L366">
        <v>10</v>
      </c>
      <c r="M366">
        <v>83</v>
      </c>
      <c r="N366">
        <v>20</v>
      </c>
      <c r="O366" s="2">
        <f t="shared" si="27"/>
        <v>31.055555555555557</v>
      </c>
      <c r="P366" s="2">
        <f t="shared" si="28"/>
        <v>33.54</v>
      </c>
      <c r="Q366">
        <f t="shared" si="29"/>
        <v>113.75999999999999</v>
      </c>
      <c r="R366">
        <f t="shared" si="30"/>
        <v>93</v>
      </c>
      <c r="S366" s="3">
        <f>IF(odi[[#This Row],[Milestones]]=0,0,(odi[[#This Row],[Mat]]/odi[[#This Row],[Milestones]]))</f>
        <v>4.064516129032258</v>
      </c>
      <c r="T366" s="3">
        <f>odi[[#This Row],[Milestones]]/odi[[#This Row],[Mat]]*100</f>
        <v>24.603174603174601</v>
      </c>
      <c r="U366" s="3"/>
    </row>
    <row r="367" spans="1:21" x14ac:dyDescent="0.3">
      <c r="A367">
        <v>35</v>
      </c>
      <c r="B367" t="s">
        <v>2094</v>
      </c>
      <c r="C367" t="s">
        <v>14</v>
      </c>
      <c r="D367">
        <v>1999</v>
      </c>
      <c r="E367">
        <v>269</v>
      </c>
      <c r="F367">
        <v>255</v>
      </c>
      <c r="G367">
        <v>47</v>
      </c>
      <c r="H367">
        <v>7456</v>
      </c>
      <c r="I367">
        <v>131</v>
      </c>
      <c r="J367">
        <v>35.840000000000003</v>
      </c>
      <c r="K367">
        <v>77.900000000000006</v>
      </c>
      <c r="L367">
        <v>4</v>
      </c>
      <c r="M367">
        <v>49</v>
      </c>
      <c r="N367">
        <v>18</v>
      </c>
      <c r="O367" s="2">
        <f t="shared" si="27"/>
        <v>27.717472118959108</v>
      </c>
      <c r="P367" s="2">
        <f t="shared" si="28"/>
        <v>29.239215686274509</v>
      </c>
      <c r="Q367">
        <f t="shared" si="29"/>
        <v>113.74000000000001</v>
      </c>
      <c r="R367">
        <f t="shared" si="30"/>
        <v>53</v>
      </c>
      <c r="S367" s="3">
        <f>IF(odi[[#This Row],[Milestones]]=0,0,(odi[[#This Row],[Mat]]/odi[[#This Row],[Milestones]]))</f>
        <v>5.0754716981132075</v>
      </c>
      <c r="T367" s="3">
        <f>odi[[#This Row],[Milestones]]/odi[[#This Row],[Mat]]*100</f>
        <v>19.702602230483272</v>
      </c>
      <c r="U367" s="3"/>
    </row>
    <row r="368" spans="1:21" x14ac:dyDescent="0.3">
      <c r="A368">
        <v>39</v>
      </c>
      <c r="B368" t="s">
        <v>1621</v>
      </c>
      <c r="C368" t="s">
        <v>18</v>
      </c>
      <c r="D368">
        <v>2006</v>
      </c>
      <c r="E368">
        <v>215</v>
      </c>
      <c r="F368">
        <v>193</v>
      </c>
      <c r="G368">
        <v>25</v>
      </c>
      <c r="H368">
        <v>4950</v>
      </c>
      <c r="I368">
        <v>115</v>
      </c>
      <c r="J368">
        <v>29.46</v>
      </c>
      <c r="K368">
        <v>84.26</v>
      </c>
      <c r="L368">
        <v>4</v>
      </c>
      <c r="M368">
        <v>26</v>
      </c>
      <c r="N368">
        <v>9</v>
      </c>
      <c r="O368" s="2">
        <f t="shared" si="27"/>
        <v>23.023255813953487</v>
      </c>
      <c r="P368" s="2">
        <f t="shared" si="28"/>
        <v>25.647668393782382</v>
      </c>
      <c r="Q368">
        <f t="shared" si="29"/>
        <v>113.72</v>
      </c>
      <c r="R368">
        <f t="shared" si="30"/>
        <v>30</v>
      </c>
      <c r="S368" s="3">
        <f>IF(odi[[#This Row],[Milestones]]=0,0,(odi[[#This Row],[Mat]]/odi[[#This Row],[Milestones]]))</f>
        <v>7.166666666666667</v>
      </c>
      <c r="T368" s="3">
        <f>odi[[#This Row],[Milestones]]/odi[[#This Row],[Mat]]*100</f>
        <v>13.953488372093023</v>
      </c>
      <c r="U368" s="3"/>
    </row>
    <row r="369" spans="1:21" x14ac:dyDescent="0.3">
      <c r="A369">
        <v>5</v>
      </c>
      <c r="B369" t="s">
        <v>2405</v>
      </c>
      <c r="C369" t="s">
        <v>17</v>
      </c>
      <c r="D369">
        <v>1996</v>
      </c>
      <c r="E369">
        <v>42</v>
      </c>
      <c r="F369">
        <v>28</v>
      </c>
      <c r="G369">
        <v>8</v>
      </c>
      <c r="H369">
        <v>322</v>
      </c>
      <c r="I369">
        <v>63</v>
      </c>
      <c r="J369">
        <v>16.100000000000001</v>
      </c>
      <c r="K369">
        <v>97.57</v>
      </c>
      <c r="L369">
        <v>0</v>
      </c>
      <c r="M369">
        <v>2</v>
      </c>
      <c r="N369">
        <v>1</v>
      </c>
      <c r="O369" s="2">
        <f t="shared" si="27"/>
        <v>7.666666666666667</v>
      </c>
      <c r="P369" s="2">
        <f t="shared" si="28"/>
        <v>11.5</v>
      </c>
      <c r="Q369">
        <f t="shared" si="29"/>
        <v>113.66999999999999</v>
      </c>
      <c r="R369">
        <f t="shared" si="30"/>
        <v>2</v>
      </c>
      <c r="S369" s="3">
        <f>IF(odi[[#This Row],[Milestones]]=0,0,(odi[[#This Row],[Mat]]/odi[[#This Row],[Milestones]]))</f>
        <v>21</v>
      </c>
      <c r="T369" s="3">
        <f>odi[[#This Row],[Milestones]]/odi[[#This Row],[Mat]]*100</f>
        <v>4.7619047619047619</v>
      </c>
      <c r="U369" s="3"/>
    </row>
    <row r="370" spans="1:21" x14ac:dyDescent="0.3">
      <c r="A370">
        <v>0</v>
      </c>
      <c r="B370" t="s">
        <v>1766</v>
      </c>
      <c r="C370" t="s">
        <v>12</v>
      </c>
      <c r="D370">
        <v>2019</v>
      </c>
      <c r="E370">
        <v>20</v>
      </c>
      <c r="F370">
        <v>6</v>
      </c>
      <c r="G370">
        <v>3</v>
      </c>
      <c r="H370">
        <v>31</v>
      </c>
      <c r="I370">
        <v>10</v>
      </c>
      <c r="J370">
        <v>10.33</v>
      </c>
      <c r="K370">
        <v>103.33</v>
      </c>
      <c r="L370">
        <v>0</v>
      </c>
      <c r="M370">
        <v>0</v>
      </c>
      <c r="N370">
        <v>1</v>
      </c>
      <c r="O370" s="2">
        <f t="shared" si="27"/>
        <v>1.55</v>
      </c>
      <c r="P370" s="2">
        <f t="shared" si="28"/>
        <v>5.166666666666667</v>
      </c>
      <c r="Q370">
        <f t="shared" si="29"/>
        <v>113.66</v>
      </c>
      <c r="R370">
        <f t="shared" si="30"/>
        <v>0</v>
      </c>
      <c r="S370" s="3">
        <f>IF(odi[[#This Row],[Milestones]]=0,0,(odi[[#This Row],[Mat]]/odi[[#This Row],[Milestones]]))</f>
        <v>0</v>
      </c>
      <c r="T370" s="3">
        <f>odi[[#This Row],[Milestones]]/odi[[#This Row],[Mat]]*100</f>
        <v>0</v>
      </c>
      <c r="U370" s="3"/>
    </row>
    <row r="371" spans="1:21" x14ac:dyDescent="0.3">
      <c r="A371">
        <v>43</v>
      </c>
      <c r="B371" t="s">
        <v>745</v>
      </c>
      <c r="C371" t="s">
        <v>13</v>
      </c>
      <c r="D371">
        <v>2014</v>
      </c>
      <c r="E371">
        <v>92</v>
      </c>
      <c r="F371">
        <v>92</v>
      </c>
      <c r="G371">
        <v>4</v>
      </c>
      <c r="H371">
        <v>3204</v>
      </c>
      <c r="I371">
        <v>137</v>
      </c>
      <c r="J371">
        <v>36.4</v>
      </c>
      <c r="K371">
        <v>77.13</v>
      </c>
      <c r="L371">
        <v>5</v>
      </c>
      <c r="M371">
        <v>19</v>
      </c>
      <c r="N371">
        <v>7</v>
      </c>
      <c r="O371" s="2">
        <f t="shared" si="27"/>
        <v>34.826086956521742</v>
      </c>
      <c r="P371" s="2">
        <f t="shared" si="28"/>
        <v>34.826086956521742</v>
      </c>
      <c r="Q371">
        <f t="shared" si="29"/>
        <v>113.53</v>
      </c>
      <c r="R371">
        <f t="shared" si="30"/>
        <v>24</v>
      </c>
      <c r="S371" s="3">
        <f>IF(odi[[#This Row],[Milestones]]=0,0,(odi[[#This Row],[Mat]]/odi[[#This Row],[Milestones]]))</f>
        <v>3.8333333333333335</v>
      </c>
      <c r="T371" s="3">
        <f>odi[[#This Row],[Milestones]]/odi[[#This Row],[Mat]]*100</f>
        <v>26.086956521739129</v>
      </c>
      <c r="U371" s="3"/>
    </row>
    <row r="372" spans="1:21" x14ac:dyDescent="0.3">
      <c r="A372">
        <v>25</v>
      </c>
      <c r="B372" t="s">
        <v>2621</v>
      </c>
      <c r="C372" t="s">
        <v>11</v>
      </c>
      <c r="D372">
        <v>1994</v>
      </c>
      <c r="E372">
        <v>19</v>
      </c>
      <c r="F372">
        <v>12</v>
      </c>
      <c r="G372">
        <v>2</v>
      </c>
      <c r="H372">
        <v>118</v>
      </c>
      <c r="I372">
        <v>34</v>
      </c>
      <c r="J372">
        <v>11.8</v>
      </c>
      <c r="K372">
        <v>101.72</v>
      </c>
      <c r="L372">
        <v>0</v>
      </c>
      <c r="M372">
        <v>0</v>
      </c>
      <c r="N372">
        <v>2</v>
      </c>
      <c r="O372" s="2">
        <f t="shared" si="27"/>
        <v>6.2105263157894735</v>
      </c>
      <c r="P372" s="2">
        <f t="shared" si="28"/>
        <v>9.8333333333333339</v>
      </c>
      <c r="Q372">
        <f t="shared" si="29"/>
        <v>113.52</v>
      </c>
      <c r="R372">
        <f t="shared" si="30"/>
        <v>0</v>
      </c>
      <c r="S372" s="3">
        <f>IF(odi[[#This Row],[Milestones]]=0,0,(odi[[#This Row],[Mat]]/odi[[#This Row],[Milestones]]))</f>
        <v>0</v>
      </c>
      <c r="T372" s="3">
        <f>odi[[#This Row],[Milestones]]/odi[[#This Row],[Mat]]*100</f>
        <v>0</v>
      </c>
      <c r="U372" s="3"/>
    </row>
    <row r="373" spans="1:21" x14ac:dyDescent="0.3">
      <c r="A373">
        <v>24</v>
      </c>
      <c r="B373" t="s">
        <v>224</v>
      </c>
      <c r="C373" t="s">
        <v>13</v>
      </c>
      <c r="D373">
        <v>2018</v>
      </c>
      <c r="E373">
        <v>15</v>
      </c>
      <c r="F373">
        <v>12</v>
      </c>
      <c r="G373">
        <v>0</v>
      </c>
      <c r="H373">
        <v>271</v>
      </c>
      <c r="I373">
        <v>62</v>
      </c>
      <c r="J373">
        <v>22.58</v>
      </c>
      <c r="K373">
        <v>90.93</v>
      </c>
      <c r="L373">
        <v>0</v>
      </c>
      <c r="M373">
        <v>2</v>
      </c>
      <c r="N373">
        <v>1</v>
      </c>
      <c r="O373" s="2">
        <f t="shared" si="27"/>
        <v>18.066666666666666</v>
      </c>
      <c r="P373" s="2">
        <f t="shared" si="28"/>
        <v>22.583333333333332</v>
      </c>
      <c r="Q373">
        <f t="shared" si="29"/>
        <v>113.51</v>
      </c>
      <c r="R373">
        <f t="shared" si="30"/>
        <v>2</v>
      </c>
      <c r="S373" s="3">
        <f>IF(odi[[#This Row],[Milestones]]=0,0,(odi[[#This Row],[Mat]]/odi[[#This Row],[Milestones]]))</f>
        <v>7.5</v>
      </c>
      <c r="T373" s="3">
        <f>odi[[#This Row],[Milestones]]/odi[[#This Row],[Mat]]*100</f>
        <v>13.333333333333334</v>
      </c>
      <c r="U373" s="3"/>
    </row>
    <row r="374" spans="1:21" x14ac:dyDescent="0.3">
      <c r="A374">
        <v>28</v>
      </c>
      <c r="B374" t="s">
        <v>2781</v>
      </c>
      <c r="C374" t="s">
        <v>15</v>
      </c>
      <c r="D374">
        <v>1982</v>
      </c>
      <c r="E374">
        <v>10</v>
      </c>
      <c r="F374">
        <v>8</v>
      </c>
      <c r="G374">
        <v>2</v>
      </c>
      <c r="H374">
        <v>60</v>
      </c>
      <c r="I374">
        <v>20</v>
      </c>
      <c r="J374">
        <v>10</v>
      </c>
      <c r="K374">
        <v>103.44</v>
      </c>
      <c r="L374">
        <v>0</v>
      </c>
      <c r="M374">
        <v>0</v>
      </c>
      <c r="N374">
        <v>1</v>
      </c>
      <c r="O374" s="2">
        <f t="shared" si="27"/>
        <v>6</v>
      </c>
      <c r="P374" s="2">
        <f t="shared" si="28"/>
        <v>7.5</v>
      </c>
      <c r="Q374">
        <f t="shared" si="29"/>
        <v>113.44</v>
      </c>
      <c r="R374">
        <f t="shared" si="30"/>
        <v>0</v>
      </c>
      <c r="S374" s="3">
        <f>IF(odi[[#This Row],[Milestones]]=0,0,(odi[[#This Row],[Mat]]/odi[[#This Row],[Milestones]]))</f>
        <v>0</v>
      </c>
      <c r="T374" s="3">
        <f>odi[[#This Row],[Milestones]]/odi[[#This Row],[Mat]]*100</f>
        <v>0</v>
      </c>
      <c r="U374" s="3"/>
    </row>
    <row r="375" spans="1:21" x14ac:dyDescent="0.3">
      <c r="A375">
        <v>16</v>
      </c>
      <c r="B375" t="s">
        <v>66</v>
      </c>
      <c r="C375" t="s">
        <v>21</v>
      </c>
      <c r="D375">
        <v>2019</v>
      </c>
      <c r="E375">
        <v>124</v>
      </c>
      <c r="F375">
        <v>112</v>
      </c>
      <c r="G375">
        <v>12</v>
      </c>
      <c r="H375">
        <v>2782</v>
      </c>
      <c r="I375">
        <v>116</v>
      </c>
      <c r="J375">
        <v>27.82</v>
      </c>
      <c r="K375">
        <v>85.54</v>
      </c>
      <c r="L375">
        <v>1</v>
      </c>
      <c r="M375">
        <v>15</v>
      </c>
      <c r="N375">
        <v>6</v>
      </c>
      <c r="O375" s="2">
        <f t="shared" si="27"/>
        <v>22.43548387096774</v>
      </c>
      <c r="P375" s="2">
        <f t="shared" si="28"/>
        <v>24.839285714285715</v>
      </c>
      <c r="Q375">
        <f t="shared" si="29"/>
        <v>113.36000000000001</v>
      </c>
      <c r="R375">
        <f t="shared" si="30"/>
        <v>16</v>
      </c>
      <c r="S375" s="3">
        <f>IF(odi[[#This Row],[Milestones]]=0,0,(odi[[#This Row],[Mat]]/odi[[#This Row],[Milestones]]))</f>
        <v>7.75</v>
      </c>
      <c r="T375" s="3">
        <f>odi[[#This Row],[Milestones]]/odi[[#This Row],[Mat]]*100</f>
        <v>12.903225806451612</v>
      </c>
      <c r="U375" s="3"/>
    </row>
    <row r="376" spans="1:21" x14ac:dyDescent="0.3">
      <c r="A376">
        <v>44</v>
      </c>
      <c r="B376" t="s">
        <v>274</v>
      </c>
      <c r="C376" t="s">
        <v>17</v>
      </c>
      <c r="D376">
        <v>2011</v>
      </c>
      <c r="E376">
        <v>295</v>
      </c>
      <c r="F376">
        <v>221</v>
      </c>
      <c r="G376">
        <v>57</v>
      </c>
      <c r="H376">
        <v>4686</v>
      </c>
      <c r="I376">
        <v>147</v>
      </c>
      <c r="J376">
        <v>28.57</v>
      </c>
      <c r="K376">
        <v>84.76</v>
      </c>
      <c r="L376">
        <v>1</v>
      </c>
      <c r="M376">
        <v>26</v>
      </c>
      <c r="N376">
        <v>16</v>
      </c>
      <c r="O376" s="2">
        <f t="shared" si="27"/>
        <v>15.884745762711864</v>
      </c>
      <c r="P376" s="2">
        <f t="shared" si="28"/>
        <v>21.203619909502262</v>
      </c>
      <c r="Q376">
        <f t="shared" si="29"/>
        <v>113.33000000000001</v>
      </c>
      <c r="R376">
        <f t="shared" si="30"/>
        <v>27</v>
      </c>
      <c r="S376" s="3">
        <f>IF(odi[[#This Row],[Milestones]]=0,0,(odi[[#This Row],[Mat]]/odi[[#This Row],[Milestones]]))</f>
        <v>10.925925925925926</v>
      </c>
      <c r="T376" s="3">
        <f>odi[[#This Row],[Milestones]]/odi[[#This Row],[Mat]]*100</f>
        <v>9.1525423728813564</v>
      </c>
      <c r="U376" s="3"/>
    </row>
    <row r="377" spans="1:21" x14ac:dyDescent="0.3">
      <c r="A377">
        <v>44</v>
      </c>
      <c r="B377" t="s">
        <v>48</v>
      </c>
      <c r="C377" t="s">
        <v>20</v>
      </c>
      <c r="D377">
        <v>2019</v>
      </c>
      <c r="E377">
        <v>204</v>
      </c>
      <c r="F377">
        <v>202</v>
      </c>
      <c r="G377">
        <v>8</v>
      </c>
      <c r="H377">
        <v>6892</v>
      </c>
      <c r="I377">
        <v>154</v>
      </c>
      <c r="J377">
        <v>35.520000000000003</v>
      </c>
      <c r="K377">
        <v>77.739999999999995</v>
      </c>
      <c r="L377">
        <v>11</v>
      </c>
      <c r="M377">
        <v>47</v>
      </c>
      <c r="N377">
        <v>18</v>
      </c>
      <c r="O377" s="2">
        <f t="shared" si="27"/>
        <v>33.784313725490193</v>
      </c>
      <c r="P377" s="2">
        <f t="shared" si="28"/>
        <v>34.118811881188115</v>
      </c>
      <c r="Q377">
        <f t="shared" si="29"/>
        <v>113.25999999999999</v>
      </c>
      <c r="R377">
        <f t="shared" si="30"/>
        <v>58</v>
      </c>
      <c r="S377" s="3">
        <f>IF(odi[[#This Row],[Milestones]]=0,0,(odi[[#This Row],[Mat]]/odi[[#This Row],[Milestones]]))</f>
        <v>3.5172413793103448</v>
      </c>
      <c r="T377" s="3">
        <f>odi[[#This Row],[Milestones]]/odi[[#This Row],[Mat]]*100</f>
        <v>28.431372549019606</v>
      </c>
      <c r="U377" s="3"/>
    </row>
    <row r="378" spans="1:21" x14ac:dyDescent="0.3">
      <c r="A378">
        <v>28</v>
      </c>
      <c r="B378" t="s">
        <v>629</v>
      </c>
      <c r="C378" t="s">
        <v>17</v>
      </c>
      <c r="D378">
        <v>2008</v>
      </c>
      <c r="E378">
        <v>303</v>
      </c>
      <c r="F378">
        <v>205</v>
      </c>
      <c r="G378">
        <v>72</v>
      </c>
      <c r="H378">
        <v>3519</v>
      </c>
      <c r="I378">
        <v>130</v>
      </c>
      <c r="J378">
        <v>26.45</v>
      </c>
      <c r="K378">
        <v>86.69</v>
      </c>
      <c r="L378">
        <v>1</v>
      </c>
      <c r="M378">
        <v>14</v>
      </c>
      <c r="N378">
        <v>20</v>
      </c>
      <c r="O378" s="2">
        <f t="shared" si="27"/>
        <v>11.613861386138614</v>
      </c>
      <c r="P378" s="2">
        <f t="shared" si="28"/>
        <v>17.165853658536584</v>
      </c>
      <c r="Q378">
        <f t="shared" si="29"/>
        <v>113.14</v>
      </c>
      <c r="R378">
        <f t="shared" si="30"/>
        <v>15</v>
      </c>
      <c r="S378" s="3">
        <f>IF(odi[[#This Row],[Milestones]]=0,0,(odi[[#This Row],[Mat]]/odi[[#This Row],[Milestones]]))</f>
        <v>20.2</v>
      </c>
      <c r="T378" s="3">
        <f>odi[[#This Row],[Milestones]]/odi[[#This Row],[Mat]]*100</f>
        <v>4.9504950495049505</v>
      </c>
      <c r="U378" s="3"/>
    </row>
    <row r="379" spans="1:21" x14ac:dyDescent="0.3">
      <c r="A379">
        <v>42</v>
      </c>
      <c r="B379" t="s">
        <v>476</v>
      </c>
      <c r="C379" t="s">
        <v>19</v>
      </c>
      <c r="D379">
        <v>2015</v>
      </c>
      <c r="E379">
        <v>39</v>
      </c>
      <c r="F379">
        <v>35</v>
      </c>
      <c r="G379">
        <v>1</v>
      </c>
      <c r="H379">
        <v>831</v>
      </c>
      <c r="I379">
        <v>194</v>
      </c>
      <c r="J379">
        <v>24.44</v>
      </c>
      <c r="K379">
        <v>88.68</v>
      </c>
      <c r="L379">
        <v>1</v>
      </c>
      <c r="M379">
        <v>3</v>
      </c>
      <c r="N379">
        <v>5</v>
      </c>
      <c r="O379" s="2">
        <f t="shared" si="27"/>
        <v>21.307692307692307</v>
      </c>
      <c r="P379" s="2">
        <f t="shared" si="28"/>
        <v>23.742857142857144</v>
      </c>
      <c r="Q379">
        <f t="shared" si="29"/>
        <v>113.12</v>
      </c>
      <c r="R379">
        <f t="shared" si="30"/>
        <v>4</v>
      </c>
      <c r="S379" s="3">
        <f>IF(odi[[#This Row],[Milestones]]=0,0,(odi[[#This Row],[Mat]]/odi[[#This Row],[Milestones]]))</f>
        <v>9.75</v>
      </c>
      <c r="T379" s="3">
        <f>odi[[#This Row],[Milestones]]/odi[[#This Row],[Mat]]*100</f>
        <v>10.256410256410255</v>
      </c>
      <c r="U379" s="3"/>
    </row>
    <row r="380" spans="1:21" x14ac:dyDescent="0.3">
      <c r="A380">
        <v>17</v>
      </c>
      <c r="B380" t="s">
        <v>1208</v>
      </c>
      <c r="C380" t="s">
        <v>17</v>
      </c>
      <c r="D380">
        <v>2019</v>
      </c>
      <c r="E380">
        <v>26</v>
      </c>
      <c r="F380">
        <v>24</v>
      </c>
      <c r="G380">
        <v>1</v>
      </c>
      <c r="H380">
        <v>643</v>
      </c>
      <c r="I380">
        <v>67</v>
      </c>
      <c r="J380">
        <v>27.95</v>
      </c>
      <c r="K380">
        <v>85.16</v>
      </c>
      <c r="L380">
        <v>0</v>
      </c>
      <c r="M380">
        <v>2</v>
      </c>
      <c r="N380">
        <v>1</v>
      </c>
      <c r="O380" s="2">
        <f t="shared" si="27"/>
        <v>24.73076923076923</v>
      </c>
      <c r="P380" s="2">
        <f t="shared" si="28"/>
        <v>26.791666666666668</v>
      </c>
      <c r="Q380">
        <f t="shared" si="29"/>
        <v>113.11</v>
      </c>
      <c r="R380">
        <f t="shared" si="30"/>
        <v>2</v>
      </c>
      <c r="S380" s="3">
        <f>IF(odi[[#This Row],[Milestones]]=0,0,(odi[[#This Row],[Mat]]/odi[[#This Row],[Milestones]]))</f>
        <v>13</v>
      </c>
      <c r="T380" s="3">
        <f>odi[[#This Row],[Milestones]]/odi[[#This Row],[Mat]]*100</f>
        <v>7.6923076923076925</v>
      </c>
      <c r="U380" s="3"/>
    </row>
    <row r="381" spans="1:21" x14ac:dyDescent="0.3">
      <c r="A381">
        <v>22</v>
      </c>
      <c r="B381" t="s">
        <v>133</v>
      </c>
      <c r="C381" t="s">
        <v>16</v>
      </c>
      <c r="D381">
        <v>2010</v>
      </c>
      <c r="E381">
        <v>78</v>
      </c>
      <c r="F381">
        <v>78</v>
      </c>
      <c r="G381">
        <v>4</v>
      </c>
      <c r="H381">
        <v>2725</v>
      </c>
      <c r="I381">
        <v>136</v>
      </c>
      <c r="J381">
        <v>36.82</v>
      </c>
      <c r="K381">
        <v>76.28</v>
      </c>
      <c r="L381">
        <v>8</v>
      </c>
      <c r="M381">
        <v>14</v>
      </c>
      <c r="N381">
        <v>15</v>
      </c>
      <c r="O381" s="2">
        <f t="shared" si="27"/>
        <v>34.935897435897438</v>
      </c>
      <c r="P381" s="2">
        <f t="shared" si="28"/>
        <v>34.935897435897438</v>
      </c>
      <c r="Q381">
        <f t="shared" si="29"/>
        <v>113.1</v>
      </c>
      <c r="R381">
        <f t="shared" si="30"/>
        <v>22</v>
      </c>
      <c r="S381" s="3">
        <f>IF(odi[[#This Row],[Milestones]]=0,0,(odi[[#This Row],[Mat]]/odi[[#This Row],[Milestones]]))</f>
        <v>3.5454545454545454</v>
      </c>
      <c r="T381" s="3">
        <f>odi[[#This Row],[Milestones]]/odi[[#This Row],[Mat]]*100</f>
        <v>28.205128205128204</v>
      </c>
      <c r="U381" s="3"/>
    </row>
    <row r="382" spans="1:21" x14ac:dyDescent="0.3">
      <c r="A382">
        <v>25</v>
      </c>
      <c r="B382" t="s">
        <v>2336</v>
      </c>
      <c r="C382" t="s">
        <v>12</v>
      </c>
      <c r="D382">
        <v>2001</v>
      </c>
      <c r="E382">
        <v>45</v>
      </c>
      <c r="F382">
        <v>35</v>
      </c>
      <c r="G382">
        <v>8</v>
      </c>
      <c r="H382">
        <v>477</v>
      </c>
      <c r="I382">
        <v>47</v>
      </c>
      <c r="J382">
        <v>17.66</v>
      </c>
      <c r="K382">
        <v>95.4</v>
      </c>
      <c r="L382">
        <v>0</v>
      </c>
      <c r="M382">
        <v>0</v>
      </c>
      <c r="N382">
        <v>3</v>
      </c>
      <c r="O382" s="2">
        <f t="shared" si="27"/>
        <v>10.6</v>
      </c>
      <c r="P382" s="2">
        <f t="shared" si="28"/>
        <v>13.628571428571428</v>
      </c>
      <c r="Q382">
        <f t="shared" si="29"/>
        <v>113.06</v>
      </c>
      <c r="R382">
        <f t="shared" si="30"/>
        <v>0</v>
      </c>
      <c r="S382" s="3">
        <f>IF(odi[[#This Row],[Milestones]]=0,0,(odi[[#This Row],[Mat]]/odi[[#This Row],[Milestones]]))</f>
        <v>0</v>
      </c>
      <c r="T382" s="3">
        <f>odi[[#This Row],[Milestones]]/odi[[#This Row],[Mat]]*100</f>
        <v>0</v>
      </c>
      <c r="U382" s="3"/>
    </row>
    <row r="383" spans="1:21" x14ac:dyDescent="0.3">
      <c r="A383">
        <v>45</v>
      </c>
      <c r="B383" t="s">
        <v>2098</v>
      </c>
      <c r="C383" t="s">
        <v>17</v>
      </c>
      <c r="D383">
        <v>2003</v>
      </c>
      <c r="E383">
        <v>185</v>
      </c>
      <c r="F383">
        <v>185</v>
      </c>
      <c r="G383">
        <v>19</v>
      </c>
      <c r="H383">
        <v>6798</v>
      </c>
      <c r="I383">
        <v>188</v>
      </c>
      <c r="J383">
        <v>40.950000000000003</v>
      </c>
      <c r="K383">
        <v>72.040000000000006</v>
      </c>
      <c r="L383">
        <v>13</v>
      </c>
      <c r="M383">
        <v>45</v>
      </c>
      <c r="N383">
        <v>11</v>
      </c>
      <c r="O383" s="2">
        <f t="shared" si="27"/>
        <v>36.745945945945948</v>
      </c>
      <c r="P383" s="2">
        <f t="shared" si="28"/>
        <v>36.745945945945948</v>
      </c>
      <c r="Q383">
        <f t="shared" si="29"/>
        <v>112.99000000000001</v>
      </c>
      <c r="R383">
        <f t="shared" si="30"/>
        <v>58</v>
      </c>
      <c r="S383" s="3">
        <f>IF(odi[[#This Row],[Milestones]]=0,0,(odi[[#This Row],[Mat]]/odi[[#This Row],[Milestones]]))</f>
        <v>3.1896551724137931</v>
      </c>
      <c r="T383" s="3">
        <f>odi[[#This Row],[Milestones]]/odi[[#This Row],[Mat]]*100</f>
        <v>31.351351351351354</v>
      </c>
      <c r="U383" s="3"/>
    </row>
    <row r="384" spans="1:21" x14ac:dyDescent="0.3">
      <c r="A384">
        <v>8</v>
      </c>
      <c r="B384" t="s">
        <v>5043</v>
      </c>
      <c r="C384" t="s">
        <v>12</v>
      </c>
      <c r="D384">
        <v>2019</v>
      </c>
      <c r="E384">
        <v>32</v>
      </c>
      <c r="F384">
        <v>21</v>
      </c>
      <c r="G384">
        <v>6</v>
      </c>
      <c r="H384">
        <v>252</v>
      </c>
      <c r="I384">
        <v>92</v>
      </c>
      <c r="J384">
        <v>16.8</v>
      </c>
      <c r="K384">
        <v>96.18</v>
      </c>
      <c r="L384">
        <v>0</v>
      </c>
      <c r="M384">
        <v>1</v>
      </c>
      <c r="N384">
        <v>2</v>
      </c>
      <c r="O384" s="2">
        <f t="shared" si="27"/>
        <v>7.875</v>
      </c>
      <c r="P384" s="2">
        <f t="shared" si="28"/>
        <v>12</v>
      </c>
      <c r="Q384">
        <f t="shared" si="29"/>
        <v>112.98</v>
      </c>
      <c r="R384">
        <f t="shared" si="30"/>
        <v>1</v>
      </c>
      <c r="S384" s="3">
        <f>IF(odi[[#This Row],[Milestones]]=0,0,(odi[[#This Row],[Mat]]/odi[[#This Row],[Milestones]]))</f>
        <v>32</v>
      </c>
      <c r="T384" s="3">
        <f>odi[[#This Row],[Milestones]]/odi[[#This Row],[Mat]]*100</f>
        <v>3.125</v>
      </c>
      <c r="U384" s="3"/>
    </row>
    <row r="385" spans="1:21" x14ac:dyDescent="0.3">
      <c r="A385">
        <v>18</v>
      </c>
      <c r="B385" t="s">
        <v>157</v>
      </c>
      <c r="C385" t="s">
        <v>20</v>
      </c>
      <c r="D385">
        <v>2019</v>
      </c>
      <c r="E385">
        <v>33</v>
      </c>
      <c r="F385">
        <v>33</v>
      </c>
      <c r="G385">
        <v>2</v>
      </c>
      <c r="H385">
        <v>768</v>
      </c>
      <c r="I385">
        <v>121</v>
      </c>
      <c r="J385">
        <v>24.77</v>
      </c>
      <c r="K385">
        <v>88.17</v>
      </c>
      <c r="L385">
        <v>1</v>
      </c>
      <c r="M385">
        <v>3</v>
      </c>
      <c r="N385">
        <v>4</v>
      </c>
      <c r="O385" s="2">
        <f t="shared" si="27"/>
        <v>23.272727272727273</v>
      </c>
      <c r="P385" s="2">
        <f t="shared" si="28"/>
        <v>23.272727272727273</v>
      </c>
      <c r="Q385">
        <f t="shared" si="29"/>
        <v>112.94</v>
      </c>
      <c r="R385">
        <f t="shared" si="30"/>
        <v>4</v>
      </c>
      <c r="S385" s="3">
        <f>IF(odi[[#This Row],[Milestones]]=0,0,(odi[[#This Row],[Mat]]/odi[[#This Row],[Milestones]]))</f>
        <v>8.25</v>
      </c>
      <c r="T385" s="3">
        <f>odi[[#This Row],[Milestones]]/odi[[#This Row],[Mat]]*100</f>
        <v>12.121212121212121</v>
      </c>
      <c r="U385" s="3"/>
    </row>
    <row r="386" spans="1:21" x14ac:dyDescent="0.3">
      <c r="A386">
        <v>37</v>
      </c>
      <c r="B386" t="s">
        <v>230</v>
      </c>
      <c r="C386" t="s">
        <v>13</v>
      </c>
      <c r="D386">
        <v>2019</v>
      </c>
      <c r="E386">
        <v>13</v>
      </c>
      <c r="F386">
        <v>11</v>
      </c>
      <c r="G386">
        <v>0</v>
      </c>
      <c r="H386">
        <v>265</v>
      </c>
      <c r="I386">
        <v>51</v>
      </c>
      <c r="J386">
        <v>24.09</v>
      </c>
      <c r="K386">
        <v>88.62</v>
      </c>
      <c r="L386">
        <v>0</v>
      </c>
      <c r="M386">
        <v>1</v>
      </c>
      <c r="N386">
        <v>1</v>
      </c>
      <c r="O386" s="2">
        <f t="shared" ref="O386:O449" si="31">H386/E386</f>
        <v>20.384615384615383</v>
      </c>
      <c r="P386" s="2">
        <f t="shared" ref="P386:P449" si="32">H386/F386</f>
        <v>24.09090909090909</v>
      </c>
      <c r="Q386">
        <f t="shared" ref="Q386:Q449" si="33">K386+J386</f>
        <v>112.71000000000001</v>
      </c>
      <c r="R386">
        <f t="shared" ref="R386:R449" si="34">M386+L386</f>
        <v>1</v>
      </c>
      <c r="S386" s="3">
        <f>IF(odi[[#This Row],[Milestones]]=0,0,(odi[[#This Row],[Mat]]/odi[[#This Row],[Milestones]]))</f>
        <v>13</v>
      </c>
      <c r="T386" s="3">
        <f>odi[[#This Row],[Milestones]]/odi[[#This Row],[Mat]]*100</f>
        <v>7.6923076923076925</v>
      </c>
      <c r="U386" s="3"/>
    </row>
    <row r="387" spans="1:21" x14ac:dyDescent="0.3">
      <c r="A387">
        <v>1</v>
      </c>
      <c r="B387" t="s">
        <v>2102</v>
      </c>
      <c r="C387" t="s">
        <v>16</v>
      </c>
      <c r="D387">
        <v>2000</v>
      </c>
      <c r="E387">
        <v>250</v>
      </c>
      <c r="F387">
        <v>232</v>
      </c>
      <c r="G387">
        <v>29</v>
      </c>
      <c r="H387">
        <v>6564</v>
      </c>
      <c r="I387">
        <v>139</v>
      </c>
      <c r="J387">
        <v>32.33</v>
      </c>
      <c r="K387">
        <v>80.3</v>
      </c>
      <c r="L387">
        <v>10</v>
      </c>
      <c r="M387">
        <v>37</v>
      </c>
      <c r="N387">
        <v>14</v>
      </c>
      <c r="O387" s="2">
        <f t="shared" si="31"/>
        <v>26.256</v>
      </c>
      <c r="P387" s="2">
        <f t="shared" si="32"/>
        <v>28.293103448275861</v>
      </c>
      <c r="Q387">
        <f t="shared" si="33"/>
        <v>112.63</v>
      </c>
      <c r="R387">
        <f t="shared" si="34"/>
        <v>47</v>
      </c>
      <c r="S387" s="3">
        <f>IF(odi[[#This Row],[Milestones]]=0,0,(odi[[#This Row],[Mat]]/odi[[#This Row],[Milestones]]))</f>
        <v>5.3191489361702127</v>
      </c>
      <c r="T387" s="3">
        <f>odi[[#This Row],[Milestones]]/odi[[#This Row],[Mat]]*100</f>
        <v>18.8</v>
      </c>
      <c r="U387" s="3"/>
    </row>
    <row r="388" spans="1:21" x14ac:dyDescent="0.3">
      <c r="A388">
        <v>4</v>
      </c>
      <c r="B388" t="s">
        <v>2970</v>
      </c>
      <c r="C388" t="s">
        <v>12</v>
      </c>
      <c r="D388">
        <v>1983</v>
      </c>
      <c r="E388">
        <v>4</v>
      </c>
      <c r="F388">
        <v>3</v>
      </c>
      <c r="G388">
        <v>2</v>
      </c>
      <c r="H388">
        <v>31</v>
      </c>
      <c r="I388">
        <v>16</v>
      </c>
      <c r="J388">
        <v>31</v>
      </c>
      <c r="K388">
        <v>81.569999999999993</v>
      </c>
      <c r="L388">
        <v>0</v>
      </c>
      <c r="M388">
        <v>0</v>
      </c>
      <c r="N388">
        <v>0</v>
      </c>
      <c r="O388" s="2">
        <f t="shared" si="31"/>
        <v>7.75</v>
      </c>
      <c r="P388" s="2">
        <f t="shared" si="32"/>
        <v>10.333333333333334</v>
      </c>
      <c r="Q388">
        <f t="shared" si="33"/>
        <v>112.57</v>
      </c>
      <c r="R388">
        <f t="shared" si="34"/>
        <v>0</v>
      </c>
      <c r="S388" s="3">
        <f>IF(odi[[#This Row],[Milestones]]=0,0,(odi[[#This Row],[Mat]]/odi[[#This Row],[Milestones]]))</f>
        <v>0</v>
      </c>
      <c r="T388" s="3">
        <f>odi[[#This Row],[Milestones]]/odi[[#This Row],[Mat]]*100</f>
        <v>0</v>
      </c>
      <c r="U388" s="3"/>
    </row>
    <row r="389" spans="1:21" x14ac:dyDescent="0.3">
      <c r="A389">
        <v>32</v>
      </c>
      <c r="B389" t="s">
        <v>1218</v>
      </c>
      <c r="C389" t="s">
        <v>18</v>
      </c>
      <c r="D389">
        <v>2005</v>
      </c>
      <c r="E389">
        <v>6</v>
      </c>
      <c r="F389">
        <v>6</v>
      </c>
      <c r="G389">
        <v>1</v>
      </c>
      <c r="H389">
        <v>103</v>
      </c>
      <c r="I389">
        <v>44</v>
      </c>
      <c r="J389">
        <v>20.6</v>
      </c>
      <c r="K389">
        <v>91.96</v>
      </c>
      <c r="L389">
        <v>0</v>
      </c>
      <c r="M389">
        <v>0</v>
      </c>
      <c r="N389">
        <v>1</v>
      </c>
      <c r="O389" s="2">
        <f t="shared" si="31"/>
        <v>17.166666666666668</v>
      </c>
      <c r="P389" s="2">
        <f t="shared" si="32"/>
        <v>17.166666666666668</v>
      </c>
      <c r="Q389">
        <f t="shared" si="33"/>
        <v>112.56</v>
      </c>
      <c r="R389">
        <f t="shared" si="34"/>
        <v>0</v>
      </c>
      <c r="S389" s="3">
        <f>IF(odi[[#This Row],[Milestones]]=0,0,(odi[[#This Row],[Mat]]/odi[[#This Row],[Milestones]]))</f>
        <v>0</v>
      </c>
      <c r="T389" s="3">
        <f>odi[[#This Row],[Milestones]]/odi[[#This Row],[Mat]]*100</f>
        <v>0</v>
      </c>
      <c r="U389" s="3"/>
    </row>
    <row r="390" spans="1:21" x14ac:dyDescent="0.3">
      <c r="A390">
        <v>34</v>
      </c>
      <c r="B390" t="s">
        <v>2466</v>
      </c>
      <c r="C390" t="s">
        <v>12</v>
      </c>
      <c r="D390">
        <v>1997</v>
      </c>
      <c r="E390">
        <v>9</v>
      </c>
      <c r="F390">
        <v>9</v>
      </c>
      <c r="G390">
        <v>0</v>
      </c>
      <c r="H390">
        <v>241</v>
      </c>
      <c r="I390">
        <v>89</v>
      </c>
      <c r="J390">
        <v>26.77</v>
      </c>
      <c r="K390">
        <v>85.76</v>
      </c>
      <c r="L390">
        <v>0</v>
      </c>
      <c r="M390">
        <v>2</v>
      </c>
      <c r="N390">
        <v>0</v>
      </c>
      <c r="O390" s="2">
        <f t="shared" si="31"/>
        <v>26.777777777777779</v>
      </c>
      <c r="P390" s="2">
        <f t="shared" si="32"/>
        <v>26.777777777777779</v>
      </c>
      <c r="Q390">
        <f t="shared" si="33"/>
        <v>112.53</v>
      </c>
      <c r="R390">
        <f t="shared" si="34"/>
        <v>2</v>
      </c>
      <c r="S390" s="3">
        <f>IF(odi[[#This Row],[Milestones]]=0,0,(odi[[#This Row],[Mat]]/odi[[#This Row],[Milestones]]))</f>
        <v>4.5</v>
      </c>
      <c r="T390" s="3">
        <f>odi[[#This Row],[Milestones]]/odi[[#This Row],[Mat]]*100</f>
        <v>22.222222222222221</v>
      </c>
      <c r="U390" s="3"/>
    </row>
    <row r="391" spans="1:21" x14ac:dyDescent="0.3">
      <c r="A391">
        <v>7</v>
      </c>
      <c r="B391" t="s">
        <v>533</v>
      </c>
      <c r="C391" t="s">
        <v>12</v>
      </c>
      <c r="D391">
        <v>2015</v>
      </c>
      <c r="E391">
        <v>153</v>
      </c>
      <c r="F391">
        <v>91</v>
      </c>
      <c r="G391">
        <v>32</v>
      </c>
      <c r="H391">
        <v>951</v>
      </c>
      <c r="I391">
        <v>73</v>
      </c>
      <c r="J391">
        <v>16.11</v>
      </c>
      <c r="K391">
        <v>96.35</v>
      </c>
      <c r="L391">
        <v>0</v>
      </c>
      <c r="M391">
        <v>2</v>
      </c>
      <c r="N391">
        <v>6</v>
      </c>
      <c r="O391" s="2">
        <f t="shared" si="31"/>
        <v>6.215686274509804</v>
      </c>
      <c r="P391" s="2">
        <f t="shared" si="32"/>
        <v>10.450549450549451</v>
      </c>
      <c r="Q391">
        <f t="shared" si="33"/>
        <v>112.46</v>
      </c>
      <c r="R391">
        <f t="shared" si="34"/>
        <v>2</v>
      </c>
      <c r="S391" s="3">
        <f>IF(odi[[#This Row],[Milestones]]=0,0,(odi[[#This Row],[Mat]]/odi[[#This Row],[Milestones]]))</f>
        <v>76.5</v>
      </c>
      <c r="T391" s="3">
        <f>odi[[#This Row],[Milestones]]/odi[[#This Row],[Mat]]*100</f>
        <v>1.3071895424836601</v>
      </c>
      <c r="U391" s="3"/>
    </row>
    <row r="392" spans="1:21" x14ac:dyDescent="0.3">
      <c r="A392">
        <v>20</v>
      </c>
      <c r="B392" t="s">
        <v>436</v>
      </c>
      <c r="C392" t="s">
        <v>2020</v>
      </c>
      <c r="D392">
        <v>2019</v>
      </c>
      <c r="E392">
        <v>28</v>
      </c>
      <c r="F392">
        <v>24</v>
      </c>
      <c r="G392">
        <v>1</v>
      </c>
      <c r="H392">
        <v>482</v>
      </c>
      <c r="I392">
        <v>58</v>
      </c>
      <c r="J392">
        <v>20.95</v>
      </c>
      <c r="K392">
        <v>91.46</v>
      </c>
      <c r="L392">
        <v>0</v>
      </c>
      <c r="M392">
        <v>4</v>
      </c>
      <c r="N392">
        <v>1</v>
      </c>
      <c r="O392" s="2">
        <f t="shared" si="31"/>
        <v>17.214285714285715</v>
      </c>
      <c r="P392" s="2">
        <f t="shared" si="32"/>
        <v>20.083333333333332</v>
      </c>
      <c r="Q392">
        <f t="shared" si="33"/>
        <v>112.41</v>
      </c>
      <c r="R392">
        <f t="shared" si="34"/>
        <v>4</v>
      </c>
      <c r="S392" s="3">
        <f>IF(odi[[#This Row],[Milestones]]=0,0,(odi[[#This Row],[Mat]]/odi[[#This Row],[Milestones]]))</f>
        <v>7</v>
      </c>
      <c r="T392" s="3">
        <f>odi[[#This Row],[Milestones]]/odi[[#This Row],[Mat]]*100</f>
        <v>14.285714285714285</v>
      </c>
      <c r="U392" s="3"/>
    </row>
    <row r="393" spans="1:21" x14ac:dyDescent="0.3">
      <c r="A393">
        <v>30</v>
      </c>
      <c r="B393" t="s">
        <v>167</v>
      </c>
      <c r="C393" t="s">
        <v>14</v>
      </c>
      <c r="D393">
        <v>2019</v>
      </c>
      <c r="E393">
        <v>73</v>
      </c>
      <c r="F393">
        <v>71</v>
      </c>
      <c r="G393">
        <v>3</v>
      </c>
      <c r="H393">
        <v>1973</v>
      </c>
      <c r="I393">
        <v>102</v>
      </c>
      <c r="J393">
        <v>29.01</v>
      </c>
      <c r="K393">
        <v>83.35</v>
      </c>
      <c r="L393">
        <v>1</v>
      </c>
      <c r="M393">
        <v>16</v>
      </c>
      <c r="N393">
        <v>10</v>
      </c>
      <c r="O393" s="2">
        <f t="shared" si="31"/>
        <v>27.027397260273972</v>
      </c>
      <c r="P393" s="2">
        <f t="shared" si="32"/>
        <v>27.788732394366196</v>
      </c>
      <c r="Q393">
        <f t="shared" si="33"/>
        <v>112.36</v>
      </c>
      <c r="R393">
        <f t="shared" si="34"/>
        <v>17</v>
      </c>
      <c r="S393" s="3">
        <f>IF(odi[[#This Row],[Milestones]]=0,0,(odi[[#This Row],[Mat]]/odi[[#This Row],[Milestones]]))</f>
        <v>4.2941176470588234</v>
      </c>
      <c r="T393" s="3">
        <f>odi[[#This Row],[Milestones]]/odi[[#This Row],[Mat]]*100</f>
        <v>23.287671232876711</v>
      </c>
      <c r="U393" s="3"/>
    </row>
    <row r="394" spans="1:21" x14ac:dyDescent="0.3">
      <c r="A394">
        <v>21</v>
      </c>
      <c r="B394" t="s">
        <v>228</v>
      </c>
      <c r="C394" t="s">
        <v>15</v>
      </c>
      <c r="D394">
        <v>2011</v>
      </c>
      <c r="E394">
        <v>268</v>
      </c>
      <c r="F394">
        <v>251</v>
      </c>
      <c r="G394">
        <v>40</v>
      </c>
      <c r="H394">
        <v>8778</v>
      </c>
      <c r="I394">
        <v>150</v>
      </c>
      <c r="J394">
        <v>41.6</v>
      </c>
      <c r="K394">
        <v>70.739999999999995</v>
      </c>
      <c r="L394">
        <v>11</v>
      </c>
      <c r="M394">
        <v>59</v>
      </c>
      <c r="N394">
        <v>6</v>
      </c>
      <c r="O394" s="2">
        <f t="shared" si="31"/>
        <v>32.753731343283583</v>
      </c>
      <c r="P394" s="2">
        <f t="shared" si="32"/>
        <v>34.972111553784863</v>
      </c>
      <c r="Q394">
        <f t="shared" si="33"/>
        <v>112.34</v>
      </c>
      <c r="R394">
        <f t="shared" si="34"/>
        <v>70</v>
      </c>
      <c r="S394" s="3">
        <f>IF(odi[[#This Row],[Milestones]]=0,0,(odi[[#This Row],[Mat]]/odi[[#This Row],[Milestones]]))</f>
        <v>3.8285714285714287</v>
      </c>
      <c r="T394" s="3">
        <f>odi[[#This Row],[Milestones]]/odi[[#This Row],[Mat]]*100</f>
        <v>26.119402985074625</v>
      </c>
      <c r="U394" s="3"/>
    </row>
    <row r="395" spans="1:21" x14ac:dyDescent="0.3">
      <c r="A395">
        <v>35</v>
      </c>
      <c r="B395" t="s">
        <v>138</v>
      </c>
      <c r="C395" t="s">
        <v>13</v>
      </c>
      <c r="D395">
        <v>2011</v>
      </c>
      <c r="E395">
        <v>197</v>
      </c>
      <c r="F395">
        <v>181</v>
      </c>
      <c r="G395">
        <v>37</v>
      </c>
      <c r="H395">
        <v>5092</v>
      </c>
      <c r="I395">
        <v>120</v>
      </c>
      <c r="J395">
        <v>35.36</v>
      </c>
      <c r="K395">
        <v>76.98</v>
      </c>
      <c r="L395">
        <v>5</v>
      </c>
      <c r="M395">
        <v>26</v>
      </c>
      <c r="N395">
        <v>7</v>
      </c>
      <c r="O395" s="2">
        <f t="shared" si="31"/>
        <v>25.847715736040609</v>
      </c>
      <c r="P395" s="2">
        <f t="shared" si="32"/>
        <v>28.132596685082873</v>
      </c>
      <c r="Q395">
        <f t="shared" si="33"/>
        <v>112.34</v>
      </c>
      <c r="R395">
        <f t="shared" si="34"/>
        <v>31</v>
      </c>
      <c r="S395" s="3">
        <f>IF(odi[[#This Row],[Milestones]]=0,0,(odi[[#This Row],[Mat]]/odi[[#This Row],[Milestones]]))</f>
        <v>6.354838709677419</v>
      </c>
      <c r="T395" s="3">
        <f>odi[[#This Row],[Milestones]]/odi[[#This Row],[Mat]]*100</f>
        <v>15.736040609137056</v>
      </c>
      <c r="U395" s="3"/>
    </row>
    <row r="396" spans="1:21" x14ac:dyDescent="0.3">
      <c r="A396">
        <v>4</v>
      </c>
      <c r="B396" t="s">
        <v>57</v>
      </c>
      <c r="C396" t="s">
        <v>14</v>
      </c>
      <c r="D396">
        <v>2015</v>
      </c>
      <c r="E396">
        <v>448</v>
      </c>
      <c r="F396">
        <v>418</v>
      </c>
      <c r="G396">
        <v>39</v>
      </c>
      <c r="H396">
        <v>12650</v>
      </c>
      <c r="I396">
        <v>144</v>
      </c>
      <c r="J396">
        <v>33.369999999999997</v>
      </c>
      <c r="K396">
        <v>78.959999999999994</v>
      </c>
      <c r="L396">
        <v>19</v>
      </c>
      <c r="M396">
        <v>77</v>
      </c>
      <c r="N396">
        <v>28</v>
      </c>
      <c r="O396" s="2">
        <f t="shared" si="31"/>
        <v>28.236607142857142</v>
      </c>
      <c r="P396" s="2">
        <f t="shared" si="32"/>
        <v>30.263157894736842</v>
      </c>
      <c r="Q396">
        <f t="shared" si="33"/>
        <v>112.32999999999998</v>
      </c>
      <c r="R396">
        <f t="shared" si="34"/>
        <v>96</v>
      </c>
      <c r="S396" s="3">
        <f>IF(odi[[#This Row],[Milestones]]=0,0,(odi[[#This Row],[Mat]]/odi[[#This Row],[Milestones]]))</f>
        <v>4.666666666666667</v>
      </c>
      <c r="T396" s="3">
        <f>odi[[#This Row],[Milestones]]/odi[[#This Row],[Mat]]*100</f>
        <v>21.428571428571427</v>
      </c>
      <c r="U396" s="3"/>
    </row>
    <row r="397" spans="1:21" x14ac:dyDescent="0.3">
      <c r="A397">
        <v>41</v>
      </c>
      <c r="B397" t="s">
        <v>2496</v>
      </c>
      <c r="C397" t="s">
        <v>18</v>
      </c>
      <c r="D397">
        <v>2005</v>
      </c>
      <c r="E397">
        <v>6</v>
      </c>
      <c r="F397">
        <v>6</v>
      </c>
      <c r="G397">
        <v>2</v>
      </c>
      <c r="H397">
        <v>207</v>
      </c>
      <c r="I397">
        <v>92</v>
      </c>
      <c r="J397">
        <v>51.75</v>
      </c>
      <c r="K397">
        <v>60.52</v>
      </c>
      <c r="L397">
        <v>0</v>
      </c>
      <c r="M397">
        <v>2</v>
      </c>
      <c r="N397">
        <v>0</v>
      </c>
      <c r="O397" s="2">
        <f t="shared" si="31"/>
        <v>34.5</v>
      </c>
      <c r="P397" s="2">
        <f t="shared" si="32"/>
        <v>34.5</v>
      </c>
      <c r="Q397">
        <f t="shared" si="33"/>
        <v>112.27000000000001</v>
      </c>
      <c r="R397">
        <f t="shared" si="34"/>
        <v>2</v>
      </c>
      <c r="S397" s="3">
        <f>IF(odi[[#This Row],[Milestones]]=0,0,(odi[[#This Row],[Mat]]/odi[[#This Row],[Milestones]]))</f>
        <v>3</v>
      </c>
      <c r="T397" s="3">
        <f>odi[[#This Row],[Milestones]]/odi[[#This Row],[Mat]]*100</f>
        <v>33.333333333333329</v>
      </c>
      <c r="U397" s="3"/>
    </row>
    <row r="398" spans="1:21" x14ac:dyDescent="0.3">
      <c r="A398">
        <v>44</v>
      </c>
      <c r="B398" t="s">
        <v>1059</v>
      </c>
      <c r="C398" t="s">
        <v>14</v>
      </c>
      <c r="D398">
        <v>2017</v>
      </c>
      <c r="E398">
        <v>18</v>
      </c>
      <c r="F398">
        <v>14</v>
      </c>
      <c r="G398">
        <v>1</v>
      </c>
      <c r="H398">
        <v>332</v>
      </c>
      <c r="I398">
        <v>56</v>
      </c>
      <c r="J398">
        <v>25.53</v>
      </c>
      <c r="K398">
        <v>86.68</v>
      </c>
      <c r="L398">
        <v>0</v>
      </c>
      <c r="M398">
        <v>1</v>
      </c>
      <c r="N398">
        <v>0</v>
      </c>
      <c r="O398" s="2">
        <f t="shared" si="31"/>
        <v>18.444444444444443</v>
      </c>
      <c r="P398" s="2">
        <f t="shared" si="32"/>
        <v>23.714285714285715</v>
      </c>
      <c r="Q398">
        <f t="shared" si="33"/>
        <v>112.21000000000001</v>
      </c>
      <c r="R398">
        <f t="shared" si="34"/>
        <v>1</v>
      </c>
      <c r="S398" s="3">
        <f>IF(odi[[#This Row],[Milestones]]=0,0,(odi[[#This Row],[Mat]]/odi[[#This Row],[Milestones]]))</f>
        <v>18</v>
      </c>
      <c r="T398" s="3">
        <f>odi[[#This Row],[Milestones]]/odi[[#This Row],[Mat]]*100</f>
        <v>5.5555555555555554</v>
      </c>
      <c r="U398" s="3"/>
    </row>
    <row r="399" spans="1:21" x14ac:dyDescent="0.3">
      <c r="A399">
        <v>2</v>
      </c>
      <c r="B399" t="s">
        <v>3039</v>
      </c>
      <c r="C399" t="s">
        <v>15</v>
      </c>
      <c r="D399">
        <v>1995</v>
      </c>
      <c r="E399">
        <v>3</v>
      </c>
      <c r="F399">
        <v>3</v>
      </c>
      <c r="G399">
        <v>0</v>
      </c>
      <c r="H399">
        <v>23</v>
      </c>
      <c r="I399">
        <v>21</v>
      </c>
      <c r="J399">
        <v>7.66</v>
      </c>
      <c r="K399">
        <v>104.54</v>
      </c>
      <c r="L399">
        <v>0</v>
      </c>
      <c r="M399">
        <v>0</v>
      </c>
      <c r="N399">
        <v>1</v>
      </c>
      <c r="O399" s="2">
        <f t="shared" si="31"/>
        <v>7.666666666666667</v>
      </c>
      <c r="P399" s="2">
        <f t="shared" si="32"/>
        <v>7.666666666666667</v>
      </c>
      <c r="Q399">
        <f t="shared" si="33"/>
        <v>112.2</v>
      </c>
      <c r="R399">
        <f t="shared" si="34"/>
        <v>0</v>
      </c>
      <c r="S399" s="3">
        <f>IF(odi[[#This Row],[Milestones]]=0,0,(odi[[#This Row],[Mat]]/odi[[#This Row],[Milestones]]))</f>
        <v>0</v>
      </c>
      <c r="T399" s="3">
        <f>odi[[#This Row],[Milestones]]/odi[[#This Row],[Mat]]*100</f>
        <v>0</v>
      </c>
      <c r="U399" s="3"/>
    </row>
    <row r="400" spans="1:21" x14ac:dyDescent="0.3">
      <c r="A400">
        <v>9</v>
      </c>
      <c r="B400" t="s">
        <v>2260</v>
      </c>
      <c r="C400" t="s">
        <v>16</v>
      </c>
      <c r="D400">
        <v>1982</v>
      </c>
      <c r="E400">
        <v>23</v>
      </c>
      <c r="F400">
        <v>22</v>
      </c>
      <c r="G400">
        <v>1</v>
      </c>
      <c r="H400">
        <v>786</v>
      </c>
      <c r="I400">
        <v>109</v>
      </c>
      <c r="J400">
        <v>37.42</v>
      </c>
      <c r="K400">
        <v>74.709999999999994</v>
      </c>
      <c r="L400">
        <v>1</v>
      </c>
      <c r="M400">
        <v>7</v>
      </c>
      <c r="N400">
        <v>1</v>
      </c>
      <c r="O400" s="2">
        <f t="shared" si="31"/>
        <v>34.173913043478258</v>
      </c>
      <c r="P400" s="2">
        <f t="shared" si="32"/>
        <v>35.727272727272727</v>
      </c>
      <c r="Q400">
        <f t="shared" si="33"/>
        <v>112.13</v>
      </c>
      <c r="R400">
        <f t="shared" si="34"/>
        <v>8</v>
      </c>
      <c r="S400" s="3">
        <f>IF(odi[[#This Row],[Milestones]]=0,0,(odi[[#This Row],[Mat]]/odi[[#This Row],[Milestones]]))</f>
        <v>2.875</v>
      </c>
      <c r="T400" s="3">
        <f>odi[[#This Row],[Milestones]]/odi[[#This Row],[Mat]]*100</f>
        <v>34.782608695652172</v>
      </c>
      <c r="U400" s="3"/>
    </row>
    <row r="401" spans="1:21" x14ac:dyDescent="0.3">
      <c r="A401">
        <v>28</v>
      </c>
      <c r="B401" t="s">
        <v>2269</v>
      </c>
      <c r="C401" t="s">
        <v>16</v>
      </c>
      <c r="D401">
        <v>1995</v>
      </c>
      <c r="E401">
        <v>54</v>
      </c>
      <c r="F401">
        <v>46</v>
      </c>
      <c r="G401">
        <v>13</v>
      </c>
      <c r="H401">
        <v>741</v>
      </c>
      <c r="I401">
        <v>50</v>
      </c>
      <c r="J401">
        <v>22.45</v>
      </c>
      <c r="K401">
        <v>89.6</v>
      </c>
      <c r="L401">
        <v>0</v>
      </c>
      <c r="M401">
        <v>1</v>
      </c>
      <c r="N401">
        <v>1</v>
      </c>
      <c r="O401" s="2">
        <f t="shared" si="31"/>
        <v>13.722222222222221</v>
      </c>
      <c r="P401" s="2">
        <f t="shared" si="32"/>
        <v>16.108695652173914</v>
      </c>
      <c r="Q401">
        <f t="shared" si="33"/>
        <v>112.05</v>
      </c>
      <c r="R401">
        <f t="shared" si="34"/>
        <v>1</v>
      </c>
      <c r="S401" s="3">
        <f>IF(odi[[#This Row],[Milestones]]=0,0,(odi[[#This Row],[Mat]]/odi[[#This Row],[Milestones]]))</f>
        <v>54</v>
      </c>
      <c r="T401" s="3">
        <f>odi[[#This Row],[Milestones]]/odi[[#This Row],[Mat]]*100</f>
        <v>1.8518518518518516</v>
      </c>
      <c r="U401" s="3"/>
    </row>
    <row r="402" spans="1:21" x14ac:dyDescent="0.3">
      <c r="A402">
        <v>23</v>
      </c>
      <c r="B402" t="s">
        <v>1592</v>
      </c>
      <c r="C402" t="s">
        <v>12</v>
      </c>
      <c r="D402">
        <v>2019</v>
      </c>
      <c r="E402">
        <v>29</v>
      </c>
      <c r="F402">
        <v>14</v>
      </c>
      <c r="G402">
        <v>10</v>
      </c>
      <c r="H402">
        <v>77</v>
      </c>
      <c r="I402">
        <v>30</v>
      </c>
      <c r="J402">
        <v>19.25</v>
      </c>
      <c r="K402">
        <v>92.77</v>
      </c>
      <c r="L402">
        <v>0</v>
      </c>
      <c r="M402">
        <v>0</v>
      </c>
      <c r="N402">
        <v>1</v>
      </c>
      <c r="O402" s="2">
        <f t="shared" si="31"/>
        <v>2.6551724137931036</v>
      </c>
      <c r="P402" s="2">
        <f t="shared" si="32"/>
        <v>5.5</v>
      </c>
      <c r="Q402">
        <f t="shared" si="33"/>
        <v>112.02</v>
      </c>
      <c r="R402">
        <f t="shared" si="34"/>
        <v>0</v>
      </c>
      <c r="S402" s="3">
        <f>IF(odi[[#This Row],[Milestones]]=0,0,(odi[[#This Row],[Mat]]/odi[[#This Row],[Milestones]]))</f>
        <v>0</v>
      </c>
      <c r="T402" s="3">
        <f>odi[[#This Row],[Milestones]]/odi[[#This Row],[Mat]]*100</f>
        <v>0</v>
      </c>
      <c r="U402" s="3"/>
    </row>
    <row r="403" spans="1:21" x14ac:dyDescent="0.3">
      <c r="A403">
        <v>17</v>
      </c>
      <c r="B403" t="s">
        <v>2108</v>
      </c>
      <c r="C403" t="s">
        <v>15</v>
      </c>
      <c r="D403">
        <v>2003</v>
      </c>
      <c r="E403">
        <v>227</v>
      </c>
      <c r="F403">
        <v>206</v>
      </c>
      <c r="G403">
        <v>43</v>
      </c>
      <c r="H403">
        <v>5761</v>
      </c>
      <c r="I403">
        <v>113</v>
      </c>
      <c r="J403">
        <v>35.340000000000003</v>
      </c>
      <c r="K403">
        <v>76.63</v>
      </c>
      <c r="L403">
        <v>7</v>
      </c>
      <c r="M403">
        <v>29</v>
      </c>
      <c r="N403">
        <v>7</v>
      </c>
      <c r="O403" s="2">
        <f t="shared" si="31"/>
        <v>25.378854625550662</v>
      </c>
      <c r="P403" s="2">
        <f t="shared" si="32"/>
        <v>27.966019417475728</v>
      </c>
      <c r="Q403">
        <f t="shared" si="33"/>
        <v>111.97</v>
      </c>
      <c r="R403">
        <f t="shared" si="34"/>
        <v>36</v>
      </c>
      <c r="S403" s="3">
        <f>IF(odi[[#This Row],[Milestones]]=0,0,(odi[[#This Row],[Mat]]/odi[[#This Row],[Milestones]]))</f>
        <v>6.3055555555555554</v>
      </c>
      <c r="T403" s="3">
        <f>odi[[#This Row],[Milestones]]/odi[[#This Row],[Mat]]*100</f>
        <v>15.859030837004406</v>
      </c>
      <c r="U403" s="3"/>
    </row>
    <row r="404" spans="1:21" x14ac:dyDescent="0.3">
      <c r="A404">
        <v>25</v>
      </c>
      <c r="B404" t="s">
        <v>2132</v>
      </c>
      <c r="C404" t="s">
        <v>13</v>
      </c>
      <c r="D404">
        <v>2003</v>
      </c>
      <c r="E404">
        <v>100</v>
      </c>
      <c r="F404">
        <v>100</v>
      </c>
      <c r="G404">
        <v>10</v>
      </c>
      <c r="H404">
        <v>3637</v>
      </c>
      <c r="I404">
        <v>125</v>
      </c>
      <c r="J404">
        <v>40.409999999999997</v>
      </c>
      <c r="K404">
        <v>71.52</v>
      </c>
      <c r="L404">
        <v>5</v>
      </c>
      <c r="M404">
        <v>25</v>
      </c>
      <c r="N404">
        <v>6</v>
      </c>
      <c r="O404" s="2">
        <f t="shared" si="31"/>
        <v>36.369999999999997</v>
      </c>
      <c r="P404" s="2">
        <f t="shared" si="32"/>
        <v>36.369999999999997</v>
      </c>
      <c r="Q404">
        <f t="shared" si="33"/>
        <v>111.92999999999999</v>
      </c>
      <c r="R404">
        <f t="shared" si="34"/>
        <v>30</v>
      </c>
      <c r="S404" s="3">
        <f>IF(odi[[#This Row],[Milestones]]=0,0,(odi[[#This Row],[Mat]]/odi[[#This Row],[Milestones]]))</f>
        <v>3.3333333333333335</v>
      </c>
      <c r="T404" s="3">
        <f>odi[[#This Row],[Milestones]]/odi[[#This Row],[Mat]]*100</f>
        <v>30</v>
      </c>
      <c r="U404" s="3"/>
    </row>
    <row r="405" spans="1:21" x14ac:dyDescent="0.3">
      <c r="A405">
        <v>47</v>
      </c>
      <c r="B405" t="s">
        <v>140</v>
      </c>
      <c r="C405" t="s">
        <v>18</v>
      </c>
      <c r="D405">
        <v>2011</v>
      </c>
      <c r="E405">
        <v>188</v>
      </c>
      <c r="F405">
        <v>161</v>
      </c>
      <c r="G405">
        <v>23</v>
      </c>
      <c r="H405">
        <v>4483</v>
      </c>
      <c r="I405">
        <v>141</v>
      </c>
      <c r="J405">
        <v>32.479999999999997</v>
      </c>
      <c r="K405">
        <v>79.41</v>
      </c>
      <c r="L405">
        <v>4</v>
      </c>
      <c r="M405">
        <v>28</v>
      </c>
      <c r="N405">
        <v>9</v>
      </c>
      <c r="O405" s="2">
        <f t="shared" si="31"/>
        <v>23.845744680851062</v>
      </c>
      <c r="P405" s="2">
        <f t="shared" si="32"/>
        <v>27.844720496894411</v>
      </c>
      <c r="Q405">
        <f t="shared" si="33"/>
        <v>111.88999999999999</v>
      </c>
      <c r="R405">
        <f t="shared" si="34"/>
        <v>32</v>
      </c>
      <c r="S405" s="3">
        <f>IF(odi[[#This Row],[Milestones]]=0,0,(odi[[#This Row],[Mat]]/odi[[#This Row],[Milestones]]))</f>
        <v>5.875</v>
      </c>
      <c r="T405" s="3">
        <f>odi[[#This Row],[Milestones]]/odi[[#This Row],[Mat]]*100</f>
        <v>17.021276595744681</v>
      </c>
      <c r="U405" s="3"/>
    </row>
    <row r="406" spans="1:21" x14ac:dyDescent="0.3">
      <c r="A406">
        <v>4</v>
      </c>
      <c r="B406" t="s">
        <v>101</v>
      </c>
      <c r="C406" t="s">
        <v>19</v>
      </c>
      <c r="D406">
        <v>2019</v>
      </c>
      <c r="E406">
        <v>193</v>
      </c>
      <c r="F406">
        <v>192</v>
      </c>
      <c r="G406">
        <v>15</v>
      </c>
      <c r="H406">
        <v>6293</v>
      </c>
      <c r="I406">
        <v>145</v>
      </c>
      <c r="J406">
        <v>35.549999999999997</v>
      </c>
      <c r="K406">
        <v>76.22</v>
      </c>
      <c r="L406">
        <v>10</v>
      </c>
      <c r="M406">
        <v>38</v>
      </c>
      <c r="N406">
        <v>15</v>
      </c>
      <c r="O406" s="2">
        <f t="shared" si="31"/>
        <v>32.606217616580309</v>
      </c>
      <c r="P406" s="2">
        <f t="shared" si="32"/>
        <v>32.776041666666664</v>
      </c>
      <c r="Q406">
        <f t="shared" si="33"/>
        <v>111.77</v>
      </c>
      <c r="R406">
        <f t="shared" si="34"/>
        <v>48</v>
      </c>
      <c r="S406" s="3">
        <f>IF(odi[[#This Row],[Milestones]]=0,0,(odi[[#This Row],[Mat]]/odi[[#This Row],[Milestones]]))</f>
        <v>4.020833333333333</v>
      </c>
      <c r="T406" s="3">
        <f>odi[[#This Row],[Milestones]]/odi[[#This Row],[Mat]]*100</f>
        <v>24.870466321243523</v>
      </c>
      <c r="U406" s="3"/>
    </row>
    <row r="407" spans="1:21" x14ac:dyDescent="0.3">
      <c r="A407">
        <v>5</v>
      </c>
      <c r="B407" t="s">
        <v>325</v>
      </c>
      <c r="C407" t="s">
        <v>14</v>
      </c>
      <c r="D407">
        <v>2019</v>
      </c>
      <c r="E407">
        <v>15</v>
      </c>
      <c r="F407">
        <v>12</v>
      </c>
      <c r="G407">
        <v>2</v>
      </c>
      <c r="H407">
        <v>171</v>
      </c>
      <c r="I407">
        <v>78</v>
      </c>
      <c r="J407">
        <v>17.100000000000001</v>
      </c>
      <c r="K407">
        <v>94.47</v>
      </c>
      <c r="L407">
        <v>0</v>
      </c>
      <c r="M407">
        <v>1</v>
      </c>
      <c r="N407">
        <v>1</v>
      </c>
      <c r="O407" s="2">
        <f t="shared" si="31"/>
        <v>11.4</v>
      </c>
      <c r="P407" s="2">
        <f t="shared" si="32"/>
        <v>14.25</v>
      </c>
      <c r="Q407">
        <f t="shared" si="33"/>
        <v>111.57</v>
      </c>
      <c r="R407">
        <f t="shared" si="34"/>
        <v>1</v>
      </c>
      <c r="S407" s="3">
        <f>IF(odi[[#This Row],[Milestones]]=0,0,(odi[[#This Row],[Mat]]/odi[[#This Row],[Milestones]]))</f>
        <v>15</v>
      </c>
      <c r="T407" s="3">
        <f>odi[[#This Row],[Milestones]]/odi[[#This Row],[Mat]]*100</f>
        <v>6.666666666666667</v>
      </c>
      <c r="U407" s="3"/>
    </row>
    <row r="408" spans="1:21" x14ac:dyDescent="0.3">
      <c r="A408">
        <v>18</v>
      </c>
      <c r="B408" t="s">
        <v>2169</v>
      </c>
      <c r="C408" t="s">
        <v>13</v>
      </c>
      <c r="D408">
        <v>1999</v>
      </c>
      <c r="E408">
        <v>75</v>
      </c>
      <c r="F408">
        <v>71</v>
      </c>
      <c r="G408">
        <v>18</v>
      </c>
      <c r="H408">
        <v>2092</v>
      </c>
      <c r="I408">
        <v>113</v>
      </c>
      <c r="J408">
        <v>39.47</v>
      </c>
      <c r="K408">
        <v>72.06</v>
      </c>
      <c r="L408">
        <v>1</v>
      </c>
      <c r="M408">
        <v>16</v>
      </c>
      <c r="N408">
        <v>2</v>
      </c>
      <c r="O408" s="2">
        <f t="shared" si="31"/>
        <v>27.893333333333334</v>
      </c>
      <c r="P408" s="2">
        <f t="shared" si="32"/>
        <v>29.464788732394368</v>
      </c>
      <c r="Q408">
        <f t="shared" si="33"/>
        <v>111.53</v>
      </c>
      <c r="R408">
        <f t="shared" si="34"/>
        <v>17</v>
      </c>
      <c r="S408" s="3">
        <f>IF(odi[[#This Row],[Milestones]]=0,0,(odi[[#This Row],[Mat]]/odi[[#This Row],[Milestones]]))</f>
        <v>4.4117647058823533</v>
      </c>
      <c r="T408" s="3">
        <f>odi[[#This Row],[Milestones]]/odi[[#This Row],[Mat]]*100</f>
        <v>22.666666666666664</v>
      </c>
      <c r="U408" s="3"/>
    </row>
    <row r="409" spans="1:21" x14ac:dyDescent="0.3">
      <c r="A409">
        <v>37</v>
      </c>
      <c r="B409" t="s">
        <v>135</v>
      </c>
      <c r="C409" t="s">
        <v>12</v>
      </c>
      <c r="D409">
        <v>2018</v>
      </c>
      <c r="E409">
        <v>4</v>
      </c>
      <c r="F409">
        <v>4</v>
      </c>
      <c r="G409">
        <v>1</v>
      </c>
      <c r="H409">
        <v>83</v>
      </c>
      <c r="I409">
        <v>47</v>
      </c>
      <c r="J409">
        <v>27.66</v>
      </c>
      <c r="K409">
        <v>83.83</v>
      </c>
      <c r="L409">
        <v>0</v>
      </c>
      <c r="M409">
        <v>0</v>
      </c>
      <c r="N409">
        <v>1</v>
      </c>
      <c r="O409" s="2">
        <f t="shared" si="31"/>
        <v>20.75</v>
      </c>
      <c r="P409" s="2">
        <f t="shared" si="32"/>
        <v>20.75</v>
      </c>
      <c r="Q409">
        <f t="shared" si="33"/>
        <v>111.49</v>
      </c>
      <c r="R409">
        <f t="shared" si="34"/>
        <v>0</v>
      </c>
      <c r="S409" s="3">
        <f>IF(odi[[#This Row],[Milestones]]=0,0,(odi[[#This Row],[Mat]]/odi[[#This Row],[Milestones]]))</f>
        <v>0</v>
      </c>
      <c r="T409" s="3">
        <f>odi[[#This Row],[Milestones]]/odi[[#This Row],[Mat]]*100</f>
        <v>0</v>
      </c>
      <c r="U409" s="3"/>
    </row>
    <row r="410" spans="1:21" x14ac:dyDescent="0.3">
      <c r="A410">
        <v>14</v>
      </c>
      <c r="B410" t="s">
        <v>5049</v>
      </c>
      <c r="C410" t="s">
        <v>16</v>
      </c>
      <c r="D410">
        <v>2000</v>
      </c>
      <c r="E410">
        <v>3</v>
      </c>
      <c r="F410">
        <v>3</v>
      </c>
      <c r="G410">
        <v>1</v>
      </c>
      <c r="H410">
        <v>34</v>
      </c>
      <c r="I410">
        <v>18</v>
      </c>
      <c r="J410">
        <v>17</v>
      </c>
      <c r="K410">
        <v>94.44</v>
      </c>
      <c r="L410">
        <v>0</v>
      </c>
      <c r="M410">
        <v>0</v>
      </c>
      <c r="N410">
        <v>0</v>
      </c>
      <c r="O410" s="2">
        <f t="shared" si="31"/>
        <v>11.333333333333334</v>
      </c>
      <c r="P410" s="2">
        <f t="shared" si="32"/>
        <v>11.333333333333334</v>
      </c>
      <c r="Q410">
        <f t="shared" si="33"/>
        <v>111.44</v>
      </c>
      <c r="R410">
        <f t="shared" si="34"/>
        <v>0</v>
      </c>
      <c r="S410" s="3">
        <f>IF(odi[[#This Row],[Milestones]]=0,0,(odi[[#This Row],[Mat]]/odi[[#This Row],[Milestones]]))</f>
        <v>0</v>
      </c>
      <c r="T410" s="3">
        <f>odi[[#This Row],[Milestones]]/odi[[#This Row],[Mat]]*100</f>
        <v>0</v>
      </c>
      <c r="U410" s="3"/>
    </row>
    <row r="411" spans="1:21" x14ac:dyDescent="0.3">
      <c r="A411">
        <v>15</v>
      </c>
      <c r="B411" t="s">
        <v>2126</v>
      </c>
      <c r="C411" t="s">
        <v>13</v>
      </c>
      <c r="D411">
        <v>2001</v>
      </c>
      <c r="E411">
        <v>120</v>
      </c>
      <c r="F411">
        <v>118</v>
      </c>
      <c r="G411">
        <v>15</v>
      </c>
      <c r="H411">
        <v>3846</v>
      </c>
      <c r="I411">
        <v>126</v>
      </c>
      <c r="J411">
        <v>37.33</v>
      </c>
      <c r="K411">
        <v>74.08</v>
      </c>
      <c r="L411">
        <v>5</v>
      </c>
      <c r="M411">
        <v>27</v>
      </c>
      <c r="N411">
        <v>10</v>
      </c>
      <c r="O411" s="2">
        <f t="shared" si="31"/>
        <v>32.049999999999997</v>
      </c>
      <c r="P411" s="2">
        <f t="shared" si="32"/>
        <v>32.593220338983052</v>
      </c>
      <c r="Q411">
        <f t="shared" si="33"/>
        <v>111.41</v>
      </c>
      <c r="R411">
        <f t="shared" si="34"/>
        <v>32</v>
      </c>
      <c r="S411" s="3">
        <f>IF(odi[[#This Row],[Milestones]]=0,0,(odi[[#This Row],[Mat]]/odi[[#This Row],[Milestones]]))</f>
        <v>3.75</v>
      </c>
      <c r="T411" s="3">
        <f>odi[[#This Row],[Milestones]]/odi[[#This Row],[Mat]]*100</f>
        <v>26.666666666666668</v>
      </c>
      <c r="U411" s="3"/>
    </row>
    <row r="412" spans="1:21" x14ac:dyDescent="0.3">
      <c r="A412">
        <v>46</v>
      </c>
      <c r="B412" t="s">
        <v>2276</v>
      </c>
      <c r="C412" t="s">
        <v>19</v>
      </c>
      <c r="D412">
        <v>2004</v>
      </c>
      <c r="E412">
        <v>42</v>
      </c>
      <c r="F412">
        <v>34</v>
      </c>
      <c r="G412">
        <v>7</v>
      </c>
      <c r="H412">
        <v>698</v>
      </c>
      <c r="I412">
        <v>100</v>
      </c>
      <c r="J412">
        <v>25.85</v>
      </c>
      <c r="K412">
        <v>85.53</v>
      </c>
      <c r="L412">
        <v>1</v>
      </c>
      <c r="M412">
        <v>2</v>
      </c>
      <c r="N412">
        <v>5</v>
      </c>
      <c r="O412" s="2">
        <f t="shared" si="31"/>
        <v>16.61904761904762</v>
      </c>
      <c r="P412" s="2">
        <f t="shared" si="32"/>
        <v>20.529411764705884</v>
      </c>
      <c r="Q412">
        <f t="shared" si="33"/>
        <v>111.38</v>
      </c>
      <c r="R412">
        <f t="shared" si="34"/>
        <v>3</v>
      </c>
      <c r="S412" s="3">
        <f>IF(odi[[#This Row],[Milestones]]=0,0,(odi[[#This Row],[Mat]]/odi[[#This Row],[Milestones]]))</f>
        <v>14</v>
      </c>
      <c r="T412" s="3">
        <f>odi[[#This Row],[Milestones]]/odi[[#This Row],[Mat]]*100</f>
        <v>7.1428571428571423</v>
      </c>
      <c r="U412" s="3"/>
    </row>
    <row r="413" spans="1:21" x14ac:dyDescent="0.3">
      <c r="A413">
        <v>46</v>
      </c>
      <c r="B413" t="s">
        <v>2182</v>
      </c>
      <c r="C413" t="s">
        <v>16</v>
      </c>
      <c r="D413">
        <v>2018</v>
      </c>
      <c r="E413">
        <v>53</v>
      </c>
      <c r="F413">
        <v>53</v>
      </c>
      <c r="G413">
        <v>3</v>
      </c>
      <c r="H413">
        <v>1845</v>
      </c>
      <c r="I413">
        <v>102</v>
      </c>
      <c r="J413">
        <v>36.9</v>
      </c>
      <c r="K413">
        <v>74.45</v>
      </c>
      <c r="L413">
        <v>3</v>
      </c>
      <c r="M413">
        <v>12</v>
      </c>
      <c r="N413">
        <v>3</v>
      </c>
      <c r="O413" s="2">
        <f t="shared" si="31"/>
        <v>34.811320754716981</v>
      </c>
      <c r="P413" s="2">
        <f t="shared" si="32"/>
        <v>34.811320754716981</v>
      </c>
      <c r="Q413">
        <f t="shared" si="33"/>
        <v>111.35</v>
      </c>
      <c r="R413">
        <f t="shared" si="34"/>
        <v>15</v>
      </c>
      <c r="S413" s="3">
        <f>IF(odi[[#This Row],[Milestones]]=0,0,(odi[[#This Row],[Mat]]/odi[[#This Row],[Milestones]]))</f>
        <v>3.5333333333333332</v>
      </c>
      <c r="T413" s="3">
        <f>odi[[#This Row],[Milestones]]/odi[[#This Row],[Mat]]*100</f>
        <v>28.30188679245283</v>
      </c>
      <c r="U413" s="3"/>
    </row>
    <row r="414" spans="1:21" x14ac:dyDescent="0.3">
      <c r="A414">
        <v>13</v>
      </c>
      <c r="B414" t="s">
        <v>104</v>
      </c>
      <c r="C414" t="s">
        <v>2021</v>
      </c>
      <c r="D414">
        <v>2019</v>
      </c>
      <c r="E414">
        <v>32</v>
      </c>
      <c r="F414">
        <v>31</v>
      </c>
      <c r="G414">
        <v>5</v>
      </c>
      <c r="H414">
        <v>927</v>
      </c>
      <c r="I414">
        <v>137</v>
      </c>
      <c r="J414">
        <v>35.65</v>
      </c>
      <c r="K414">
        <v>75.67</v>
      </c>
      <c r="L414">
        <v>1</v>
      </c>
      <c r="M414">
        <v>6</v>
      </c>
      <c r="N414">
        <v>4</v>
      </c>
      <c r="O414" s="2">
        <f t="shared" si="31"/>
        <v>28.96875</v>
      </c>
      <c r="P414" s="2">
        <f t="shared" si="32"/>
        <v>29.903225806451612</v>
      </c>
      <c r="Q414">
        <f t="shared" si="33"/>
        <v>111.32</v>
      </c>
      <c r="R414">
        <f t="shared" si="34"/>
        <v>7</v>
      </c>
      <c r="S414" s="3">
        <f>IF(odi[[#This Row],[Milestones]]=0,0,(odi[[#This Row],[Mat]]/odi[[#This Row],[Milestones]]))</f>
        <v>4.5714285714285712</v>
      </c>
      <c r="T414" s="3">
        <f>odi[[#This Row],[Milestones]]/odi[[#This Row],[Mat]]*100</f>
        <v>21.875</v>
      </c>
      <c r="U414" s="3"/>
    </row>
    <row r="415" spans="1:21" x14ac:dyDescent="0.3">
      <c r="A415">
        <v>3</v>
      </c>
      <c r="B415" t="s">
        <v>335</v>
      </c>
      <c r="C415" t="s">
        <v>18</v>
      </c>
      <c r="D415">
        <v>2019</v>
      </c>
      <c r="E415">
        <v>140</v>
      </c>
      <c r="F415">
        <v>85</v>
      </c>
      <c r="G415">
        <v>32</v>
      </c>
      <c r="H415">
        <v>676</v>
      </c>
      <c r="I415">
        <v>55</v>
      </c>
      <c r="J415">
        <v>12.75</v>
      </c>
      <c r="K415">
        <v>98.54</v>
      </c>
      <c r="L415">
        <v>0</v>
      </c>
      <c r="M415">
        <v>1</v>
      </c>
      <c r="N415">
        <v>12</v>
      </c>
      <c r="O415" s="2">
        <f t="shared" si="31"/>
        <v>4.8285714285714283</v>
      </c>
      <c r="P415" s="2">
        <f t="shared" si="32"/>
        <v>7.9529411764705884</v>
      </c>
      <c r="Q415">
        <f t="shared" si="33"/>
        <v>111.29</v>
      </c>
      <c r="R415">
        <f t="shared" si="34"/>
        <v>1</v>
      </c>
      <c r="S415" s="3">
        <f>IF(odi[[#This Row],[Milestones]]=0,0,(odi[[#This Row],[Mat]]/odi[[#This Row],[Milestones]]))</f>
        <v>140</v>
      </c>
      <c r="T415" s="3">
        <f>odi[[#This Row],[Milestones]]/odi[[#This Row],[Mat]]*100</f>
        <v>0.7142857142857143</v>
      </c>
      <c r="U415" s="3"/>
    </row>
    <row r="416" spans="1:21" x14ac:dyDescent="0.3">
      <c r="A416">
        <v>26</v>
      </c>
      <c r="B416" t="s">
        <v>942</v>
      </c>
      <c r="C416" t="s">
        <v>19</v>
      </c>
      <c r="D416">
        <v>2011</v>
      </c>
      <c r="E416">
        <v>17</v>
      </c>
      <c r="F416">
        <v>15</v>
      </c>
      <c r="G416">
        <v>2</v>
      </c>
      <c r="H416">
        <v>403</v>
      </c>
      <c r="I416">
        <v>79</v>
      </c>
      <c r="J416">
        <v>31</v>
      </c>
      <c r="K416">
        <v>80.27</v>
      </c>
      <c r="L416">
        <v>0</v>
      </c>
      <c r="M416">
        <v>4</v>
      </c>
      <c r="N416">
        <v>2</v>
      </c>
      <c r="O416" s="2">
        <f t="shared" si="31"/>
        <v>23.705882352941178</v>
      </c>
      <c r="P416" s="2">
        <f t="shared" si="32"/>
        <v>26.866666666666667</v>
      </c>
      <c r="Q416">
        <f t="shared" si="33"/>
        <v>111.27</v>
      </c>
      <c r="R416">
        <f t="shared" si="34"/>
        <v>4</v>
      </c>
      <c r="S416" s="3">
        <f>IF(odi[[#This Row],[Milestones]]=0,0,(odi[[#This Row],[Mat]]/odi[[#This Row],[Milestones]]))</f>
        <v>4.25</v>
      </c>
      <c r="T416" s="3">
        <f>odi[[#This Row],[Milestones]]/odi[[#This Row],[Mat]]*100</f>
        <v>23.52941176470588</v>
      </c>
      <c r="U416" s="3"/>
    </row>
    <row r="417" spans="1:21" x14ac:dyDescent="0.3">
      <c r="A417">
        <v>32</v>
      </c>
      <c r="B417" t="s">
        <v>139</v>
      </c>
      <c r="C417" t="s">
        <v>15</v>
      </c>
      <c r="D417">
        <v>2015</v>
      </c>
      <c r="E417">
        <v>105</v>
      </c>
      <c r="F417">
        <v>89</v>
      </c>
      <c r="G417">
        <v>5</v>
      </c>
      <c r="H417">
        <v>1560</v>
      </c>
      <c r="I417">
        <v>97</v>
      </c>
      <c r="J417">
        <v>18.57</v>
      </c>
      <c r="K417">
        <v>92.69</v>
      </c>
      <c r="L417">
        <v>0</v>
      </c>
      <c r="M417">
        <v>8</v>
      </c>
      <c r="N417">
        <v>14</v>
      </c>
      <c r="O417" s="2">
        <f t="shared" si="31"/>
        <v>14.857142857142858</v>
      </c>
      <c r="P417" s="2">
        <f t="shared" si="32"/>
        <v>17.528089887640448</v>
      </c>
      <c r="Q417">
        <f t="shared" si="33"/>
        <v>111.25999999999999</v>
      </c>
      <c r="R417">
        <f t="shared" si="34"/>
        <v>8</v>
      </c>
      <c r="S417" s="3">
        <f>IF(odi[[#This Row],[Milestones]]=0,0,(odi[[#This Row],[Mat]]/odi[[#This Row],[Milestones]]))</f>
        <v>13.125</v>
      </c>
      <c r="T417" s="3">
        <f>odi[[#This Row],[Milestones]]/odi[[#This Row],[Mat]]*100</f>
        <v>7.6190476190476195</v>
      </c>
      <c r="U417" s="3"/>
    </row>
    <row r="418" spans="1:21" x14ac:dyDescent="0.3">
      <c r="A418">
        <v>38</v>
      </c>
      <c r="B418" t="s">
        <v>115</v>
      </c>
      <c r="C418" t="s">
        <v>2021</v>
      </c>
      <c r="D418">
        <v>2018</v>
      </c>
      <c r="E418">
        <v>13</v>
      </c>
      <c r="F418">
        <v>13</v>
      </c>
      <c r="G418">
        <v>1</v>
      </c>
      <c r="H418">
        <v>294</v>
      </c>
      <c r="I418">
        <v>56</v>
      </c>
      <c r="J418">
        <v>24.5</v>
      </c>
      <c r="K418">
        <v>86.72</v>
      </c>
      <c r="L418">
        <v>0</v>
      </c>
      <c r="M418">
        <v>2</v>
      </c>
      <c r="N418">
        <v>2</v>
      </c>
      <c r="O418" s="2">
        <f t="shared" si="31"/>
        <v>22.615384615384617</v>
      </c>
      <c r="P418" s="2">
        <f t="shared" si="32"/>
        <v>22.615384615384617</v>
      </c>
      <c r="Q418">
        <f t="shared" si="33"/>
        <v>111.22</v>
      </c>
      <c r="R418">
        <f t="shared" si="34"/>
        <v>2</v>
      </c>
      <c r="S418" s="3">
        <f>IF(odi[[#This Row],[Milestones]]=0,0,(odi[[#This Row],[Mat]]/odi[[#This Row],[Milestones]]))</f>
        <v>6.5</v>
      </c>
      <c r="T418" s="3">
        <f>odi[[#This Row],[Milestones]]/odi[[#This Row],[Mat]]*100</f>
        <v>15.384615384615385</v>
      </c>
      <c r="U418" s="3"/>
    </row>
    <row r="419" spans="1:21" x14ac:dyDescent="0.3">
      <c r="A419">
        <v>27</v>
      </c>
      <c r="B419" t="s">
        <v>1345</v>
      </c>
      <c r="C419" t="s">
        <v>2030</v>
      </c>
      <c r="D419">
        <v>2003</v>
      </c>
      <c r="E419">
        <v>2</v>
      </c>
      <c r="F419">
        <v>1</v>
      </c>
      <c r="G419">
        <v>0</v>
      </c>
      <c r="H419">
        <v>25</v>
      </c>
      <c r="I419">
        <v>25</v>
      </c>
      <c r="J419">
        <v>25</v>
      </c>
      <c r="K419">
        <v>86.2</v>
      </c>
      <c r="L419">
        <v>0</v>
      </c>
      <c r="M419">
        <v>0</v>
      </c>
      <c r="N419">
        <v>0</v>
      </c>
      <c r="O419" s="2">
        <f t="shared" si="31"/>
        <v>12.5</v>
      </c>
      <c r="P419" s="2">
        <f t="shared" si="32"/>
        <v>25</v>
      </c>
      <c r="Q419">
        <f t="shared" si="33"/>
        <v>111.2</v>
      </c>
      <c r="R419">
        <f t="shared" si="34"/>
        <v>0</v>
      </c>
      <c r="S419" s="3">
        <f>IF(odi[[#This Row],[Milestones]]=0,0,(odi[[#This Row],[Mat]]/odi[[#This Row],[Milestones]]))</f>
        <v>0</v>
      </c>
      <c r="T419" s="3">
        <f>odi[[#This Row],[Milestones]]/odi[[#This Row],[Mat]]*100</f>
        <v>0</v>
      </c>
      <c r="U419" s="3"/>
    </row>
    <row r="420" spans="1:21" x14ac:dyDescent="0.3">
      <c r="A420">
        <v>43</v>
      </c>
      <c r="B420" t="s">
        <v>2115</v>
      </c>
      <c r="C420" t="s">
        <v>18</v>
      </c>
      <c r="D420">
        <v>1995</v>
      </c>
      <c r="E420">
        <v>143</v>
      </c>
      <c r="F420">
        <v>140</v>
      </c>
      <c r="G420">
        <v>18</v>
      </c>
      <c r="H420">
        <v>4704</v>
      </c>
      <c r="I420">
        <v>107</v>
      </c>
      <c r="J420">
        <v>38.549999999999997</v>
      </c>
      <c r="K420">
        <v>72.63</v>
      </c>
      <c r="L420">
        <v>4</v>
      </c>
      <c r="M420">
        <v>34</v>
      </c>
      <c r="N420">
        <v>3</v>
      </c>
      <c r="O420" s="2">
        <f t="shared" si="31"/>
        <v>32.895104895104893</v>
      </c>
      <c r="P420" s="2">
        <f t="shared" si="32"/>
        <v>33.6</v>
      </c>
      <c r="Q420">
        <f t="shared" si="33"/>
        <v>111.17999999999999</v>
      </c>
      <c r="R420">
        <f t="shared" si="34"/>
        <v>38</v>
      </c>
      <c r="S420" s="3">
        <f>IF(odi[[#This Row],[Milestones]]=0,0,(odi[[#This Row],[Mat]]/odi[[#This Row],[Milestones]]))</f>
        <v>3.763157894736842</v>
      </c>
      <c r="T420" s="3">
        <f>odi[[#This Row],[Milestones]]/odi[[#This Row],[Mat]]*100</f>
        <v>26.573426573426573</v>
      </c>
      <c r="U420" s="3"/>
    </row>
    <row r="421" spans="1:21" x14ac:dyDescent="0.3">
      <c r="A421">
        <v>0</v>
      </c>
      <c r="B421" t="s">
        <v>5045</v>
      </c>
      <c r="C421" t="s">
        <v>16</v>
      </c>
      <c r="D421">
        <v>1989</v>
      </c>
      <c r="E421">
        <v>5</v>
      </c>
      <c r="F421">
        <v>5</v>
      </c>
      <c r="G421">
        <v>0</v>
      </c>
      <c r="H421">
        <v>199</v>
      </c>
      <c r="I421">
        <v>105</v>
      </c>
      <c r="J421">
        <v>39.799999999999997</v>
      </c>
      <c r="K421">
        <v>71.319999999999993</v>
      </c>
      <c r="L421">
        <v>1</v>
      </c>
      <c r="M421">
        <v>0</v>
      </c>
      <c r="N421">
        <v>0</v>
      </c>
      <c r="O421" s="2">
        <f t="shared" si="31"/>
        <v>39.799999999999997</v>
      </c>
      <c r="P421" s="2">
        <f t="shared" si="32"/>
        <v>39.799999999999997</v>
      </c>
      <c r="Q421">
        <f t="shared" si="33"/>
        <v>111.11999999999999</v>
      </c>
      <c r="R421">
        <f t="shared" si="34"/>
        <v>1</v>
      </c>
      <c r="S421" s="3">
        <f>IF(odi[[#This Row],[Milestones]]=0,0,(odi[[#This Row],[Mat]]/odi[[#This Row],[Milestones]]))</f>
        <v>5</v>
      </c>
      <c r="T421" s="3">
        <f>odi[[#This Row],[Milestones]]/odi[[#This Row],[Mat]]*100</f>
        <v>20</v>
      </c>
      <c r="U421" s="3"/>
    </row>
    <row r="422" spans="1:21" x14ac:dyDescent="0.3">
      <c r="A422">
        <v>39</v>
      </c>
      <c r="B422" t="s">
        <v>1609</v>
      </c>
      <c r="C422" t="s">
        <v>14</v>
      </c>
      <c r="D422">
        <v>2010</v>
      </c>
      <c r="E422">
        <v>38</v>
      </c>
      <c r="F422">
        <v>27</v>
      </c>
      <c r="G422">
        <v>6</v>
      </c>
      <c r="H422">
        <v>392</v>
      </c>
      <c r="I422">
        <v>54</v>
      </c>
      <c r="J422">
        <v>18.66</v>
      </c>
      <c r="K422">
        <v>92.45</v>
      </c>
      <c r="L422">
        <v>0</v>
      </c>
      <c r="M422">
        <v>1</v>
      </c>
      <c r="N422">
        <v>4</v>
      </c>
      <c r="O422" s="2">
        <f t="shared" si="31"/>
        <v>10.315789473684211</v>
      </c>
      <c r="P422" s="2">
        <f t="shared" si="32"/>
        <v>14.518518518518519</v>
      </c>
      <c r="Q422">
        <f t="shared" si="33"/>
        <v>111.11</v>
      </c>
      <c r="R422">
        <f t="shared" si="34"/>
        <v>1</v>
      </c>
      <c r="S422" s="3">
        <f>IF(odi[[#This Row],[Milestones]]=0,0,(odi[[#This Row],[Mat]]/odi[[#This Row],[Milestones]]))</f>
        <v>38</v>
      </c>
      <c r="T422" s="3">
        <f>odi[[#This Row],[Milestones]]/odi[[#This Row],[Mat]]*100</f>
        <v>2.6315789473684208</v>
      </c>
      <c r="U422" s="3"/>
    </row>
    <row r="423" spans="1:21" x14ac:dyDescent="0.3">
      <c r="A423">
        <v>46</v>
      </c>
      <c r="B423" t="s">
        <v>1510</v>
      </c>
      <c r="C423" t="s">
        <v>12</v>
      </c>
      <c r="D423">
        <v>2014</v>
      </c>
      <c r="E423">
        <v>25</v>
      </c>
      <c r="F423">
        <v>24</v>
      </c>
      <c r="G423">
        <v>1</v>
      </c>
      <c r="H423">
        <v>826</v>
      </c>
      <c r="I423">
        <v>138</v>
      </c>
      <c r="J423">
        <v>35.909999999999997</v>
      </c>
      <c r="K423">
        <v>75.09</v>
      </c>
      <c r="L423">
        <v>2</v>
      </c>
      <c r="M423">
        <v>4</v>
      </c>
      <c r="N423">
        <v>1</v>
      </c>
      <c r="O423" s="2">
        <f t="shared" si="31"/>
        <v>33.04</v>
      </c>
      <c r="P423" s="2">
        <f t="shared" si="32"/>
        <v>34.416666666666664</v>
      </c>
      <c r="Q423">
        <f t="shared" si="33"/>
        <v>111</v>
      </c>
      <c r="R423">
        <f t="shared" si="34"/>
        <v>6</v>
      </c>
      <c r="S423" s="3">
        <f>IF(odi[[#This Row],[Milestones]]=0,0,(odi[[#This Row],[Mat]]/odi[[#This Row],[Milestones]]))</f>
        <v>4.166666666666667</v>
      </c>
      <c r="T423" s="3">
        <f>odi[[#This Row],[Milestones]]/odi[[#This Row],[Mat]]*100</f>
        <v>24</v>
      </c>
      <c r="U423" s="3"/>
    </row>
    <row r="424" spans="1:21" x14ac:dyDescent="0.3">
      <c r="A424">
        <v>37</v>
      </c>
      <c r="B424" t="s">
        <v>204</v>
      </c>
      <c r="C424" t="s">
        <v>16</v>
      </c>
      <c r="D424">
        <v>2011</v>
      </c>
      <c r="E424">
        <v>265</v>
      </c>
      <c r="F424">
        <v>228</v>
      </c>
      <c r="G424">
        <v>57</v>
      </c>
      <c r="H424">
        <v>5080</v>
      </c>
      <c r="I424">
        <v>112</v>
      </c>
      <c r="J424">
        <v>29.7</v>
      </c>
      <c r="K424">
        <v>81.25</v>
      </c>
      <c r="L424">
        <v>3</v>
      </c>
      <c r="M424">
        <v>23</v>
      </c>
      <c r="N424">
        <v>14</v>
      </c>
      <c r="O424" s="2">
        <f t="shared" si="31"/>
        <v>19.169811320754718</v>
      </c>
      <c r="P424" s="2">
        <f t="shared" si="32"/>
        <v>22.280701754385966</v>
      </c>
      <c r="Q424">
        <f t="shared" si="33"/>
        <v>110.95</v>
      </c>
      <c r="R424">
        <f t="shared" si="34"/>
        <v>26</v>
      </c>
      <c r="S424" s="3">
        <f>IF(odi[[#This Row],[Milestones]]=0,0,(odi[[#This Row],[Mat]]/odi[[#This Row],[Milestones]]))</f>
        <v>10.192307692307692</v>
      </c>
      <c r="T424" s="3">
        <f>odi[[#This Row],[Milestones]]/odi[[#This Row],[Mat]]*100</f>
        <v>9.8113207547169825</v>
      </c>
      <c r="U424" s="3"/>
    </row>
    <row r="425" spans="1:21" x14ac:dyDescent="0.3">
      <c r="A425">
        <v>17</v>
      </c>
      <c r="B425" t="s">
        <v>2088</v>
      </c>
      <c r="C425" t="s">
        <v>11</v>
      </c>
      <c r="D425">
        <v>2000</v>
      </c>
      <c r="E425">
        <v>334</v>
      </c>
      <c r="F425">
        <v>308</v>
      </c>
      <c r="G425">
        <v>54</v>
      </c>
      <c r="H425">
        <v>9378</v>
      </c>
      <c r="I425">
        <v>153</v>
      </c>
      <c r="J425">
        <v>36.92</v>
      </c>
      <c r="K425">
        <v>74.02</v>
      </c>
      <c r="L425">
        <v>7</v>
      </c>
      <c r="M425">
        <v>58</v>
      </c>
      <c r="N425">
        <v>9</v>
      </c>
      <c r="O425" s="2">
        <f t="shared" si="31"/>
        <v>28.077844311377245</v>
      </c>
      <c r="P425" s="2">
        <f t="shared" si="32"/>
        <v>30.448051948051948</v>
      </c>
      <c r="Q425">
        <f t="shared" si="33"/>
        <v>110.94</v>
      </c>
      <c r="R425">
        <f t="shared" si="34"/>
        <v>65</v>
      </c>
      <c r="S425" s="3">
        <f>IF(odi[[#This Row],[Milestones]]=0,0,(odi[[#This Row],[Mat]]/odi[[#This Row],[Milestones]]))</f>
        <v>5.1384615384615389</v>
      </c>
      <c r="T425" s="3">
        <f>odi[[#This Row],[Milestones]]/odi[[#This Row],[Mat]]*100</f>
        <v>19.461077844311379</v>
      </c>
      <c r="U425" s="3"/>
    </row>
    <row r="426" spans="1:21" x14ac:dyDescent="0.3">
      <c r="A426">
        <v>18</v>
      </c>
      <c r="B426" t="s">
        <v>151</v>
      </c>
      <c r="C426" t="s">
        <v>21</v>
      </c>
      <c r="D426">
        <v>2019</v>
      </c>
      <c r="E426">
        <v>16</v>
      </c>
      <c r="F426">
        <v>16</v>
      </c>
      <c r="G426">
        <v>0</v>
      </c>
      <c r="H426">
        <v>361</v>
      </c>
      <c r="I426">
        <v>67</v>
      </c>
      <c r="J426">
        <v>22.56</v>
      </c>
      <c r="K426">
        <v>88.26</v>
      </c>
      <c r="L426">
        <v>0</v>
      </c>
      <c r="M426">
        <v>2</v>
      </c>
      <c r="N426">
        <v>1</v>
      </c>
      <c r="O426" s="2">
        <f t="shared" si="31"/>
        <v>22.5625</v>
      </c>
      <c r="P426" s="2">
        <f t="shared" si="32"/>
        <v>22.5625</v>
      </c>
      <c r="Q426">
        <f t="shared" si="33"/>
        <v>110.82000000000001</v>
      </c>
      <c r="R426">
        <f t="shared" si="34"/>
        <v>2</v>
      </c>
      <c r="S426" s="3">
        <f>IF(odi[[#This Row],[Milestones]]=0,0,(odi[[#This Row],[Mat]]/odi[[#This Row],[Milestones]]))</f>
        <v>8</v>
      </c>
      <c r="T426" s="3">
        <f>odi[[#This Row],[Milestones]]/odi[[#This Row],[Mat]]*100</f>
        <v>12.5</v>
      </c>
      <c r="U426" s="3"/>
    </row>
    <row r="427" spans="1:21" x14ac:dyDescent="0.3">
      <c r="A427">
        <v>38</v>
      </c>
      <c r="B427" t="s">
        <v>165</v>
      </c>
      <c r="C427" t="s">
        <v>18</v>
      </c>
      <c r="D427">
        <v>2012</v>
      </c>
      <c r="E427">
        <v>160</v>
      </c>
      <c r="F427">
        <v>116</v>
      </c>
      <c r="G427">
        <v>15</v>
      </c>
      <c r="H427">
        <v>2434</v>
      </c>
      <c r="I427">
        <v>101</v>
      </c>
      <c r="J427">
        <v>24.09</v>
      </c>
      <c r="K427">
        <v>86.61</v>
      </c>
      <c r="L427">
        <v>1</v>
      </c>
      <c r="M427">
        <v>13</v>
      </c>
      <c r="N427">
        <v>8</v>
      </c>
      <c r="O427" s="2">
        <f t="shared" si="31"/>
        <v>15.2125</v>
      </c>
      <c r="P427" s="2">
        <f t="shared" si="32"/>
        <v>20.982758620689655</v>
      </c>
      <c r="Q427">
        <f t="shared" si="33"/>
        <v>110.7</v>
      </c>
      <c r="R427">
        <f t="shared" si="34"/>
        <v>14</v>
      </c>
      <c r="S427" s="3">
        <f>IF(odi[[#This Row],[Milestones]]=0,0,(odi[[#This Row],[Mat]]/odi[[#This Row],[Milestones]]))</f>
        <v>11.428571428571429</v>
      </c>
      <c r="T427" s="3">
        <f>odi[[#This Row],[Milestones]]/odi[[#This Row],[Mat]]*100</f>
        <v>8.75</v>
      </c>
      <c r="U427" s="3"/>
    </row>
    <row r="428" spans="1:21" x14ac:dyDescent="0.3">
      <c r="A428">
        <v>1</v>
      </c>
      <c r="B428" t="s">
        <v>1297</v>
      </c>
      <c r="C428" t="s">
        <v>17</v>
      </c>
      <c r="D428">
        <v>2013</v>
      </c>
      <c r="E428">
        <v>21</v>
      </c>
      <c r="F428">
        <v>19</v>
      </c>
      <c r="G428">
        <v>1</v>
      </c>
      <c r="H428">
        <v>504</v>
      </c>
      <c r="I428">
        <v>80</v>
      </c>
      <c r="J428">
        <v>28</v>
      </c>
      <c r="K428">
        <v>82.62</v>
      </c>
      <c r="L428">
        <v>0</v>
      </c>
      <c r="M428">
        <v>4</v>
      </c>
      <c r="N428">
        <v>0</v>
      </c>
      <c r="O428" s="2">
        <f t="shared" si="31"/>
        <v>24</v>
      </c>
      <c r="P428" s="2">
        <f t="shared" si="32"/>
        <v>26.526315789473685</v>
      </c>
      <c r="Q428">
        <f t="shared" si="33"/>
        <v>110.62</v>
      </c>
      <c r="R428">
        <f t="shared" si="34"/>
        <v>4</v>
      </c>
      <c r="S428" s="3">
        <f>IF(odi[[#This Row],[Milestones]]=0,0,(odi[[#This Row],[Mat]]/odi[[#This Row],[Milestones]]))</f>
        <v>5.25</v>
      </c>
      <c r="T428" s="3">
        <f>odi[[#This Row],[Milestones]]/odi[[#This Row],[Mat]]*100</f>
        <v>19.047619047619047</v>
      </c>
      <c r="U428" s="3"/>
    </row>
    <row r="429" spans="1:21" x14ac:dyDescent="0.3">
      <c r="A429">
        <v>10</v>
      </c>
      <c r="B429" t="s">
        <v>2354</v>
      </c>
      <c r="C429" t="s">
        <v>11</v>
      </c>
      <c r="D429">
        <v>1993</v>
      </c>
      <c r="E429">
        <v>31</v>
      </c>
      <c r="F429">
        <v>27</v>
      </c>
      <c r="G429">
        <v>6</v>
      </c>
      <c r="H429">
        <v>424</v>
      </c>
      <c r="I429">
        <v>59</v>
      </c>
      <c r="J429">
        <v>20.190000000000001</v>
      </c>
      <c r="K429">
        <v>90.4</v>
      </c>
      <c r="L429">
        <v>0</v>
      </c>
      <c r="M429">
        <v>3</v>
      </c>
      <c r="N429">
        <v>2</v>
      </c>
      <c r="O429" s="2">
        <f t="shared" si="31"/>
        <v>13.67741935483871</v>
      </c>
      <c r="P429" s="2">
        <f t="shared" si="32"/>
        <v>15.703703703703704</v>
      </c>
      <c r="Q429">
        <f t="shared" si="33"/>
        <v>110.59</v>
      </c>
      <c r="R429">
        <f t="shared" si="34"/>
        <v>3</v>
      </c>
      <c r="S429" s="3">
        <f>IF(odi[[#This Row],[Milestones]]=0,0,(odi[[#This Row],[Mat]]/odi[[#This Row],[Milestones]]))</f>
        <v>10.333333333333334</v>
      </c>
      <c r="T429" s="3">
        <f>odi[[#This Row],[Milestones]]/odi[[#This Row],[Mat]]*100</f>
        <v>9.67741935483871</v>
      </c>
      <c r="U429" s="3"/>
    </row>
    <row r="430" spans="1:21" x14ac:dyDescent="0.3">
      <c r="A430">
        <v>21</v>
      </c>
      <c r="B430" t="s">
        <v>116</v>
      </c>
      <c r="C430" t="s">
        <v>15</v>
      </c>
      <c r="D430">
        <v>2016</v>
      </c>
      <c r="E430">
        <v>48</v>
      </c>
      <c r="F430">
        <v>48</v>
      </c>
      <c r="G430">
        <v>0</v>
      </c>
      <c r="H430">
        <v>1283</v>
      </c>
      <c r="I430">
        <v>130</v>
      </c>
      <c r="J430">
        <v>26.72</v>
      </c>
      <c r="K430">
        <v>83.8</v>
      </c>
      <c r="L430">
        <v>2</v>
      </c>
      <c r="M430">
        <v>4</v>
      </c>
      <c r="N430">
        <v>7</v>
      </c>
      <c r="O430" s="2">
        <f t="shared" si="31"/>
        <v>26.729166666666668</v>
      </c>
      <c r="P430" s="2">
        <f t="shared" si="32"/>
        <v>26.729166666666668</v>
      </c>
      <c r="Q430">
        <f t="shared" si="33"/>
        <v>110.52</v>
      </c>
      <c r="R430">
        <f t="shared" si="34"/>
        <v>6</v>
      </c>
      <c r="S430" s="3">
        <f>IF(odi[[#This Row],[Milestones]]=0,0,(odi[[#This Row],[Mat]]/odi[[#This Row],[Milestones]]))</f>
        <v>8</v>
      </c>
      <c r="T430" s="3">
        <f>odi[[#This Row],[Milestones]]/odi[[#This Row],[Mat]]*100</f>
        <v>12.5</v>
      </c>
      <c r="U430" s="3"/>
    </row>
    <row r="431" spans="1:21" x14ac:dyDescent="0.3">
      <c r="A431">
        <v>43</v>
      </c>
      <c r="B431" t="s">
        <v>536</v>
      </c>
      <c r="C431" t="s">
        <v>20</v>
      </c>
      <c r="D431">
        <v>2019</v>
      </c>
      <c r="E431">
        <v>20</v>
      </c>
      <c r="F431">
        <v>12</v>
      </c>
      <c r="G431">
        <v>3</v>
      </c>
      <c r="H431">
        <v>262</v>
      </c>
      <c r="I431">
        <v>51</v>
      </c>
      <c r="J431">
        <v>29.11</v>
      </c>
      <c r="K431">
        <v>81.36</v>
      </c>
      <c r="L431">
        <v>0</v>
      </c>
      <c r="M431">
        <v>2</v>
      </c>
      <c r="N431">
        <v>1</v>
      </c>
      <c r="O431" s="2">
        <f t="shared" si="31"/>
        <v>13.1</v>
      </c>
      <c r="P431" s="2">
        <f t="shared" si="32"/>
        <v>21.833333333333332</v>
      </c>
      <c r="Q431">
        <f t="shared" si="33"/>
        <v>110.47</v>
      </c>
      <c r="R431">
        <f t="shared" si="34"/>
        <v>2</v>
      </c>
      <c r="S431" s="3">
        <f>IF(odi[[#This Row],[Milestones]]=0,0,(odi[[#This Row],[Mat]]/odi[[#This Row],[Milestones]]))</f>
        <v>10</v>
      </c>
      <c r="T431" s="3">
        <f>odi[[#This Row],[Milestones]]/odi[[#This Row],[Mat]]*100</f>
        <v>10</v>
      </c>
      <c r="U431" s="3"/>
    </row>
    <row r="432" spans="1:21" x14ac:dyDescent="0.3">
      <c r="A432">
        <v>33</v>
      </c>
      <c r="B432" t="s">
        <v>194</v>
      </c>
      <c r="C432" t="s">
        <v>2020</v>
      </c>
      <c r="D432">
        <v>2016</v>
      </c>
      <c r="E432">
        <v>23</v>
      </c>
      <c r="F432">
        <v>22</v>
      </c>
      <c r="G432">
        <v>0</v>
      </c>
      <c r="H432">
        <v>734</v>
      </c>
      <c r="I432">
        <v>114</v>
      </c>
      <c r="J432">
        <v>33.36</v>
      </c>
      <c r="K432">
        <v>77.099999999999994</v>
      </c>
      <c r="L432">
        <v>1</v>
      </c>
      <c r="M432">
        <v>3</v>
      </c>
      <c r="N432">
        <v>1</v>
      </c>
      <c r="O432" s="2">
        <f t="shared" si="31"/>
        <v>31.913043478260871</v>
      </c>
      <c r="P432" s="2">
        <f t="shared" si="32"/>
        <v>33.363636363636367</v>
      </c>
      <c r="Q432">
        <f t="shared" si="33"/>
        <v>110.46</v>
      </c>
      <c r="R432">
        <f t="shared" si="34"/>
        <v>4</v>
      </c>
      <c r="S432" s="3">
        <f>IF(odi[[#This Row],[Milestones]]=0,0,(odi[[#This Row],[Mat]]/odi[[#This Row],[Milestones]]))</f>
        <v>5.75</v>
      </c>
      <c r="T432" s="3">
        <f>odi[[#This Row],[Milestones]]/odi[[#This Row],[Mat]]*100</f>
        <v>17.391304347826086</v>
      </c>
      <c r="U432" s="3"/>
    </row>
    <row r="433" spans="1:21" x14ac:dyDescent="0.3">
      <c r="A433">
        <v>9</v>
      </c>
      <c r="B433" t="s">
        <v>1016</v>
      </c>
      <c r="C433" t="s">
        <v>11</v>
      </c>
      <c r="D433">
        <v>2011</v>
      </c>
      <c r="E433">
        <v>344</v>
      </c>
      <c r="F433">
        <v>318</v>
      </c>
      <c r="G433">
        <v>40</v>
      </c>
      <c r="H433">
        <v>10889</v>
      </c>
      <c r="I433">
        <v>153</v>
      </c>
      <c r="J433">
        <v>39.159999999999997</v>
      </c>
      <c r="K433">
        <v>71.239999999999995</v>
      </c>
      <c r="L433">
        <v>12</v>
      </c>
      <c r="M433">
        <v>83</v>
      </c>
      <c r="N433">
        <v>13</v>
      </c>
      <c r="O433" s="2">
        <f t="shared" si="31"/>
        <v>31.654069767441861</v>
      </c>
      <c r="P433" s="2">
        <f t="shared" si="32"/>
        <v>34.242138364779876</v>
      </c>
      <c r="Q433">
        <f t="shared" si="33"/>
        <v>110.39999999999999</v>
      </c>
      <c r="R433">
        <f t="shared" si="34"/>
        <v>95</v>
      </c>
      <c r="S433" s="3">
        <f>IF(odi[[#This Row],[Milestones]]=0,0,(odi[[#This Row],[Mat]]/odi[[#This Row],[Milestones]]))</f>
        <v>3.6210526315789475</v>
      </c>
      <c r="T433" s="3">
        <f>odi[[#This Row],[Milestones]]/odi[[#This Row],[Mat]]*100</f>
        <v>27.61627906976744</v>
      </c>
      <c r="U433" s="3"/>
    </row>
    <row r="434" spans="1:21" x14ac:dyDescent="0.3">
      <c r="A434">
        <v>43</v>
      </c>
      <c r="B434" t="s">
        <v>845</v>
      </c>
      <c r="C434" t="s">
        <v>14</v>
      </c>
      <c r="D434">
        <v>2008</v>
      </c>
      <c r="E434">
        <v>15</v>
      </c>
      <c r="F434">
        <v>9</v>
      </c>
      <c r="G434">
        <v>1</v>
      </c>
      <c r="H434">
        <v>160</v>
      </c>
      <c r="I434">
        <v>41</v>
      </c>
      <c r="J434">
        <v>20</v>
      </c>
      <c r="K434">
        <v>90.39</v>
      </c>
      <c r="L434">
        <v>0</v>
      </c>
      <c r="M434">
        <v>0</v>
      </c>
      <c r="N434">
        <v>0</v>
      </c>
      <c r="O434" s="2">
        <f t="shared" si="31"/>
        <v>10.666666666666666</v>
      </c>
      <c r="P434" s="2">
        <f t="shared" si="32"/>
        <v>17.777777777777779</v>
      </c>
      <c r="Q434">
        <f t="shared" si="33"/>
        <v>110.39</v>
      </c>
      <c r="R434">
        <f t="shared" si="34"/>
        <v>0</v>
      </c>
      <c r="S434" s="3">
        <f>IF(odi[[#This Row],[Milestones]]=0,0,(odi[[#This Row],[Mat]]/odi[[#This Row],[Milestones]]))</f>
        <v>0</v>
      </c>
      <c r="T434" s="3">
        <f>odi[[#This Row],[Milestones]]/odi[[#This Row],[Mat]]*100</f>
        <v>0</v>
      </c>
      <c r="U434" s="3"/>
    </row>
    <row r="435" spans="1:21" x14ac:dyDescent="0.3">
      <c r="A435">
        <v>32</v>
      </c>
      <c r="B435" t="s">
        <v>305</v>
      </c>
      <c r="C435" t="s">
        <v>2022</v>
      </c>
      <c r="D435">
        <v>2019</v>
      </c>
      <c r="E435">
        <v>16</v>
      </c>
      <c r="F435">
        <v>16</v>
      </c>
      <c r="G435">
        <v>0</v>
      </c>
      <c r="H435">
        <v>344</v>
      </c>
      <c r="I435">
        <v>92</v>
      </c>
      <c r="J435">
        <v>21.5</v>
      </c>
      <c r="K435">
        <v>88.88</v>
      </c>
      <c r="L435">
        <v>0</v>
      </c>
      <c r="M435">
        <v>2</v>
      </c>
      <c r="N435">
        <v>1</v>
      </c>
      <c r="O435" s="2">
        <f t="shared" si="31"/>
        <v>21.5</v>
      </c>
      <c r="P435" s="2">
        <f t="shared" si="32"/>
        <v>21.5</v>
      </c>
      <c r="Q435">
        <f t="shared" si="33"/>
        <v>110.38</v>
      </c>
      <c r="R435">
        <f t="shared" si="34"/>
        <v>2</v>
      </c>
      <c r="S435" s="3">
        <f>IF(odi[[#This Row],[Milestones]]=0,0,(odi[[#This Row],[Mat]]/odi[[#This Row],[Milestones]]))</f>
        <v>8</v>
      </c>
      <c r="T435" s="3">
        <f>odi[[#This Row],[Milestones]]/odi[[#This Row],[Mat]]*100</f>
        <v>12.5</v>
      </c>
      <c r="U435" s="3"/>
    </row>
    <row r="436" spans="1:21" x14ac:dyDescent="0.3">
      <c r="A436">
        <v>10</v>
      </c>
      <c r="B436" t="s">
        <v>60</v>
      </c>
      <c r="C436" t="s">
        <v>20</v>
      </c>
      <c r="D436">
        <v>2019</v>
      </c>
      <c r="E436">
        <v>185</v>
      </c>
      <c r="F436">
        <v>160</v>
      </c>
      <c r="G436">
        <v>42</v>
      </c>
      <c r="H436">
        <v>3994</v>
      </c>
      <c r="I436">
        <v>128</v>
      </c>
      <c r="J436">
        <v>33.840000000000003</v>
      </c>
      <c r="K436">
        <v>76.48</v>
      </c>
      <c r="L436">
        <v>3</v>
      </c>
      <c r="M436">
        <v>21</v>
      </c>
      <c r="N436">
        <v>8</v>
      </c>
      <c r="O436" s="2">
        <f t="shared" si="31"/>
        <v>21.589189189189188</v>
      </c>
      <c r="P436" s="2">
        <f t="shared" si="32"/>
        <v>24.962499999999999</v>
      </c>
      <c r="Q436">
        <f t="shared" si="33"/>
        <v>110.32000000000001</v>
      </c>
      <c r="R436">
        <f t="shared" si="34"/>
        <v>24</v>
      </c>
      <c r="S436" s="3">
        <f>IF(odi[[#This Row],[Milestones]]=0,0,(odi[[#This Row],[Mat]]/odi[[#This Row],[Milestones]]))</f>
        <v>7.708333333333333</v>
      </c>
      <c r="T436" s="3">
        <f>odi[[#This Row],[Milestones]]/odi[[#This Row],[Mat]]*100</f>
        <v>12.972972972972974</v>
      </c>
      <c r="U436" s="3"/>
    </row>
    <row r="437" spans="1:21" x14ac:dyDescent="0.3">
      <c r="A437">
        <v>18</v>
      </c>
      <c r="B437" t="s">
        <v>2839</v>
      </c>
      <c r="C437" t="s">
        <v>18</v>
      </c>
      <c r="D437">
        <v>1989</v>
      </c>
      <c r="E437">
        <v>10</v>
      </c>
      <c r="F437">
        <v>6</v>
      </c>
      <c r="G437">
        <v>0</v>
      </c>
      <c r="H437">
        <v>49</v>
      </c>
      <c r="I437">
        <v>17</v>
      </c>
      <c r="J437">
        <v>8.16</v>
      </c>
      <c r="K437">
        <v>102.08</v>
      </c>
      <c r="L437">
        <v>0</v>
      </c>
      <c r="M437">
        <v>0</v>
      </c>
      <c r="N437">
        <v>1</v>
      </c>
      <c r="O437" s="2">
        <f t="shared" si="31"/>
        <v>4.9000000000000004</v>
      </c>
      <c r="P437" s="2">
        <f t="shared" si="32"/>
        <v>8.1666666666666661</v>
      </c>
      <c r="Q437">
        <f t="shared" si="33"/>
        <v>110.24</v>
      </c>
      <c r="R437">
        <f t="shared" si="34"/>
        <v>0</v>
      </c>
      <c r="S437" s="3">
        <f>IF(odi[[#This Row],[Milestones]]=0,0,(odi[[#This Row],[Mat]]/odi[[#This Row],[Milestones]]))</f>
        <v>0</v>
      </c>
      <c r="T437" s="3">
        <f>odi[[#This Row],[Milestones]]/odi[[#This Row],[Mat]]*100</f>
        <v>0</v>
      </c>
      <c r="U437" s="3"/>
    </row>
    <row r="438" spans="1:21" x14ac:dyDescent="0.3">
      <c r="A438">
        <v>29</v>
      </c>
      <c r="B438" t="s">
        <v>197</v>
      </c>
      <c r="C438" t="s">
        <v>13</v>
      </c>
      <c r="D438">
        <v>2018</v>
      </c>
      <c r="E438">
        <v>78</v>
      </c>
      <c r="F438">
        <v>77</v>
      </c>
      <c r="G438">
        <v>8</v>
      </c>
      <c r="H438">
        <v>2622</v>
      </c>
      <c r="I438">
        <v>160</v>
      </c>
      <c r="J438">
        <v>38</v>
      </c>
      <c r="K438">
        <v>72.23</v>
      </c>
      <c r="L438">
        <v>6</v>
      </c>
      <c r="M438">
        <v>15</v>
      </c>
      <c r="N438">
        <v>5</v>
      </c>
      <c r="O438" s="2">
        <f t="shared" si="31"/>
        <v>33.615384615384613</v>
      </c>
      <c r="P438" s="2">
        <f t="shared" si="32"/>
        <v>34.051948051948052</v>
      </c>
      <c r="Q438">
        <f t="shared" si="33"/>
        <v>110.23</v>
      </c>
      <c r="R438">
        <f t="shared" si="34"/>
        <v>21</v>
      </c>
      <c r="S438" s="3">
        <f>IF(odi[[#This Row],[Milestones]]=0,0,(odi[[#This Row],[Mat]]/odi[[#This Row],[Milestones]]))</f>
        <v>3.7142857142857144</v>
      </c>
      <c r="T438" s="3">
        <f>odi[[#This Row],[Milestones]]/odi[[#This Row],[Mat]]*100</f>
        <v>26.923076923076923</v>
      </c>
      <c r="U438" s="3"/>
    </row>
    <row r="439" spans="1:21" x14ac:dyDescent="0.3">
      <c r="A439">
        <v>35</v>
      </c>
      <c r="B439" t="s">
        <v>808</v>
      </c>
      <c r="C439" t="s">
        <v>2020</v>
      </c>
      <c r="D439">
        <v>2013</v>
      </c>
      <c r="E439">
        <v>30</v>
      </c>
      <c r="F439">
        <v>20</v>
      </c>
      <c r="G439">
        <v>7</v>
      </c>
      <c r="H439">
        <v>240</v>
      </c>
      <c r="I439">
        <v>35</v>
      </c>
      <c r="J439">
        <v>18.46</v>
      </c>
      <c r="K439">
        <v>91.6</v>
      </c>
      <c r="L439">
        <v>0</v>
      </c>
      <c r="M439">
        <v>0</v>
      </c>
      <c r="N439">
        <v>2</v>
      </c>
      <c r="O439" s="2">
        <f t="shared" si="31"/>
        <v>8</v>
      </c>
      <c r="P439" s="2">
        <f t="shared" si="32"/>
        <v>12</v>
      </c>
      <c r="Q439">
        <f t="shared" si="33"/>
        <v>110.06</v>
      </c>
      <c r="R439">
        <f t="shared" si="34"/>
        <v>0</v>
      </c>
      <c r="S439" s="3">
        <f>IF(odi[[#This Row],[Milestones]]=0,0,(odi[[#This Row],[Mat]]/odi[[#This Row],[Milestones]]))</f>
        <v>0</v>
      </c>
      <c r="T439" s="3">
        <f>odi[[#This Row],[Milestones]]/odi[[#This Row],[Mat]]*100</f>
        <v>0</v>
      </c>
      <c r="U439" s="3"/>
    </row>
    <row r="440" spans="1:21" x14ac:dyDescent="0.3">
      <c r="A440">
        <v>35</v>
      </c>
      <c r="B440" t="s">
        <v>2250</v>
      </c>
      <c r="C440" t="s">
        <v>12</v>
      </c>
      <c r="D440">
        <v>1986</v>
      </c>
      <c r="E440">
        <v>48</v>
      </c>
      <c r="F440">
        <v>41</v>
      </c>
      <c r="G440">
        <v>6</v>
      </c>
      <c r="H440">
        <v>852</v>
      </c>
      <c r="I440">
        <v>75</v>
      </c>
      <c r="J440">
        <v>24.34</v>
      </c>
      <c r="K440">
        <v>85.71</v>
      </c>
      <c r="L440">
        <v>0</v>
      </c>
      <c r="M440">
        <v>6</v>
      </c>
      <c r="N440">
        <v>1</v>
      </c>
      <c r="O440" s="2">
        <f t="shared" si="31"/>
        <v>17.75</v>
      </c>
      <c r="P440" s="2">
        <f t="shared" si="32"/>
        <v>20.780487804878049</v>
      </c>
      <c r="Q440">
        <f t="shared" si="33"/>
        <v>110.05</v>
      </c>
      <c r="R440">
        <f t="shared" si="34"/>
        <v>6</v>
      </c>
      <c r="S440" s="3">
        <f>IF(odi[[#This Row],[Milestones]]=0,0,(odi[[#This Row],[Mat]]/odi[[#This Row],[Milestones]]))</f>
        <v>8</v>
      </c>
      <c r="T440" s="3">
        <f>odi[[#This Row],[Milestones]]/odi[[#This Row],[Mat]]*100</f>
        <v>12.5</v>
      </c>
      <c r="U440" s="3"/>
    </row>
    <row r="441" spans="1:21" x14ac:dyDescent="0.3">
      <c r="A441">
        <v>24</v>
      </c>
      <c r="B441" t="s">
        <v>338</v>
      </c>
      <c r="C441" t="s">
        <v>13</v>
      </c>
      <c r="D441">
        <v>2015</v>
      </c>
      <c r="E441">
        <v>85</v>
      </c>
      <c r="F441">
        <v>64</v>
      </c>
      <c r="G441">
        <v>20</v>
      </c>
      <c r="H441">
        <v>871</v>
      </c>
      <c r="I441">
        <v>80</v>
      </c>
      <c r="J441">
        <v>19.79</v>
      </c>
      <c r="K441">
        <v>90.25</v>
      </c>
      <c r="L441">
        <v>0</v>
      </c>
      <c r="M441">
        <v>1</v>
      </c>
      <c r="N441">
        <v>6</v>
      </c>
      <c r="O441" s="2">
        <f t="shared" si="31"/>
        <v>10.247058823529411</v>
      </c>
      <c r="P441" s="2">
        <f t="shared" si="32"/>
        <v>13.609375</v>
      </c>
      <c r="Q441">
        <f t="shared" si="33"/>
        <v>110.03999999999999</v>
      </c>
      <c r="R441">
        <f t="shared" si="34"/>
        <v>1</v>
      </c>
      <c r="S441" s="3">
        <f>IF(odi[[#This Row],[Milestones]]=0,0,(odi[[#This Row],[Mat]]/odi[[#This Row],[Milestones]]))</f>
        <v>85</v>
      </c>
      <c r="T441" s="3">
        <f>odi[[#This Row],[Milestones]]/odi[[#This Row],[Mat]]*100</f>
        <v>1.1764705882352942</v>
      </c>
      <c r="U441" s="3"/>
    </row>
    <row r="442" spans="1:21" x14ac:dyDescent="0.3">
      <c r="A442">
        <v>42</v>
      </c>
      <c r="B442" t="s">
        <v>87</v>
      </c>
      <c r="C442" t="s">
        <v>16</v>
      </c>
      <c r="D442">
        <v>2017</v>
      </c>
      <c r="E442">
        <v>157</v>
      </c>
      <c r="F442">
        <v>138</v>
      </c>
      <c r="G442">
        <v>14</v>
      </c>
      <c r="H442">
        <v>3236</v>
      </c>
      <c r="I442">
        <v>124</v>
      </c>
      <c r="J442">
        <v>26.09</v>
      </c>
      <c r="K442">
        <v>83.94</v>
      </c>
      <c r="L442">
        <v>5</v>
      </c>
      <c r="M442">
        <v>10</v>
      </c>
      <c r="N442">
        <v>10</v>
      </c>
      <c r="O442" s="2">
        <f t="shared" si="31"/>
        <v>20.611464968152866</v>
      </c>
      <c r="P442" s="2">
        <f t="shared" si="32"/>
        <v>23.44927536231884</v>
      </c>
      <c r="Q442">
        <f t="shared" si="33"/>
        <v>110.03</v>
      </c>
      <c r="R442">
        <f t="shared" si="34"/>
        <v>15</v>
      </c>
      <c r="S442" s="3">
        <f>IF(odi[[#This Row],[Milestones]]=0,0,(odi[[#This Row],[Mat]]/odi[[#This Row],[Milestones]]))</f>
        <v>10.466666666666667</v>
      </c>
      <c r="T442" s="3">
        <f>odi[[#This Row],[Milestones]]/odi[[#This Row],[Mat]]*100</f>
        <v>9.5541401273885356</v>
      </c>
      <c r="U442" s="3"/>
    </row>
    <row r="443" spans="1:21" x14ac:dyDescent="0.3">
      <c r="A443">
        <v>34</v>
      </c>
      <c r="B443" t="s">
        <v>1721</v>
      </c>
      <c r="C443" t="s">
        <v>17</v>
      </c>
      <c r="D443">
        <v>2007</v>
      </c>
      <c r="E443">
        <v>107</v>
      </c>
      <c r="F443">
        <v>95</v>
      </c>
      <c r="G443">
        <v>14</v>
      </c>
      <c r="H443">
        <v>3421</v>
      </c>
      <c r="I443">
        <v>125</v>
      </c>
      <c r="J443">
        <v>42.23</v>
      </c>
      <c r="K443">
        <v>67.78</v>
      </c>
      <c r="L443">
        <v>4</v>
      </c>
      <c r="M443">
        <v>26</v>
      </c>
      <c r="N443">
        <v>4</v>
      </c>
      <c r="O443" s="2">
        <f t="shared" si="31"/>
        <v>31.971962616822431</v>
      </c>
      <c r="P443" s="2">
        <f t="shared" si="32"/>
        <v>36.010526315789477</v>
      </c>
      <c r="Q443">
        <f t="shared" si="33"/>
        <v>110.00999999999999</v>
      </c>
      <c r="R443">
        <f t="shared" si="34"/>
        <v>30</v>
      </c>
      <c r="S443" s="3">
        <f>IF(odi[[#This Row],[Milestones]]=0,0,(odi[[#This Row],[Mat]]/odi[[#This Row],[Milestones]]))</f>
        <v>3.5666666666666669</v>
      </c>
      <c r="T443" s="3">
        <f>odi[[#This Row],[Milestones]]/odi[[#This Row],[Mat]]*100</f>
        <v>28.037383177570092</v>
      </c>
      <c r="U443" s="3"/>
    </row>
    <row r="444" spans="1:21" x14ac:dyDescent="0.3">
      <c r="A444">
        <v>30</v>
      </c>
      <c r="B444" t="s">
        <v>2212</v>
      </c>
      <c r="C444" t="s">
        <v>16</v>
      </c>
      <c r="D444">
        <v>1996</v>
      </c>
      <c r="E444">
        <v>50</v>
      </c>
      <c r="F444">
        <v>43</v>
      </c>
      <c r="G444">
        <v>6</v>
      </c>
      <c r="H444">
        <v>1265</v>
      </c>
      <c r="I444">
        <v>127</v>
      </c>
      <c r="J444">
        <v>34.18</v>
      </c>
      <c r="K444">
        <v>75.790000000000006</v>
      </c>
      <c r="L444">
        <v>1</v>
      </c>
      <c r="M444">
        <v>9</v>
      </c>
      <c r="N444">
        <v>3</v>
      </c>
      <c r="O444" s="2">
        <f t="shared" si="31"/>
        <v>25.3</v>
      </c>
      <c r="P444" s="2">
        <f t="shared" si="32"/>
        <v>29.418604651162791</v>
      </c>
      <c r="Q444">
        <f t="shared" si="33"/>
        <v>109.97</v>
      </c>
      <c r="R444">
        <f t="shared" si="34"/>
        <v>10</v>
      </c>
      <c r="S444" s="3">
        <f>IF(odi[[#This Row],[Milestones]]=0,0,(odi[[#This Row],[Mat]]/odi[[#This Row],[Milestones]]))</f>
        <v>5</v>
      </c>
      <c r="T444" s="3">
        <f>odi[[#This Row],[Milestones]]/odi[[#This Row],[Mat]]*100</f>
        <v>20</v>
      </c>
      <c r="U444" s="3"/>
    </row>
    <row r="445" spans="1:21" x14ac:dyDescent="0.3">
      <c r="A445">
        <v>32</v>
      </c>
      <c r="B445" t="s">
        <v>2113</v>
      </c>
      <c r="C445" t="s">
        <v>15</v>
      </c>
      <c r="D445">
        <v>1991</v>
      </c>
      <c r="E445">
        <v>128</v>
      </c>
      <c r="F445">
        <v>127</v>
      </c>
      <c r="G445">
        <v>13</v>
      </c>
      <c r="H445">
        <v>5134</v>
      </c>
      <c r="I445">
        <v>133</v>
      </c>
      <c r="J445">
        <v>45.03</v>
      </c>
      <c r="K445">
        <v>64.92</v>
      </c>
      <c r="L445">
        <v>11</v>
      </c>
      <c r="M445">
        <v>31</v>
      </c>
      <c r="N445">
        <v>3</v>
      </c>
      <c r="O445" s="2">
        <f t="shared" si="31"/>
        <v>40.109375</v>
      </c>
      <c r="P445" s="2">
        <f t="shared" si="32"/>
        <v>40.425196850393704</v>
      </c>
      <c r="Q445">
        <f t="shared" si="33"/>
        <v>109.95</v>
      </c>
      <c r="R445">
        <f t="shared" si="34"/>
        <v>42</v>
      </c>
      <c r="S445" s="3">
        <f>IF(odi[[#This Row],[Milestones]]=0,0,(odi[[#This Row],[Mat]]/odi[[#This Row],[Milestones]]))</f>
        <v>3.0476190476190474</v>
      </c>
      <c r="T445" s="3">
        <f>odi[[#This Row],[Milestones]]/odi[[#This Row],[Mat]]*100</f>
        <v>32.8125</v>
      </c>
      <c r="U445" s="3"/>
    </row>
    <row r="446" spans="1:21" x14ac:dyDescent="0.3">
      <c r="A446">
        <v>46</v>
      </c>
      <c r="B446" t="s">
        <v>2099</v>
      </c>
      <c r="C446" t="s">
        <v>19</v>
      </c>
      <c r="D446">
        <v>2003</v>
      </c>
      <c r="E446">
        <v>213</v>
      </c>
      <c r="F446">
        <v>208</v>
      </c>
      <c r="G446">
        <v>16</v>
      </c>
      <c r="H446">
        <v>6786</v>
      </c>
      <c r="I446">
        <v>145</v>
      </c>
      <c r="J446">
        <v>35.340000000000003</v>
      </c>
      <c r="K446">
        <v>74.59</v>
      </c>
      <c r="L446">
        <v>4</v>
      </c>
      <c r="M446">
        <v>55</v>
      </c>
      <c r="N446">
        <v>13</v>
      </c>
      <c r="O446" s="2">
        <f t="shared" si="31"/>
        <v>31.859154929577464</v>
      </c>
      <c r="P446" s="2">
        <f t="shared" si="32"/>
        <v>32.625</v>
      </c>
      <c r="Q446">
        <f t="shared" si="33"/>
        <v>109.93</v>
      </c>
      <c r="R446">
        <f t="shared" si="34"/>
        <v>59</v>
      </c>
      <c r="S446" s="3">
        <f>IF(odi[[#This Row],[Milestones]]=0,0,(odi[[#This Row],[Mat]]/odi[[#This Row],[Milestones]]))</f>
        <v>3.6101694915254239</v>
      </c>
      <c r="T446" s="3">
        <f>odi[[#This Row],[Milestones]]/odi[[#This Row],[Mat]]*100</f>
        <v>27.699530516431924</v>
      </c>
      <c r="U446" s="3"/>
    </row>
    <row r="447" spans="1:21" x14ac:dyDescent="0.3">
      <c r="A447">
        <v>22</v>
      </c>
      <c r="B447" t="s">
        <v>1053</v>
      </c>
      <c r="C447" t="s">
        <v>12</v>
      </c>
      <c r="D447">
        <v>2014</v>
      </c>
      <c r="E447">
        <v>19</v>
      </c>
      <c r="F447">
        <v>18</v>
      </c>
      <c r="G447">
        <v>5</v>
      </c>
      <c r="H447">
        <v>273</v>
      </c>
      <c r="I447">
        <v>39</v>
      </c>
      <c r="J447">
        <v>21</v>
      </c>
      <c r="K447">
        <v>88.92</v>
      </c>
      <c r="L447">
        <v>0</v>
      </c>
      <c r="M447">
        <v>0</v>
      </c>
      <c r="N447">
        <v>0</v>
      </c>
      <c r="O447" s="2">
        <f t="shared" si="31"/>
        <v>14.368421052631579</v>
      </c>
      <c r="P447" s="2">
        <f t="shared" si="32"/>
        <v>15.166666666666666</v>
      </c>
      <c r="Q447">
        <f t="shared" si="33"/>
        <v>109.92</v>
      </c>
      <c r="R447">
        <f t="shared" si="34"/>
        <v>0</v>
      </c>
      <c r="S447" s="3">
        <f>IF(odi[[#This Row],[Milestones]]=0,0,(odi[[#This Row],[Mat]]/odi[[#This Row],[Milestones]]))</f>
        <v>0</v>
      </c>
      <c r="T447" s="3">
        <f>odi[[#This Row],[Milestones]]/odi[[#This Row],[Mat]]*100</f>
        <v>0</v>
      </c>
      <c r="U447" s="3"/>
    </row>
    <row r="448" spans="1:21" x14ac:dyDescent="0.3">
      <c r="A448">
        <v>35</v>
      </c>
      <c r="B448" t="s">
        <v>1977</v>
      </c>
      <c r="C448" t="s">
        <v>14</v>
      </c>
      <c r="D448">
        <v>2015</v>
      </c>
      <c r="E448">
        <v>24</v>
      </c>
      <c r="F448">
        <v>12</v>
      </c>
      <c r="G448">
        <v>6</v>
      </c>
      <c r="H448">
        <v>129</v>
      </c>
      <c r="I448">
        <v>31</v>
      </c>
      <c r="J448">
        <v>21.5</v>
      </c>
      <c r="K448">
        <v>88.35</v>
      </c>
      <c r="L448">
        <v>0</v>
      </c>
      <c r="M448">
        <v>0</v>
      </c>
      <c r="N448">
        <v>1</v>
      </c>
      <c r="O448" s="2">
        <f t="shared" si="31"/>
        <v>5.375</v>
      </c>
      <c r="P448" s="2">
        <f t="shared" si="32"/>
        <v>10.75</v>
      </c>
      <c r="Q448">
        <f t="shared" si="33"/>
        <v>109.85</v>
      </c>
      <c r="R448">
        <f t="shared" si="34"/>
        <v>0</v>
      </c>
      <c r="S448" s="3">
        <f>IF(odi[[#This Row],[Milestones]]=0,0,(odi[[#This Row],[Mat]]/odi[[#This Row],[Milestones]]))</f>
        <v>0</v>
      </c>
      <c r="T448" s="3">
        <f>odi[[#This Row],[Milestones]]/odi[[#This Row],[Mat]]*100</f>
        <v>0</v>
      </c>
      <c r="U448" s="3"/>
    </row>
    <row r="449" spans="1:21" x14ac:dyDescent="0.3">
      <c r="A449">
        <v>46</v>
      </c>
      <c r="B449" t="s">
        <v>2823</v>
      </c>
      <c r="C449" t="s">
        <v>11</v>
      </c>
      <c r="D449">
        <v>2011</v>
      </c>
      <c r="E449">
        <v>5</v>
      </c>
      <c r="F449">
        <v>3</v>
      </c>
      <c r="G449">
        <v>0</v>
      </c>
      <c r="H449">
        <v>51</v>
      </c>
      <c r="I449">
        <v>24</v>
      </c>
      <c r="J449">
        <v>17</v>
      </c>
      <c r="K449">
        <v>92.72</v>
      </c>
      <c r="L449">
        <v>0</v>
      </c>
      <c r="M449">
        <v>0</v>
      </c>
      <c r="N449">
        <v>0</v>
      </c>
      <c r="O449" s="2">
        <f t="shared" si="31"/>
        <v>10.199999999999999</v>
      </c>
      <c r="P449" s="2">
        <f t="shared" si="32"/>
        <v>17</v>
      </c>
      <c r="Q449">
        <f t="shared" si="33"/>
        <v>109.72</v>
      </c>
      <c r="R449">
        <f t="shared" si="34"/>
        <v>0</v>
      </c>
      <c r="S449" s="3">
        <f>IF(odi[[#This Row],[Milestones]]=0,0,(odi[[#This Row],[Mat]]/odi[[#This Row],[Milestones]]))</f>
        <v>0</v>
      </c>
      <c r="T449" s="3">
        <f>odi[[#This Row],[Milestones]]/odi[[#This Row],[Mat]]*100</f>
        <v>0</v>
      </c>
      <c r="U449" s="3"/>
    </row>
    <row r="450" spans="1:21" x14ac:dyDescent="0.3">
      <c r="A450">
        <v>45</v>
      </c>
      <c r="B450" t="s">
        <v>3033</v>
      </c>
      <c r="C450" t="s">
        <v>14</v>
      </c>
      <c r="D450">
        <v>1979</v>
      </c>
      <c r="E450">
        <v>2</v>
      </c>
      <c r="F450">
        <v>2</v>
      </c>
      <c r="G450">
        <v>1</v>
      </c>
      <c r="H450">
        <v>24</v>
      </c>
      <c r="I450">
        <v>23</v>
      </c>
      <c r="J450">
        <v>24</v>
      </c>
      <c r="K450">
        <v>85.71</v>
      </c>
      <c r="L450">
        <v>0</v>
      </c>
      <c r="M450">
        <v>0</v>
      </c>
      <c r="N450">
        <v>0</v>
      </c>
      <c r="O450" s="2">
        <f t="shared" ref="O450:O513" si="35">H450/E450</f>
        <v>12</v>
      </c>
      <c r="P450" s="2">
        <f t="shared" ref="P450:P513" si="36">H450/F450</f>
        <v>12</v>
      </c>
      <c r="Q450">
        <f t="shared" ref="Q450:Q513" si="37">K450+J450</f>
        <v>109.71</v>
      </c>
      <c r="R450">
        <f t="shared" ref="R450:R513" si="38">M450+L450</f>
        <v>0</v>
      </c>
      <c r="S450" s="3">
        <f>IF(odi[[#This Row],[Milestones]]=0,0,(odi[[#This Row],[Mat]]/odi[[#This Row],[Milestones]]))</f>
        <v>0</v>
      </c>
      <c r="T450" s="3">
        <f>odi[[#This Row],[Milestones]]/odi[[#This Row],[Mat]]*100</f>
        <v>0</v>
      </c>
      <c r="U450" s="3"/>
    </row>
    <row r="451" spans="1:21" x14ac:dyDescent="0.3">
      <c r="A451">
        <v>42</v>
      </c>
      <c r="B451" t="s">
        <v>195</v>
      </c>
      <c r="C451" t="s">
        <v>14</v>
      </c>
      <c r="D451">
        <v>2019</v>
      </c>
      <c r="E451">
        <v>235</v>
      </c>
      <c r="F451">
        <v>223</v>
      </c>
      <c r="G451">
        <v>17</v>
      </c>
      <c r="H451">
        <v>6951</v>
      </c>
      <c r="I451">
        <v>174</v>
      </c>
      <c r="J451">
        <v>33.74</v>
      </c>
      <c r="K451">
        <v>75.92</v>
      </c>
      <c r="L451">
        <v>15</v>
      </c>
      <c r="M451">
        <v>37</v>
      </c>
      <c r="N451">
        <v>17</v>
      </c>
      <c r="O451" s="2">
        <f t="shared" si="35"/>
        <v>29.578723404255321</v>
      </c>
      <c r="P451" s="2">
        <f t="shared" si="36"/>
        <v>31.170403587443946</v>
      </c>
      <c r="Q451">
        <f t="shared" si="37"/>
        <v>109.66</v>
      </c>
      <c r="R451">
        <f t="shared" si="38"/>
        <v>52</v>
      </c>
      <c r="S451" s="3">
        <f>IF(odi[[#This Row],[Milestones]]=0,0,(odi[[#This Row],[Mat]]/odi[[#This Row],[Milestones]]))</f>
        <v>4.5192307692307692</v>
      </c>
      <c r="T451" s="3">
        <f>odi[[#This Row],[Milestones]]/odi[[#This Row],[Mat]]*100</f>
        <v>22.127659574468083</v>
      </c>
      <c r="U451" s="3"/>
    </row>
    <row r="452" spans="1:21" x14ac:dyDescent="0.3">
      <c r="A452">
        <v>21</v>
      </c>
      <c r="B452" t="s">
        <v>2643</v>
      </c>
      <c r="C452" t="s">
        <v>15</v>
      </c>
      <c r="D452">
        <v>2019</v>
      </c>
      <c r="E452">
        <v>22</v>
      </c>
      <c r="F452">
        <v>10</v>
      </c>
      <c r="G452">
        <v>6</v>
      </c>
      <c r="H452">
        <v>105</v>
      </c>
      <c r="I452">
        <v>29</v>
      </c>
      <c r="J452">
        <v>26.25</v>
      </c>
      <c r="K452">
        <v>83.33</v>
      </c>
      <c r="L452">
        <v>0</v>
      </c>
      <c r="M452">
        <v>0</v>
      </c>
      <c r="N452">
        <v>1</v>
      </c>
      <c r="O452" s="2">
        <f t="shared" si="35"/>
        <v>4.7727272727272725</v>
      </c>
      <c r="P452" s="2">
        <f t="shared" si="36"/>
        <v>10.5</v>
      </c>
      <c r="Q452">
        <f t="shared" si="37"/>
        <v>109.58</v>
      </c>
      <c r="R452">
        <f t="shared" si="38"/>
        <v>0</v>
      </c>
      <c r="S452" s="3">
        <f>IF(odi[[#This Row],[Milestones]]=0,0,(odi[[#This Row],[Mat]]/odi[[#This Row],[Milestones]]))</f>
        <v>0</v>
      </c>
      <c r="T452" s="3">
        <f>odi[[#This Row],[Milestones]]/odi[[#This Row],[Mat]]*100</f>
        <v>0</v>
      </c>
      <c r="U452" s="3"/>
    </row>
    <row r="453" spans="1:21" x14ac:dyDescent="0.3">
      <c r="A453">
        <v>49</v>
      </c>
      <c r="B453" t="s">
        <v>38</v>
      </c>
      <c r="C453" t="s">
        <v>16</v>
      </c>
      <c r="D453">
        <v>2019</v>
      </c>
      <c r="E453">
        <v>218</v>
      </c>
      <c r="F453">
        <v>216</v>
      </c>
      <c r="G453">
        <v>15</v>
      </c>
      <c r="H453">
        <v>6614</v>
      </c>
      <c r="I453">
        <v>140</v>
      </c>
      <c r="J453">
        <v>32.9</v>
      </c>
      <c r="K453">
        <v>76.61</v>
      </c>
      <c r="L453">
        <v>11</v>
      </c>
      <c r="M453">
        <v>38</v>
      </c>
      <c r="N453">
        <v>19</v>
      </c>
      <c r="O453" s="2">
        <f t="shared" si="35"/>
        <v>30.339449541284402</v>
      </c>
      <c r="P453" s="2">
        <f t="shared" si="36"/>
        <v>30.62037037037037</v>
      </c>
      <c r="Q453">
        <f t="shared" si="37"/>
        <v>109.50999999999999</v>
      </c>
      <c r="R453">
        <f t="shared" si="38"/>
        <v>49</v>
      </c>
      <c r="S453" s="3">
        <f>IF(odi[[#This Row],[Milestones]]=0,0,(odi[[#This Row],[Mat]]/odi[[#This Row],[Milestones]]))</f>
        <v>4.4489795918367347</v>
      </c>
      <c r="T453" s="3">
        <f>odi[[#This Row],[Milestones]]/odi[[#This Row],[Mat]]*100</f>
        <v>22.477064220183486</v>
      </c>
      <c r="U453" s="3"/>
    </row>
    <row r="454" spans="1:21" x14ac:dyDescent="0.3">
      <c r="A454">
        <v>3</v>
      </c>
      <c r="B454" t="s">
        <v>2450</v>
      </c>
      <c r="C454" t="s">
        <v>12</v>
      </c>
      <c r="D454">
        <v>1975</v>
      </c>
      <c r="E454">
        <v>9</v>
      </c>
      <c r="F454">
        <v>8</v>
      </c>
      <c r="G454">
        <v>1</v>
      </c>
      <c r="H454">
        <v>255</v>
      </c>
      <c r="I454">
        <v>80</v>
      </c>
      <c r="J454">
        <v>36.42</v>
      </c>
      <c r="K454">
        <v>73.06</v>
      </c>
      <c r="L454">
        <v>0</v>
      </c>
      <c r="M454">
        <v>3</v>
      </c>
      <c r="N454">
        <v>1</v>
      </c>
      <c r="O454" s="2">
        <f t="shared" si="35"/>
        <v>28.333333333333332</v>
      </c>
      <c r="P454" s="2">
        <f t="shared" si="36"/>
        <v>31.875</v>
      </c>
      <c r="Q454">
        <f t="shared" si="37"/>
        <v>109.48</v>
      </c>
      <c r="R454">
        <f t="shared" si="38"/>
        <v>3</v>
      </c>
      <c r="S454" s="3">
        <f>IF(odi[[#This Row],[Milestones]]=0,0,(odi[[#This Row],[Mat]]/odi[[#This Row],[Milestones]]))</f>
        <v>3</v>
      </c>
      <c r="T454" s="3">
        <f>odi[[#This Row],[Milestones]]/odi[[#This Row],[Mat]]*100</f>
        <v>33.333333333333329</v>
      </c>
      <c r="U454" s="3"/>
    </row>
    <row r="455" spans="1:21" x14ac:dyDescent="0.3">
      <c r="A455">
        <v>44</v>
      </c>
      <c r="B455" t="s">
        <v>781</v>
      </c>
      <c r="C455" t="s">
        <v>17</v>
      </c>
      <c r="D455">
        <v>2018</v>
      </c>
      <c r="E455">
        <v>2</v>
      </c>
      <c r="F455">
        <v>2</v>
      </c>
      <c r="G455">
        <v>0</v>
      </c>
      <c r="H455">
        <v>31</v>
      </c>
      <c r="I455">
        <v>25</v>
      </c>
      <c r="J455">
        <v>15.5</v>
      </c>
      <c r="K455">
        <v>93.93</v>
      </c>
      <c r="L455">
        <v>0</v>
      </c>
      <c r="M455">
        <v>0</v>
      </c>
      <c r="N455">
        <v>0</v>
      </c>
      <c r="O455" s="2">
        <f t="shared" si="35"/>
        <v>15.5</v>
      </c>
      <c r="P455" s="2">
        <f t="shared" si="36"/>
        <v>15.5</v>
      </c>
      <c r="Q455">
        <f t="shared" si="37"/>
        <v>109.43</v>
      </c>
      <c r="R455">
        <f t="shared" si="38"/>
        <v>0</v>
      </c>
      <c r="S455" s="3">
        <f>IF(odi[[#This Row],[Milestones]]=0,0,(odi[[#This Row],[Mat]]/odi[[#This Row],[Milestones]]))</f>
        <v>0</v>
      </c>
      <c r="T455" s="3">
        <f>odi[[#This Row],[Milestones]]/odi[[#This Row],[Mat]]*100</f>
        <v>0</v>
      </c>
      <c r="U455" s="3"/>
    </row>
    <row r="456" spans="1:21" x14ac:dyDescent="0.3">
      <c r="A456">
        <v>38</v>
      </c>
      <c r="B456" t="s">
        <v>273</v>
      </c>
      <c r="C456" t="s">
        <v>2022</v>
      </c>
      <c r="D456">
        <v>2017</v>
      </c>
      <c r="E456">
        <v>15</v>
      </c>
      <c r="F456">
        <v>13</v>
      </c>
      <c r="G456">
        <v>1</v>
      </c>
      <c r="H456">
        <v>239</v>
      </c>
      <c r="I456">
        <v>56</v>
      </c>
      <c r="J456">
        <v>19.91</v>
      </c>
      <c r="K456">
        <v>89.51</v>
      </c>
      <c r="L456">
        <v>0</v>
      </c>
      <c r="M456">
        <v>1</v>
      </c>
      <c r="N456">
        <v>1</v>
      </c>
      <c r="O456" s="2">
        <f t="shared" si="35"/>
        <v>15.933333333333334</v>
      </c>
      <c r="P456" s="2">
        <f t="shared" si="36"/>
        <v>18.384615384615383</v>
      </c>
      <c r="Q456">
        <f t="shared" si="37"/>
        <v>109.42</v>
      </c>
      <c r="R456">
        <f t="shared" si="38"/>
        <v>1</v>
      </c>
      <c r="S456" s="3">
        <f>IF(odi[[#This Row],[Milestones]]=0,0,(odi[[#This Row],[Mat]]/odi[[#This Row],[Milestones]]))</f>
        <v>15</v>
      </c>
      <c r="T456" s="3">
        <f>odi[[#This Row],[Milestones]]/odi[[#This Row],[Mat]]*100</f>
        <v>6.666666666666667</v>
      </c>
      <c r="U456" s="3"/>
    </row>
    <row r="457" spans="1:21" x14ac:dyDescent="0.3">
      <c r="A457">
        <v>39</v>
      </c>
      <c r="B457" t="s">
        <v>2096</v>
      </c>
      <c r="C457" t="s">
        <v>16</v>
      </c>
      <c r="D457">
        <v>1999</v>
      </c>
      <c r="E457">
        <v>283</v>
      </c>
      <c r="F457">
        <v>256</v>
      </c>
      <c r="G457">
        <v>38</v>
      </c>
      <c r="H457">
        <v>7170</v>
      </c>
      <c r="I457">
        <v>102</v>
      </c>
      <c r="J457">
        <v>32.880000000000003</v>
      </c>
      <c r="K457">
        <v>76.41</v>
      </c>
      <c r="L457">
        <v>5</v>
      </c>
      <c r="M457">
        <v>47</v>
      </c>
      <c r="N457">
        <v>19</v>
      </c>
      <c r="O457" s="2">
        <f t="shared" si="35"/>
        <v>25.335689045936395</v>
      </c>
      <c r="P457" s="2">
        <f t="shared" si="36"/>
        <v>28.0078125</v>
      </c>
      <c r="Q457">
        <f t="shared" si="37"/>
        <v>109.28999999999999</v>
      </c>
      <c r="R457">
        <f t="shared" si="38"/>
        <v>52</v>
      </c>
      <c r="S457" s="3">
        <f>IF(odi[[#This Row],[Milestones]]=0,0,(odi[[#This Row],[Mat]]/odi[[#This Row],[Milestones]]))</f>
        <v>5.4423076923076925</v>
      </c>
      <c r="T457" s="3">
        <f>odi[[#This Row],[Milestones]]/odi[[#This Row],[Mat]]*100</f>
        <v>18.374558303886925</v>
      </c>
      <c r="U457" s="3"/>
    </row>
    <row r="458" spans="1:21" x14ac:dyDescent="0.3">
      <c r="A458">
        <v>21</v>
      </c>
      <c r="B458" t="s">
        <v>2358</v>
      </c>
      <c r="C458" t="s">
        <v>2040</v>
      </c>
      <c r="D458">
        <v>2004</v>
      </c>
      <c r="E458">
        <v>12</v>
      </c>
      <c r="F458">
        <v>12</v>
      </c>
      <c r="G458">
        <v>0</v>
      </c>
      <c r="H458">
        <v>407</v>
      </c>
      <c r="I458">
        <v>119</v>
      </c>
      <c r="J458">
        <v>33.909999999999997</v>
      </c>
      <c r="K458">
        <v>75.37</v>
      </c>
      <c r="L458">
        <v>1</v>
      </c>
      <c r="M458">
        <v>2</v>
      </c>
      <c r="N458">
        <v>1</v>
      </c>
      <c r="O458" s="2">
        <f t="shared" si="35"/>
        <v>33.916666666666664</v>
      </c>
      <c r="P458" s="2">
        <f t="shared" si="36"/>
        <v>33.916666666666664</v>
      </c>
      <c r="Q458">
        <f t="shared" si="37"/>
        <v>109.28</v>
      </c>
      <c r="R458">
        <f t="shared" si="38"/>
        <v>3</v>
      </c>
      <c r="S458" s="3">
        <f>IF(odi[[#This Row],[Milestones]]=0,0,(odi[[#This Row],[Mat]]/odi[[#This Row],[Milestones]]))</f>
        <v>4</v>
      </c>
      <c r="T458" s="3">
        <f>odi[[#This Row],[Milestones]]/odi[[#This Row],[Mat]]*100</f>
        <v>25</v>
      </c>
      <c r="U458" s="3"/>
    </row>
    <row r="459" spans="1:21" x14ac:dyDescent="0.3">
      <c r="A459">
        <v>47</v>
      </c>
      <c r="B459" t="s">
        <v>226</v>
      </c>
      <c r="C459" t="s">
        <v>13</v>
      </c>
      <c r="D459">
        <v>2009</v>
      </c>
      <c r="E459">
        <v>71</v>
      </c>
      <c r="F459">
        <v>66</v>
      </c>
      <c r="G459">
        <v>6</v>
      </c>
      <c r="H459">
        <v>1834</v>
      </c>
      <c r="I459">
        <v>107</v>
      </c>
      <c r="J459">
        <v>30.56</v>
      </c>
      <c r="K459">
        <v>78.67</v>
      </c>
      <c r="L459">
        <v>1</v>
      </c>
      <c r="M459">
        <v>12</v>
      </c>
      <c r="N459">
        <v>6</v>
      </c>
      <c r="O459" s="2">
        <f t="shared" si="35"/>
        <v>25.830985915492956</v>
      </c>
      <c r="P459" s="2">
        <f t="shared" si="36"/>
        <v>27.787878787878789</v>
      </c>
      <c r="Q459">
        <f t="shared" si="37"/>
        <v>109.23</v>
      </c>
      <c r="R459">
        <f t="shared" si="38"/>
        <v>13</v>
      </c>
      <c r="S459" s="3">
        <f>IF(odi[[#This Row],[Milestones]]=0,0,(odi[[#This Row],[Mat]]/odi[[#This Row],[Milestones]]))</f>
        <v>5.4615384615384617</v>
      </c>
      <c r="T459" s="3">
        <f>odi[[#This Row],[Milestones]]/odi[[#This Row],[Mat]]*100</f>
        <v>18.30985915492958</v>
      </c>
      <c r="U459" s="3"/>
    </row>
    <row r="460" spans="1:21" x14ac:dyDescent="0.3">
      <c r="A460">
        <v>7</v>
      </c>
      <c r="B460" t="s">
        <v>754</v>
      </c>
      <c r="C460" t="s">
        <v>2020</v>
      </c>
      <c r="D460">
        <v>2019</v>
      </c>
      <c r="E460">
        <v>3</v>
      </c>
      <c r="F460">
        <v>3</v>
      </c>
      <c r="G460">
        <v>0</v>
      </c>
      <c r="H460">
        <v>62</v>
      </c>
      <c r="I460">
        <v>27</v>
      </c>
      <c r="J460">
        <v>20.66</v>
      </c>
      <c r="K460">
        <v>88.57</v>
      </c>
      <c r="L460">
        <v>0</v>
      </c>
      <c r="M460">
        <v>0</v>
      </c>
      <c r="N460">
        <v>0</v>
      </c>
      <c r="O460" s="2">
        <f t="shared" si="35"/>
        <v>20.666666666666668</v>
      </c>
      <c r="P460" s="2">
        <f t="shared" si="36"/>
        <v>20.666666666666668</v>
      </c>
      <c r="Q460">
        <f t="shared" si="37"/>
        <v>109.22999999999999</v>
      </c>
      <c r="R460">
        <f t="shared" si="38"/>
        <v>0</v>
      </c>
      <c r="S460" s="3">
        <f>IF(odi[[#This Row],[Milestones]]=0,0,(odi[[#This Row],[Mat]]/odi[[#This Row],[Milestones]]))</f>
        <v>0</v>
      </c>
      <c r="T460" s="3">
        <f>odi[[#This Row],[Milestones]]/odi[[#This Row],[Mat]]*100</f>
        <v>0</v>
      </c>
      <c r="U460" s="3"/>
    </row>
    <row r="461" spans="1:21" x14ac:dyDescent="0.3">
      <c r="A461">
        <v>35</v>
      </c>
      <c r="B461" t="s">
        <v>602</v>
      </c>
      <c r="C461" t="s">
        <v>17</v>
      </c>
      <c r="D461">
        <v>2016</v>
      </c>
      <c r="E461">
        <v>6</v>
      </c>
      <c r="F461">
        <v>6</v>
      </c>
      <c r="G461">
        <v>1</v>
      </c>
      <c r="H461">
        <v>102</v>
      </c>
      <c r="I461">
        <v>41</v>
      </c>
      <c r="J461">
        <v>20.399999999999999</v>
      </c>
      <c r="K461">
        <v>88.69</v>
      </c>
      <c r="L461">
        <v>0</v>
      </c>
      <c r="M461">
        <v>0</v>
      </c>
      <c r="N461">
        <v>0</v>
      </c>
      <c r="O461" s="2">
        <f t="shared" si="35"/>
        <v>17</v>
      </c>
      <c r="P461" s="2">
        <f t="shared" si="36"/>
        <v>17</v>
      </c>
      <c r="Q461">
        <f t="shared" si="37"/>
        <v>109.09</v>
      </c>
      <c r="R461">
        <f t="shared" si="38"/>
        <v>0</v>
      </c>
      <c r="S461" s="3">
        <f>IF(odi[[#This Row],[Milestones]]=0,0,(odi[[#This Row],[Mat]]/odi[[#This Row],[Milestones]]))</f>
        <v>0</v>
      </c>
      <c r="T461" s="3">
        <f>odi[[#This Row],[Milestones]]/odi[[#This Row],[Mat]]*100</f>
        <v>0</v>
      </c>
      <c r="U461" s="3"/>
    </row>
    <row r="462" spans="1:21" x14ac:dyDescent="0.3">
      <c r="A462">
        <v>12</v>
      </c>
      <c r="B462" t="s">
        <v>424</v>
      </c>
      <c r="C462" t="s">
        <v>17</v>
      </c>
      <c r="D462">
        <v>2019</v>
      </c>
      <c r="E462">
        <v>14</v>
      </c>
      <c r="F462">
        <v>13</v>
      </c>
      <c r="G462">
        <v>2</v>
      </c>
      <c r="H462">
        <v>251</v>
      </c>
      <c r="I462">
        <v>59</v>
      </c>
      <c r="J462">
        <v>22.81</v>
      </c>
      <c r="K462">
        <v>86.25</v>
      </c>
      <c r="L462">
        <v>0</v>
      </c>
      <c r="M462">
        <v>1</v>
      </c>
      <c r="N462">
        <v>1</v>
      </c>
      <c r="O462" s="2">
        <f t="shared" si="35"/>
        <v>17.928571428571427</v>
      </c>
      <c r="P462" s="2">
        <f t="shared" si="36"/>
        <v>19.307692307692307</v>
      </c>
      <c r="Q462">
        <f t="shared" si="37"/>
        <v>109.06</v>
      </c>
      <c r="R462">
        <f t="shared" si="38"/>
        <v>1</v>
      </c>
      <c r="S462" s="3">
        <f>IF(odi[[#This Row],[Milestones]]=0,0,(odi[[#This Row],[Mat]]/odi[[#This Row],[Milestones]]))</f>
        <v>14</v>
      </c>
      <c r="T462" s="3">
        <f>odi[[#This Row],[Milestones]]/odi[[#This Row],[Mat]]*100</f>
        <v>7.1428571428571423</v>
      </c>
      <c r="U462" s="3"/>
    </row>
    <row r="463" spans="1:21" x14ac:dyDescent="0.3">
      <c r="A463">
        <v>34</v>
      </c>
      <c r="B463" t="s">
        <v>2394</v>
      </c>
      <c r="C463" t="s">
        <v>14</v>
      </c>
      <c r="D463">
        <v>2007</v>
      </c>
      <c r="E463">
        <v>95</v>
      </c>
      <c r="F463">
        <v>47</v>
      </c>
      <c r="G463">
        <v>21</v>
      </c>
      <c r="H463">
        <v>343</v>
      </c>
      <c r="I463">
        <v>47</v>
      </c>
      <c r="J463">
        <v>13.19</v>
      </c>
      <c r="K463">
        <v>95.81</v>
      </c>
      <c r="L463">
        <v>0</v>
      </c>
      <c r="M463">
        <v>0</v>
      </c>
      <c r="N463">
        <v>5</v>
      </c>
      <c r="O463" s="2">
        <f t="shared" si="35"/>
        <v>3.6105263157894738</v>
      </c>
      <c r="P463" s="2">
        <f t="shared" si="36"/>
        <v>7.2978723404255321</v>
      </c>
      <c r="Q463">
        <f t="shared" si="37"/>
        <v>109</v>
      </c>
      <c r="R463">
        <f t="shared" si="38"/>
        <v>0</v>
      </c>
      <c r="S463" s="3">
        <f>IF(odi[[#This Row],[Milestones]]=0,0,(odi[[#This Row],[Mat]]/odi[[#This Row],[Milestones]]))</f>
        <v>0</v>
      </c>
      <c r="T463" s="3">
        <f>odi[[#This Row],[Milestones]]/odi[[#This Row],[Mat]]*100</f>
        <v>0</v>
      </c>
      <c r="U463" s="3"/>
    </row>
    <row r="464" spans="1:21" x14ac:dyDescent="0.3">
      <c r="A464">
        <v>23</v>
      </c>
      <c r="B464" t="s">
        <v>213</v>
      </c>
      <c r="C464" t="s">
        <v>20</v>
      </c>
      <c r="D464">
        <v>2018</v>
      </c>
      <c r="E464">
        <v>65</v>
      </c>
      <c r="F464">
        <v>52</v>
      </c>
      <c r="G464">
        <v>8</v>
      </c>
      <c r="H464">
        <v>1281</v>
      </c>
      <c r="I464">
        <v>100</v>
      </c>
      <c r="J464">
        <v>29.11</v>
      </c>
      <c r="K464">
        <v>79.81</v>
      </c>
      <c r="L464">
        <v>1</v>
      </c>
      <c r="M464">
        <v>6</v>
      </c>
      <c r="N464">
        <v>4</v>
      </c>
      <c r="O464" s="2">
        <f t="shared" si="35"/>
        <v>19.707692307692309</v>
      </c>
      <c r="P464" s="2">
        <f t="shared" si="36"/>
        <v>24.634615384615383</v>
      </c>
      <c r="Q464">
        <f t="shared" si="37"/>
        <v>108.92</v>
      </c>
      <c r="R464">
        <f t="shared" si="38"/>
        <v>7</v>
      </c>
      <c r="S464" s="3">
        <f>IF(odi[[#This Row],[Milestones]]=0,0,(odi[[#This Row],[Mat]]/odi[[#This Row],[Milestones]]))</f>
        <v>9.2857142857142865</v>
      </c>
      <c r="T464" s="3">
        <f>odi[[#This Row],[Milestones]]/odi[[#This Row],[Mat]]*100</f>
        <v>10.76923076923077</v>
      </c>
      <c r="U464" s="3"/>
    </row>
    <row r="465" spans="1:21" x14ac:dyDescent="0.3">
      <c r="A465">
        <v>45</v>
      </c>
      <c r="B465" t="s">
        <v>2550</v>
      </c>
      <c r="C465" t="s">
        <v>11</v>
      </c>
      <c r="D465">
        <v>1994</v>
      </c>
      <c r="E465">
        <v>13</v>
      </c>
      <c r="F465">
        <v>10</v>
      </c>
      <c r="G465">
        <v>3</v>
      </c>
      <c r="H465">
        <v>158</v>
      </c>
      <c r="I465">
        <v>51</v>
      </c>
      <c r="J465">
        <v>22.57</v>
      </c>
      <c r="K465">
        <v>86.33</v>
      </c>
      <c r="L465">
        <v>0</v>
      </c>
      <c r="M465">
        <v>1</v>
      </c>
      <c r="N465">
        <v>0</v>
      </c>
      <c r="O465" s="2">
        <f t="shared" si="35"/>
        <v>12.153846153846153</v>
      </c>
      <c r="P465" s="2">
        <f t="shared" si="36"/>
        <v>15.8</v>
      </c>
      <c r="Q465">
        <f t="shared" si="37"/>
        <v>108.9</v>
      </c>
      <c r="R465">
        <f t="shared" si="38"/>
        <v>1</v>
      </c>
      <c r="S465" s="3">
        <f>IF(odi[[#This Row],[Milestones]]=0,0,(odi[[#This Row],[Mat]]/odi[[#This Row],[Milestones]]))</f>
        <v>13</v>
      </c>
      <c r="T465" s="3">
        <f>odi[[#This Row],[Milestones]]/odi[[#This Row],[Mat]]*100</f>
        <v>7.6923076923076925</v>
      </c>
      <c r="U465" s="3"/>
    </row>
    <row r="466" spans="1:21" x14ac:dyDescent="0.3">
      <c r="A466">
        <v>33</v>
      </c>
      <c r="B466" t="s">
        <v>2093</v>
      </c>
      <c r="C466" t="s">
        <v>12</v>
      </c>
      <c r="D466">
        <v>2002</v>
      </c>
      <c r="E466">
        <v>325</v>
      </c>
      <c r="F466">
        <v>288</v>
      </c>
      <c r="G466">
        <v>58</v>
      </c>
      <c r="H466">
        <v>7569</v>
      </c>
      <c r="I466">
        <v>120</v>
      </c>
      <c r="J466">
        <v>32.9</v>
      </c>
      <c r="K466">
        <v>75.91</v>
      </c>
      <c r="L466">
        <v>3</v>
      </c>
      <c r="M466">
        <v>45</v>
      </c>
      <c r="N466">
        <v>15</v>
      </c>
      <c r="O466" s="2">
        <f t="shared" si="35"/>
        <v>23.28923076923077</v>
      </c>
      <c r="P466" s="2">
        <f t="shared" si="36"/>
        <v>26.28125</v>
      </c>
      <c r="Q466">
        <f t="shared" si="37"/>
        <v>108.81</v>
      </c>
      <c r="R466">
        <f t="shared" si="38"/>
        <v>48</v>
      </c>
      <c r="S466" s="3">
        <f>IF(odi[[#This Row],[Milestones]]=0,0,(odi[[#This Row],[Mat]]/odi[[#This Row],[Milestones]]))</f>
        <v>6.770833333333333</v>
      </c>
      <c r="T466" s="3">
        <f>odi[[#This Row],[Milestones]]/odi[[#This Row],[Mat]]*100</f>
        <v>14.76923076923077</v>
      </c>
      <c r="U466" s="3"/>
    </row>
    <row r="467" spans="1:21" x14ac:dyDescent="0.3">
      <c r="A467">
        <v>28</v>
      </c>
      <c r="B467" t="s">
        <v>3126</v>
      </c>
      <c r="C467" t="s">
        <v>16</v>
      </c>
      <c r="D467">
        <v>2000</v>
      </c>
      <c r="E467">
        <v>1</v>
      </c>
      <c r="F467">
        <v>1</v>
      </c>
      <c r="G467">
        <v>0</v>
      </c>
      <c r="H467">
        <v>15</v>
      </c>
      <c r="I467">
        <v>15</v>
      </c>
      <c r="J467">
        <v>15</v>
      </c>
      <c r="K467">
        <v>93.75</v>
      </c>
      <c r="L467">
        <v>0</v>
      </c>
      <c r="M467">
        <v>0</v>
      </c>
      <c r="N467">
        <v>0</v>
      </c>
      <c r="O467" s="2">
        <f t="shared" si="35"/>
        <v>15</v>
      </c>
      <c r="P467" s="2">
        <f t="shared" si="36"/>
        <v>15</v>
      </c>
      <c r="Q467">
        <f t="shared" si="37"/>
        <v>108.75</v>
      </c>
      <c r="R467">
        <f t="shared" si="38"/>
        <v>0</v>
      </c>
      <c r="S467" s="3">
        <f>IF(odi[[#This Row],[Milestones]]=0,0,(odi[[#This Row],[Mat]]/odi[[#This Row],[Milestones]]))</f>
        <v>0</v>
      </c>
      <c r="T467" s="3">
        <f>odi[[#This Row],[Milestones]]/odi[[#This Row],[Mat]]*100</f>
        <v>0</v>
      </c>
      <c r="U467" s="3"/>
    </row>
    <row r="468" spans="1:21" x14ac:dyDescent="0.3">
      <c r="A468">
        <v>36</v>
      </c>
      <c r="B468" t="s">
        <v>2095</v>
      </c>
      <c r="C468" t="s">
        <v>16</v>
      </c>
      <c r="D468">
        <v>1996</v>
      </c>
      <c r="E468">
        <v>233</v>
      </c>
      <c r="F468">
        <v>218</v>
      </c>
      <c r="G468">
        <v>41</v>
      </c>
      <c r="H468">
        <v>7381</v>
      </c>
      <c r="I468">
        <v>119</v>
      </c>
      <c r="J468">
        <v>41.7</v>
      </c>
      <c r="K468">
        <v>67.010000000000005</v>
      </c>
      <c r="L468">
        <v>8</v>
      </c>
      <c r="M468">
        <v>50</v>
      </c>
      <c r="N468">
        <v>8</v>
      </c>
      <c r="O468" s="2">
        <f t="shared" si="35"/>
        <v>31.678111587982833</v>
      </c>
      <c r="P468" s="2">
        <f t="shared" si="36"/>
        <v>33.857798165137616</v>
      </c>
      <c r="Q468">
        <f t="shared" si="37"/>
        <v>108.71000000000001</v>
      </c>
      <c r="R468">
        <f t="shared" si="38"/>
        <v>58</v>
      </c>
      <c r="S468" s="3">
        <f>IF(odi[[#This Row],[Milestones]]=0,0,(odi[[#This Row],[Mat]]/odi[[#This Row],[Milestones]]))</f>
        <v>4.0172413793103452</v>
      </c>
      <c r="T468" s="3">
        <f>odi[[#This Row],[Milestones]]/odi[[#This Row],[Mat]]*100</f>
        <v>24.892703862660944</v>
      </c>
      <c r="U468" s="3"/>
    </row>
    <row r="469" spans="1:21" x14ac:dyDescent="0.3">
      <c r="A469">
        <v>15</v>
      </c>
      <c r="B469" t="s">
        <v>257</v>
      </c>
      <c r="C469" t="s">
        <v>18</v>
      </c>
      <c r="D469">
        <v>2015</v>
      </c>
      <c r="E469">
        <v>84</v>
      </c>
      <c r="F469">
        <v>62</v>
      </c>
      <c r="G469">
        <v>11</v>
      </c>
      <c r="H469">
        <v>1070</v>
      </c>
      <c r="I469">
        <v>65</v>
      </c>
      <c r="J469">
        <v>20.98</v>
      </c>
      <c r="K469">
        <v>87.7</v>
      </c>
      <c r="L469">
        <v>0</v>
      </c>
      <c r="M469">
        <v>4</v>
      </c>
      <c r="N469">
        <v>3</v>
      </c>
      <c r="O469" s="2">
        <f t="shared" si="35"/>
        <v>12.738095238095237</v>
      </c>
      <c r="P469" s="2">
        <f t="shared" si="36"/>
        <v>17.258064516129032</v>
      </c>
      <c r="Q469">
        <f t="shared" si="37"/>
        <v>108.68</v>
      </c>
      <c r="R469">
        <f t="shared" si="38"/>
        <v>4</v>
      </c>
      <c r="S469" s="3">
        <f>IF(odi[[#This Row],[Milestones]]=0,0,(odi[[#This Row],[Mat]]/odi[[#This Row],[Milestones]]))</f>
        <v>21</v>
      </c>
      <c r="T469" s="3">
        <f>odi[[#This Row],[Milestones]]/odi[[#This Row],[Mat]]*100</f>
        <v>4.7619047619047619</v>
      </c>
      <c r="U469" s="3"/>
    </row>
    <row r="470" spans="1:21" x14ac:dyDescent="0.3">
      <c r="A470">
        <v>41</v>
      </c>
      <c r="B470" t="s">
        <v>2155</v>
      </c>
      <c r="C470" t="s">
        <v>13</v>
      </c>
      <c r="D470">
        <v>1996</v>
      </c>
      <c r="E470">
        <v>71</v>
      </c>
      <c r="F470">
        <v>70</v>
      </c>
      <c r="G470">
        <v>8</v>
      </c>
      <c r="H470">
        <v>2419</v>
      </c>
      <c r="I470">
        <v>167</v>
      </c>
      <c r="J470">
        <v>39.01</v>
      </c>
      <c r="K470">
        <v>69.650000000000006</v>
      </c>
      <c r="L470">
        <v>4</v>
      </c>
      <c r="M470">
        <v>15</v>
      </c>
      <c r="N470">
        <v>4</v>
      </c>
      <c r="O470" s="2">
        <f t="shared" si="35"/>
        <v>34.070422535211264</v>
      </c>
      <c r="P470" s="2">
        <f t="shared" si="36"/>
        <v>34.557142857142857</v>
      </c>
      <c r="Q470">
        <f t="shared" si="37"/>
        <v>108.66</v>
      </c>
      <c r="R470">
        <f t="shared" si="38"/>
        <v>19</v>
      </c>
      <c r="S470" s="3">
        <f>IF(odi[[#This Row],[Milestones]]=0,0,(odi[[#This Row],[Mat]]/odi[[#This Row],[Milestones]]))</f>
        <v>3.736842105263158</v>
      </c>
      <c r="T470" s="3">
        <f>odi[[#This Row],[Milestones]]/odi[[#This Row],[Mat]]*100</f>
        <v>26.760563380281688</v>
      </c>
      <c r="U470" s="3"/>
    </row>
    <row r="471" spans="1:21" x14ac:dyDescent="0.3">
      <c r="A471">
        <v>10</v>
      </c>
      <c r="B471" t="s">
        <v>1137</v>
      </c>
      <c r="C471" t="s">
        <v>18</v>
      </c>
      <c r="D471">
        <v>2010</v>
      </c>
      <c r="E471">
        <v>8</v>
      </c>
      <c r="F471">
        <v>7</v>
      </c>
      <c r="G471">
        <v>0</v>
      </c>
      <c r="H471">
        <v>193</v>
      </c>
      <c r="I471">
        <v>69</v>
      </c>
      <c r="J471">
        <v>27.57</v>
      </c>
      <c r="K471">
        <v>81.09</v>
      </c>
      <c r="L471">
        <v>0</v>
      </c>
      <c r="M471">
        <v>1</v>
      </c>
      <c r="N471">
        <v>0</v>
      </c>
      <c r="O471" s="2">
        <f t="shared" si="35"/>
        <v>24.125</v>
      </c>
      <c r="P471" s="2">
        <f t="shared" si="36"/>
        <v>27.571428571428573</v>
      </c>
      <c r="Q471">
        <f t="shared" si="37"/>
        <v>108.66</v>
      </c>
      <c r="R471">
        <f t="shared" si="38"/>
        <v>1</v>
      </c>
      <c r="S471" s="3">
        <f>IF(odi[[#This Row],[Milestones]]=0,0,(odi[[#This Row],[Mat]]/odi[[#This Row],[Milestones]]))</f>
        <v>8</v>
      </c>
      <c r="T471" s="3">
        <f>odi[[#This Row],[Milestones]]/odi[[#This Row],[Mat]]*100</f>
        <v>12.5</v>
      </c>
      <c r="U471" s="3"/>
    </row>
    <row r="472" spans="1:21" x14ac:dyDescent="0.3">
      <c r="A472">
        <v>24</v>
      </c>
      <c r="B472" t="s">
        <v>3022</v>
      </c>
      <c r="C472" t="s">
        <v>17</v>
      </c>
      <c r="D472">
        <v>2018</v>
      </c>
      <c r="E472">
        <v>4</v>
      </c>
      <c r="F472">
        <v>2</v>
      </c>
      <c r="G472">
        <v>0</v>
      </c>
      <c r="H472">
        <v>25</v>
      </c>
      <c r="I472">
        <v>17</v>
      </c>
      <c r="J472">
        <v>12.5</v>
      </c>
      <c r="K472">
        <v>96.15</v>
      </c>
      <c r="L472">
        <v>0</v>
      </c>
      <c r="M472">
        <v>0</v>
      </c>
      <c r="N472">
        <v>0</v>
      </c>
      <c r="O472" s="2">
        <f t="shared" si="35"/>
        <v>6.25</v>
      </c>
      <c r="P472" s="2">
        <f t="shared" si="36"/>
        <v>12.5</v>
      </c>
      <c r="Q472">
        <f t="shared" si="37"/>
        <v>108.65</v>
      </c>
      <c r="R472">
        <f t="shared" si="38"/>
        <v>0</v>
      </c>
      <c r="S472" s="3">
        <f>IF(odi[[#This Row],[Milestones]]=0,0,(odi[[#This Row],[Mat]]/odi[[#This Row],[Milestones]]))</f>
        <v>0</v>
      </c>
      <c r="T472" s="3">
        <f>odi[[#This Row],[Milestones]]/odi[[#This Row],[Mat]]*100</f>
        <v>0</v>
      </c>
      <c r="U472" s="3"/>
    </row>
    <row r="473" spans="1:21" x14ac:dyDescent="0.3">
      <c r="A473">
        <v>5</v>
      </c>
      <c r="B473" t="s">
        <v>812</v>
      </c>
      <c r="C473" t="s">
        <v>15</v>
      </c>
      <c r="D473">
        <v>2019</v>
      </c>
      <c r="E473">
        <v>1</v>
      </c>
      <c r="F473">
        <v>1</v>
      </c>
      <c r="G473">
        <v>0</v>
      </c>
      <c r="H473">
        <v>39</v>
      </c>
      <c r="I473">
        <v>39</v>
      </c>
      <c r="J473">
        <v>39</v>
      </c>
      <c r="K473">
        <v>69.64</v>
      </c>
      <c r="L473">
        <v>0</v>
      </c>
      <c r="M473">
        <v>0</v>
      </c>
      <c r="N473">
        <v>0</v>
      </c>
      <c r="O473" s="2">
        <f t="shared" si="35"/>
        <v>39</v>
      </c>
      <c r="P473" s="2">
        <f t="shared" si="36"/>
        <v>39</v>
      </c>
      <c r="Q473">
        <f t="shared" si="37"/>
        <v>108.64</v>
      </c>
      <c r="R473">
        <f t="shared" si="38"/>
        <v>0</v>
      </c>
      <c r="S473" s="3">
        <f>IF(odi[[#This Row],[Milestones]]=0,0,(odi[[#This Row],[Mat]]/odi[[#This Row],[Milestones]]))</f>
        <v>0</v>
      </c>
      <c r="T473" s="3">
        <f>odi[[#This Row],[Milestones]]/odi[[#This Row],[Mat]]*100</f>
        <v>0</v>
      </c>
      <c r="U473" s="3"/>
    </row>
    <row r="474" spans="1:21" x14ac:dyDescent="0.3">
      <c r="A474">
        <v>25</v>
      </c>
      <c r="B474" t="s">
        <v>118</v>
      </c>
      <c r="C474" t="s">
        <v>13</v>
      </c>
      <c r="D474">
        <v>2015</v>
      </c>
      <c r="E474">
        <v>120</v>
      </c>
      <c r="F474">
        <v>109</v>
      </c>
      <c r="G474">
        <v>21</v>
      </c>
      <c r="H474">
        <v>2695</v>
      </c>
      <c r="I474">
        <v>101</v>
      </c>
      <c r="J474">
        <v>30.62</v>
      </c>
      <c r="K474">
        <v>77.84</v>
      </c>
      <c r="L474">
        <v>1</v>
      </c>
      <c r="M474">
        <v>14</v>
      </c>
      <c r="N474">
        <v>4</v>
      </c>
      <c r="O474" s="2">
        <f t="shared" si="35"/>
        <v>22.458333333333332</v>
      </c>
      <c r="P474" s="2">
        <f t="shared" si="36"/>
        <v>24.724770642201836</v>
      </c>
      <c r="Q474">
        <f t="shared" si="37"/>
        <v>108.46000000000001</v>
      </c>
      <c r="R474">
        <f t="shared" si="38"/>
        <v>15</v>
      </c>
      <c r="S474" s="3">
        <f>IF(odi[[#This Row],[Milestones]]=0,0,(odi[[#This Row],[Mat]]/odi[[#This Row],[Milestones]]))</f>
        <v>8</v>
      </c>
      <c r="T474" s="3">
        <f>odi[[#This Row],[Milestones]]/odi[[#This Row],[Mat]]*100</f>
        <v>12.5</v>
      </c>
      <c r="U474" s="3"/>
    </row>
    <row r="475" spans="1:21" x14ac:dyDescent="0.3">
      <c r="A475">
        <v>21</v>
      </c>
      <c r="B475" t="s">
        <v>2591</v>
      </c>
      <c r="C475" t="s">
        <v>15</v>
      </c>
      <c r="D475">
        <v>2008</v>
      </c>
      <c r="E475">
        <v>5</v>
      </c>
      <c r="F475">
        <v>5</v>
      </c>
      <c r="G475">
        <v>1</v>
      </c>
      <c r="H475">
        <v>134</v>
      </c>
      <c r="I475">
        <v>49</v>
      </c>
      <c r="J475">
        <v>33.5</v>
      </c>
      <c r="K475">
        <v>74.86</v>
      </c>
      <c r="L475">
        <v>0</v>
      </c>
      <c r="M475">
        <v>0</v>
      </c>
      <c r="N475">
        <v>0</v>
      </c>
      <c r="O475" s="2">
        <f t="shared" si="35"/>
        <v>26.8</v>
      </c>
      <c r="P475" s="2">
        <f t="shared" si="36"/>
        <v>26.8</v>
      </c>
      <c r="Q475">
        <f t="shared" si="37"/>
        <v>108.36</v>
      </c>
      <c r="R475">
        <f t="shared" si="38"/>
        <v>0</v>
      </c>
      <c r="S475" s="3">
        <f>IF(odi[[#This Row],[Milestones]]=0,0,(odi[[#This Row],[Mat]]/odi[[#This Row],[Milestones]]))</f>
        <v>0</v>
      </c>
      <c r="T475" s="3">
        <f>odi[[#This Row],[Milestones]]/odi[[#This Row],[Mat]]*100</f>
        <v>0</v>
      </c>
      <c r="U475" s="3"/>
    </row>
    <row r="476" spans="1:21" x14ac:dyDescent="0.3">
      <c r="A476">
        <v>46</v>
      </c>
      <c r="B476" t="s">
        <v>2156</v>
      </c>
      <c r="C476" t="s">
        <v>13</v>
      </c>
      <c r="D476">
        <v>2002</v>
      </c>
      <c r="E476">
        <v>82</v>
      </c>
      <c r="F476">
        <v>77</v>
      </c>
      <c r="G476">
        <v>13</v>
      </c>
      <c r="H476">
        <v>2380</v>
      </c>
      <c r="I476">
        <v>89</v>
      </c>
      <c r="J476">
        <v>37.18</v>
      </c>
      <c r="K476">
        <v>71.17</v>
      </c>
      <c r="L476">
        <v>0</v>
      </c>
      <c r="M476">
        <v>21</v>
      </c>
      <c r="N476">
        <v>3</v>
      </c>
      <c r="O476" s="2">
        <f t="shared" si="35"/>
        <v>29.024390243902438</v>
      </c>
      <c r="P476" s="2">
        <f t="shared" si="36"/>
        <v>30.90909090909091</v>
      </c>
      <c r="Q476">
        <f t="shared" si="37"/>
        <v>108.35</v>
      </c>
      <c r="R476">
        <f t="shared" si="38"/>
        <v>21</v>
      </c>
      <c r="S476" s="3">
        <f>IF(odi[[#This Row],[Milestones]]=0,0,(odi[[#This Row],[Mat]]/odi[[#This Row],[Milestones]]))</f>
        <v>3.9047619047619047</v>
      </c>
      <c r="T476" s="3">
        <f>odi[[#This Row],[Milestones]]/odi[[#This Row],[Mat]]*100</f>
        <v>25.609756097560975</v>
      </c>
      <c r="U476" s="3"/>
    </row>
    <row r="477" spans="1:21" x14ac:dyDescent="0.3">
      <c r="A477">
        <v>34</v>
      </c>
      <c r="B477" t="s">
        <v>3164</v>
      </c>
      <c r="C477" t="s">
        <v>2030</v>
      </c>
      <c r="D477">
        <v>2006</v>
      </c>
      <c r="E477">
        <v>1</v>
      </c>
      <c r="F477">
        <v>1</v>
      </c>
      <c r="G477">
        <v>1</v>
      </c>
      <c r="H477">
        <v>13</v>
      </c>
      <c r="I477">
        <v>13</v>
      </c>
      <c r="J477">
        <v>0</v>
      </c>
      <c r="K477">
        <v>108.33</v>
      </c>
      <c r="L477">
        <v>0</v>
      </c>
      <c r="M477">
        <v>0</v>
      </c>
      <c r="N477">
        <v>0</v>
      </c>
      <c r="O477" s="2">
        <f t="shared" si="35"/>
        <v>13</v>
      </c>
      <c r="P477" s="2">
        <f t="shared" si="36"/>
        <v>13</v>
      </c>
      <c r="Q477">
        <f t="shared" si="37"/>
        <v>108.33</v>
      </c>
      <c r="R477">
        <f t="shared" si="38"/>
        <v>0</v>
      </c>
      <c r="S477" s="3">
        <f>IF(odi[[#This Row],[Milestones]]=0,0,(odi[[#This Row],[Mat]]/odi[[#This Row],[Milestones]]))</f>
        <v>0</v>
      </c>
      <c r="T477" s="3">
        <f>odi[[#This Row],[Milestones]]/odi[[#This Row],[Mat]]*100</f>
        <v>0</v>
      </c>
      <c r="U477" s="3"/>
    </row>
    <row r="478" spans="1:21" x14ac:dyDescent="0.3">
      <c r="A478">
        <v>48</v>
      </c>
      <c r="B478" t="s">
        <v>1500</v>
      </c>
      <c r="C478" t="s">
        <v>2022</v>
      </c>
      <c r="D478">
        <v>2018</v>
      </c>
      <c r="E478">
        <v>18</v>
      </c>
      <c r="F478">
        <v>16</v>
      </c>
      <c r="G478">
        <v>4</v>
      </c>
      <c r="H478">
        <v>330</v>
      </c>
      <c r="I478">
        <v>57</v>
      </c>
      <c r="J478">
        <v>27.5</v>
      </c>
      <c r="K478">
        <v>80.680000000000007</v>
      </c>
      <c r="L478">
        <v>0</v>
      </c>
      <c r="M478">
        <v>1</v>
      </c>
      <c r="N478">
        <v>0</v>
      </c>
      <c r="O478" s="2">
        <f t="shared" si="35"/>
        <v>18.333333333333332</v>
      </c>
      <c r="P478" s="2">
        <f t="shared" si="36"/>
        <v>20.625</v>
      </c>
      <c r="Q478">
        <f t="shared" si="37"/>
        <v>108.18</v>
      </c>
      <c r="R478">
        <f t="shared" si="38"/>
        <v>1</v>
      </c>
      <c r="S478" s="3">
        <f>IF(odi[[#This Row],[Milestones]]=0,0,(odi[[#This Row],[Mat]]/odi[[#This Row],[Milestones]]))</f>
        <v>18</v>
      </c>
      <c r="T478" s="3">
        <f>odi[[#This Row],[Milestones]]/odi[[#This Row],[Mat]]*100</f>
        <v>5.5555555555555554</v>
      </c>
      <c r="U478" s="3"/>
    </row>
    <row r="479" spans="1:21" x14ac:dyDescent="0.3">
      <c r="A479">
        <v>35</v>
      </c>
      <c r="B479" t="s">
        <v>712</v>
      </c>
      <c r="C479" t="s">
        <v>11</v>
      </c>
      <c r="D479">
        <v>2017</v>
      </c>
      <c r="E479">
        <v>38</v>
      </c>
      <c r="F479">
        <v>20</v>
      </c>
      <c r="G479">
        <v>6</v>
      </c>
      <c r="H479">
        <v>181</v>
      </c>
      <c r="I479">
        <v>38</v>
      </c>
      <c r="J479">
        <v>12.92</v>
      </c>
      <c r="K479">
        <v>95.26</v>
      </c>
      <c r="L479">
        <v>0</v>
      </c>
      <c r="M479">
        <v>0</v>
      </c>
      <c r="N479">
        <v>3</v>
      </c>
      <c r="O479" s="2">
        <f t="shared" si="35"/>
        <v>4.7631578947368425</v>
      </c>
      <c r="P479" s="2">
        <f t="shared" si="36"/>
        <v>9.0500000000000007</v>
      </c>
      <c r="Q479">
        <f t="shared" si="37"/>
        <v>108.18</v>
      </c>
      <c r="R479">
        <f t="shared" si="38"/>
        <v>0</v>
      </c>
      <c r="S479" s="3">
        <f>IF(odi[[#This Row],[Milestones]]=0,0,(odi[[#This Row],[Mat]]/odi[[#This Row],[Milestones]]))</f>
        <v>0</v>
      </c>
      <c r="T479" s="3">
        <f>odi[[#This Row],[Milestones]]/odi[[#This Row],[Mat]]*100</f>
        <v>0</v>
      </c>
      <c r="U479" s="3"/>
    </row>
    <row r="480" spans="1:21" x14ac:dyDescent="0.3">
      <c r="A480">
        <v>9</v>
      </c>
      <c r="B480" t="s">
        <v>682</v>
      </c>
      <c r="C480" t="s">
        <v>18</v>
      </c>
      <c r="D480">
        <v>2017</v>
      </c>
      <c r="E480">
        <v>39</v>
      </c>
      <c r="F480">
        <v>39</v>
      </c>
      <c r="G480">
        <v>4</v>
      </c>
      <c r="H480">
        <v>943</v>
      </c>
      <c r="I480">
        <v>109</v>
      </c>
      <c r="J480">
        <v>26.94</v>
      </c>
      <c r="K480">
        <v>81.22</v>
      </c>
      <c r="L480">
        <v>1</v>
      </c>
      <c r="M480">
        <v>5</v>
      </c>
      <c r="N480">
        <v>7</v>
      </c>
      <c r="O480" s="2">
        <f t="shared" si="35"/>
        <v>24.179487179487179</v>
      </c>
      <c r="P480" s="2">
        <f t="shared" si="36"/>
        <v>24.179487179487179</v>
      </c>
      <c r="Q480">
        <f t="shared" si="37"/>
        <v>108.16</v>
      </c>
      <c r="R480">
        <f t="shared" si="38"/>
        <v>6</v>
      </c>
      <c r="S480" s="3">
        <f>IF(odi[[#This Row],[Milestones]]=0,0,(odi[[#This Row],[Mat]]/odi[[#This Row],[Milestones]]))</f>
        <v>6.5</v>
      </c>
      <c r="T480" s="3">
        <f>odi[[#This Row],[Milestones]]/odi[[#This Row],[Mat]]*100</f>
        <v>15.384615384615385</v>
      </c>
      <c r="U480" s="3"/>
    </row>
    <row r="481" spans="1:21" x14ac:dyDescent="0.3">
      <c r="A481">
        <v>37</v>
      </c>
      <c r="B481" t="s">
        <v>122</v>
      </c>
      <c r="C481" t="s">
        <v>2025</v>
      </c>
      <c r="D481">
        <v>2019</v>
      </c>
      <c r="E481">
        <v>26</v>
      </c>
      <c r="F481">
        <v>26</v>
      </c>
      <c r="G481">
        <v>0</v>
      </c>
      <c r="H481">
        <v>718</v>
      </c>
      <c r="I481">
        <v>151</v>
      </c>
      <c r="J481">
        <v>27.61</v>
      </c>
      <c r="K481">
        <v>80.489999999999995</v>
      </c>
      <c r="L481">
        <v>1</v>
      </c>
      <c r="M481">
        <v>2</v>
      </c>
      <c r="N481">
        <v>2</v>
      </c>
      <c r="O481" s="2">
        <f t="shared" si="35"/>
        <v>27.615384615384617</v>
      </c>
      <c r="P481" s="2">
        <f t="shared" si="36"/>
        <v>27.615384615384617</v>
      </c>
      <c r="Q481">
        <f t="shared" si="37"/>
        <v>108.1</v>
      </c>
      <c r="R481">
        <f t="shared" si="38"/>
        <v>3</v>
      </c>
      <c r="S481" s="3">
        <f>IF(odi[[#This Row],[Milestones]]=0,0,(odi[[#This Row],[Mat]]/odi[[#This Row],[Milestones]]))</f>
        <v>8.6666666666666661</v>
      </c>
      <c r="T481" s="3">
        <f>odi[[#This Row],[Milestones]]/odi[[#This Row],[Mat]]*100</f>
        <v>11.538461538461538</v>
      </c>
      <c r="U481" s="3"/>
    </row>
    <row r="482" spans="1:21" x14ac:dyDescent="0.3">
      <c r="A482">
        <v>20</v>
      </c>
      <c r="B482" t="s">
        <v>624</v>
      </c>
      <c r="C482" t="s">
        <v>17</v>
      </c>
      <c r="D482">
        <v>2019</v>
      </c>
      <c r="E482">
        <v>22</v>
      </c>
      <c r="F482">
        <v>10</v>
      </c>
      <c r="G482">
        <v>1</v>
      </c>
      <c r="H482">
        <v>135</v>
      </c>
      <c r="I482">
        <v>50</v>
      </c>
      <c r="J482">
        <v>15</v>
      </c>
      <c r="K482">
        <v>93.1</v>
      </c>
      <c r="L482">
        <v>0</v>
      </c>
      <c r="M482">
        <v>1</v>
      </c>
      <c r="N482">
        <v>1</v>
      </c>
      <c r="O482" s="2">
        <f t="shared" si="35"/>
        <v>6.1363636363636367</v>
      </c>
      <c r="P482" s="2">
        <f t="shared" si="36"/>
        <v>13.5</v>
      </c>
      <c r="Q482">
        <f t="shared" si="37"/>
        <v>108.1</v>
      </c>
      <c r="R482">
        <f t="shared" si="38"/>
        <v>1</v>
      </c>
      <c r="S482" s="3">
        <f>IF(odi[[#This Row],[Milestones]]=0,0,(odi[[#This Row],[Mat]]/odi[[#This Row],[Milestones]]))</f>
        <v>22</v>
      </c>
      <c r="T482" s="3">
        <f>odi[[#This Row],[Milestones]]/odi[[#This Row],[Mat]]*100</f>
        <v>4.5454545454545459</v>
      </c>
      <c r="U482" s="3"/>
    </row>
    <row r="483" spans="1:21" x14ac:dyDescent="0.3">
      <c r="A483">
        <v>21</v>
      </c>
      <c r="B483" t="s">
        <v>49</v>
      </c>
      <c r="C483" t="s">
        <v>15</v>
      </c>
      <c r="D483">
        <v>2018</v>
      </c>
      <c r="E483">
        <v>207</v>
      </c>
      <c r="F483">
        <v>196</v>
      </c>
      <c r="G483">
        <v>26</v>
      </c>
      <c r="H483">
        <v>5606</v>
      </c>
      <c r="I483">
        <v>133</v>
      </c>
      <c r="J483">
        <v>32.97</v>
      </c>
      <c r="K483">
        <v>75.11</v>
      </c>
      <c r="L483">
        <v>10</v>
      </c>
      <c r="M483">
        <v>30</v>
      </c>
      <c r="N483">
        <v>11</v>
      </c>
      <c r="O483" s="2">
        <f t="shared" si="35"/>
        <v>27.082125603864736</v>
      </c>
      <c r="P483" s="2">
        <f t="shared" si="36"/>
        <v>28.602040816326532</v>
      </c>
      <c r="Q483">
        <f t="shared" si="37"/>
        <v>108.08</v>
      </c>
      <c r="R483">
        <f t="shared" si="38"/>
        <v>40</v>
      </c>
      <c r="S483" s="3">
        <f>IF(odi[[#This Row],[Milestones]]=0,0,(odi[[#This Row],[Mat]]/odi[[#This Row],[Milestones]]))</f>
        <v>5.1749999999999998</v>
      </c>
      <c r="T483" s="3">
        <f>odi[[#This Row],[Milestones]]/odi[[#This Row],[Mat]]*100</f>
        <v>19.323671497584542</v>
      </c>
      <c r="U483" s="3"/>
    </row>
    <row r="484" spans="1:21" x14ac:dyDescent="0.3">
      <c r="A484">
        <v>29</v>
      </c>
      <c r="B484" t="s">
        <v>2196</v>
      </c>
      <c r="C484" t="s">
        <v>16</v>
      </c>
      <c r="D484">
        <v>2004</v>
      </c>
      <c r="E484">
        <v>48</v>
      </c>
      <c r="F484">
        <v>47</v>
      </c>
      <c r="G484">
        <v>4</v>
      </c>
      <c r="H484">
        <v>1579</v>
      </c>
      <c r="I484">
        <v>135</v>
      </c>
      <c r="J484">
        <v>36.72</v>
      </c>
      <c r="K484">
        <v>71.31</v>
      </c>
      <c r="L484">
        <v>4</v>
      </c>
      <c r="M484">
        <v>9</v>
      </c>
      <c r="N484">
        <v>3</v>
      </c>
      <c r="O484" s="2">
        <f t="shared" si="35"/>
        <v>32.895833333333336</v>
      </c>
      <c r="P484" s="2">
        <f t="shared" si="36"/>
        <v>33.595744680851062</v>
      </c>
      <c r="Q484">
        <f t="shared" si="37"/>
        <v>108.03</v>
      </c>
      <c r="R484">
        <f t="shared" si="38"/>
        <v>13</v>
      </c>
      <c r="S484" s="3">
        <f>IF(odi[[#This Row],[Milestones]]=0,0,(odi[[#This Row],[Mat]]/odi[[#This Row],[Milestones]]))</f>
        <v>3.6923076923076925</v>
      </c>
      <c r="T484" s="3">
        <f>odi[[#This Row],[Milestones]]/odi[[#This Row],[Mat]]*100</f>
        <v>27.083333333333332</v>
      </c>
      <c r="U484" s="3"/>
    </row>
    <row r="485" spans="1:21" x14ac:dyDescent="0.3">
      <c r="A485">
        <v>33</v>
      </c>
      <c r="B485" t="s">
        <v>173</v>
      </c>
      <c r="C485" t="s">
        <v>19</v>
      </c>
      <c r="D485">
        <v>2019</v>
      </c>
      <c r="E485">
        <v>93</v>
      </c>
      <c r="F485">
        <v>90</v>
      </c>
      <c r="G485">
        <v>11</v>
      </c>
      <c r="H485">
        <v>2571</v>
      </c>
      <c r="I485">
        <v>130</v>
      </c>
      <c r="J485">
        <v>32.54</v>
      </c>
      <c r="K485">
        <v>75.48</v>
      </c>
      <c r="L485">
        <v>3</v>
      </c>
      <c r="M485">
        <v>15</v>
      </c>
      <c r="N485">
        <v>7</v>
      </c>
      <c r="O485" s="2">
        <f t="shared" si="35"/>
        <v>27.64516129032258</v>
      </c>
      <c r="P485" s="2">
        <f t="shared" si="36"/>
        <v>28.566666666666666</v>
      </c>
      <c r="Q485">
        <f t="shared" si="37"/>
        <v>108.02000000000001</v>
      </c>
      <c r="R485">
        <f t="shared" si="38"/>
        <v>18</v>
      </c>
      <c r="S485" s="3">
        <f>IF(odi[[#This Row],[Milestones]]=0,0,(odi[[#This Row],[Mat]]/odi[[#This Row],[Milestones]]))</f>
        <v>5.166666666666667</v>
      </c>
      <c r="T485" s="3">
        <f>odi[[#This Row],[Milestones]]/odi[[#This Row],[Mat]]*100</f>
        <v>19.35483870967742</v>
      </c>
      <c r="U485" s="3"/>
    </row>
    <row r="486" spans="1:21" x14ac:dyDescent="0.3">
      <c r="A486">
        <v>25</v>
      </c>
      <c r="B486" t="s">
        <v>1668</v>
      </c>
      <c r="C486" t="s">
        <v>12</v>
      </c>
      <c r="D486">
        <v>2012</v>
      </c>
      <c r="E486">
        <v>21</v>
      </c>
      <c r="F486">
        <v>13</v>
      </c>
      <c r="G486">
        <v>7</v>
      </c>
      <c r="H486">
        <v>48</v>
      </c>
      <c r="I486">
        <v>21</v>
      </c>
      <c r="J486">
        <v>8</v>
      </c>
      <c r="K486">
        <v>100</v>
      </c>
      <c r="L486">
        <v>0</v>
      </c>
      <c r="M486">
        <v>0</v>
      </c>
      <c r="N486">
        <v>0</v>
      </c>
      <c r="O486" s="2">
        <f t="shared" si="35"/>
        <v>2.2857142857142856</v>
      </c>
      <c r="P486" s="2">
        <f t="shared" si="36"/>
        <v>3.6923076923076925</v>
      </c>
      <c r="Q486">
        <f t="shared" si="37"/>
        <v>108</v>
      </c>
      <c r="R486">
        <f t="shared" si="38"/>
        <v>0</v>
      </c>
      <c r="S486" s="3">
        <f>IF(odi[[#This Row],[Milestones]]=0,0,(odi[[#This Row],[Mat]]/odi[[#This Row],[Milestones]]))</f>
        <v>0</v>
      </c>
      <c r="T486" s="3">
        <f>odi[[#This Row],[Milestones]]/odi[[#This Row],[Mat]]*100</f>
        <v>0</v>
      </c>
      <c r="U486" s="3"/>
    </row>
    <row r="487" spans="1:21" x14ac:dyDescent="0.3">
      <c r="A487">
        <v>5</v>
      </c>
      <c r="B487" t="s">
        <v>3251</v>
      </c>
      <c r="C487" t="s">
        <v>11</v>
      </c>
      <c r="D487">
        <v>1996</v>
      </c>
      <c r="E487">
        <v>1</v>
      </c>
      <c r="F487">
        <v>1</v>
      </c>
      <c r="G487">
        <v>0</v>
      </c>
      <c r="H487">
        <v>8</v>
      </c>
      <c r="I487">
        <v>8</v>
      </c>
      <c r="J487">
        <v>8</v>
      </c>
      <c r="K487">
        <v>100</v>
      </c>
      <c r="L487">
        <v>0</v>
      </c>
      <c r="M487">
        <v>0</v>
      </c>
      <c r="N487">
        <v>0</v>
      </c>
      <c r="O487" s="2">
        <f t="shared" si="35"/>
        <v>8</v>
      </c>
      <c r="P487" s="2">
        <f t="shared" si="36"/>
        <v>8</v>
      </c>
      <c r="Q487">
        <f t="shared" si="37"/>
        <v>108</v>
      </c>
      <c r="R487">
        <f t="shared" si="38"/>
        <v>0</v>
      </c>
      <c r="S487" s="3">
        <f>IF(odi[[#This Row],[Milestones]]=0,0,(odi[[#This Row],[Mat]]/odi[[#This Row],[Milestones]]))</f>
        <v>0</v>
      </c>
      <c r="T487" s="3">
        <f>odi[[#This Row],[Milestones]]/odi[[#This Row],[Mat]]*100</f>
        <v>0</v>
      </c>
      <c r="U487" s="3"/>
    </row>
    <row r="488" spans="1:21" x14ac:dyDescent="0.3">
      <c r="A488">
        <v>7</v>
      </c>
      <c r="B488" t="s">
        <v>304</v>
      </c>
      <c r="C488" t="s">
        <v>12</v>
      </c>
      <c r="D488">
        <v>2017</v>
      </c>
      <c r="E488">
        <v>94</v>
      </c>
      <c r="F488">
        <v>80</v>
      </c>
      <c r="G488">
        <v>11</v>
      </c>
      <c r="H488">
        <v>1777</v>
      </c>
      <c r="I488">
        <v>100</v>
      </c>
      <c r="J488">
        <v>25.75</v>
      </c>
      <c r="K488">
        <v>82.11</v>
      </c>
      <c r="L488">
        <v>1</v>
      </c>
      <c r="M488">
        <v>10</v>
      </c>
      <c r="N488">
        <v>5</v>
      </c>
      <c r="O488" s="2">
        <f t="shared" si="35"/>
        <v>18.904255319148938</v>
      </c>
      <c r="P488" s="2">
        <f t="shared" si="36"/>
        <v>22.212499999999999</v>
      </c>
      <c r="Q488">
        <f t="shared" si="37"/>
        <v>107.86</v>
      </c>
      <c r="R488">
        <f t="shared" si="38"/>
        <v>11</v>
      </c>
      <c r="S488" s="3">
        <f>IF(odi[[#This Row],[Milestones]]=0,0,(odi[[#This Row],[Mat]]/odi[[#This Row],[Milestones]]))</f>
        <v>8.545454545454545</v>
      </c>
      <c r="T488" s="3">
        <f>odi[[#This Row],[Milestones]]/odi[[#This Row],[Mat]]*100</f>
        <v>11.702127659574469</v>
      </c>
      <c r="U488" s="3"/>
    </row>
    <row r="489" spans="1:21" x14ac:dyDescent="0.3">
      <c r="A489">
        <v>11</v>
      </c>
      <c r="B489" t="s">
        <v>1473</v>
      </c>
      <c r="C489" t="s">
        <v>14</v>
      </c>
      <c r="D489">
        <v>2007</v>
      </c>
      <c r="E489">
        <v>180</v>
      </c>
      <c r="F489">
        <v>155</v>
      </c>
      <c r="G489">
        <v>43</v>
      </c>
      <c r="H489">
        <v>3950</v>
      </c>
      <c r="I489">
        <v>103</v>
      </c>
      <c r="J489">
        <v>35.26</v>
      </c>
      <c r="K489">
        <v>72.569999999999993</v>
      </c>
      <c r="L489">
        <v>1</v>
      </c>
      <c r="M489">
        <v>28</v>
      </c>
      <c r="N489">
        <v>7</v>
      </c>
      <c r="O489" s="2">
        <f t="shared" si="35"/>
        <v>21.944444444444443</v>
      </c>
      <c r="P489" s="2">
        <f t="shared" si="36"/>
        <v>25.483870967741936</v>
      </c>
      <c r="Q489">
        <f t="shared" si="37"/>
        <v>107.82999999999998</v>
      </c>
      <c r="R489">
        <f t="shared" si="38"/>
        <v>29</v>
      </c>
      <c r="S489" s="3">
        <f>IF(odi[[#This Row],[Milestones]]=0,0,(odi[[#This Row],[Mat]]/odi[[#This Row],[Milestones]]))</f>
        <v>6.2068965517241379</v>
      </c>
      <c r="T489" s="3">
        <f>odi[[#This Row],[Milestones]]/odi[[#This Row],[Mat]]*100</f>
        <v>16.111111111111111</v>
      </c>
      <c r="U489" s="3"/>
    </row>
    <row r="490" spans="1:21" x14ac:dyDescent="0.3">
      <c r="A490">
        <v>35</v>
      </c>
      <c r="B490" t="s">
        <v>320</v>
      </c>
      <c r="C490" t="s">
        <v>20</v>
      </c>
      <c r="D490">
        <v>2010</v>
      </c>
      <c r="E490">
        <v>85</v>
      </c>
      <c r="F490">
        <v>85</v>
      </c>
      <c r="G490">
        <v>6</v>
      </c>
      <c r="H490">
        <v>1954</v>
      </c>
      <c r="I490">
        <v>92</v>
      </c>
      <c r="J490">
        <v>24.73</v>
      </c>
      <c r="K490">
        <v>83.04</v>
      </c>
      <c r="L490">
        <v>0</v>
      </c>
      <c r="M490">
        <v>14</v>
      </c>
      <c r="N490">
        <v>8</v>
      </c>
      <c r="O490" s="2">
        <f t="shared" si="35"/>
        <v>22.988235294117647</v>
      </c>
      <c r="P490" s="2">
        <f t="shared" si="36"/>
        <v>22.988235294117647</v>
      </c>
      <c r="Q490">
        <f t="shared" si="37"/>
        <v>107.77000000000001</v>
      </c>
      <c r="R490">
        <f t="shared" si="38"/>
        <v>14</v>
      </c>
      <c r="S490" s="3">
        <f>IF(odi[[#This Row],[Milestones]]=0,0,(odi[[#This Row],[Mat]]/odi[[#This Row],[Milestones]]))</f>
        <v>6.0714285714285712</v>
      </c>
      <c r="T490" s="3">
        <f>odi[[#This Row],[Milestones]]/odi[[#This Row],[Mat]]*100</f>
        <v>16.470588235294116</v>
      </c>
      <c r="U490" s="3"/>
    </row>
    <row r="491" spans="1:21" x14ac:dyDescent="0.3">
      <c r="A491">
        <v>3</v>
      </c>
      <c r="B491" t="s">
        <v>321</v>
      </c>
      <c r="C491" t="s">
        <v>2024</v>
      </c>
      <c r="D491">
        <v>2013</v>
      </c>
      <c r="E491">
        <v>42</v>
      </c>
      <c r="F491">
        <v>40</v>
      </c>
      <c r="G491">
        <v>7</v>
      </c>
      <c r="H491">
        <v>1128</v>
      </c>
      <c r="I491">
        <v>72</v>
      </c>
      <c r="J491">
        <v>34.18</v>
      </c>
      <c r="K491">
        <v>73.53</v>
      </c>
      <c r="L491">
        <v>0</v>
      </c>
      <c r="M491">
        <v>8</v>
      </c>
      <c r="N491">
        <v>4</v>
      </c>
      <c r="O491" s="2">
        <f t="shared" si="35"/>
        <v>26.857142857142858</v>
      </c>
      <c r="P491" s="2">
        <f t="shared" si="36"/>
        <v>28.2</v>
      </c>
      <c r="Q491">
        <f t="shared" si="37"/>
        <v>107.71000000000001</v>
      </c>
      <c r="R491">
        <f t="shared" si="38"/>
        <v>8</v>
      </c>
      <c r="S491" s="3">
        <f>IF(odi[[#This Row],[Milestones]]=0,0,(odi[[#This Row],[Mat]]/odi[[#This Row],[Milestones]]))</f>
        <v>5.25</v>
      </c>
      <c r="T491" s="3">
        <f>odi[[#This Row],[Milestones]]/odi[[#This Row],[Mat]]*100</f>
        <v>19.047619047619047</v>
      </c>
      <c r="U491" s="3"/>
    </row>
    <row r="492" spans="1:21" x14ac:dyDescent="0.3">
      <c r="A492">
        <v>36</v>
      </c>
      <c r="B492" t="s">
        <v>124</v>
      </c>
      <c r="C492" t="s">
        <v>2021</v>
      </c>
      <c r="D492">
        <v>2014</v>
      </c>
      <c r="E492">
        <v>58</v>
      </c>
      <c r="F492">
        <v>50</v>
      </c>
      <c r="G492">
        <v>5</v>
      </c>
      <c r="H492">
        <v>1004</v>
      </c>
      <c r="I492">
        <v>96</v>
      </c>
      <c r="J492">
        <v>22.31</v>
      </c>
      <c r="K492">
        <v>85.37</v>
      </c>
      <c r="L492">
        <v>0</v>
      </c>
      <c r="M492">
        <v>5</v>
      </c>
      <c r="N492">
        <v>5</v>
      </c>
      <c r="O492" s="2">
        <f t="shared" si="35"/>
        <v>17.310344827586206</v>
      </c>
      <c r="P492" s="2">
        <f t="shared" si="36"/>
        <v>20.079999999999998</v>
      </c>
      <c r="Q492">
        <f t="shared" si="37"/>
        <v>107.68</v>
      </c>
      <c r="R492">
        <f t="shared" si="38"/>
        <v>5</v>
      </c>
      <c r="S492" s="3">
        <f>IF(odi[[#This Row],[Milestones]]=0,0,(odi[[#This Row],[Mat]]/odi[[#This Row],[Milestones]]))</f>
        <v>11.6</v>
      </c>
      <c r="T492" s="3">
        <f>odi[[#This Row],[Milestones]]/odi[[#This Row],[Mat]]*100</f>
        <v>8.6206896551724146</v>
      </c>
      <c r="U492" s="3"/>
    </row>
    <row r="493" spans="1:21" x14ac:dyDescent="0.3">
      <c r="A493">
        <v>6</v>
      </c>
      <c r="B493" t="s">
        <v>78</v>
      </c>
      <c r="C493" t="s">
        <v>15</v>
      </c>
      <c r="D493">
        <v>2014</v>
      </c>
      <c r="E493">
        <v>164</v>
      </c>
      <c r="F493">
        <v>141</v>
      </c>
      <c r="G493">
        <v>24</v>
      </c>
      <c r="H493">
        <v>2968</v>
      </c>
      <c r="I493">
        <v>112</v>
      </c>
      <c r="J493">
        <v>25.36</v>
      </c>
      <c r="K493">
        <v>82.3</v>
      </c>
      <c r="L493">
        <v>2</v>
      </c>
      <c r="M493">
        <v>10</v>
      </c>
      <c r="N493">
        <v>11</v>
      </c>
      <c r="O493" s="2">
        <f t="shared" si="35"/>
        <v>18.097560975609756</v>
      </c>
      <c r="P493" s="2">
        <f t="shared" si="36"/>
        <v>21.049645390070921</v>
      </c>
      <c r="Q493">
        <f t="shared" si="37"/>
        <v>107.66</v>
      </c>
      <c r="R493">
        <f t="shared" si="38"/>
        <v>12</v>
      </c>
      <c r="S493" s="3">
        <f>IF(odi[[#This Row],[Milestones]]=0,0,(odi[[#This Row],[Mat]]/odi[[#This Row],[Milestones]]))</f>
        <v>13.666666666666666</v>
      </c>
      <c r="T493" s="3">
        <f>odi[[#This Row],[Milestones]]/odi[[#This Row],[Mat]]*100</f>
        <v>7.3170731707317067</v>
      </c>
      <c r="U493" s="3"/>
    </row>
    <row r="494" spans="1:21" x14ac:dyDescent="0.3">
      <c r="A494">
        <v>16</v>
      </c>
      <c r="B494" t="s">
        <v>2333</v>
      </c>
      <c r="C494" t="s">
        <v>12</v>
      </c>
      <c r="D494">
        <v>1989</v>
      </c>
      <c r="E494">
        <v>20</v>
      </c>
      <c r="F494">
        <v>19</v>
      </c>
      <c r="G494">
        <v>4</v>
      </c>
      <c r="H494">
        <v>484</v>
      </c>
      <c r="I494">
        <v>68</v>
      </c>
      <c r="J494">
        <v>32.26</v>
      </c>
      <c r="K494">
        <v>75.38</v>
      </c>
      <c r="L494">
        <v>0</v>
      </c>
      <c r="M494">
        <v>2</v>
      </c>
      <c r="N494">
        <v>2</v>
      </c>
      <c r="O494" s="2">
        <f t="shared" si="35"/>
        <v>24.2</v>
      </c>
      <c r="P494" s="2">
        <f t="shared" si="36"/>
        <v>25.473684210526315</v>
      </c>
      <c r="Q494">
        <f t="shared" si="37"/>
        <v>107.63999999999999</v>
      </c>
      <c r="R494">
        <f t="shared" si="38"/>
        <v>2</v>
      </c>
      <c r="S494" s="3">
        <f>IF(odi[[#This Row],[Milestones]]=0,0,(odi[[#This Row],[Mat]]/odi[[#This Row],[Milestones]]))</f>
        <v>10</v>
      </c>
      <c r="T494" s="3">
        <f>odi[[#This Row],[Milestones]]/odi[[#This Row],[Mat]]*100</f>
        <v>10</v>
      </c>
      <c r="U494" s="3"/>
    </row>
    <row r="495" spans="1:21" x14ac:dyDescent="0.3">
      <c r="A495">
        <v>40</v>
      </c>
      <c r="B495" t="s">
        <v>675</v>
      </c>
      <c r="C495" t="s">
        <v>18</v>
      </c>
      <c r="D495">
        <v>2007</v>
      </c>
      <c r="E495">
        <v>223</v>
      </c>
      <c r="F495">
        <v>217</v>
      </c>
      <c r="G495">
        <v>14</v>
      </c>
      <c r="H495">
        <v>7090</v>
      </c>
      <c r="I495">
        <v>145</v>
      </c>
      <c r="J495">
        <v>34.92</v>
      </c>
      <c r="K495">
        <v>72.64</v>
      </c>
      <c r="L495">
        <v>16</v>
      </c>
      <c r="M495">
        <v>41</v>
      </c>
      <c r="N495">
        <v>19</v>
      </c>
      <c r="O495" s="2">
        <f t="shared" si="35"/>
        <v>31.793721973094172</v>
      </c>
      <c r="P495" s="2">
        <f t="shared" si="36"/>
        <v>32.672811059907836</v>
      </c>
      <c r="Q495">
        <f t="shared" si="37"/>
        <v>107.56</v>
      </c>
      <c r="R495">
        <f t="shared" si="38"/>
        <v>57</v>
      </c>
      <c r="S495" s="3">
        <f>IF(odi[[#This Row],[Milestones]]=0,0,(odi[[#This Row],[Mat]]/odi[[#This Row],[Milestones]]))</f>
        <v>3.9122807017543861</v>
      </c>
      <c r="T495" s="3">
        <f>odi[[#This Row],[Milestones]]/odi[[#This Row],[Mat]]*100</f>
        <v>25.560538116591928</v>
      </c>
      <c r="U495" s="3"/>
    </row>
    <row r="496" spans="1:21" x14ac:dyDescent="0.3">
      <c r="A496">
        <v>17</v>
      </c>
      <c r="B496" t="s">
        <v>251</v>
      </c>
      <c r="C496" t="s">
        <v>15</v>
      </c>
      <c r="D496">
        <v>2019</v>
      </c>
      <c r="E496">
        <v>44</v>
      </c>
      <c r="F496">
        <v>37</v>
      </c>
      <c r="G496">
        <v>3</v>
      </c>
      <c r="H496">
        <v>559</v>
      </c>
      <c r="I496">
        <v>101</v>
      </c>
      <c r="J496">
        <v>16.440000000000001</v>
      </c>
      <c r="K496">
        <v>91.04</v>
      </c>
      <c r="L496">
        <v>1</v>
      </c>
      <c r="M496">
        <v>1</v>
      </c>
      <c r="N496">
        <v>2</v>
      </c>
      <c r="O496" s="2">
        <f t="shared" si="35"/>
        <v>12.704545454545455</v>
      </c>
      <c r="P496" s="2">
        <f t="shared" si="36"/>
        <v>15.108108108108109</v>
      </c>
      <c r="Q496">
        <f t="shared" si="37"/>
        <v>107.48</v>
      </c>
      <c r="R496">
        <f t="shared" si="38"/>
        <v>2</v>
      </c>
      <c r="S496" s="3">
        <f>IF(odi[[#This Row],[Milestones]]=0,0,(odi[[#This Row],[Mat]]/odi[[#This Row],[Milestones]]))</f>
        <v>22</v>
      </c>
      <c r="T496" s="3">
        <f>odi[[#This Row],[Milestones]]/odi[[#This Row],[Mat]]*100</f>
        <v>4.5454545454545459</v>
      </c>
      <c r="U496" s="3"/>
    </row>
    <row r="497" spans="1:21" x14ac:dyDescent="0.3">
      <c r="A497">
        <v>33</v>
      </c>
      <c r="B497" t="s">
        <v>641</v>
      </c>
      <c r="C497" t="s">
        <v>12</v>
      </c>
      <c r="D497">
        <v>2018</v>
      </c>
      <c r="E497">
        <v>9</v>
      </c>
      <c r="F497">
        <v>8</v>
      </c>
      <c r="G497">
        <v>1</v>
      </c>
      <c r="H497">
        <v>144</v>
      </c>
      <c r="I497">
        <v>46</v>
      </c>
      <c r="J497">
        <v>20.57</v>
      </c>
      <c r="K497">
        <v>86.74</v>
      </c>
      <c r="L497">
        <v>0</v>
      </c>
      <c r="M497">
        <v>0</v>
      </c>
      <c r="N497">
        <v>2</v>
      </c>
      <c r="O497" s="2">
        <f t="shared" si="35"/>
        <v>16</v>
      </c>
      <c r="P497" s="2">
        <f t="shared" si="36"/>
        <v>18</v>
      </c>
      <c r="Q497">
        <f t="shared" si="37"/>
        <v>107.31</v>
      </c>
      <c r="R497">
        <f t="shared" si="38"/>
        <v>0</v>
      </c>
      <c r="S497" s="3">
        <f>IF(odi[[#This Row],[Milestones]]=0,0,(odi[[#This Row],[Mat]]/odi[[#This Row],[Milestones]]))</f>
        <v>0</v>
      </c>
      <c r="T497" s="3">
        <f>odi[[#This Row],[Milestones]]/odi[[#This Row],[Mat]]*100</f>
        <v>0</v>
      </c>
      <c r="U497" s="3"/>
    </row>
    <row r="498" spans="1:21" x14ac:dyDescent="0.3">
      <c r="A498">
        <v>27</v>
      </c>
      <c r="B498" t="s">
        <v>2110</v>
      </c>
      <c r="C498" t="s">
        <v>11</v>
      </c>
      <c r="D498">
        <v>2000</v>
      </c>
      <c r="E498">
        <v>196</v>
      </c>
      <c r="F498">
        <v>179</v>
      </c>
      <c r="G498">
        <v>36</v>
      </c>
      <c r="H498">
        <v>5359</v>
      </c>
      <c r="I498">
        <v>119</v>
      </c>
      <c r="J498">
        <v>37.47</v>
      </c>
      <c r="K498">
        <v>69.8</v>
      </c>
      <c r="L498">
        <v>6</v>
      </c>
      <c r="M498">
        <v>30</v>
      </c>
      <c r="N498">
        <v>10</v>
      </c>
      <c r="O498" s="2">
        <f t="shared" si="35"/>
        <v>27.341836734693878</v>
      </c>
      <c r="P498" s="2">
        <f t="shared" si="36"/>
        <v>29.938547486033521</v>
      </c>
      <c r="Q498">
        <f t="shared" si="37"/>
        <v>107.27</v>
      </c>
      <c r="R498">
        <f t="shared" si="38"/>
        <v>36</v>
      </c>
      <c r="S498" s="3">
        <f>IF(odi[[#This Row],[Milestones]]=0,0,(odi[[#This Row],[Mat]]/odi[[#This Row],[Milestones]]))</f>
        <v>5.4444444444444446</v>
      </c>
      <c r="T498" s="3">
        <f>odi[[#This Row],[Milestones]]/odi[[#This Row],[Mat]]*100</f>
        <v>18.367346938775512</v>
      </c>
      <c r="U498" s="3"/>
    </row>
    <row r="499" spans="1:21" x14ac:dyDescent="0.3">
      <c r="A499">
        <v>13</v>
      </c>
      <c r="B499" t="s">
        <v>236</v>
      </c>
      <c r="C499" t="s">
        <v>22</v>
      </c>
      <c r="D499">
        <v>2017</v>
      </c>
      <c r="E499">
        <v>20</v>
      </c>
      <c r="F499">
        <v>15</v>
      </c>
      <c r="G499">
        <v>1</v>
      </c>
      <c r="H499">
        <v>228</v>
      </c>
      <c r="I499">
        <v>39</v>
      </c>
      <c r="J499">
        <v>16.28</v>
      </c>
      <c r="K499">
        <v>90.83</v>
      </c>
      <c r="L499">
        <v>0</v>
      </c>
      <c r="M499">
        <v>0</v>
      </c>
      <c r="N499">
        <v>0</v>
      </c>
      <c r="O499" s="2">
        <f t="shared" si="35"/>
        <v>11.4</v>
      </c>
      <c r="P499" s="2">
        <f t="shared" si="36"/>
        <v>15.2</v>
      </c>
      <c r="Q499">
        <f t="shared" si="37"/>
        <v>107.11</v>
      </c>
      <c r="R499">
        <f t="shared" si="38"/>
        <v>0</v>
      </c>
      <c r="S499" s="3">
        <f>IF(odi[[#This Row],[Milestones]]=0,0,(odi[[#This Row],[Mat]]/odi[[#This Row],[Milestones]]))</f>
        <v>0</v>
      </c>
      <c r="T499" s="3">
        <f>odi[[#This Row],[Milestones]]/odi[[#This Row],[Mat]]*100</f>
        <v>0</v>
      </c>
      <c r="U499" s="3"/>
    </row>
    <row r="500" spans="1:21" x14ac:dyDescent="0.3">
      <c r="A500">
        <v>38</v>
      </c>
      <c r="B500" t="s">
        <v>893</v>
      </c>
      <c r="C500" t="s">
        <v>2022</v>
      </c>
      <c r="D500">
        <v>2015</v>
      </c>
      <c r="E500">
        <v>17</v>
      </c>
      <c r="F500">
        <v>17</v>
      </c>
      <c r="G500">
        <v>0</v>
      </c>
      <c r="H500">
        <v>520</v>
      </c>
      <c r="I500">
        <v>98</v>
      </c>
      <c r="J500">
        <v>30.58</v>
      </c>
      <c r="K500">
        <v>76.47</v>
      </c>
      <c r="L500">
        <v>0</v>
      </c>
      <c r="M500">
        <v>3</v>
      </c>
      <c r="N500">
        <v>0</v>
      </c>
      <c r="O500" s="2">
        <f t="shared" si="35"/>
        <v>30.588235294117649</v>
      </c>
      <c r="P500" s="2">
        <f t="shared" si="36"/>
        <v>30.588235294117649</v>
      </c>
      <c r="Q500">
        <f t="shared" si="37"/>
        <v>107.05</v>
      </c>
      <c r="R500">
        <f t="shared" si="38"/>
        <v>3</v>
      </c>
      <c r="S500" s="3">
        <f>IF(odi[[#This Row],[Milestones]]=0,0,(odi[[#This Row],[Mat]]/odi[[#This Row],[Milestones]]))</f>
        <v>5.666666666666667</v>
      </c>
      <c r="T500" s="3">
        <f>odi[[#This Row],[Milestones]]/odi[[#This Row],[Mat]]*100</f>
        <v>17.647058823529413</v>
      </c>
      <c r="U500" s="3"/>
    </row>
    <row r="501" spans="1:21" x14ac:dyDescent="0.3">
      <c r="A501">
        <v>10</v>
      </c>
      <c r="B501" t="s">
        <v>249</v>
      </c>
      <c r="C501" t="s">
        <v>15</v>
      </c>
      <c r="D501">
        <v>2018</v>
      </c>
      <c r="E501">
        <v>34</v>
      </c>
      <c r="F501">
        <v>31</v>
      </c>
      <c r="G501">
        <v>3</v>
      </c>
      <c r="H501">
        <v>670</v>
      </c>
      <c r="I501">
        <v>101</v>
      </c>
      <c r="J501">
        <v>23.92</v>
      </c>
      <c r="K501">
        <v>83.12</v>
      </c>
      <c r="L501">
        <v>1</v>
      </c>
      <c r="M501">
        <v>2</v>
      </c>
      <c r="N501">
        <v>2</v>
      </c>
      <c r="O501" s="2">
        <f t="shared" si="35"/>
        <v>19.705882352941178</v>
      </c>
      <c r="P501" s="2">
        <f t="shared" si="36"/>
        <v>21.612903225806452</v>
      </c>
      <c r="Q501">
        <f t="shared" si="37"/>
        <v>107.04</v>
      </c>
      <c r="R501">
        <f t="shared" si="38"/>
        <v>3</v>
      </c>
      <c r="S501" s="3">
        <f>IF(odi[[#This Row],[Milestones]]=0,0,(odi[[#This Row],[Mat]]/odi[[#This Row],[Milestones]]))</f>
        <v>11.333333333333334</v>
      </c>
      <c r="T501" s="3">
        <f>odi[[#This Row],[Milestones]]/odi[[#This Row],[Mat]]*100</f>
        <v>8.8235294117647065</v>
      </c>
      <c r="U501" s="3"/>
    </row>
    <row r="502" spans="1:21" x14ac:dyDescent="0.3">
      <c r="A502">
        <v>44</v>
      </c>
      <c r="B502" t="s">
        <v>264</v>
      </c>
      <c r="C502" t="s">
        <v>14</v>
      </c>
      <c r="D502">
        <v>2019</v>
      </c>
      <c r="E502">
        <v>127</v>
      </c>
      <c r="F502">
        <v>106</v>
      </c>
      <c r="G502">
        <v>14</v>
      </c>
      <c r="H502">
        <v>3194</v>
      </c>
      <c r="I502">
        <v>139</v>
      </c>
      <c r="J502">
        <v>34.71</v>
      </c>
      <c r="K502">
        <v>72.27</v>
      </c>
      <c r="L502">
        <v>4</v>
      </c>
      <c r="M502">
        <v>21</v>
      </c>
      <c r="N502">
        <v>7</v>
      </c>
      <c r="O502" s="2">
        <f t="shared" si="35"/>
        <v>25.1496062992126</v>
      </c>
      <c r="P502" s="2">
        <f t="shared" si="36"/>
        <v>30.132075471698112</v>
      </c>
      <c r="Q502">
        <f t="shared" si="37"/>
        <v>106.97999999999999</v>
      </c>
      <c r="R502">
        <f t="shared" si="38"/>
        <v>25</v>
      </c>
      <c r="S502" s="3">
        <f>IF(odi[[#This Row],[Milestones]]=0,0,(odi[[#This Row],[Mat]]/odi[[#This Row],[Milestones]]))</f>
        <v>5.08</v>
      </c>
      <c r="T502" s="3">
        <f>odi[[#This Row],[Milestones]]/odi[[#This Row],[Mat]]*100</f>
        <v>19.685039370078741</v>
      </c>
      <c r="U502" s="3"/>
    </row>
    <row r="503" spans="1:21" x14ac:dyDescent="0.3">
      <c r="A503">
        <v>13</v>
      </c>
      <c r="B503" t="s">
        <v>345</v>
      </c>
      <c r="C503" t="s">
        <v>14</v>
      </c>
      <c r="D503">
        <v>2019</v>
      </c>
      <c r="E503">
        <v>40</v>
      </c>
      <c r="F503">
        <v>37</v>
      </c>
      <c r="G503">
        <v>3</v>
      </c>
      <c r="H503">
        <v>421</v>
      </c>
      <c r="I503">
        <v>95</v>
      </c>
      <c r="J503">
        <v>12.38</v>
      </c>
      <c r="K503">
        <v>94.6</v>
      </c>
      <c r="L503">
        <v>0</v>
      </c>
      <c r="M503">
        <v>2</v>
      </c>
      <c r="N503">
        <v>7</v>
      </c>
      <c r="O503" s="2">
        <f t="shared" si="35"/>
        <v>10.525</v>
      </c>
      <c r="P503" s="2">
        <f t="shared" si="36"/>
        <v>11.378378378378379</v>
      </c>
      <c r="Q503">
        <f t="shared" si="37"/>
        <v>106.97999999999999</v>
      </c>
      <c r="R503">
        <f t="shared" si="38"/>
        <v>2</v>
      </c>
      <c r="S503" s="3">
        <f>IF(odi[[#This Row],[Milestones]]=0,0,(odi[[#This Row],[Mat]]/odi[[#This Row],[Milestones]]))</f>
        <v>20</v>
      </c>
      <c r="T503" s="3">
        <f>odi[[#This Row],[Milestones]]/odi[[#This Row],[Mat]]*100</f>
        <v>5</v>
      </c>
      <c r="U503" s="3"/>
    </row>
    <row r="504" spans="1:21" x14ac:dyDescent="0.3">
      <c r="A504">
        <v>1</v>
      </c>
      <c r="B504" t="s">
        <v>106</v>
      </c>
      <c r="C504" t="s">
        <v>22</v>
      </c>
      <c r="D504">
        <v>2019</v>
      </c>
      <c r="E504">
        <v>64</v>
      </c>
      <c r="F504">
        <v>61</v>
      </c>
      <c r="G504">
        <v>4</v>
      </c>
      <c r="H504">
        <v>1813</v>
      </c>
      <c r="I504">
        <v>145</v>
      </c>
      <c r="J504">
        <v>31.8</v>
      </c>
      <c r="K504">
        <v>75.13</v>
      </c>
      <c r="L504">
        <v>5</v>
      </c>
      <c r="M504">
        <v>8</v>
      </c>
      <c r="N504">
        <v>4</v>
      </c>
      <c r="O504" s="2">
        <f t="shared" si="35"/>
        <v>28.328125</v>
      </c>
      <c r="P504" s="2">
        <f t="shared" si="36"/>
        <v>29.721311475409838</v>
      </c>
      <c r="Q504">
        <f t="shared" si="37"/>
        <v>106.92999999999999</v>
      </c>
      <c r="R504">
        <f t="shared" si="38"/>
        <v>13</v>
      </c>
      <c r="S504" s="3">
        <f>IF(odi[[#This Row],[Milestones]]=0,0,(odi[[#This Row],[Mat]]/odi[[#This Row],[Milestones]]))</f>
        <v>4.9230769230769234</v>
      </c>
      <c r="T504" s="3">
        <f>odi[[#This Row],[Milestones]]/odi[[#This Row],[Mat]]*100</f>
        <v>20.3125</v>
      </c>
      <c r="U504" s="3"/>
    </row>
    <row r="505" spans="1:21" x14ac:dyDescent="0.3">
      <c r="A505">
        <v>19</v>
      </c>
      <c r="B505" t="s">
        <v>1485</v>
      </c>
      <c r="C505" t="s">
        <v>17</v>
      </c>
      <c r="D505">
        <v>2009</v>
      </c>
      <c r="E505">
        <v>64</v>
      </c>
      <c r="F505">
        <v>55</v>
      </c>
      <c r="G505">
        <v>10</v>
      </c>
      <c r="H505">
        <v>1688</v>
      </c>
      <c r="I505">
        <v>131</v>
      </c>
      <c r="J505">
        <v>37.51</v>
      </c>
      <c r="K505">
        <v>69.400000000000006</v>
      </c>
      <c r="L505">
        <v>2</v>
      </c>
      <c r="M505">
        <v>10</v>
      </c>
      <c r="N505">
        <v>2</v>
      </c>
      <c r="O505" s="2">
        <f t="shared" si="35"/>
        <v>26.375</v>
      </c>
      <c r="P505" s="2">
        <f t="shared" si="36"/>
        <v>30.690909090909091</v>
      </c>
      <c r="Q505">
        <f t="shared" si="37"/>
        <v>106.91</v>
      </c>
      <c r="R505">
        <f t="shared" si="38"/>
        <v>12</v>
      </c>
      <c r="S505" s="3">
        <f>IF(odi[[#This Row],[Milestones]]=0,0,(odi[[#This Row],[Mat]]/odi[[#This Row],[Milestones]]))</f>
        <v>5.333333333333333</v>
      </c>
      <c r="T505" s="3">
        <f>odi[[#This Row],[Milestones]]/odi[[#This Row],[Mat]]*100</f>
        <v>18.75</v>
      </c>
      <c r="U505" s="3"/>
    </row>
    <row r="506" spans="1:21" x14ac:dyDescent="0.3">
      <c r="A506">
        <v>47</v>
      </c>
      <c r="B506" t="s">
        <v>216</v>
      </c>
      <c r="C506" t="s">
        <v>16</v>
      </c>
      <c r="D506">
        <v>2015</v>
      </c>
      <c r="E506">
        <v>48</v>
      </c>
      <c r="F506">
        <v>48</v>
      </c>
      <c r="G506">
        <v>3</v>
      </c>
      <c r="H506">
        <v>1418</v>
      </c>
      <c r="I506">
        <v>112</v>
      </c>
      <c r="J506">
        <v>31.51</v>
      </c>
      <c r="K506">
        <v>75.38</v>
      </c>
      <c r="L506">
        <v>3</v>
      </c>
      <c r="M506">
        <v>8</v>
      </c>
      <c r="N506">
        <v>5</v>
      </c>
      <c r="O506" s="2">
        <f t="shared" si="35"/>
        <v>29.541666666666668</v>
      </c>
      <c r="P506" s="2">
        <f t="shared" si="36"/>
        <v>29.541666666666668</v>
      </c>
      <c r="Q506">
        <f t="shared" si="37"/>
        <v>106.89</v>
      </c>
      <c r="R506">
        <f t="shared" si="38"/>
        <v>11</v>
      </c>
      <c r="S506" s="3">
        <f>IF(odi[[#This Row],[Milestones]]=0,0,(odi[[#This Row],[Mat]]/odi[[#This Row],[Milestones]]))</f>
        <v>4.3636363636363633</v>
      </c>
      <c r="T506" s="3">
        <f>odi[[#This Row],[Milestones]]/odi[[#This Row],[Mat]]*100</f>
        <v>22.916666666666664</v>
      </c>
      <c r="U506" s="3"/>
    </row>
    <row r="507" spans="1:21" x14ac:dyDescent="0.3">
      <c r="A507">
        <v>29</v>
      </c>
      <c r="B507" t="s">
        <v>2245</v>
      </c>
      <c r="C507" t="s">
        <v>11</v>
      </c>
      <c r="D507">
        <v>2004</v>
      </c>
      <c r="E507">
        <v>40</v>
      </c>
      <c r="F507">
        <v>36</v>
      </c>
      <c r="G507">
        <v>10</v>
      </c>
      <c r="H507">
        <v>867</v>
      </c>
      <c r="I507">
        <v>100</v>
      </c>
      <c r="J507">
        <v>33.340000000000003</v>
      </c>
      <c r="K507">
        <v>73.47</v>
      </c>
      <c r="L507">
        <v>1</v>
      </c>
      <c r="M507">
        <v>4</v>
      </c>
      <c r="N507">
        <v>1</v>
      </c>
      <c r="O507" s="2">
        <f t="shared" si="35"/>
        <v>21.675000000000001</v>
      </c>
      <c r="P507" s="2">
        <f t="shared" si="36"/>
        <v>24.083333333333332</v>
      </c>
      <c r="Q507">
        <f t="shared" si="37"/>
        <v>106.81</v>
      </c>
      <c r="R507">
        <f t="shared" si="38"/>
        <v>5</v>
      </c>
      <c r="S507" s="3">
        <f>IF(odi[[#This Row],[Milestones]]=0,0,(odi[[#This Row],[Mat]]/odi[[#This Row],[Milestones]]))</f>
        <v>8</v>
      </c>
      <c r="T507" s="3">
        <f>odi[[#This Row],[Milestones]]/odi[[#This Row],[Mat]]*100</f>
        <v>12.5</v>
      </c>
      <c r="U507" s="3"/>
    </row>
    <row r="508" spans="1:21" x14ac:dyDescent="0.3">
      <c r="A508">
        <v>31</v>
      </c>
      <c r="B508" t="s">
        <v>1022</v>
      </c>
      <c r="C508" t="s">
        <v>13</v>
      </c>
      <c r="D508">
        <v>2007</v>
      </c>
      <c r="E508">
        <v>19</v>
      </c>
      <c r="F508">
        <v>18</v>
      </c>
      <c r="G508">
        <v>4</v>
      </c>
      <c r="H508">
        <v>297</v>
      </c>
      <c r="I508">
        <v>49</v>
      </c>
      <c r="J508">
        <v>21.21</v>
      </c>
      <c r="K508">
        <v>85.59</v>
      </c>
      <c r="L508">
        <v>0</v>
      </c>
      <c r="M508">
        <v>0</v>
      </c>
      <c r="N508">
        <v>2</v>
      </c>
      <c r="O508" s="2">
        <f t="shared" si="35"/>
        <v>15.631578947368421</v>
      </c>
      <c r="P508" s="2">
        <f t="shared" si="36"/>
        <v>16.5</v>
      </c>
      <c r="Q508">
        <f t="shared" si="37"/>
        <v>106.80000000000001</v>
      </c>
      <c r="R508">
        <f t="shared" si="38"/>
        <v>0</v>
      </c>
      <c r="S508" s="3">
        <f>IF(odi[[#This Row],[Milestones]]=0,0,(odi[[#This Row],[Mat]]/odi[[#This Row],[Milestones]]))</f>
        <v>0</v>
      </c>
      <c r="T508" s="3">
        <f>odi[[#This Row],[Milestones]]/odi[[#This Row],[Mat]]*100</f>
        <v>0</v>
      </c>
      <c r="U508" s="3"/>
    </row>
    <row r="509" spans="1:21" x14ac:dyDescent="0.3">
      <c r="A509">
        <v>49</v>
      </c>
      <c r="B509" t="s">
        <v>2117</v>
      </c>
      <c r="C509" t="s">
        <v>11</v>
      </c>
      <c r="D509">
        <v>1998</v>
      </c>
      <c r="E509">
        <v>136</v>
      </c>
      <c r="F509">
        <v>127</v>
      </c>
      <c r="G509">
        <v>8</v>
      </c>
      <c r="H509">
        <v>4413</v>
      </c>
      <c r="I509">
        <v>134</v>
      </c>
      <c r="J509">
        <v>37.08</v>
      </c>
      <c r="K509">
        <v>69.72</v>
      </c>
      <c r="L509">
        <v>6</v>
      </c>
      <c r="M509">
        <v>33</v>
      </c>
      <c r="N509">
        <v>7</v>
      </c>
      <c r="O509" s="2">
        <f t="shared" si="35"/>
        <v>32.448529411764703</v>
      </c>
      <c r="P509" s="2">
        <f t="shared" si="36"/>
        <v>34.748031496062993</v>
      </c>
      <c r="Q509">
        <f t="shared" si="37"/>
        <v>106.8</v>
      </c>
      <c r="R509">
        <f t="shared" si="38"/>
        <v>39</v>
      </c>
      <c r="S509" s="3">
        <f>IF(odi[[#This Row],[Milestones]]=0,0,(odi[[#This Row],[Mat]]/odi[[#This Row],[Milestones]]))</f>
        <v>3.4871794871794872</v>
      </c>
      <c r="T509" s="3">
        <f>odi[[#This Row],[Milestones]]/odi[[#This Row],[Mat]]*100</f>
        <v>28.676470588235293</v>
      </c>
      <c r="U509" s="3"/>
    </row>
    <row r="510" spans="1:21" x14ac:dyDescent="0.3">
      <c r="A510">
        <v>7</v>
      </c>
      <c r="B510" t="s">
        <v>326</v>
      </c>
      <c r="C510" t="s">
        <v>14</v>
      </c>
      <c r="D510">
        <v>2019</v>
      </c>
      <c r="E510">
        <v>31</v>
      </c>
      <c r="F510">
        <v>25</v>
      </c>
      <c r="G510">
        <v>4</v>
      </c>
      <c r="H510">
        <v>575</v>
      </c>
      <c r="I510">
        <v>114</v>
      </c>
      <c r="J510">
        <v>27.38</v>
      </c>
      <c r="K510">
        <v>79.41</v>
      </c>
      <c r="L510">
        <v>1</v>
      </c>
      <c r="M510">
        <v>1</v>
      </c>
      <c r="N510">
        <v>0</v>
      </c>
      <c r="O510" s="2">
        <f t="shared" si="35"/>
        <v>18.548387096774192</v>
      </c>
      <c r="P510" s="2">
        <f t="shared" si="36"/>
        <v>23</v>
      </c>
      <c r="Q510">
        <f t="shared" si="37"/>
        <v>106.78999999999999</v>
      </c>
      <c r="R510">
        <f t="shared" si="38"/>
        <v>2</v>
      </c>
      <c r="S510" s="3">
        <f>IF(odi[[#This Row],[Milestones]]=0,0,(odi[[#This Row],[Mat]]/odi[[#This Row],[Milestones]]))</f>
        <v>15.5</v>
      </c>
      <c r="T510" s="3">
        <f>odi[[#This Row],[Milestones]]/odi[[#This Row],[Mat]]*100</f>
        <v>6.4516129032258061</v>
      </c>
      <c r="U510" s="3"/>
    </row>
    <row r="511" spans="1:21" x14ac:dyDescent="0.3">
      <c r="A511">
        <v>20</v>
      </c>
      <c r="B511" t="s">
        <v>2192</v>
      </c>
      <c r="C511" t="s">
        <v>19</v>
      </c>
      <c r="D511">
        <v>2000</v>
      </c>
      <c r="E511">
        <v>48</v>
      </c>
      <c r="F511">
        <v>48</v>
      </c>
      <c r="G511">
        <v>2</v>
      </c>
      <c r="H511">
        <v>1679</v>
      </c>
      <c r="I511">
        <v>132</v>
      </c>
      <c r="J511">
        <v>36.5</v>
      </c>
      <c r="K511">
        <v>70.28</v>
      </c>
      <c r="L511">
        <v>4</v>
      </c>
      <c r="M511">
        <v>11</v>
      </c>
      <c r="N511">
        <v>2</v>
      </c>
      <c r="O511" s="2">
        <f t="shared" si="35"/>
        <v>34.979166666666664</v>
      </c>
      <c r="P511" s="2">
        <f t="shared" si="36"/>
        <v>34.979166666666664</v>
      </c>
      <c r="Q511">
        <f t="shared" si="37"/>
        <v>106.78</v>
      </c>
      <c r="R511">
        <f t="shared" si="38"/>
        <v>15</v>
      </c>
      <c r="S511" s="3">
        <f>IF(odi[[#This Row],[Milestones]]=0,0,(odi[[#This Row],[Mat]]/odi[[#This Row],[Milestones]]))</f>
        <v>3.2</v>
      </c>
      <c r="T511" s="3">
        <f>odi[[#This Row],[Milestones]]/odi[[#This Row],[Mat]]*100</f>
        <v>31.25</v>
      </c>
      <c r="U511" s="3"/>
    </row>
    <row r="512" spans="1:21" x14ac:dyDescent="0.3">
      <c r="A512">
        <v>8</v>
      </c>
      <c r="B512" t="s">
        <v>2973</v>
      </c>
      <c r="C512" t="s">
        <v>18</v>
      </c>
      <c r="D512">
        <v>1987</v>
      </c>
      <c r="E512">
        <v>14</v>
      </c>
      <c r="F512">
        <v>7</v>
      </c>
      <c r="G512">
        <v>4</v>
      </c>
      <c r="H512">
        <v>30</v>
      </c>
      <c r="I512">
        <v>12</v>
      </c>
      <c r="J512">
        <v>10</v>
      </c>
      <c r="K512">
        <v>96.77</v>
      </c>
      <c r="L512">
        <v>0</v>
      </c>
      <c r="M512">
        <v>0</v>
      </c>
      <c r="N512">
        <v>1</v>
      </c>
      <c r="O512" s="2">
        <f t="shared" si="35"/>
        <v>2.1428571428571428</v>
      </c>
      <c r="P512" s="2">
        <f t="shared" si="36"/>
        <v>4.2857142857142856</v>
      </c>
      <c r="Q512">
        <f t="shared" si="37"/>
        <v>106.77</v>
      </c>
      <c r="R512">
        <f t="shared" si="38"/>
        <v>0</v>
      </c>
      <c r="S512" s="3">
        <f>IF(odi[[#This Row],[Milestones]]=0,0,(odi[[#This Row],[Mat]]/odi[[#This Row],[Milestones]]))</f>
        <v>0</v>
      </c>
      <c r="T512" s="3">
        <f>odi[[#This Row],[Milestones]]/odi[[#This Row],[Mat]]*100</f>
        <v>0</v>
      </c>
      <c r="U512" s="3"/>
    </row>
    <row r="513" spans="1:21" x14ac:dyDescent="0.3">
      <c r="A513">
        <v>33</v>
      </c>
      <c r="B513" t="s">
        <v>2226</v>
      </c>
      <c r="C513" t="s">
        <v>11</v>
      </c>
      <c r="D513">
        <v>1986</v>
      </c>
      <c r="E513">
        <v>45</v>
      </c>
      <c r="F513">
        <v>42</v>
      </c>
      <c r="G513">
        <v>1</v>
      </c>
      <c r="H513">
        <v>1005</v>
      </c>
      <c r="I513">
        <v>84</v>
      </c>
      <c r="J513">
        <v>24.51</v>
      </c>
      <c r="K513">
        <v>82.17</v>
      </c>
      <c r="L513">
        <v>0</v>
      </c>
      <c r="M513">
        <v>9</v>
      </c>
      <c r="N513">
        <v>4</v>
      </c>
      <c r="O513" s="2">
        <f t="shared" si="35"/>
        <v>22.333333333333332</v>
      </c>
      <c r="P513" s="2">
        <f t="shared" si="36"/>
        <v>23.928571428571427</v>
      </c>
      <c r="Q513">
        <f t="shared" si="37"/>
        <v>106.68</v>
      </c>
      <c r="R513">
        <f t="shared" si="38"/>
        <v>9</v>
      </c>
      <c r="S513" s="3">
        <f>IF(odi[[#This Row],[Milestones]]=0,0,(odi[[#This Row],[Mat]]/odi[[#This Row],[Milestones]]))</f>
        <v>5</v>
      </c>
      <c r="T513" s="3">
        <f>odi[[#This Row],[Milestones]]/odi[[#This Row],[Mat]]*100</f>
        <v>20</v>
      </c>
      <c r="U513" s="3"/>
    </row>
    <row r="514" spans="1:21" x14ac:dyDescent="0.3">
      <c r="A514">
        <v>1</v>
      </c>
      <c r="B514" t="s">
        <v>2305</v>
      </c>
      <c r="C514" t="s">
        <v>11</v>
      </c>
      <c r="D514">
        <v>2001</v>
      </c>
      <c r="E514">
        <v>69</v>
      </c>
      <c r="F514">
        <v>45</v>
      </c>
      <c r="G514">
        <v>11</v>
      </c>
      <c r="H514">
        <v>584</v>
      </c>
      <c r="I514">
        <v>61</v>
      </c>
      <c r="J514">
        <v>17.170000000000002</v>
      </c>
      <c r="K514">
        <v>89.43</v>
      </c>
      <c r="L514">
        <v>0</v>
      </c>
      <c r="M514">
        <v>1</v>
      </c>
      <c r="N514">
        <v>4</v>
      </c>
      <c r="O514" s="2">
        <f t="shared" ref="O514:O577" si="39">H514/E514</f>
        <v>8.4637681159420293</v>
      </c>
      <c r="P514" s="2">
        <f t="shared" ref="P514:P577" si="40">H514/F514</f>
        <v>12.977777777777778</v>
      </c>
      <c r="Q514">
        <f t="shared" ref="Q514:Q577" si="41">K514+J514</f>
        <v>106.60000000000001</v>
      </c>
      <c r="R514">
        <f t="shared" ref="R514:R577" si="42">M514+L514</f>
        <v>1</v>
      </c>
      <c r="S514" s="3">
        <f>IF(odi[[#This Row],[Milestones]]=0,0,(odi[[#This Row],[Mat]]/odi[[#This Row],[Milestones]]))</f>
        <v>69</v>
      </c>
      <c r="T514" s="3">
        <f>odi[[#This Row],[Milestones]]/odi[[#This Row],[Mat]]*100</f>
        <v>1.4492753623188406</v>
      </c>
      <c r="U514" s="3"/>
    </row>
    <row r="515" spans="1:21" x14ac:dyDescent="0.3">
      <c r="A515">
        <v>22</v>
      </c>
      <c r="B515" t="s">
        <v>2266</v>
      </c>
      <c r="C515" t="s">
        <v>13</v>
      </c>
      <c r="D515">
        <v>1982</v>
      </c>
      <c r="E515">
        <v>24</v>
      </c>
      <c r="F515">
        <v>22</v>
      </c>
      <c r="G515">
        <v>3</v>
      </c>
      <c r="H515">
        <v>757</v>
      </c>
      <c r="I515">
        <v>131</v>
      </c>
      <c r="J515">
        <v>39.840000000000003</v>
      </c>
      <c r="K515">
        <v>66.75</v>
      </c>
      <c r="L515">
        <v>1</v>
      </c>
      <c r="M515">
        <v>5</v>
      </c>
      <c r="N515">
        <v>0</v>
      </c>
      <c r="O515" s="2">
        <f t="shared" si="39"/>
        <v>31.541666666666668</v>
      </c>
      <c r="P515" s="2">
        <f t="shared" si="40"/>
        <v>34.409090909090907</v>
      </c>
      <c r="Q515">
        <f t="shared" si="41"/>
        <v>106.59</v>
      </c>
      <c r="R515">
        <f t="shared" si="42"/>
        <v>6</v>
      </c>
      <c r="S515" s="3">
        <f>IF(odi[[#This Row],[Milestones]]=0,0,(odi[[#This Row],[Mat]]/odi[[#This Row],[Milestones]]))</f>
        <v>4</v>
      </c>
      <c r="T515" s="3">
        <f>odi[[#This Row],[Milestones]]/odi[[#This Row],[Mat]]*100</f>
        <v>25</v>
      </c>
      <c r="U515" s="3"/>
    </row>
    <row r="516" spans="1:21" x14ac:dyDescent="0.3">
      <c r="A516">
        <v>26</v>
      </c>
      <c r="B516" t="s">
        <v>103</v>
      </c>
      <c r="C516" t="s">
        <v>14</v>
      </c>
      <c r="D516">
        <v>2019</v>
      </c>
      <c r="E516">
        <v>146</v>
      </c>
      <c r="F516">
        <v>132</v>
      </c>
      <c r="G516">
        <v>21</v>
      </c>
      <c r="H516">
        <v>3599</v>
      </c>
      <c r="I516">
        <v>111</v>
      </c>
      <c r="J516">
        <v>32.42</v>
      </c>
      <c r="K516">
        <v>74.12</v>
      </c>
      <c r="L516">
        <v>4</v>
      </c>
      <c r="M516">
        <v>22</v>
      </c>
      <c r="N516">
        <v>11</v>
      </c>
      <c r="O516" s="2">
        <f t="shared" si="39"/>
        <v>24.650684931506849</v>
      </c>
      <c r="P516" s="2">
        <f t="shared" si="40"/>
        <v>27.265151515151516</v>
      </c>
      <c r="Q516">
        <f t="shared" si="41"/>
        <v>106.54</v>
      </c>
      <c r="R516">
        <f t="shared" si="42"/>
        <v>26</v>
      </c>
      <c r="S516" s="3">
        <f>IF(odi[[#This Row],[Milestones]]=0,0,(odi[[#This Row],[Mat]]/odi[[#This Row],[Milestones]]))</f>
        <v>5.615384615384615</v>
      </c>
      <c r="T516" s="3">
        <f>odi[[#This Row],[Milestones]]/odi[[#This Row],[Mat]]*100</f>
        <v>17.80821917808219</v>
      </c>
      <c r="U516" s="3"/>
    </row>
    <row r="517" spans="1:21" x14ac:dyDescent="0.3">
      <c r="A517">
        <v>38</v>
      </c>
      <c r="B517" t="s">
        <v>183</v>
      </c>
      <c r="C517" t="s">
        <v>16</v>
      </c>
      <c r="D517">
        <v>2015</v>
      </c>
      <c r="E517">
        <v>265</v>
      </c>
      <c r="F517">
        <v>255</v>
      </c>
      <c r="G517">
        <v>23</v>
      </c>
      <c r="H517">
        <v>7249</v>
      </c>
      <c r="I517">
        <v>144</v>
      </c>
      <c r="J517">
        <v>31.24</v>
      </c>
      <c r="K517">
        <v>75.290000000000006</v>
      </c>
      <c r="L517">
        <v>7</v>
      </c>
      <c r="M517">
        <v>48</v>
      </c>
      <c r="N517">
        <v>22</v>
      </c>
      <c r="O517" s="2">
        <f t="shared" si="39"/>
        <v>27.354716981132075</v>
      </c>
      <c r="P517" s="2">
        <f t="shared" si="40"/>
        <v>28.427450980392155</v>
      </c>
      <c r="Q517">
        <f t="shared" si="41"/>
        <v>106.53</v>
      </c>
      <c r="R517">
        <f t="shared" si="42"/>
        <v>55</v>
      </c>
      <c r="S517" s="3">
        <f>IF(odi[[#This Row],[Milestones]]=0,0,(odi[[#This Row],[Mat]]/odi[[#This Row],[Milestones]]))</f>
        <v>4.8181818181818183</v>
      </c>
      <c r="T517" s="3">
        <f>odi[[#This Row],[Milestones]]/odi[[#This Row],[Mat]]*100</f>
        <v>20.754716981132077</v>
      </c>
      <c r="U517" s="3"/>
    </row>
    <row r="518" spans="1:21" x14ac:dyDescent="0.3">
      <c r="A518">
        <v>27</v>
      </c>
      <c r="B518" t="s">
        <v>3158</v>
      </c>
      <c r="C518" t="s">
        <v>11</v>
      </c>
      <c r="D518">
        <v>2016</v>
      </c>
      <c r="E518">
        <v>3</v>
      </c>
      <c r="F518">
        <v>3</v>
      </c>
      <c r="G518">
        <v>1</v>
      </c>
      <c r="H518">
        <v>13</v>
      </c>
      <c r="I518">
        <v>8</v>
      </c>
      <c r="J518">
        <v>6.5</v>
      </c>
      <c r="K518">
        <v>100</v>
      </c>
      <c r="L518">
        <v>0</v>
      </c>
      <c r="M518">
        <v>0</v>
      </c>
      <c r="N518">
        <v>0</v>
      </c>
      <c r="O518" s="2">
        <f t="shared" si="39"/>
        <v>4.333333333333333</v>
      </c>
      <c r="P518" s="2">
        <f t="shared" si="40"/>
        <v>4.333333333333333</v>
      </c>
      <c r="Q518">
        <f t="shared" si="41"/>
        <v>106.5</v>
      </c>
      <c r="R518">
        <f t="shared" si="42"/>
        <v>0</v>
      </c>
      <c r="S518" s="3">
        <f>IF(odi[[#This Row],[Milestones]]=0,0,(odi[[#This Row],[Mat]]/odi[[#This Row],[Milestones]]))</f>
        <v>0</v>
      </c>
      <c r="T518" s="3">
        <f>odi[[#This Row],[Milestones]]/odi[[#This Row],[Mat]]*100</f>
        <v>0</v>
      </c>
      <c r="U518" s="3"/>
    </row>
    <row r="519" spans="1:21" x14ac:dyDescent="0.3">
      <c r="A519">
        <v>19</v>
      </c>
      <c r="B519" t="s">
        <v>182</v>
      </c>
      <c r="C519" t="s">
        <v>21</v>
      </c>
      <c r="D519">
        <v>2017</v>
      </c>
      <c r="E519">
        <v>15</v>
      </c>
      <c r="F519">
        <v>15</v>
      </c>
      <c r="G519">
        <v>0</v>
      </c>
      <c r="H519">
        <v>411</v>
      </c>
      <c r="I519">
        <v>118</v>
      </c>
      <c r="J519">
        <v>27.4</v>
      </c>
      <c r="K519">
        <v>79.03</v>
      </c>
      <c r="L519">
        <v>1</v>
      </c>
      <c r="M519">
        <v>2</v>
      </c>
      <c r="N519">
        <v>2</v>
      </c>
      <c r="O519" s="2">
        <f t="shared" si="39"/>
        <v>27.4</v>
      </c>
      <c r="P519" s="2">
        <f t="shared" si="40"/>
        <v>27.4</v>
      </c>
      <c r="Q519">
        <f t="shared" si="41"/>
        <v>106.43</v>
      </c>
      <c r="R519">
        <f t="shared" si="42"/>
        <v>3</v>
      </c>
      <c r="S519" s="3">
        <f>IF(odi[[#This Row],[Milestones]]=0,0,(odi[[#This Row],[Mat]]/odi[[#This Row],[Milestones]]))</f>
        <v>5</v>
      </c>
      <c r="T519" s="3">
        <f>odi[[#This Row],[Milestones]]/odi[[#This Row],[Mat]]*100</f>
        <v>20</v>
      </c>
      <c r="U519" s="3"/>
    </row>
    <row r="520" spans="1:21" x14ac:dyDescent="0.3">
      <c r="A520">
        <v>8</v>
      </c>
      <c r="B520" t="s">
        <v>2938</v>
      </c>
      <c r="C520" t="s">
        <v>2021</v>
      </c>
      <c r="D520">
        <v>2006</v>
      </c>
      <c r="E520">
        <v>2</v>
      </c>
      <c r="F520">
        <v>2</v>
      </c>
      <c r="G520">
        <v>1</v>
      </c>
      <c r="H520">
        <v>35</v>
      </c>
      <c r="I520">
        <v>31</v>
      </c>
      <c r="J520">
        <v>35</v>
      </c>
      <c r="K520">
        <v>71.42</v>
      </c>
      <c r="L520">
        <v>0</v>
      </c>
      <c r="M520">
        <v>0</v>
      </c>
      <c r="N520">
        <v>0</v>
      </c>
      <c r="O520" s="2">
        <f t="shared" si="39"/>
        <v>17.5</v>
      </c>
      <c r="P520" s="2">
        <f t="shared" si="40"/>
        <v>17.5</v>
      </c>
      <c r="Q520">
        <f t="shared" si="41"/>
        <v>106.42</v>
      </c>
      <c r="R520">
        <f t="shared" si="42"/>
        <v>0</v>
      </c>
      <c r="S520" s="3">
        <f>IF(odi[[#This Row],[Milestones]]=0,0,(odi[[#This Row],[Mat]]/odi[[#This Row],[Milestones]]))</f>
        <v>0</v>
      </c>
      <c r="T520" s="3">
        <f>odi[[#This Row],[Milestones]]/odi[[#This Row],[Mat]]*100</f>
        <v>0</v>
      </c>
      <c r="U520" s="3"/>
    </row>
    <row r="521" spans="1:21" x14ac:dyDescent="0.3">
      <c r="A521">
        <v>48</v>
      </c>
      <c r="B521" t="s">
        <v>794</v>
      </c>
      <c r="C521" t="s">
        <v>14</v>
      </c>
      <c r="D521">
        <v>2015</v>
      </c>
      <c r="E521">
        <v>49</v>
      </c>
      <c r="F521">
        <v>33</v>
      </c>
      <c r="G521">
        <v>11</v>
      </c>
      <c r="H521">
        <v>290</v>
      </c>
      <c r="I521">
        <v>42</v>
      </c>
      <c r="J521">
        <v>13.18</v>
      </c>
      <c r="K521">
        <v>93.24</v>
      </c>
      <c r="L521">
        <v>0</v>
      </c>
      <c r="M521">
        <v>0</v>
      </c>
      <c r="N521">
        <v>6</v>
      </c>
      <c r="O521" s="2">
        <f t="shared" si="39"/>
        <v>5.9183673469387754</v>
      </c>
      <c r="P521" s="2">
        <f t="shared" si="40"/>
        <v>8.7878787878787872</v>
      </c>
      <c r="Q521">
        <f t="shared" si="41"/>
        <v>106.41999999999999</v>
      </c>
      <c r="R521">
        <f t="shared" si="42"/>
        <v>0</v>
      </c>
      <c r="S521" s="3">
        <f>IF(odi[[#This Row],[Milestones]]=0,0,(odi[[#This Row],[Mat]]/odi[[#This Row],[Milestones]]))</f>
        <v>0</v>
      </c>
      <c r="T521" s="3">
        <f>odi[[#This Row],[Milestones]]/odi[[#This Row],[Mat]]*100</f>
        <v>0</v>
      </c>
      <c r="U521" s="3"/>
    </row>
    <row r="522" spans="1:21" x14ac:dyDescent="0.3">
      <c r="A522">
        <v>42</v>
      </c>
      <c r="B522" t="s">
        <v>110</v>
      </c>
      <c r="C522" t="s">
        <v>13</v>
      </c>
      <c r="D522">
        <v>2014</v>
      </c>
      <c r="E522">
        <v>50</v>
      </c>
      <c r="F522">
        <v>39</v>
      </c>
      <c r="G522">
        <v>4</v>
      </c>
      <c r="H522">
        <v>707</v>
      </c>
      <c r="I522">
        <v>52</v>
      </c>
      <c r="J522">
        <v>20.2</v>
      </c>
      <c r="K522">
        <v>86.21</v>
      </c>
      <c r="L522">
        <v>0</v>
      </c>
      <c r="M522">
        <v>2</v>
      </c>
      <c r="N522">
        <v>5</v>
      </c>
      <c r="O522" s="2">
        <f t="shared" si="39"/>
        <v>14.14</v>
      </c>
      <c r="P522" s="2">
        <f t="shared" si="40"/>
        <v>18.128205128205128</v>
      </c>
      <c r="Q522">
        <f t="shared" si="41"/>
        <v>106.41</v>
      </c>
      <c r="R522">
        <f t="shared" si="42"/>
        <v>2</v>
      </c>
      <c r="S522" s="3">
        <f>IF(odi[[#This Row],[Milestones]]=0,0,(odi[[#This Row],[Mat]]/odi[[#This Row],[Milestones]]))</f>
        <v>25</v>
      </c>
      <c r="T522" s="3">
        <f>odi[[#This Row],[Milestones]]/odi[[#This Row],[Mat]]*100</f>
        <v>4</v>
      </c>
      <c r="U522" s="3"/>
    </row>
    <row r="523" spans="1:21" x14ac:dyDescent="0.3">
      <c r="A523">
        <v>0</v>
      </c>
      <c r="B523" t="s">
        <v>237</v>
      </c>
      <c r="C523" t="s">
        <v>18</v>
      </c>
      <c r="D523">
        <v>2013</v>
      </c>
      <c r="E523">
        <v>22</v>
      </c>
      <c r="F523">
        <v>21</v>
      </c>
      <c r="G523">
        <v>2</v>
      </c>
      <c r="H523">
        <v>586</v>
      </c>
      <c r="I523">
        <v>146</v>
      </c>
      <c r="J523">
        <v>30.84</v>
      </c>
      <c r="K523">
        <v>75.510000000000005</v>
      </c>
      <c r="L523">
        <v>2</v>
      </c>
      <c r="M523">
        <v>2</v>
      </c>
      <c r="N523">
        <v>2</v>
      </c>
      <c r="O523" s="2">
        <f t="shared" si="39"/>
        <v>26.636363636363637</v>
      </c>
      <c r="P523" s="2">
        <f t="shared" si="40"/>
        <v>27.904761904761905</v>
      </c>
      <c r="Q523">
        <f t="shared" si="41"/>
        <v>106.35000000000001</v>
      </c>
      <c r="R523">
        <f t="shared" si="42"/>
        <v>4</v>
      </c>
      <c r="S523" s="3">
        <f>IF(odi[[#This Row],[Milestones]]=0,0,(odi[[#This Row],[Mat]]/odi[[#This Row],[Milestones]]))</f>
        <v>5.5</v>
      </c>
      <c r="T523" s="3">
        <f>odi[[#This Row],[Milestones]]/odi[[#This Row],[Mat]]*100</f>
        <v>18.181818181818183</v>
      </c>
      <c r="U523" s="3"/>
    </row>
    <row r="524" spans="1:21" x14ac:dyDescent="0.3">
      <c r="A524">
        <v>34</v>
      </c>
      <c r="B524" t="s">
        <v>2213</v>
      </c>
      <c r="C524" t="s">
        <v>12</v>
      </c>
      <c r="D524">
        <v>1991</v>
      </c>
      <c r="E524">
        <v>87</v>
      </c>
      <c r="F524">
        <v>64</v>
      </c>
      <c r="G524">
        <v>15</v>
      </c>
      <c r="H524">
        <v>1242</v>
      </c>
      <c r="I524">
        <v>74</v>
      </c>
      <c r="J524">
        <v>25.34</v>
      </c>
      <c r="K524">
        <v>80.959999999999994</v>
      </c>
      <c r="L524">
        <v>0</v>
      </c>
      <c r="M524">
        <v>9</v>
      </c>
      <c r="N524">
        <v>5</v>
      </c>
      <c r="O524" s="2">
        <f t="shared" si="39"/>
        <v>14.275862068965518</v>
      </c>
      <c r="P524" s="2">
        <f t="shared" si="40"/>
        <v>19.40625</v>
      </c>
      <c r="Q524">
        <f t="shared" si="41"/>
        <v>106.3</v>
      </c>
      <c r="R524">
        <f t="shared" si="42"/>
        <v>9</v>
      </c>
      <c r="S524" s="3">
        <f>IF(odi[[#This Row],[Milestones]]=0,0,(odi[[#This Row],[Mat]]/odi[[#This Row],[Milestones]]))</f>
        <v>9.6666666666666661</v>
      </c>
      <c r="T524" s="3">
        <f>odi[[#This Row],[Milestones]]/odi[[#This Row],[Mat]]*100</f>
        <v>10.344827586206897</v>
      </c>
      <c r="U524" s="3"/>
    </row>
    <row r="525" spans="1:21" x14ac:dyDescent="0.3">
      <c r="A525">
        <v>19</v>
      </c>
      <c r="B525" t="s">
        <v>1363</v>
      </c>
      <c r="C525" t="s">
        <v>22</v>
      </c>
      <c r="D525">
        <v>2009</v>
      </c>
      <c r="E525">
        <v>39</v>
      </c>
      <c r="F525">
        <v>28</v>
      </c>
      <c r="G525">
        <v>10</v>
      </c>
      <c r="H525">
        <v>361</v>
      </c>
      <c r="I525">
        <v>50</v>
      </c>
      <c r="J525">
        <v>20.05</v>
      </c>
      <c r="K525">
        <v>86.15</v>
      </c>
      <c r="L525">
        <v>0</v>
      </c>
      <c r="M525">
        <v>1</v>
      </c>
      <c r="N525">
        <v>5</v>
      </c>
      <c r="O525" s="2">
        <f t="shared" si="39"/>
        <v>9.2564102564102573</v>
      </c>
      <c r="P525" s="2">
        <f t="shared" si="40"/>
        <v>12.892857142857142</v>
      </c>
      <c r="Q525">
        <f t="shared" si="41"/>
        <v>106.2</v>
      </c>
      <c r="R525">
        <f t="shared" si="42"/>
        <v>1</v>
      </c>
      <c r="S525" s="3">
        <f>IF(odi[[#This Row],[Milestones]]=0,0,(odi[[#This Row],[Mat]]/odi[[#This Row],[Milestones]]))</f>
        <v>39</v>
      </c>
      <c r="T525" s="3">
        <f>odi[[#This Row],[Milestones]]/odi[[#This Row],[Mat]]*100</f>
        <v>2.5641025641025639</v>
      </c>
      <c r="U525" s="3"/>
    </row>
    <row r="526" spans="1:21" x14ac:dyDescent="0.3">
      <c r="A526">
        <v>23</v>
      </c>
      <c r="B526" t="s">
        <v>928</v>
      </c>
      <c r="C526" t="s">
        <v>16</v>
      </c>
      <c r="D526">
        <v>1992</v>
      </c>
      <c r="E526">
        <v>175</v>
      </c>
      <c r="F526">
        <v>151</v>
      </c>
      <c r="G526">
        <v>40</v>
      </c>
      <c r="H526">
        <v>3709</v>
      </c>
      <c r="I526">
        <v>102</v>
      </c>
      <c r="J526">
        <v>33.409999999999997</v>
      </c>
      <c r="K526">
        <v>72.650000000000006</v>
      </c>
      <c r="L526">
        <v>1</v>
      </c>
      <c r="M526">
        <v>19</v>
      </c>
      <c r="N526">
        <v>6</v>
      </c>
      <c r="O526" s="2">
        <f t="shared" si="39"/>
        <v>21.194285714285716</v>
      </c>
      <c r="P526" s="2">
        <f t="shared" si="40"/>
        <v>24.56291390728477</v>
      </c>
      <c r="Q526">
        <f t="shared" si="41"/>
        <v>106.06</v>
      </c>
      <c r="R526">
        <f t="shared" si="42"/>
        <v>20</v>
      </c>
      <c r="S526" s="3">
        <f>IF(odi[[#This Row],[Milestones]]=0,0,(odi[[#This Row],[Mat]]/odi[[#This Row],[Milestones]]))</f>
        <v>8.75</v>
      </c>
      <c r="T526" s="3">
        <f>odi[[#This Row],[Milestones]]/odi[[#This Row],[Mat]]*100</f>
        <v>11.428571428571429</v>
      </c>
      <c r="U526" s="3"/>
    </row>
    <row r="527" spans="1:21" x14ac:dyDescent="0.3">
      <c r="A527">
        <v>39</v>
      </c>
      <c r="B527" t="s">
        <v>2273</v>
      </c>
      <c r="C527" t="s">
        <v>12</v>
      </c>
      <c r="D527">
        <v>2004</v>
      </c>
      <c r="E527">
        <v>73</v>
      </c>
      <c r="F527">
        <v>51</v>
      </c>
      <c r="G527">
        <v>11</v>
      </c>
      <c r="H527">
        <v>715</v>
      </c>
      <c r="I527">
        <v>48</v>
      </c>
      <c r="J527">
        <v>17.87</v>
      </c>
      <c r="K527">
        <v>88.16</v>
      </c>
      <c r="L527">
        <v>0</v>
      </c>
      <c r="M527">
        <v>0</v>
      </c>
      <c r="N527">
        <v>2</v>
      </c>
      <c r="O527" s="2">
        <f t="shared" si="39"/>
        <v>9.794520547945206</v>
      </c>
      <c r="P527" s="2">
        <f t="shared" si="40"/>
        <v>14.019607843137255</v>
      </c>
      <c r="Q527">
        <f t="shared" si="41"/>
        <v>106.03</v>
      </c>
      <c r="R527">
        <f t="shared" si="42"/>
        <v>0</v>
      </c>
      <c r="S527" s="3">
        <f>IF(odi[[#This Row],[Milestones]]=0,0,(odi[[#This Row],[Mat]]/odi[[#This Row],[Milestones]]))</f>
        <v>0</v>
      </c>
      <c r="T527" s="3">
        <f>odi[[#This Row],[Milestones]]/odi[[#This Row],[Mat]]*100</f>
        <v>0</v>
      </c>
      <c r="U527" s="3"/>
    </row>
    <row r="528" spans="1:21" x14ac:dyDescent="0.3">
      <c r="A528">
        <v>28</v>
      </c>
      <c r="B528" t="s">
        <v>1072</v>
      </c>
      <c r="C528" t="s">
        <v>2024</v>
      </c>
      <c r="D528">
        <v>2011</v>
      </c>
      <c r="E528">
        <v>2</v>
      </c>
      <c r="F528">
        <v>2</v>
      </c>
      <c r="G528">
        <v>1</v>
      </c>
      <c r="H528">
        <v>6</v>
      </c>
      <c r="I528">
        <v>5</v>
      </c>
      <c r="J528">
        <v>6</v>
      </c>
      <c r="K528">
        <v>100</v>
      </c>
      <c r="L528">
        <v>0</v>
      </c>
      <c r="M528">
        <v>0</v>
      </c>
      <c r="N528">
        <v>0</v>
      </c>
      <c r="O528" s="2">
        <f t="shared" si="39"/>
        <v>3</v>
      </c>
      <c r="P528" s="2">
        <f t="shared" si="40"/>
        <v>3</v>
      </c>
      <c r="Q528">
        <f t="shared" si="41"/>
        <v>106</v>
      </c>
      <c r="R528">
        <f t="shared" si="42"/>
        <v>0</v>
      </c>
      <c r="S528" s="3">
        <f>IF(odi[[#This Row],[Milestones]]=0,0,(odi[[#This Row],[Mat]]/odi[[#This Row],[Milestones]]))</f>
        <v>0</v>
      </c>
      <c r="T528" s="3">
        <f>odi[[#This Row],[Milestones]]/odi[[#This Row],[Mat]]*100</f>
        <v>0</v>
      </c>
      <c r="U528" s="3"/>
    </row>
    <row r="529" spans="1:21" x14ac:dyDescent="0.3">
      <c r="A529">
        <v>15</v>
      </c>
      <c r="B529" t="s">
        <v>565</v>
      </c>
      <c r="C529" t="s">
        <v>2030</v>
      </c>
      <c r="D529">
        <v>2010</v>
      </c>
      <c r="E529">
        <v>44</v>
      </c>
      <c r="F529">
        <v>41</v>
      </c>
      <c r="G529">
        <v>4</v>
      </c>
      <c r="H529">
        <v>915</v>
      </c>
      <c r="I529">
        <v>92</v>
      </c>
      <c r="J529">
        <v>24.72</v>
      </c>
      <c r="K529">
        <v>81.260000000000005</v>
      </c>
      <c r="L529">
        <v>0</v>
      </c>
      <c r="M529">
        <v>6</v>
      </c>
      <c r="N529">
        <v>2</v>
      </c>
      <c r="O529" s="2">
        <f t="shared" si="39"/>
        <v>20.795454545454547</v>
      </c>
      <c r="P529" s="2">
        <f t="shared" si="40"/>
        <v>22.317073170731707</v>
      </c>
      <c r="Q529">
        <f t="shared" si="41"/>
        <v>105.98</v>
      </c>
      <c r="R529">
        <f t="shared" si="42"/>
        <v>6</v>
      </c>
      <c r="S529" s="3">
        <f>IF(odi[[#This Row],[Milestones]]=0,0,(odi[[#This Row],[Mat]]/odi[[#This Row],[Milestones]]))</f>
        <v>7.333333333333333</v>
      </c>
      <c r="T529" s="3">
        <f>odi[[#This Row],[Milestones]]/odi[[#This Row],[Mat]]*100</f>
        <v>13.636363636363635</v>
      </c>
      <c r="U529" s="3"/>
    </row>
    <row r="530" spans="1:21" x14ac:dyDescent="0.3">
      <c r="A530">
        <v>42</v>
      </c>
      <c r="B530" t="s">
        <v>544</v>
      </c>
      <c r="C530" t="s">
        <v>2025</v>
      </c>
      <c r="D530">
        <v>2018</v>
      </c>
      <c r="E530">
        <v>18</v>
      </c>
      <c r="F530">
        <v>18</v>
      </c>
      <c r="G530">
        <v>2</v>
      </c>
      <c r="H530">
        <v>454</v>
      </c>
      <c r="I530">
        <v>76</v>
      </c>
      <c r="J530">
        <v>28.37</v>
      </c>
      <c r="K530">
        <v>77.599999999999994</v>
      </c>
      <c r="L530">
        <v>0</v>
      </c>
      <c r="M530">
        <v>3</v>
      </c>
      <c r="N530">
        <v>1</v>
      </c>
      <c r="O530" s="2">
        <f t="shared" si="39"/>
        <v>25.222222222222221</v>
      </c>
      <c r="P530" s="2">
        <f t="shared" si="40"/>
        <v>25.222222222222221</v>
      </c>
      <c r="Q530">
        <f t="shared" si="41"/>
        <v>105.97</v>
      </c>
      <c r="R530">
        <f t="shared" si="42"/>
        <v>3</v>
      </c>
      <c r="S530" s="3">
        <f>IF(odi[[#This Row],[Milestones]]=0,0,(odi[[#This Row],[Mat]]/odi[[#This Row],[Milestones]]))</f>
        <v>6</v>
      </c>
      <c r="T530" s="3">
        <f>odi[[#This Row],[Milestones]]/odi[[#This Row],[Mat]]*100</f>
        <v>16.666666666666664</v>
      </c>
      <c r="U530" s="3"/>
    </row>
    <row r="531" spans="1:21" x14ac:dyDescent="0.3">
      <c r="A531">
        <v>46</v>
      </c>
      <c r="B531" t="s">
        <v>2139</v>
      </c>
      <c r="C531" t="s">
        <v>13</v>
      </c>
      <c r="D531">
        <v>1991</v>
      </c>
      <c r="E531">
        <v>114</v>
      </c>
      <c r="F531">
        <v>111</v>
      </c>
      <c r="G531">
        <v>8</v>
      </c>
      <c r="H531">
        <v>3170</v>
      </c>
      <c r="I531">
        <v>158</v>
      </c>
      <c r="J531">
        <v>30.77</v>
      </c>
      <c r="K531">
        <v>75.150000000000006</v>
      </c>
      <c r="L531">
        <v>7</v>
      </c>
      <c r="M531">
        <v>12</v>
      </c>
      <c r="N531">
        <v>6</v>
      </c>
      <c r="O531" s="2">
        <f t="shared" si="39"/>
        <v>27.807017543859651</v>
      </c>
      <c r="P531" s="2">
        <f t="shared" si="40"/>
        <v>28.558558558558559</v>
      </c>
      <c r="Q531">
        <f t="shared" si="41"/>
        <v>105.92</v>
      </c>
      <c r="R531">
        <f t="shared" si="42"/>
        <v>19</v>
      </c>
      <c r="S531" s="3">
        <f>IF(odi[[#This Row],[Milestones]]=0,0,(odi[[#This Row],[Mat]]/odi[[#This Row],[Milestones]]))</f>
        <v>6</v>
      </c>
      <c r="T531" s="3">
        <f>odi[[#This Row],[Milestones]]/odi[[#This Row],[Mat]]*100</f>
        <v>16.666666666666664</v>
      </c>
      <c r="U531" s="3"/>
    </row>
    <row r="532" spans="1:21" x14ac:dyDescent="0.3">
      <c r="A532">
        <v>0</v>
      </c>
      <c r="B532" t="s">
        <v>2448</v>
      </c>
      <c r="C532" t="s">
        <v>18</v>
      </c>
      <c r="D532">
        <v>1976</v>
      </c>
      <c r="E532">
        <v>13</v>
      </c>
      <c r="F532">
        <v>10</v>
      </c>
      <c r="G532">
        <v>1</v>
      </c>
      <c r="H532">
        <v>258</v>
      </c>
      <c r="I532">
        <v>104</v>
      </c>
      <c r="J532">
        <v>28.66</v>
      </c>
      <c r="K532">
        <v>77.239999999999995</v>
      </c>
      <c r="L532">
        <v>1</v>
      </c>
      <c r="M532">
        <v>0</v>
      </c>
      <c r="N532">
        <v>1</v>
      </c>
      <c r="O532" s="2">
        <f t="shared" si="39"/>
        <v>19.846153846153847</v>
      </c>
      <c r="P532" s="2">
        <f t="shared" si="40"/>
        <v>25.8</v>
      </c>
      <c r="Q532">
        <f t="shared" si="41"/>
        <v>105.89999999999999</v>
      </c>
      <c r="R532">
        <f t="shared" si="42"/>
        <v>1</v>
      </c>
      <c r="S532" s="3">
        <f>IF(odi[[#This Row],[Milestones]]=0,0,(odi[[#This Row],[Mat]]/odi[[#This Row],[Milestones]]))</f>
        <v>13</v>
      </c>
      <c r="T532" s="3">
        <f>odi[[#This Row],[Milestones]]/odi[[#This Row],[Mat]]*100</f>
        <v>7.6923076923076925</v>
      </c>
      <c r="U532" s="3"/>
    </row>
    <row r="533" spans="1:21" x14ac:dyDescent="0.3">
      <c r="A533">
        <v>19</v>
      </c>
      <c r="B533" t="s">
        <v>2482</v>
      </c>
      <c r="C533" t="s">
        <v>13</v>
      </c>
      <c r="D533">
        <v>1975</v>
      </c>
      <c r="E533">
        <v>7</v>
      </c>
      <c r="F533">
        <v>6</v>
      </c>
      <c r="G533">
        <v>0</v>
      </c>
      <c r="H533">
        <v>223</v>
      </c>
      <c r="I533">
        <v>90</v>
      </c>
      <c r="J533">
        <v>37.159999999999997</v>
      </c>
      <c r="K533">
        <v>68.61</v>
      </c>
      <c r="L533">
        <v>0</v>
      </c>
      <c r="M533">
        <v>2</v>
      </c>
      <c r="N533">
        <v>0</v>
      </c>
      <c r="O533" s="2">
        <f t="shared" si="39"/>
        <v>31.857142857142858</v>
      </c>
      <c r="P533" s="2">
        <f t="shared" si="40"/>
        <v>37.166666666666664</v>
      </c>
      <c r="Q533">
        <f t="shared" si="41"/>
        <v>105.77</v>
      </c>
      <c r="R533">
        <f t="shared" si="42"/>
        <v>2</v>
      </c>
      <c r="S533" s="3">
        <f>IF(odi[[#This Row],[Milestones]]=0,0,(odi[[#This Row],[Mat]]/odi[[#This Row],[Milestones]]))</f>
        <v>3.5</v>
      </c>
      <c r="T533" s="3">
        <f>odi[[#This Row],[Milestones]]/odi[[#This Row],[Mat]]*100</f>
        <v>28.571428571428569</v>
      </c>
      <c r="U533" s="3"/>
    </row>
    <row r="534" spans="1:21" x14ac:dyDescent="0.3">
      <c r="A534">
        <v>1</v>
      </c>
      <c r="B534" t="s">
        <v>2796</v>
      </c>
      <c r="C534" t="s">
        <v>22</v>
      </c>
      <c r="D534">
        <v>2008</v>
      </c>
      <c r="E534">
        <v>2</v>
      </c>
      <c r="F534">
        <v>2</v>
      </c>
      <c r="G534">
        <v>0</v>
      </c>
      <c r="H534">
        <v>56</v>
      </c>
      <c r="I534">
        <v>54</v>
      </c>
      <c r="J534">
        <v>28</v>
      </c>
      <c r="K534">
        <v>77.77</v>
      </c>
      <c r="L534">
        <v>0</v>
      </c>
      <c r="M534">
        <v>1</v>
      </c>
      <c r="N534">
        <v>0</v>
      </c>
      <c r="O534" s="2">
        <f t="shared" si="39"/>
        <v>28</v>
      </c>
      <c r="P534" s="2">
        <f t="shared" si="40"/>
        <v>28</v>
      </c>
      <c r="Q534">
        <f t="shared" si="41"/>
        <v>105.77</v>
      </c>
      <c r="R534">
        <f t="shared" si="42"/>
        <v>1</v>
      </c>
      <c r="S534" s="3">
        <f>IF(odi[[#This Row],[Milestones]]=0,0,(odi[[#This Row],[Mat]]/odi[[#This Row],[Milestones]]))</f>
        <v>2</v>
      </c>
      <c r="T534" s="3">
        <f>odi[[#This Row],[Milestones]]/odi[[#This Row],[Mat]]*100</f>
        <v>50</v>
      </c>
      <c r="U534" s="3"/>
    </row>
    <row r="535" spans="1:21" x14ac:dyDescent="0.3">
      <c r="A535">
        <v>23</v>
      </c>
      <c r="B535" t="s">
        <v>613</v>
      </c>
      <c r="C535" t="s">
        <v>18</v>
      </c>
      <c r="D535">
        <v>2018</v>
      </c>
      <c r="E535">
        <v>10</v>
      </c>
      <c r="F535">
        <v>10</v>
      </c>
      <c r="G535">
        <v>2</v>
      </c>
      <c r="H535">
        <v>272</v>
      </c>
      <c r="I535">
        <v>58</v>
      </c>
      <c r="J535">
        <v>34</v>
      </c>
      <c r="K535">
        <v>71.760000000000005</v>
      </c>
      <c r="L535">
        <v>0</v>
      </c>
      <c r="M535">
        <v>3</v>
      </c>
      <c r="N535">
        <v>0</v>
      </c>
      <c r="O535" s="2">
        <f t="shared" si="39"/>
        <v>27.2</v>
      </c>
      <c r="P535" s="2">
        <f t="shared" si="40"/>
        <v>27.2</v>
      </c>
      <c r="Q535">
        <f t="shared" si="41"/>
        <v>105.76</v>
      </c>
      <c r="R535">
        <f t="shared" si="42"/>
        <v>3</v>
      </c>
      <c r="S535" s="3">
        <f>IF(odi[[#This Row],[Milestones]]=0,0,(odi[[#This Row],[Mat]]/odi[[#This Row],[Milestones]]))</f>
        <v>3.3333333333333335</v>
      </c>
      <c r="T535" s="3">
        <f>odi[[#This Row],[Milestones]]/odi[[#This Row],[Mat]]*100</f>
        <v>30</v>
      </c>
      <c r="U535" s="3"/>
    </row>
    <row r="536" spans="1:21" x14ac:dyDescent="0.3">
      <c r="A536">
        <v>39</v>
      </c>
      <c r="B536" t="s">
        <v>156</v>
      </c>
      <c r="C536" t="s">
        <v>16</v>
      </c>
      <c r="D536">
        <v>2009</v>
      </c>
      <c r="E536">
        <v>79</v>
      </c>
      <c r="F536">
        <v>79</v>
      </c>
      <c r="G536">
        <v>2</v>
      </c>
      <c r="H536">
        <v>1895</v>
      </c>
      <c r="I536">
        <v>160</v>
      </c>
      <c r="J536">
        <v>24.61</v>
      </c>
      <c r="K536">
        <v>81.010000000000005</v>
      </c>
      <c r="L536">
        <v>2</v>
      </c>
      <c r="M536">
        <v>9</v>
      </c>
      <c r="N536">
        <v>10</v>
      </c>
      <c r="O536" s="2">
        <f t="shared" si="39"/>
        <v>23.9873417721519</v>
      </c>
      <c r="P536" s="2">
        <f t="shared" si="40"/>
        <v>23.9873417721519</v>
      </c>
      <c r="Q536">
        <f t="shared" si="41"/>
        <v>105.62</v>
      </c>
      <c r="R536">
        <f t="shared" si="42"/>
        <v>11</v>
      </c>
      <c r="S536" s="3">
        <f>IF(odi[[#This Row],[Milestones]]=0,0,(odi[[#This Row],[Mat]]/odi[[#This Row],[Milestones]]))</f>
        <v>7.1818181818181817</v>
      </c>
      <c r="T536" s="3">
        <f>odi[[#This Row],[Milestones]]/odi[[#This Row],[Mat]]*100</f>
        <v>13.924050632911392</v>
      </c>
      <c r="U536" s="3"/>
    </row>
    <row r="537" spans="1:21" x14ac:dyDescent="0.3">
      <c r="A537">
        <v>26</v>
      </c>
      <c r="B537" t="s">
        <v>916</v>
      </c>
      <c r="C537" t="s">
        <v>12</v>
      </c>
      <c r="D537">
        <v>2014</v>
      </c>
      <c r="E537">
        <v>4</v>
      </c>
      <c r="F537">
        <v>2</v>
      </c>
      <c r="G537">
        <v>0</v>
      </c>
      <c r="H537">
        <v>53</v>
      </c>
      <c r="I537">
        <v>27</v>
      </c>
      <c r="J537">
        <v>26.5</v>
      </c>
      <c r="K537">
        <v>79.099999999999994</v>
      </c>
      <c r="L537">
        <v>0</v>
      </c>
      <c r="M537">
        <v>0</v>
      </c>
      <c r="N537">
        <v>0</v>
      </c>
      <c r="O537" s="2">
        <f t="shared" si="39"/>
        <v>13.25</v>
      </c>
      <c r="P537" s="2">
        <f t="shared" si="40"/>
        <v>26.5</v>
      </c>
      <c r="Q537">
        <f t="shared" si="41"/>
        <v>105.6</v>
      </c>
      <c r="R537">
        <f t="shared" si="42"/>
        <v>0</v>
      </c>
      <c r="S537" s="3">
        <f>IF(odi[[#This Row],[Milestones]]=0,0,(odi[[#This Row],[Mat]]/odi[[#This Row],[Milestones]]))</f>
        <v>0</v>
      </c>
      <c r="T537" s="3">
        <f>odi[[#This Row],[Milestones]]/odi[[#This Row],[Mat]]*100</f>
        <v>0</v>
      </c>
      <c r="U537" s="3"/>
    </row>
    <row r="538" spans="1:21" x14ac:dyDescent="0.3">
      <c r="A538">
        <v>6</v>
      </c>
      <c r="B538" t="s">
        <v>991</v>
      </c>
      <c r="C538" t="s">
        <v>14</v>
      </c>
      <c r="D538">
        <v>2016</v>
      </c>
      <c r="E538">
        <v>109</v>
      </c>
      <c r="F538">
        <v>75</v>
      </c>
      <c r="G538">
        <v>18</v>
      </c>
      <c r="H538">
        <v>1113</v>
      </c>
      <c r="I538">
        <v>69</v>
      </c>
      <c r="J538">
        <v>19.52</v>
      </c>
      <c r="K538">
        <v>86.01</v>
      </c>
      <c r="L538">
        <v>0</v>
      </c>
      <c r="M538">
        <v>2</v>
      </c>
      <c r="N538">
        <v>3</v>
      </c>
      <c r="O538" s="2">
        <f t="shared" si="39"/>
        <v>10.211009174311927</v>
      </c>
      <c r="P538" s="2">
        <f t="shared" si="40"/>
        <v>14.84</v>
      </c>
      <c r="Q538">
        <f t="shared" si="41"/>
        <v>105.53</v>
      </c>
      <c r="R538">
        <f t="shared" si="42"/>
        <v>2</v>
      </c>
      <c r="S538" s="3">
        <f>IF(odi[[#This Row],[Milestones]]=0,0,(odi[[#This Row],[Mat]]/odi[[#This Row],[Milestones]]))</f>
        <v>54.5</v>
      </c>
      <c r="T538" s="3">
        <f>odi[[#This Row],[Milestones]]/odi[[#This Row],[Mat]]*100</f>
        <v>1.834862385321101</v>
      </c>
      <c r="U538" s="3"/>
    </row>
    <row r="539" spans="1:21" x14ac:dyDescent="0.3">
      <c r="A539">
        <v>27</v>
      </c>
      <c r="B539" t="s">
        <v>649</v>
      </c>
      <c r="C539" t="s">
        <v>2040</v>
      </c>
      <c r="D539">
        <v>2019</v>
      </c>
      <c r="E539">
        <v>9</v>
      </c>
      <c r="F539">
        <v>9</v>
      </c>
      <c r="G539">
        <v>0</v>
      </c>
      <c r="H539">
        <v>348</v>
      </c>
      <c r="I539">
        <v>95</v>
      </c>
      <c r="J539">
        <v>38.659999999999997</v>
      </c>
      <c r="K539">
        <v>66.790000000000006</v>
      </c>
      <c r="L539">
        <v>0</v>
      </c>
      <c r="M539">
        <v>3</v>
      </c>
      <c r="N539">
        <v>1</v>
      </c>
      <c r="O539" s="2">
        <f t="shared" si="39"/>
        <v>38.666666666666664</v>
      </c>
      <c r="P539" s="2">
        <f t="shared" si="40"/>
        <v>38.666666666666664</v>
      </c>
      <c r="Q539">
        <f t="shared" si="41"/>
        <v>105.45</v>
      </c>
      <c r="R539">
        <f t="shared" si="42"/>
        <v>3</v>
      </c>
      <c r="S539" s="3">
        <f>IF(odi[[#This Row],[Milestones]]=0,0,(odi[[#This Row],[Mat]]/odi[[#This Row],[Milestones]]))</f>
        <v>3</v>
      </c>
      <c r="T539" s="3">
        <f>odi[[#This Row],[Milestones]]/odi[[#This Row],[Mat]]*100</f>
        <v>33.333333333333329</v>
      </c>
      <c r="U539" s="3"/>
    </row>
    <row r="540" spans="1:21" x14ac:dyDescent="0.3">
      <c r="A540">
        <v>9</v>
      </c>
      <c r="B540" t="s">
        <v>3078</v>
      </c>
      <c r="C540" t="s">
        <v>19</v>
      </c>
      <c r="D540">
        <v>1987</v>
      </c>
      <c r="E540">
        <v>1</v>
      </c>
      <c r="F540">
        <v>1</v>
      </c>
      <c r="G540">
        <v>0</v>
      </c>
      <c r="H540">
        <v>19</v>
      </c>
      <c r="I540">
        <v>19</v>
      </c>
      <c r="J540">
        <v>19</v>
      </c>
      <c r="K540">
        <v>86.36</v>
      </c>
      <c r="L540">
        <v>0</v>
      </c>
      <c r="M540">
        <v>0</v>
      </c>
      <c r="N540">
        <v>0</v>
      </c>
      <c r="O540" s="2">
        <f t="shared" si="39"/>
        <v>19</v>
      </c>
      <c r="P540" s="2">
        <f t="shared" si="40"/>
        <v>19</v>
      </c>
      <c r="Q540">
        <f t="shared" si="41"/>
        <v>105.36</v>
      </c>
      <c r="R540">
        <f t="shared" si="42"/>
        <v>0</v>
      </c>
      <c r="S540" s="3">
        <f>IF(odi[[#This Row],[Milestones]]=0,0,(odi[[#This Row],[Mat]]/odi[[#This Row],[Milestones]]))</f>
        <v>0</v>
      </c>
      <c r="T540" s="3">
        <f>odi[[#This Row],[Milestones]]/odi[[#This Row],[Mat]]*100</f>
        <v>0</v>
      </c>
      <c r="U540" s="3"/>
    </row>
    <row r="541" spans="1:21" x14ac:dyDescent="0.3">
      <c r="A541">
        <v>12</v>
      </c>
      <c r="B541" t="s">
        <v>125</v>
      </c>
      <c r="C541" t="s">
        <v>15</v>
      </c>
      <c r="D541">
        <v>2016</v>
      </c>
      <c r="E541">
        <v>139</v>
      </c>
      <c r="F541">
        <v>110</v>
      </c>
      <c r="G541">
        <v>22</v>
      </c>
      <c r="H541">
        <v>2200</v>
      </c>
      <c r="I541">
        <v>169</v>
      </c>
      <c r="J541">
        <v>25</v>
      </c>
      <c r="K541">
        <v>80.349999999999994</v>
      </c>
      <c r="L541">
        <v>2</v>
      </c>
      <c r="M541">
        <v>8</v>
      </c>
      <c r="N541">
        <v>4</v>
      </c>
      <c r="O541" s="2">
        <f t="shared" si="39"/>
        <v>15.827338129496402</v>
      </c>
      <c r="P541" s="2">
        <f t="shared" si="40"/>
        <v>20</v>
      </c>
      <c r="Q541">
        <f t="shared" si="41"/>
        <v>105.35</v>
      </c>
      <c r="R541">
        <f t="shared" si="42"/>
        <v>10</v>
      </c>
      <c r="S541" s="3">
        <f>IF(odi[[#This Row],[Milestones]]=0,0,(odi[[#This Row],[Mat]]/odi[[#This Row],[Milestones]]))</f>
        <v>13.9</v>
      </c>
      <c r="T541" s="3">
        <f>odi[[#This Row],[Milestones]]/odi[[#This Row],[Mat]]*100</f>
        <v>7.1942446043165464</v>
      </c>
      <c r="U541" s="3"/>
    </row>
    <row r="542" spans="1:21" x14ac:dyDescent="0.3">
      <c r="A542">
        <v>11</v>
      </c>
      <c r="B542" t="s">
        <v>477</v>
      </c>
      <c r="C542" t="s">
        <v>18</v>
      </c>
      <c r="D542">
        <v>2009</v>
      </c>
      <c r="E542">
        <v>49</v>
      </c>
      <c r="F542">
        <v>46</v>
      </c>
      <c r="G542">
        <v>5</v>
      </c>
      <c r="H542">
        <v>1334</v>
      </c>
      <c r="I542">
        <v>112</v>
      </c>
      <c r="J542">
        <v>32.53</v>
      </c>
      <c r="K542">
        <v>72.77</v>
      </c>
      <c r="L542">
        <v>1</v>
      </c>
      <c r="M542">
        <v>8</v>
      </c>
      <c r="N542">
        <v>2</v>
      </c>
      <c r="O542" s="2">
        <f t="shared" si="39"/>
        <v>27.224489795918366</v>
      </c>
      <c r="P542" s="2">
        <f t="shared" si="40"/>
        <v>29</v>
      </c>
      <c r="Q542">
        <f t="shared" si="41"/>
        <v>105.3</v>
      </c>
      <c r="R542">
        <f t="shared" si="42"/>
        <v>9</v>
      </c>
      <c r="S542" s="3">
        <f>IF(odi[[#This Row],[Milestones]]=0,0,(odi[[#This Row],[Mat]]/odi[[#This Row],[Milestones]]))</f>
        <v>5.4444444444444446</v>
      </c>
      <c r="T542" s="3">
        <f>odi[[#This Row],[Milestones]]/odi[[#This Row],[Mat]]*100</f>
        <v>18.367346938775512</v>
      </c>
      <c r="U542" s="3"/>
    </row>
    <row r="543" spans="1:21" x14ac:dyDescent="0.3">
      <c r="A543">
        <v>24</v>
      </c>
      <c r="B543" t="s">
        <v>1531</v>
      </c>
      <c r="C543" t="s">
        <v>14</v>
      </c>
      <c r="D543">
        <v>2007</v>
      </c>
      <c r="E543">
        <v>268</v>
      </c>
      <c r="F543">
        <v>259</v>
      </c>
      <c r="G543">
        <v>32</v>
      </c>
      <c r="H543">
        <v>8529</v>
      </c>
      <c r="I543">
        <v>132</v>
      </c>
      <c r="J543">
        <v>37.57</v>
      </c>
      <c r="K543">
        <v>67.72</v>
      </c>
      <c r="L543">
        <v>11</v>
      </c>
      <c r="M543">
        <v>59</v>
      </c>
      <c r="N543">
        <v>13</v>
      </c>
      <c r="O543" s="2">
        <f t="shared" si="39"/>
        <v>31.824626865671643</v>
      </c>
      <c r="P543" s="2">
        <f t="shared" si="40"/>
        <v>32.930501930501933</v>
      </c>
      <c r="Q543">
        <f t="shared" si="41"/>
        <v>105.28999999999999</v>
      </c>
      <c r="R543">
        <f t="shared" si="42"/>
        <v>70</v>
      </c>
      <c r="S543" s="3">
        <f>IF(odi[[#This Row],[Milestones]]=0,0,(odi[[#This Row],[Mat]]/odi[[#This Row],[Milestones]]))</f>
        <v>3.8285714285714287</v>
      </c>
      <c r="T543" s="3">
        <f>odi[[#This Row],[Milestones]]/odi[[#This Row],[Mat]]*100</f>
        <v>26.119402985074625</v>
      </c>
      <c r="U543" s="3"/>
    </row>
    <row r="544" spans="1:21" x14ac:dyDescent="0.3">
      <c r="A544">
        <v>47</v>
      </c>
      <c r="B544" t="s">
        <v>2157</v>
      </c>
      <c r="C544" t="s">
        <v>21</v>
      </c>
      <c r="D544">
        <v>2019</v>
      </c>
      <c r="E544">
        <v>73</v>
      </c>
      <c r="F544">
        <v>69</v>
      </c>
      <c r="G544">
        <v>2</v>
      </c>
      <c r="H544">
        <v>2359</v>
      </c>
      <c r="I544">
        <v>114</v>
      </c>
      <c r="J544">
        <v>35.200000000000003</v>
      </c>
      <c r="K544">
        <v>70.08</v>
      </c>
      <c r="L544">
        <v>4</v>
      </c>
      <c r="M544">
        <v>16</v>
      </c>
      <c r="N544">
        <v>3</v>
      </c>
      <c r="O544" s="2">
        <f t="shared" si="39"/>
        <v>32.315068493150683</v>
      </c>
      <c r="P544" s="2">
        <f t="shared" si="40"/>
        <v>34.188405797101453</v>
      </c>
      <c r="Q544">
        <f t="shared" si="41"/>
        <v>105.28</v>
      </c>
      <c r="R544">
        <f t="shared" si="42"/>
        <v>20</v>
      </c>
      <c r="S544" s="3">
        <f>IF(odi[[#This Row],[Milestones]]=0,0,(odi[[#This Row],[Mat]]/odi[[#This Row],[Milestones]]))</f>
        <v>3.65</v>
      </c>
      <c r="T544" s="3">
        <f>odi[[#This Row],[Milestones]]/odi[[#This Row],[Mat]]*100</f>
        <v>27.397260273972602</v>
      </c>
      <c r="U544" s="3"/>
    </row>
    <row r="545" spans="1:21" x14ac:dyDescent="0.3">
      <c r="A545">
        <v>12</v>
      </c>
      <c r="B545" t="s">
        <v>1108</v>
      </c>
      <c r="C545" t="s">
        <v>18</v>
      </c>
      <c r="D545">
        <v>2016</v>
      </c>
      <c r="E545">
        <v>48</v>
      </c>
      <c r="F545">
        <v>14</v>
      </c>
      <c r="G545">
        <v>10</v>
      </c>
      <c r="H545">
        <v>108</v>
      </c>
      <c r="I545">
        <v>34</v>
      </c>
      <c r="J545">
        <v>27</v>
      </c>
      <c r="K545">
        <v>78.260000000000005</v>
      </c>
      <c r="L545">
        <v>0</v>
      </c>
      <c r="M545">
        <v>0</v>
      </c>
      <c r="N545">
        <v>0</v>
      </c>
      <c r="O545" s="2">
        <f t="shared" si="39"/>
        <v>2.25</v>
      </c>
      <c r="P545" s="2">
        <f t="shared" si="40"/>
        <v>7.7142857142857144</v>
      </c>
      <c r="Q545">
        <f t="shared" si="41"/>
        <v>105.26</v>
      </c>
      <c r="R545">
        <f t="shared" si="42"/>
        <v>0</v>
      </c>
      <c r="S545" s="3">
        <f>IF(odi[[#This Row],[Milestones]]=0,0,(odi[[#This Row],[Mat]]/odi[[#This Row],[Milestones]]))</f>
        <v>0</v>
      </c>
      <c r="T545" s="3">
        <f>odi[[#This Row],[Milestones]]/odi[[#This Row],[Mat]]*100</f>
        <v>0</v>
      </c>
      <c r="U545" s="3"/>
    </row>
    <row r="546" spans="1:21" x14ac:dyDescent="0.3">
      <c r="A546">
        <v>2</v>
      </c>
      <c r="B546" t="s">
        <v>98</v>
      </c>
      <c r="C546" t="s">
        <v>19</v>
      </c>
      <c r="D546">
        <v>2018</v>
      </c>
      <c r="E546">
        <v>213</v>
      </c>
      <c r="F546">
        <v>198</v>
      </c>
      <c r="G546">
        <v>26</v>
      </c>
      <c r="H546">
        <v>4340</v>
      </c>
      <c r="I546">
        <v>117</v>
      </c>
      <c r="J546">
        <v>25.23</v>
      </c>
      <c r="K546">
        <v>80.02</v>
      </c>
      <c r="L546">
        <v>2</v>
      </c>
      <c r="M546">
        <v>19</v>
      </c>
      <c r="N546">
        <v>17</v>
      </c>
      <c r="O546" s="2">
        <f t="shared" si="39"/>
        <v>20.375586854460092</v>
      </c>
      <c r="P546" s="2">
        <f t="shared" si="40"/>
        <v>21.91919191919192</v>
      </c>
      <c r="Q546">
        <f t="shared" si="41"/>
        <v>105.25</v>
      </c>
      <c r="R546">
        <f t="shared" si="42"/>
        <v>21</v>
      </c>
      <c r="S546" s="3">
        <f>IF(odi[[#This Row],[Milestones]]=0,0,(odi[[#This Row],[Mat]]/odi[[#This Row],[Milestones]]))</f>
        <v>10.142857142857142</v>
      </c>
      <c r="T546" s="3">
        <f>odi[[#This Row],[Milestones]]/odi[[#This Row],[Mat]]*100</f>
        <v>9.8591549295774641</v>
      </c>
      <c r="U546" s="3"/>
    </row>
    <row r="547" spans="1:21" x14ac:dyDescent="0.3">
      <c r="A547">
        <v>11</v>
      </c>
      <c r="B547" t="s">
        <v>2435</v>
      </c>
      <c r="C547" t="s">
        <v>2020</v>
      </c>
      <c r="D547">
        <v>2019</v>
      </c>
      <c r="E547">
        <v>8</v>
      </c>
      <c r="F547">
        <v>8</v>
      </c>
      <c r="G547">
        <v>0</v>
      </c>
      <c r="H547">
        <v>281</v>
      </c>
      <c r="I547">
        <v>87</v>
      </c>
      <c r="J547">
        <v>35.119999999999997</v>
      </c>
      <c r="K547">
        <v>70.069999999999993</v>
      </c>
      <c r="L547">
        <v>0</v>
      </c>
      <c r="M547">
        <v>3</v>
      </c>
      <c r="N547">
        <v>0</v>
      </c>
      <c r="O547" s="2">
        <f t="shared" si="39"/>
        <v>35.125</v>
      </c>
      <c r="P547" s="2">
        <f t="shared" si="40"/>
        <v>35.125</v>
      </c>
      <c r="Q547">
        <f t="shared" si="41"/>
        <v>105.19</v>
      </c>
      <c r="R547">
        <f t="shared" si="42"/>
        <v>3</v>
      </c>
      <c r="S547" s="3">
        <f>IF(odi[[#This Row],[Milestones]]=0,0,(odi[[#This Row],[Mat]]/odi[[#This Row],[Milestones]]))</f>
        <v>2.6666666666666665</v>
      </c>
      <c r="T547" s="3">
        <f>odi[[#This Row],[Milestones]]/odi[[#This Row],[Mat]]*100</f>
        <v>37.5</v>
      </c>
      <c r="U547" s="3"/>
    </row>
    <row r="548" spans="1:21" x14ac:dyDescent="0.3">
      <c r="A548">
        <v>3</v>
      </c>
      <c r="B548" t="s">
        <v>420</v>
      </c>
      <c r="C548" t="s">
        <v>2020</v>
      </c>
      <c r="D548">
        <v>2010</v>
      </c>
      <c r="E548">
        <v>35</v>
      </c>
      <c r="F548">
        <v>35</v>
      </c>
      <c r="G548">
        <v>4</v>
      </c>
      <c r="H548">
        <v>956</v>
      </c>
      <c r="I548">
        <v>123</v>
      </c>
      <c r="J548">
        <v>30.83</v>
      </c>
      <c r="K548">
        <v>74.33</v>
      </c>
      <c r="L548">
        <v>1</v>
      </c>
      <c r="M548">
        <v>6</v>
      </c>
      <c r="N548">
        <v>4</v>
      </c>
      <c r="O548" s="2">
        <f t="shared" si="39"/>
        <v>27.314285714285713</v>
      </c>
      <c r="P548" s="2">
        <f t="shared" si="40"/>
        <v>27.314285714285713</v>
      </c>
      <c r="Q548">
        <f t="shared" si="41"/>
        <v>105.16</v>
      </c>
      <c r="R548">
        <f t="shared" si="42"/>
        <v>7</v>
      </c>
      <c r="S548" s="3">
        <f>IF(odi[[#This Row],[Milestones]]=0,0,(odi[[#This Row],[Mat]]/odi[[#This Row],[Milestones]]))</f>
        <v>5</v>
      </c>
      <c r="T548" s="3">
        <f>odi[[#This Row],[Milestones]]/odi[[#This Row],[Mat]]*100</f>
        <v>20</v>
      </c>
      <c r="U548" s="3"/>
    </row>
    <row r="549" spans="1:21" x14ac:dyDescent="0.3">
      <c r="A549">
        <v>23</v>
      </c>
      <c r="B549" t="s">
        <v>2388</v>
      </c>
      <c r="C549" t="s">
        <v>13</v>
      </c>
      <c r="D549">
        <v>2001</v>
      </c>
      <c r="E549">
        <v>16</v>
      </c>
      <c r="F549">
        <v>16</v>
      </c>
      <c r="G549">
        <v>0</v>
      </c>
      <c r="H549">
        <v>354</v>
      </c>
      <c r="I549">
        <v>118</v>
      </c>
      <c r="J549">
        <v>22.12</v>
      </c>
      <c r="K549">
        <v>82.9</v>
      </c>
      <c r="L549">
        <v>1</v>
      </c>
      <c r="M549">
        <v>1</v>
      </c>
      <c r="N549">
        <v>2</v>
      </c>
      <c r="O549" s="2">
        <f t="shared" si="39"/>
        <v>22.125</v>
      </c>
      <c r="P549" s="2">
        <f t="shared" si="40"/>
        <v>22.125</v>
      </c>
      <c r="Q549">
        <f t="shared" si="41"/>
        <v>105.02000000000001</v>
      </c>
      <c r="R549">
        <f t="shared" si="42"/>
        <v>2</v>
      </c>
      <c r="S549" s="3">
        <f>IF(odi[[#This Row],[Milestones]]=0,0,(odi[[#This Row],[Mat]]/odi[[#This Row],[Milestones]]))</f>
        <v>8</v>
      </c>
      <c r="T549" s="3">
        <f>odi[[#This Row],[Milestones]]/odi[[#This Row],[Mat]]*100</f>
        <v>12.5</v>
      </c>
      <c r="U549" s="3"/>
    </row>
    <row r="550" spans="1:21" x14ac:dyDescent="0.3">
      <c r="A550">
        <v>47</v>
      </c>
      <c r="B550" t="s">
        <v>3323</v>
      </c>
      <c r="C550" t="s">
        <v>20</v>
      </c>
      <c r="D550">
        <v>1999</v>
      </c>
      <c r="E550">
        <v>2</v>
      </c>
      <c r="F550">
        <v>2</v>
      </c>
      <c r="G550">
        <v>1</v>
      </c>
      <c r="H550">
        <v>5</v>
      </c>
      <c r="I550">
        <v>4</v>
      </c>
      <c r="J550">
        <v>5</v>
      </c>
      <c r="K550">
        <v>100</v>
      </c>
      <c r="L550">
        <v>0</v>
      </c>
      <c r="M550">
        <v>0</v>
      </c>
      <c r="N550">
        <v>0</v>
      </c>
      <c r="O550" s="2">
        <f t="shared" si="39"/>
        <v>2.5</v>
      </c>
      <c r="P550" s="2">
        <f t="shared" si="40"/>
        <v>2.5</v>
      </c>
      <c r="Q550">
        <f t="shared" si="41"/>
        <v>105</v>
      </c>
      <c r="R550">
        <f t="shared" si="42"/>
        <v>0</v>
      </c>
      <c r="S550" s="3">
        <f>IF(odi[[#This Row],[Milestones]]=0,0,(odi[[#This Row],[Mat]]/odi[[#This Row],[Milestones]]))</f>
        <v>0</v>
      </c>
      <c r="T550" s="3">
        <f>odi[[#This Row],[Milestones]]/odi[[#This Row],[Mat]]*100</f>
        <v>0</v>
      </c>
      <c r="U550" s="3"/>
    </row>
    <row r="551" spans="1:21" x14ac:dyDescent="0.3">
      <c r="A551">
        <v>10</v>
      </c>
      <c r="B551" t="s">
        <v>1064</v>
      </c>
      <c r="C551" t="s">
        <v>16</v>
      </c>
      <c r="D551">
        <v>2015</v>
      </c>
      <c r="E551">
        <v>5</v>
      </c>
      <c r="F551">
        <v>5</v>
      </c>
      <c r="G551">
        <v>3</v>
      </c>
      <c r="H551">
        <v>35</v>
      </c>
      <c r="I551">
        <v>14</v>
      </c>
      <c r="J551">
        <v>17.5</v>
      </c>
      <c r="K551">
        <v>87.5</v>
      </c>
      <c r="L551">
        <v>0</v>
      </c>
      <c r="M551">
        <v>0</v>
      </c>
      <c r="N551">
        <v>0</v>
      </c>
      <c r="O551" s="2">
        <f t="shared" si="39"/>
        <v>7</v>
      </c>
      <c r="P551" s="2">
        <f t="shared" si="40"/>
        <v>7</v>
      </c>
      <c r="Q551">
        <f t="shared" si="41"/>
        <v>105</v>
      </c>
      <c r="R551">
        <f t="shared" si="42"/>
        <v>0</v>
      </c>
      <c r="S551" s="3">
        <f>IF(odi[[#This Row],[Milestones]]=0,0,(odi[[#This Row],[Mat]]/odi[[#This Row],[Milestones]]))</f>
        <v>0</v>
      </c>
      <c r="T551" s="3">
        <f>odi[[#This Row],[Milestones]]/odi[[#This Row],[Mat]]*100</f>
        <v>0</v>
      </c>
      <c r="U551" s="3"/>
    </row>
    <row r="552" spans="1:21" x14ac:dyDescent="0.3">
      <c r="A552">
        <v>14</v>
      </c>
      <c r="B552" t="s">
        <v>1294</v>
      </c>
      <c r="C552" t="s">
        <v>18</v>
      </c>
      <c r="D552">
        <v>2008</v>
      </c>
      <c r="E552">
        <v>10</v>
      </c>
      <c r="F552">
        <v>10</v>
      </c>
      <c r="G552">
        <v>0</v>
      </c>
      <c r="H552">
        <v>250</v>
      </c>
      <c r="I552">
        <v>161</v>
      </c>
      <c r="J552">
        <v>25</v>
      </c>
      <c r="K552">
        <v>79.87</v>
      </c>
      <c r="L552">
        <v>1</v>
      </c>
      <c r="M552">
        <v>1</v>
      </c>
      <c r="N552">
        <v>2</v>
      </c>
      <c r="O552" s="2">
        <f t="shared" si="39"/>
        <v>25</v>
      </c>
      <c r="P552" s="2">
        <f t="shared" si="40"/>
        <v>25</v>
      </c>
      <c r="Q552">
        <f t="shared" si="41"/>
        <v>104.87</v>
      </c>
      <c r="R552">
        <f t="shared" si="42"/>
        <v>2</v>
      </c>
      <c r="S552" s="3">
        <f>IF(odi[[#This Row],[Milestones]]=0,0,(odi[[#This Row],[Mat]]/odi[[#This Row],[Milestones]]))</f>
        <v>5</v>
      </c>
      <c r="T552" s="3">
        <f>odi[[#This Row],[Milestones]]/odi[[#This Row],[Mat]]*100</f>
        <v>20</v>
      </c>
      <c r="U552" s="3"/>
    </row>
    <row r="553" spans="1:21" x14ac:dyDescent="0.3">
      <c r="A553">
        <v>20</v>
      </c>
      <c r="B553" t="s">
        <v>2129</v>
      </c>
      <c r="C553" t="s">
        <v>16</v>
      </c>
      <c r="D553">
        <v>2003</v>
      </c>
      <c r="E553">
        <v>356</v>
      </c>
      <c r="F553">
        <v>280</v>
      </c>
      <c r="G553">
        <v>55</v>
      </c>
      <c r="H553">
        <v>3717</v>
      </c>
      <c r="I553">
        <v>86</v>
      </c>
      <c r="J553">
        <v>16.52</v>
      </c>
      <c r="K553">
        <v>88.33</v>
      </c>
      <c r="L553">
        <v>0</v>
      </c>
      <c r="M553">
        <v>6</v>
      </c>
      <c r="N553">
        <v>28</v>
      </c>
      <c r="O553" s="2">
        <f t="shared" si="39"/>
        <v>10.441011235955056</v>
      </c>
      <c r="P553" s="2">
        <f t="shared" si="40"/>
        <v>13.275</v>
      </c>
      <c r="Q553">
        <f t="shared" si="41"/>
        <v>104.85</v>
      </c>
      <c r="R553">
        <f t="shared" si="42"/>
        <v>6</v>
      </c>
      <c r="S553" s="3">
        <f>IF(odi[[#This Row],[Milestones]]=0,0,(odi[[#This Row],[Mat]]/odi[[#This Row],[Milestones]]))</f>
        <v>59.333333333333336</v>
      </c>
      <c r="T553" s="3">
        <f>odi[[#This Row],[Milestones]]/odi[[#This Row],[Mat]]*100</f>
        <v>1.6853932584269662</v>
      </c>
      <c r="U553" s="3"/>
    </row>
    <row r="554" spans="1:21" x14ac:dyDescent="0.3">
      <c r="A554">
        <v>9</v>
      </c>
      <c r="B554" t="s">
        <v>2187</v>
      </c>
      <c r="C554" t="s">
        <v>12</v>
      </c>
      <c r="D554">
        <v>1997</v>
      </c>
      <c r="E554">
        <v>168</v>
      </c>
      <c r="F554">
        <v>120</v>
      </c>
      <c r="G554">
        <v>36</v>
      </c>
      <c r="H554">
        <v>1764</v>
      </c>
      <c r="I554">
        <v>56</v>
      </c>
      <c r="J554">
        <v>21</v>
      </c>
      <c r="K554">
        <v>83.84</v>
      </c>
      <c r="L554">
        <v>0</v>
      </c>
      <c r="M554">
        <v>4</v>
      </c>
      <c r="N554">
        <v>9</v>
      </c>
      <c r="O554" s="2">
        <f t="shared" si="39"/>
        <v>10.5</v>
      </c>
      <c r="P554" s="2">
        <f t="shared" si="40"/>
        <v>14.7</v>
      </c>
      <c r="Q554">
        <f t="shared" si="41"/>
        <v>104.84</v>
      </c>
      <c r="R554">
        <f t="shared" si="42"/>
        <v>4</v>
      </c>
      <c r="S554" s="3">
        <f>IF(odi[[#This Row],[Milestones]]=0,0,(odi[[#This Row],[Mat]]/odi[[#This Row],[Milestones]]))</f>
        <v>42</v>
      </c>
      <c r="T554" s="3">
        <f>odi[[#This Row],[Milestones]]/odi[[#This Row],[Mat]]*100</f>
        <v>2.3809523809523809</v>
      </c>
      <c r="U554" s="3"/>
    </row>
    <row r="555" spans="1:21" x14ac:dyDescent="0.3">
      <c r="A555">
        <v>33</v>
      </c>
      <c r="B555" t="s">
        <v>227</v>
      </c>
      <c r="C555" t="s">
        <v>2024</v>
      </c>
      <c r="D555">
        <v>2014</v>
      </c>
      <c r="E555">
        <v>135</v>
      </c>
      <c r="F555">
        <v>130</v>
      </c>
      <c r="G555">
        <v>12</v>
      </c>
      <c r="H555">
        <v>3428</v>
      </c>
      <c r="I555">
        <v>111</v>
      </c>
      <c r="J555">
        <v>29.05</v>
      </c>
      <c r="K555">
        <v>75.77</v>
      </c>
      <c r="L555">
        <v>3</v>
      </c>
      <c r="M555">
        <v>24</v>
      </c>
      <c r="N555">
        <v>13</v>
      </c>
      <c r="O555" s="2">
        <f t="shared" si="39"/>
        <v>25.392592592592592</v>
      </c>
      <c r="P555" s="2">
        <f t="shared" si="40"/>
        <v>26.369230769230768</v>
      </c>
      <c r="Q555">
        <f t="shared" si="41"/>
        <v>104.82</v>
      </c>
      <c r="R555">
        <f t="shared" si="42"/>
        <v>27</v>
      </c>
      <c r="S555" s="3">
        <f>IF(odi[[#This Row],[Milestones]]=0,0,(odi[[#This Row],[Mat]]/odi[[#This Row],[Milestones]]))</f>
        <v>5</v>
      </c>
      <c r="T555" s="3">
        <f>odi[[#This Row],[Milestones]]/odi[[#This Row],[Mat]]*100</f>
        <v>20</v>
      </c>
      <c r="U555" s="3"/>
    </row>
    <row r="556" spans="1:21" x14ac:dyDescent="0.3">
      <c r="A556">
        <v>38</v>
      </c>
      <c r="B556" t="s">
        <v>363</v>
      </c>
      <c r="C556" t="s">
        <v>17</v>
      </c>
      <c r="D556">
        <v>2012</v>
      </c>
      <c r="E556">
        <v>78</v>
      </c>
      <c r="F556">
        <v>50</v>
      </c>
      <c r="G556">
        <v>18</v>
      </c>
      <c r="H556">
        <v>609</v>
      </c>
      <c r="I556">
        <v>46</v>
      </c>
      <c r="J556">
        <v>19.03</v>
      </c>
      <c r="K556">
        <v>85.77</v>
      </c>
      <c r="L556">
        <v>0</v>
      </c>
      <c r="M556">
        <v>0</v>
      </c>
      <c r="N556">
        <v>2</v>
      </c>
      <c r="O556" s="2">
        <f t="shared" si="39"/>
        <v>7.8076923076923075</v>
      </c>
      <c r="P556" s="2">
        <f t="shared" si="40"/>
        <v>12.18</v>
      </c>
      <c r="Q556">
        <f t="shared" si="41"/>
        <v>104.8</v>
      </c>
      <c r="R556">
        <f t="shared" si="42"/>
        <v>0</v>
      </c>
      <c r="S556" s="3">
        <f>IF(odi[[#This Row],[Milestones]]=0,0,(odi[[#This Row],[Mat]]/odi[[#This Row],[Milestones]]))</f>
        <v>0</v>
      </c>
      <c r="T556" s="3">
        <f>odi[[#This Row],[Milestones]]/odi[[#This Row],[Mat]]*100</f>
        <v>0</v>
      </c>
      <c r="U556" s="3"/>
    </row>
    <row r="557" spans="1:21" x14ac:dyDescent="0.3">
      <c r="A557">
        <v>27</v>
      </c>
      <c r="B557" t="s">
        <v>147</v>
      </c>
      <c r="C557" t="s">
        <v>21</v>
      </c>
      <c r="D557">
        <v>2016</v>
      </c>
      <c r="E557">
        <v>24</v>
      </c>
      <c r="F557">
        <v>22</v>
      </c>
      <c r="G557">
        <v>2</v>
      </c>
      <c r="H557">
        <v>475</v>
      </c>
      <c r="I557">
        <v>114</v>
      </c>
      <c r="J557">
        <v>23.75</v>
      </c>
      <c r="K557">
        <v>80.91</v>
      </c>
      <c r="L557">
        <v>2</v>
      </c>
      <c r="M557">
        <v>0</v>
      </c>
      <c r="N557">
        <v>3</v>
      </c>
      <c r="O557" s="2">
        <f t="shared" si="39"/>
        <v>19.791666666666668</v>
      </c>
      <c r="P557" s="2">
        <f t="shared" si="40"/>
        <v>21.59090909090909</v>
      </c>
      <c r="Q557">
        <f t="shared" si="41"/>
        <v>104.66</v>
      </c>
      <c r="R557">
        <f t="shared" si="42"/>
        <v>2</v>
      </c>
      <c r="S557" s="3">
        <f>IF(odi[[#This Row],[Milestones]]=0,0,(odi[[#This Row],[Mat]]/odi[[#This Row],[Milestones]]))</f>
        <v>12</v>
      </c>
      <c r="T557" s="3">
        <f>odi[[#This Row],[Milestones]]/odi[[#This Row],[Mat]]*100</f>
        <v>8.3333333333333321</v>
      </c>
      <c r="U557" s="3"/>
    </row>
    <row r="558" spans="1:21" x14ac:dyDescent="0.3">
      <c r="A558">
        <v>30</v>
      </c>
      <c r="B558" t="s">
        <v>58</v>
      </c>
      <c r="C558" t="s">
        <v>16</v>
      </c>
      <c r="D558">
        <v>2017</v>
      </c>
      <c r="E558">
        <v>81</v>
      </c>
      <c r="F558">
        <v>81</v>
      </c>
      <c r="G558">
        <v>1</v>
      </c>
      <c r="H558">
        <v>2605</v>
      </c>
      <c r="I558">
        <v>124</v>
      </c>
      <c r="J558">
        <v>32.56</v>
      </c>
      <c r="K558">
        <v>72.08</v>
      </c>
      <c r="L558">
        <v>6</v>
      </c>
      <c r="M558">
        <v>14</v>
      </c>
      <c r="N558">
        <v>7</v>
      </c>
      <c r="O558" s="2">
        <f t="shared" si="39"/>
        <v>32.160493827160494</v>
      </c>
      <c r="P558" s="2">
        <f t="shared" si="40"/>
        <v>32.160493827160494</v>
      </c>
      <c r="Q558">
        <f t="shared" si="41"/>
        <v>104.64</v>
      </c>
      <c r="R558">
        <f t="shared" si="42"/>
        <v>20</v>
      </c>
      <c r="S558" s="3">
        <f>IF(odi[[#This Row],[Milestones]]=0,0,(odi[[#This Row],[Mat]]/odi[[#This Row],[Milestones]]))</f>
        <v>4.05</v>
      </c>
      <c r="T558" s="3">
        <f>odi[[#This Row],[Milestones]]/odi[[#This Row],[Mat]]*100</f>
        <v>24.691358024691358</v>
      </c>
      <c r="U558" s="3"/>
    </row>
    <row r="559" spans="1:21" x14ac:dyDescent="0.3">
      <c r="A559">
        <v>34</v>
      </c>
      <c r="B559" t="s">
        <v>86</v>
      </c>
      <c r="C559" t="s">
        <v>15</v>
      </c>
      <c r="D559">
        <v>2015</v>
      </c>
      <c r="E559">
        <v>68</v>
      </c>
      <c r="F559">
        <v>65</v>
      </c>
      <c r="G559">
        <v>3</v>
      </c>
      <c r="H559">
        <v>1958</v>
      </c>
      <c r="I559">
        <v>122</v>
      </c>
      <c r="J559">
        <v>31.58</v>
      </c>
      <c r="K559">
        <v>73.05</v>
      </c>
      <c r="L559">
        <v>2</v>
      </c>
      <c r="M559">
        <v>16</v>
      </c>
      <c r="N559">
        <v>9</v>
      </c>
      <c r="O559" s="2">
        <f t="shared" si="39"/>
        <v>28.794117647058822</v>
      </c>
      <c r="P559" s="2">
        <f t="shared" si="40"/>
        <v>30.123076923076923</v>
      </c>
      <c r="Q559">
        <f t="shared" si="41"/>
        <v>104.63</v>
      </c>
      <c r="R559">
        <f t="shared" si="42"/>
        <v>18</v>
      </c>
      <c r="S559" s="3">
        <f>IF(odi[[#This Row],[Milestones]]=0,0,(odi[[#This Row],[Mat]]/odi[[#This Row],[Milestones]]))</f>
        <v>3.7777777777777777</v>
      </c>
      <c r="T559" s="3">
        <f>odi[[#This Row],[Milestones]]/odi[[#This Row],[Mat]]*100</f>
        <v>26.47058823529412</v>
      </c>
      <c r="U559" s="3"/>
    </row>
    <row r="560" spans="1:21" x14ac:dyDescent="0.3">
      <c r="A560">
        <v>37</v>
      </c>
      <c r="B560" t="s">
        <v>2787</v>
      </c>
      <c r="C560" t="s">
        <v>13</v>
      </c>
      <c r="D560">
        <v>1981</v>
      </c>
      <c r="E560">
        <v>3</v>
      </c>
      <c r="F560">
        <v>3</v>
      </c>
      <c r="G560">
        <v>0</v>
      </c>
      <c r="H560">
        <v>58</v>
      </c>
      <c r="I560">
        <v>52</v>
      </c>
      <c r="J560">
        <v>19.329999999999998</v>
      </c>
      <c r="K560">
        <v>85.29</v>
      </c>
      <c r="L560">
        <v>0</v>
      </c>
      <c r="M560">
        <v>1</v>
      </c>
      <c r="N560">
        <v>0</v>
      </c>
      <c r="O560" s="2">
        <f t="shared" si="39"/>
        <v>19.333333333333332</v>
      </c>
      <c r="P560" s="2">
        <f t="shared" si="40"/>
        <v>19.333333333333332</v>
      </c>
      <c r="Q560">
        <f t="shared" si="41"/>
        <v>104.62</v>
      </c>
      <c r="R560">
        <f t="shared" si="42"/>
        <v>1</v>
      </c>
      <c r="S560" s="3">
        <f>IF(odi[[#This Row],[Milestones]]=0,0,(odi[[#This Row],[Mat]]/odi[[#This Row],[Milestones]]))</f>
        <v>3</v>
      </c>
      <c r="T560" s="3">
        <f>odi[[#This Row],[Milestones]]/odi[[#This Row],[Mat]]*100</f>
        <v>33.333333333333329</v>
      </c>
      <c r="U560" s="3"/>
    </row>
    <row r="561" spans="1:21" x14ac:dyDescent="0.3">
      <c r="A561">
        <v>36</v>
      </c>
      <c r="B561" t="s">
        <v>2154</v>
      </c>
      <c r="C561" t="s">
        <v>11</v>
      </c>
      <c r="D561">
        <v>2000</v>
      </c>
      <c r="E561">
        <v>104</v>
      </c>
      <c r="F561">
        <v>97</v>
      </c>
      <c r="G561">
        <v>21</v>
      </c>
      <c r="H561">
        <v>2477</v>
      </c>
      <c r="I561">
        <v>106</v>
      </c>
      <c r="J561">
        <v>32.590000000000003</v>
      </c>
      <c r="K561">
        <v>71.94</v>
      </c>
      <c r="L561">
        <v>2</v>
      </c>
      <c r="M561">
        <v>14</v>
      </c>
      <c r="N561">
        <v>4</v>
      </c>
      <c r="O561" s="2">
        <f t="shared" si="39"/>
        <v>23.817307692307693</v>
      </c>
      <c r="P561" s="2">
        <f t="shared" si="40"/>
        <v>25.536082474226806</v>
      </c>
      <c r="Q561">
        <f t="shared" si="41"/>
        <v>104.53</v>
      </c>
      <c r="R561">
        <f t="shared" si="42"/>
        <v>16</v>
      </c>
      <c r="S561" s="3">
        <f>IF(odi[[#This Row],[Milestones]]=0,0,(odi[[#This Row],[Mat]]/odi[[#This Row],[Milestones]]))</f>
        <v>6.5</v>
      </c>
      <c r="T561" s="3">
        <f>odi[[#This Row],[Milestones]]/odi[[#This Row],[Mat]]*100</f>
        <v>15.384615384615385</v>
      </c>
      <c r="U561" s="3"/>
    </row>
    <row r="562" spans="1:21" x14ac:dyDescent="0.3">
      <c r="A562">
        <v>15</v>
      </c>
      <c r="B562" t="s">
        <v>704</v>
      </c>
      <c r="C562" t="s">
        <v>12</v>
      </c>
      <c r="D562">
        <v>2006</v>
      </c>
      <c r="E562">
        <v>45</v>
      </c>
      <c r="F562">
        <v>42</v>
      </c>
      <c r="G562">
        <v>5</v>
      </c>
      <c r="H562">
        <v>1324</v>
      </c>
      <c r="I562">
        <v>107</v>
      </c>
      <c r="J562">
        <v>35.78</v>
      </c>
      <c r="K562">
        <v>68.739999999999995</v>
      </c>
      <c r="L562">
        <v>1</v>
      </c>
      <c r="M562">
        <v>9</v>
      </c>
      <c r="N562">
        <v>3</v>
      </c>
      <c r="O562" s="2">
        <f t="shared" si="39"/>
        <v>29.422222222222221</v>
      </c>
      <c r="P562" s="2">
        <f t="shared" si="40"/>
        <v>31.523809523809526</v>
      </c>
      <c r="Q562">
        <f t="shared" si="41"/>
        <v>104.52</v>
      </c>
      <c r="R562">
        <f t="shared" si="42"/>
        <v>10</v>
      </c>
      <c r="S562" s="3">
        <f>IF(odi[[#This Row],[Milestones]]=0,0,(odi[[#This Row],[Mat]]/odi[[#This Row],[Milestones]]))</f>
        <v>4.5</v>
      </c>
      <c r="T562" s="3">
        <f>odi[[#This Row],[Milestones]]/odi[[#This Row],[Mat]]*100</f>
        <v>22.222222222222221</v>
      </c>
      <c r="U562" s="3"/>
    </row>
    <row r="563" spans="1:21" x14ac:dyDescent="0.3">
      <c r="A563">
        <v>23</v>
      </c>
      <c r="B563" t="s">
        <v>2091</v>
      </c>
      <c r="C563" t="s">
        <v>15</v>
      </c>
      <c r="D563">
        <v>1994</v>
      </c>
      <c r="E563">
        <v>238</v>
      </c>
      <c r="F563">
        <v>237</v>
      </c>
      <c r="G563">
        <v>28</v>
      </c>
      <c r="H563">
        <v>8648</v>
      </c>
      <c r="I563">
        <v>152</v>
      </c>
      <c r="J563">
        <v>41.37</v>
      </c>
      <c r="K563">
        <v>63.09</v>
      </c>
      <c r="L563">
        <v>17</v>
      </c>
      <c r="M563">
        <v>57</v>
      </c>
      <c r="N563">
        <v>13</v>
      </c>
      <c r="O563" s="2">
        <f t="shared" si="39"/>
        <v>36.336134453781511</v>
      </c>
      <c r="P563" s="2">
        <f t="shared" si="40"/>
        <v>36.489451476793249</v>
      </c>
      <c r="Q563">
        <f t="shared" si="41"/>
        <v>104.46000000000001</v>
      </c>
      <c r="R563">
        <f t="shared" si="42"/>
        <v>74</v>
      </c>
      <c r="S563" s="3">
        <f>IF(odi[[#This Row],[Milestones]]=0,0,(odi[[#This Row],[Mat]]/odi[[#This Row],[Milestones]]))</f>
        <v>3.2162162162162162</v>
      </c>
      <c r="T563" s="3">
        <f>odi[[#This Row],[Milestones]]/odi[[#This Row],[Mat]]*100</f>
        <v>31.092436974789916</v>
      </c>
      <c r="U563" s="3"/>
    </row>
    <row r="564" spans="1:21" x14ac:dyDescent="0.3">
      <c r="A564">
        <v>32</v>
      </c>
      <c r="B564" t="s">
        <v>2247</v>
      </c>
      <c r="C564" t="s">
        <v>12</v>
      </c>
      <c r="D564">
        <v>1985</v>
      </c>
      <c r="E564">
        <v>28</v>
      </c>
      <c r="F564">
        <v>24</v>
      </c>
      <c r="G564">
        <v>2</v>
      </c>
      <c r="H564">
        <v>861</v>
      </c>
      <c r="I564">
        <v>117</v>
      </c>
      <c r="J564">
        <v>39.130000000000003</v>
      </c>
      <c r="K564">
        <v>65.27</v>
      </c>
      <c r="L564">
        <v>2</v>
      </c>
      <c r="M564">
        <v>8</v>
      </c>
      <c r="N564">
        <v>1</v>
      </c>
      <c r="O564" s="2">
        <f t="shared" si="39"/>
        <v>30.75</v>
      </c>
      <c r="P564" s="2">
        <f t="shared" si="40"/>
        <v>35.875</v>
      </c>
      <c r="Q564">
        <f t="shared" si="41"/>
        <v>104.4</v>
      </c>
      <c r="R564">
        <f t="shared" si="42"/>
        <v>10</v>
      </c>
      <c r="S564" s="3">
        <f>IF(odi[[#This Row],[Milestones]]=0,0,(odi[[#This Row],[Mat]]/odi[[#This Row],[Milestones]]))</f>
        <v>2.8</v>
      </c>
      <c r="T564" s="3">
        <f>odi[[#This Row],[Milestones]]/odi[[#This Row],[Mat]]*100</f>
        <v>35.714285714285715</v>
      </c>
      <c r="U564" s="3"/>
    </row>
    <row r="565" spans="1:21" x14ac:dyDescent="0.3">
      <c r="A565">
        <v>18</v>
      </c>
      <c r="B565" t="s">
        <v>207</v>
      </c>
      <c r="C565" t="s">
        <v>2024</v>
      </c>
      <c r="D565">
        <v>2014</v>
      </c>
      <c r="E565">
        <v>49</v>
      </c>
      <c r="F565">
        <v>45</v>
      </c>
      <c r="G565">
        <v>2</v>
      </c>
      <c r="H565">
        <v>1306</v>
      </c>
      <c r="I565">
        <v>96</v>
      </c>
      <c r="J565">
        <v>30.37</v>
      </c>
      <c r="K565">
        <v>74.03</v>
      </c>
      <c r="L565">
        <v>0</v>
      </c>
      <c r="M565">
        <v>9</v>
      </c>
      <c r="N565">
        <v>2</v>
      </c>
      <c r="O565" s="2">
        <f t="shared" si="39"/>
        <v>26.653061224489797</v>
      </c>
      <c r="P565" s="2">
        <f t="shared" si="40"/>
        <v>29.022222222222222</v>
      </c>
      <c r="Q565">
        <f t="shared" si="41"/>
        <v>104.4</v>
      </c>
      <c r="R565">
        <f t="shared" si="42"/>
        <v>9</v>
      </c>
      <c r="S565" s="3">
        <f>IF(odi[[#This Row],[Milestones]]=0,0,(odi[[#This Row],[Mat]]/odi[[#This Row],[Milestones]]))</f>
        <v>5.4444444444444446</v>
      </c>
      <c r="T565" s="3">
        <f>odi[[#This Row],[Milestones]]/odi[[#This Row],[Mat]]*100</f>
        <v>18.367346938775512</v>
      </c>
      <c r="U565" s="3"/>
    </row>
    <row r="566" spans="1:21" x14ac:dyDescent="0.3">
      <c r="A566">
        <v>34</v>
      </c>
      <c r="B566" t="s">
        <v>1445</v>
      </c>
      <c r="C566" t="s">
        <v>17</v>
      </c>
      <c r="D566">
        <v>2007</v>
      </c>
      <c r="E566">
        <v>2</v>
      </c>
      <c r="F566">
        <v>2</v>
      </c>
      <c r="G566">
        <v>0</v>
      </c>
      <c r="H566">
        <v>83</v>
      </c>
      <c r="I566">
        <v>51</v>
      </c>
      <c r="J566">
        <v>41.5</v>
      </c>
      <c r="K566">
        <v>62.87</v>
      </c>
      <c r="L566">
        <v>0</v>
      </c>
      <c r="M566">
        <v>1</v>
      </c>
      <c r="N566">
        <v>0</v>
      </c>
      <c r="O566" s="2">
        <f t="shared" si="39"/>
        <v>41.5</v>
      </c>
      <c r="P566" s="2">
        <f t="shared" si="40"/>
        <v>41.5</v>
      </c>
      <c r="Q566">
        <f t="shared" si="41"/>
        <v>104.37</v>
      </c>
      <c r="R566">
        <f t="shared" si="42"/>
        <v>1</v>
      </c>
      <c r="S566" s="3">
        <f>IF(odi[[#This Row],[Milestones]]=0,0,(odi[[#This Row],[Mat]]/odi[[#This Row],[Milestones]]))</f>
        <v>2</v>
      </c>
      <c r="T566" s="3">
        <f>odi[[#This Row],[Milestones]]/odi[[#This Row],[Mat]]*100</f>
        <v>50</v>
      </c>
      <c r="U566" s="3"/>
    </row>
    <row r="567" spans="1:21" x14ac:dyDescent="0.3">
      <c r="A567">
        <v>41</v>
      </c>
      <c r="B567" t="s">
        <v>2138</v>
      </c>
      <c r="C567" t="s">
        <v>16</v>
      </c>
      <c r="D567">
        <v>2004</v>
      </c>
      <c r="E567">
        <v>219</v>
      </c>
      <c r="F567">
        <v>183</v>
      </c>
      <c r="G567">
        <v>41</v>
      </c>
      <c r="H567">
        <v>3266</v>
      </c>
      <c r="I567">
        <v>72</v>
      </c>
      <c r="J567">
        <v>23</v>
      </c>
      <c r="K567">
        <v>81.3</v>
      </c>
      <c r="L567">
        <v>0</v>
      </c>
      <c r="M567">
        <v>12</v>
      </c>
      <c r="N567">
        <v>17</v>
      </c>
      <c r="O567" s="2">
        <f t="shared" si="39"/>
        <v>14.91324200913242</v>
      </c>
      <c r="P567" s="2">
        <f t="shared" si="40"/>
        <v>17.846994535519126</v>
      </c>
      <c r="Q567">
        <f t="shared" si="41"/>
        <v>104.3</v>
      </c>
      <c r="R567">
        <f t="shared" si="42"/>
        <v>12</v>
      </c>
      <c r="S567" s="3">
        <f>IF(odi[[#This Row],[Milestones]]=0,0,(odi[[#This Row],[Mat]]/odi[[#This Row],[Milestones]]))</f>
        <v>18.25</v>
      </c>
      <c r="T567" s="3">
        <f>odi[[#This Row],[Milestones]]/odi[[#This Row],[Mat]]*100</f>
        <v>5.4794520547945202</v>
      </c>
      <c r="U567" s="3"/>
    </row>
    <row r="568" spans="1:21" x14ac:dyDescent="0.3">
      <c r="A568">
        <v>46</v>
      </c>
      <c r="B568" t="s">
        <v>1719</v>
      </c>
      <c r="C568" t="s">
        <v>11</v>
      </c>
      <c r="D568">
        <v>2016</v>
      </c>
      <c r="E568">
        <v>3</v>
      </c>
      <c r="F568">
        <v>2</v>
      </c>
      <c r="G568">
        <v>1</v>
      </c>
      <c r="H568">
        <v>12</v>
      </c>
      <c r="I568">
        <v>9</v>
      </c>
      <c r="J568">
        <v>12</v>
      </c>
      <c r="K568">
        <v>92.3</v>
      </c>
      <c r="L568">
        <v>0</v>
      </c>
      <c r="M568">
        <v>0</v>
      </c>
      <c r="N568">
        <v>0</v>
      </c>
      <c r="O568" s="2">
        <f t="shared" si="39"/>
        <v>4</v>
      </c>
      <c r="P568" s="2">
        <f t="shared" si="40"/>
        <v>6</v>
      </c>
      <c r="Q568">
        <f t="shared" si="41"/>
        <v>104.3</v>
      </c>
      <c r="R568">
        <f t="shared" si="42"/>
        <v>0</v>
      </c>
      <c r="S568" s="3">
        <f>IF(odi[[#This Row],[Milestones]]=0,0,(odi[[#This Row],[Mat]]/odi[[#This Row],[Milestones]]))</f>
        <v>0</v>
      </c>
      <c r="T568" s="3">
        <f>odi[[#This Row],[Milestones]]/odi[[#This Row],[Mat]]*100</f>
        <v>0</v>
      </c>
      <c r="U568" s="3"/>
    </row>
    <row r="569" spans="1:21" x14ac:dyDescent="0.3">
      <c r="A569">
        <v>7</v>
      </c>
      <c r="B569" t="s">
        <v>552</v>
      </c>
      <c r="C569" t="s">
        <v>13</v>
      </c>
      <c r="D569">
        <v>2013</v>
      </c>
      <c r="E569">
        <v>79</v>
      </c>
      <c r="F569">
        <v>48</v>
      </c>
      <c r="G569">
        <v>12</v>
      </c>
      <c r="H569">
        <v>500</v>
      </c>
      <c r="I569">
        <v>34</v>
      </c>
      <c r="J569">
        <v>13.88</v>
      </c>
      <c r="K569">
        <v>90.41</v>
      </c>
      <c r="L569">
        <v>0</v>
      </c>
      <c r="M569">
        <v>0</v>
      </c>
      <c r="N569">
        <v>3</v>
      </c>
      <c r="O569" s="2">
        <f t="shared" si="39"/>
        <v>6.3291139240506329</v>
      </c>
      <c r="P569" s="2">
        <f t="shared" si="40"/>
        <v>10.416666666666666</v>
      </c>
      <c r="Q569">
        <f t="shared" si="41"/>
        <v>104.28999999999999</v>
      </c>
      <c r="R569">
        <f t="shared" si="42"/>
        <v>0</v>
      </c>
      <c r="S569" s="3">
        <f>IF(odi[[#This Row],[Milestones]]=0,0,(odi[[#This Row],[Mat]]/odi[[#This Row],[Milestones]]))</f>
        <v>0</v>
      </c>
      <c r="T569" s="3">
        <f>odi[[#This Row],[Milestones]]/odi[[#This Row],[Mat]]*100</f>
        <v>0</v>
      </c>
      <c r="U569" s="3"/>
    </row>
    <row r="570" spans="1:21" x14ac:dyDescent="0.3">
      <c r="A570">
        <v>40</v>
      </c>
      <c r="B570" t="s">
        <v>120</v>
      </c>
      <c r="C570" t="s">
        <v>2022</v>
      </c>
      <c r="D570">
        <v>2019</v>
      </c>
      <c r="E570">
        <v>30</v>
      </c>
      <c r="F570">
        <v>30</v>
      </c>
      <c r="G570">
        <v>4</v>
      </c>
      <c r="H570">
        <v>713</v>
      </c>
      <c r="I570">
        <v>80</v>
      </c>
      <c r="J570">
        <v>27.42</v>
      </c>
      <c r="K570">
        <v>76.83</v>
      </c>
      <c r="L570">
        <v>0</v>
      </c>
      <c r="M570">
        <v>3</v>
      </c>
      <c r="N570">
        <v>2</v>
      </c>
      <c r="O570" s="2">
        <f t="shared" si="39"/>
        <v>23.766666666666666</v>
      </c>
      <c r="P570" s="2">
        <f t="shared" si="40"/>
        <v>23.766666666666666</v>
      </c>
      <c r="Q570">
        <f t="shared" si="41"/>
        <v>104.25</v>
      </c>
      <c r="R570">
        <f t="shared" si="42"/>
        <v>3</v>
      </c>
      <c r="S570" s="3">
        <f>IF(odi[[#This Row],[Milestones]]=0,0,(odi[[#This Row],[Mat]]/odi[[#This Row],[Milestones]]))</f>
        <v>10</v>
      </c>
      <c r="T570" s="3">
        <f>odi[[#This Row],[Milestones]]/odi[[#This Row],[Mat]]*100</f>
        <v>10</v>
      </c>
      <c r="U570" s="3"/>
    </row>
    <row r="571" spans="1:21" x14ac:dyDescent="0.3">
      <c r="A571">
        <v>16</v>
      </c>
      <c r="B571" t="s">
        <v>958</v>
      </c>
      <c r="C571" t="s">
        <v>12</v>
      </c>
      <c r="D571">
        <v>2002</v>
      </c>
      <c r="E571">
        <v>2</v>
      </c>
      <c r="F571">
        <v>2</v>
      </c>
      <c r="G571">
        <v>0</v>
      </c>
      <c r="H571">
        <v>54</v>
      </c>
      <c r="I571">
        <v>38</v>
      </c>
      <c r="J571">
        <v>27</v>
      </c>
      <c r="K571">
        <v>77.14</v>
      </c>
      <c r="L571">
        <v>0</v>
      </c>
      <c r="M571">
        <v>0</v>
      </c>
      <c r="N571">
        <v>0</v>
      </c>
      <c r="O571" s="2">
        <f t="shared" si="39"/>
        <v>27</v>
      </c>
      <c r="P571" s="2">
        <f t="shared" si="40"/>
        <v>27</v>
      </c>
      <c r="Q571">
        <f t="shared" si="41"/>
        <v>104.14</v>
      </c>
      <c r="R571">
        <f t="shared" si="42"/>
        <v>0</v>
      </c>
      <c r="S571" s="3">
        <f>IF(odi[[#This Row],[Milestones]]=0,0,(odi[[#This Row],[Mat]]/odi[[#This Row],[Milestones]]))</f>
        <v>0</v>
      </c>
      <c r="T571" s="3">
        <f>odi[[#This Row],[Milestones]]/odi[[#This Row],[Mat]]*100</f>
        <v>0</v>
      </c>
      <c r="U571" s="3"/>
    </row>
    <row r="572" spans="1:21" x14ac:dyDescent="0.3">
      <c r="A572">
        <v>42</v>
      </c>
      <c r="B572" t="s">
        <v>380</v>
      </c>
      <c r="C572" t="s">
        <v>18</v>
      </c>
      <c r="D572">
        <v>2007</v>
      </c>
      <c r="E572">
        <v>197</v>
      </c>
      <c r="F572">
        <v>183</v>
      </c>
      <c r="G572">
        <v>16</v>
      </c>
      <c r="H572">
        <v>4707</v>
      </c>
      <c r="I572">
        <v>117</v>
      </c>
      <c r="J572">
        <v>28.18</v>
      </c>
      <c r="K572">
        <v>75.94</v>
      </c>
      <c r="L572">
        <v>3</v>
      </c>
      <c r="M572">
        <v>28</v>
      </c>
      <c r="N572">
        <v>9</v>
      </c>
      <c r="O572" s="2">
        <f t="shared" si="39"/>
        <v>23.893401015228427</v>
      </c>
      <c r="P572" s="2">
        <f t="shared" si="40"/>
        <v>25.721311475409838</v>
      </c>
      <c r="Q572">
        <f t="shared" si="41"/>
        <v>104.12</v>
      </c>
      <c r="R572">
        <f t="shared" si="42"/>
        <v>31</v>
      </c>
      <c r="S572" s="3">
        <f>IF(odi[[#This Row],[Milestones]]=0,0,(odi[[#This Row],[Mat]]/odi[[#This Row],[Milestones]]))</f>
        <v>6.354838709677419</v>
      </c>
      <c r="T572" s="3">
        <f>odi[[#This Row],[Milestones]]/odi[[#This Row],[Mat]]*100</f>
        <v>15.736040609137056</v>
      </c>
      <c r="U572" s="3"/>
    </row>
    <row r="573" spans="1:21" x14ac:dyDescent="0.3">
      <c r="A573">
        <v>18</v>
      </c>
      <c r="B573" t="s">
        <v>2147</v>
      </c>
      <c r="C573" t="s">
        <v>11</v>
      </c>
      <c r="D573">
        <v>2006</v>
      </c>
      <c r="E573">
        <v>125</v>
      </c>
      <c r="F573">
        <v>110</v>
      </c>
      <c r="G573">
        <v>24</v>
      </c>
      <c r="H573">
        <v>2753</v>
      </c>
      <c r="I573">
        <v>111</v>
      </c>
      <c r="J573">
        <v>32.01</v>
      </c>
      <c r="K573">
        <v>72.03</v>
      </c>
      <c r="L573">
        <v>2</v>
      </c>
      <c r="M573">
        <v>17</v>
      </c>
      <c r="N573">
        <v>8</v>
      </c>
      <c r="O573" s="2">
        <f t="shared" si="39"/>
        <v>22.024000000000001</v>
      </c>
      <c r="P573" s="2">
        <f t="shared" si="40"/>
        <v>25.027272727272727</v>
      </c>
      <c r="Q573">
        <f t="shared" si="41"/>
        <v>104.03999999999999</v>
      </c>
      <c r="R573">
        <f t="shared" si="42"/>
        <v>19</v>
      </c>
      <c r="S573" s="3">
        <f>IF(odi[[#This Row],[Milestones]]=0,0,(odi[[#This Row],[Mat]]/odi[[#This Row],[Milestones]]))</f>
        <v>6.5789473684210522</v>
      </c>
      <c r="T573" s="3">
        <f>odi[[#This Row],[Milestones]]/odi[[#This Row],[Mat]]*100</f>
        <v>15.2</v>
      </c>
      <c r="U573" s="3"/>
    </row>
    <row r="574" spans="1:21" x14ac:dyDescent="0.3">
      <c r="A574">
        <v>20</v>
      </c>
      <c r="B574" t="s">
        <v>1166</v>
      </c>
      <c r="C574" t="s">
        <v>2041</v>
      </c>
      <c r="D574">
        <v>2009</v>
      </c>
      <c r="E574">
        <v>22</v>
      </c>
      <c r="F574">
        <v>22</v>
      </c>
      <c r="G574">
        <v>3</v>
      </c>
      <c r="H574">
        <v>641</v>
      </c>
      <c r="I574">
        <v>102</v>
      </c>
      <c r="J574">
        <v>33.729999999999997</v>
      </c>
      <c r="K574">
        <v>70.28</v>
      </c>
      <c r="L574">
        <v>1</v>
      </c>
      <c r="M574">
        <v>4</v>
      </c>
      <c r="N574">
        <v>4</v>
      </c>
      <c r="O574" s="2">
        <f t="shared" si="39"/>
        <v>29.136363636363637</v>
      </c>
      <c r="P574" s="2">
        <f t="shared" si="40"/>
        <v>29.136363636363637</v>
      </c>
      <c r="Q574">
        <f t="shared" si="41"/>
        <v>104.00999999999999</v>
      </c>
      <c r="R574">
        <f t="shared" si="42"/>
        <v>5</v>
      </c>
      <c r="S574" s="3">
        <f>IF(odi[[#This Row],[Milestones]]=0,0,(odi[[#This Row],[Mat]]/odi[[#This Row],[Milestones]]))</f>
        <v>4.4000000000000004</v>
      </c>
      <c r="T574" s="3">
        <f>odi[[#This Row],[Milestones]]/odi[[#This Row],[Mat]]*100</f>
        <v>22.727272727272727</v>
      </c>
      <c r="U574" s="3"/>
    </row>
    <row r="575" spans="1:21" x14ac:dyDescent="0.3">
      <c r="A575">
        <v>41</v>
      </c>
      <c r="B575" t="s">
        <v>175</v>
      </c>
      <c r="C575" t="s">
        <v>13</v>
      </c>
      <c r="D575">
        <v>2019</v>
      </c>
      <c r="E575">
        <v>1</v>
      </c>
      <c r="F575">
        <v>1</v>
      </c>
      <c r="G575">
        <v>0</v>
      </c>
      <c r="H575">
        <v>24</v>
      </c>
      <c r="I575">
        <v>24</v>
      </c>
      <c r="J575">
        <v>24</v>
      </c>
      <c r="K575">
        <v>80</v>
      </c>
      <c r="L575">
        <v>0</v>
      </c>
      <c r="M575">
        <v>0</v>
      </c>
      <c r="N575">
        <v>0</v>
      </c>
      <c r="O575" s="2">
        <f t="shared" si="39"/>
        <v>24</v>
      </c>
      <c r="P575" s="2">
        <f t="shared" si="40"/>
        <v>24</v>
      </c>
      <c r="Q575">
        <f t="shared" si="41"/>
        <v>104</v>
      </c>
      <c r="R575">
        <f t="shared" si="42"/>
        <v>0</v>
      </c>
      <c r="S575" s="3">
        <f>IF(odi[[#This Row],[Milestones]]=0,0,(odi[[#This Row],[Mat]]/odi[[#This Row],[Milestones]]))</f>
        <v>0</v>
      </c>
      <c r="T575" s="3">
        <f>odi[[#This Row],[Milestones]]/odi[[#This Row],[Mat]]*100</f>
        <v>0</v>
      </c>
      <c r="U575" s="3"/>
    </row>
    <row r="576" spans="1:21" x14ac:dyDescent="0.3">
      <c r="A576">
        <v>31</v>
      </c>
      <c r="B576" t="s">
        <v>530</v>
      </c>
      <c r="C576" t="s">
        <v>18</v>
      </c>
      <c r="D576">
        <v>2007</v>
      </c>
      <c r="E576">
        <v>280</v>
      </c>
      <c r="F576">
        <v>269</v>
      </c>
      <c r="G576">
        <v>21</v>
      </c>
      <c r="H576">
        <v>8037</v>
      </c>
      <c r="I576">
        <v>134</v>
      </c>
      <c r="J576">
        <v>32.4</v>
      </c>
      <c r="K576">
        <v>71.489999999999995</v>
      </c>
      <c r="L576">
        <v>8</v>
      </c>
      <c r="M576">
        <v>49</v>
      </c>
      <c r="N576">
        <v>17</v>
      </c>
      <c r="O576" s="2">
        <f t="shared" si="39"/>
        <v>28.703571428571429</v>
      </c>
      <c r="P576" s="2">
        <f t="shared" si="40"/>
        <v>29.877323420074351</v>
      </c>
      <c r="Q576">
        <f t="shared" si="41"/>
        <v>103.88999999999999</v>
      </c>
      <c r="R576">
        <f t="shared" si="42"/>
        <v>57</v>
      </c>
      <c r="S576" s="3">
        <f>IF(odi[[#This Row],[Milestones]]=0,0,(odi[[#This Row],[Mat]]/odi[[#This Row],[Milestones]]))</f>
        <v>4.9122807017543861</v>
      </c>
      <c r="T576" s="3">
        <f>odi[[#This Row],[Milestones]]/odi[[#This Row],[Mat]]*100</f>
        <v>20.357142857142858</v>
      </c>
      <c r="U576" s="3"/>
    </row>
    <row r="577" spans="1:21" x14ac:dyDescent="0.3">
      <c r="A577">
        <v>23</v>
      </c>
      <c r="B577" t="s">
        <v>2171</v>
      </c>
      <c r="C577" t="s">
        <v>16</v>
      </c>
      <c r="D577">
        <v>2007</v>
      </c>
      <c r="E577">
        <v>56</v>
      </c>
      <c r="F577">
        <v>56</v>
      </c>
      <c r="G577">
        <v>1</v>
      </c>
      <c r="H577">
        <v>2028</v>
      </c>
      <c r="I577">
        <v>127</v>
      </c>
      <c r="J577">
        <v>36.869999999999997</v>
      </c>
      <c r="K577">
        <v>66.95</v>
      </c>
      <c r="L577">
        <v>3</v>
      </c>
      <c r="M577">
        <v>12</v>
      </c>
      <c r="N577">
        <v>2</v>
      </c>
      <c r="O577" s="2">
        <f t="shared" si="39"/>
        <v>36.214285714285715</v>
      </c>
      <c r="P577" s="2">
        <f t="shared" si="40"/>
        <v>36.214285714285715</v>
      </c>
      <c r="Q577">
        <f t="shared" si="41"/>
        <v>103.82</v>
      </c>
      <c r="R577">
        <f t="shared" si="42"/>
        <v>15</v>
      </c>
      <c r="S577" s="3">
        <f>IF(odi[[#This Row],[Milestones]]=0,0,(odi[[#This Row],[Mat]]/odi[[#This Row],[Milestones]]))</f>
        <v>3.7333333333333334</v>
      </c>
      <c r="T577" s="3">
        <f>odi[[#This Row],[Milestones]]/odi[[#This Row],[Mat]]*100</f>
        <v>26.785714285714285</v>
      </c>
      <c r="U577" s="3"/>
    </row>
    <row r="578" spans="1:21" x14ac:dyDescent="0.3">
      <c r="A578">
        <v>14</v>
      </c>
      <c r="B578" t="s">
        <v>811</v>
      </c>
      <c r="C578" t="s">
        <v>14</v>
      </c>
      <c r="D578">
        <v>2015</v>
      </c>
      <c r="E578">
        <v>23</v>
      </c>
      <c r="F578">
        <v>20</v>
      </c>
      <c r="G578">
        <v>2</v>
      </c>
      <c r="H578">
        <v>420</v>
      </c>
      <c r="I578">
        <v>74</v>
      </c>
      <c r="J578">
        <v>23.33</v>
      </c>
      <c r="K578">
        <v>80.45</v>
      </c>
      <c r="L578">
        <v>0</v>
      </c>
      <c r="M578">
        <v>2</v>
      </c>
      <c r="N578">
        <v>0</v>
      </c>
      <c r="O578" s="2">
        <f t="shared" ref="O578:O641" si="43">H578/E578</f>
        <v>18.260869565217391</v>
      </c>
      <c r="P578" s="2">
        <f t="shared" ref="P578:P641" si="44">H578/F578</f>
        <v>21</v>
      </c>
      <c r="Q578">
        <f t="shared" ref="Q578:Q641" si="45">K578+J578</f>
        <v>103.78</v>
      </c>
      <c r="R578">
        <f t="shared" ref="R578:R641" si="46">M578+L578</f>
        <v>2</v>
      </c>
      <c r="S578" s="3">
        <f>IF(odi[[#This Row],[Milestones]]=0,0,(odi[[#This Row],[Mat]]/odi[[#This Row],[Milestones]]))</f>
        <v>11.5</v>
      </c>
      <c r="T578" s="3">
        <f>odi[[#This Row],[Milestones]]/odi[[#This Row],[Mat]]*100</f>
        <v>8.695652173913043</v>
      </c>
      <c r="U578" s="3"/>
    </row>
    <row r="579" spans="1:21" x14ac:dyDescent="0.3">
      <c r="A579">
        <v>0</v>
      </c>
      <c r="B579" t="s">
        <v>2525</v>
      </c>
      <c r="C579" t="s">
        <v>18</v>
      </c>
      <c r="D579">
        <v>2000</v>
      </c>
      <c r="E579">
        <v>42</v>
      </c>
      <c r="F579">
        <v>27</v>
      </c>
      <c r="G579">
        <v>13</v>
      </c>
      <c r="H579">
        <v>172</v>
      </c>
      <c r="I579">
        <v>22</v>
      </c>
      <c r="J579">
        <v>12.28</v>
      </c>
      <c r="K579">
        <v>91.48</v>
      </c>
      <c r="L579">
        <v>0</v>
      </c>
      <c r="M579">
        <v>0</v>
      </c>
      <c r="N579">
        <v>2</v>
      </c>
      <c r="O579" s="2">
        <f t="shared" si="43"/>
        <v>4.0952380952380949</v>
      </c>
      <c r="P579" s="2">
        <f t="shared" si="44"/>
        <v>6.3703703703703702</v>
      </c>
      <c r="Q579">
        <f t="shared" si="45"/>
        <v>103.76</v>
      </c>
      <c r="R579">
        <f t="shared" si="46"/>
        <v>0</v>
      </c>
      <c r="S579" s="3">
        <f>IF(odi[[#This Row],[Milestones]]=0,0,(odi[[#This Row],[Mat]]/odi[[#This Row],[Milestones]]))</f>
        <v>0</v>
      </c>
      <c r="T579" s="3">
        <f>odi[[#This Row],[Milestones]]/odi[[#This Row],[Mat]]*100</f>
        <v>0</v>
      </c>
      <c r="U579" s="3"/>
    </row>
    <row r="580" spans="1:21" x14ac:dyDescent="0.3">
      <c r="A580">
        <v>41</v>
      </c>
      <c r="B580" t="s">
        <v>134</v>
      </c>
      <c r="C580" t="s">
        <v>17</v>
      </c>
      <c r="D580">
        <v>2019</v>
      </c>
      <c r="E580">
        <v>18</v>
      </c>
      <c r="F580">
        <v>18</v>
      </c>
      <c r="G580">
        <v>1</v>
      </c>
      <c r="H580">
        <v>455</v>
      </c>
      <c r="I580">
        <v>102</v>
      </c>
      <c r="J580">
        <v>26.76</v>
      </c>
      <c r="K580">
        <v>76.98</v>
      </c>
      <c r="L580">
        <v>1</v>
      </c>
      <c r="M580">
        <v>2</v>
      </c>
      <c r="N580">
        <v>1</v>
      </c>
      <c r="O580" s="2">
        <f t="shared" si="43"/>
        <v>25.277777777777779</v>
      </c>
      <c r="P580" s="2">
        <f t="shared" si="44"/>
        <v>25.277777777777779</v>
      </c>
      <c r="Q580">
        <f t="shared" si="45"/>
        <v>103.74000000000001</v>
      </c>
      <c r="R580">
        <f t="shared" si="46"/>
        <v>3</v>
      </c>
      <c r="S580" s="3">
        <f>IF(odi[[#This Row],[Milestones]]=0,0,(odi[[#This Row],[Mat]]/odi[[#This Row],[Milestones]]))</f>
        <v>6</v>
      </c>
      <c r="T580" s="3">
        <f>odi[[#This Row],[Milestones]]/odi[[#This Row],[Mat]]*100</f>
        <v>16.666666666666664</v>
      </c>
      <c r="U580" s="3"/>
    </row>
    <row r="581" spans="1:21" x14ac:dyDescent="0.3">
      <c r="A581">
        <v>28</v>
      </c>
      <c r="B581" t="s">
        <v>3089</v>
      </c>
      <c r="C581" t="s">
        <v>11</v>
      </c>
      <c r="D581">
        <v>1999</v>
      </c>
      <c r="E581">
        <v>3</v>
      </c>
      <c r="F581">
        <v>2</v>
      </c>
      <c r="G581">
        <v>0</v>
      </c>
      <c r="H581">
        <v>18</v>
      </c>
      <c r="I581">
        <v>13</v>
      </c>
      <c r="J581">
        <v>9</v>
      </c>
      <c r="K581">
        <v>94.73</v>
      </c>
      <c r="L581">
        <v>0</v>
      </c>
      <c r="M581">
        <v>0</v>
      </c>
      <c r="N581">
        <v>0</v>
      </c>
      <c r="O581" s="2">
        <f t="shared" si="43"/>
        <v>6</v>
      </c>
      <c r="P581" s="2">
        <f t="shared" si="44"/>
        <v>9</v>
      </c>
      <c r="Q581">
        <f t="shared" si="45"/>
        <v>103.73</v>
      </c>
      <c r="R581">
        <f t="shared" si="46"/>
        <v>0</v>
      </c>
      <c r="S581" s="3">
        <f>IF(odi[[#This Row],[Milestones]]=0,0,(odi[[#This Row],[Mat]]/odi[[#This Row],[Milestones]]))</f>
        <v>0</v>
      </c>
      <c r="T581" s="3">
        <f>odi[[#This Row],[Milestones]]/odi[[#This Row],[Mat]]*100</f>
        <v>0</v>
      </c>
      <c r="U581" s="3"/>
    </row>
    <row r="582" spans="1:21" x14ac:dyDescent="0.3">
      <c r="A582">
        <v>23</v>
      </c>
      <c r="B582" t="s">
        <v>2808</v>
      </c>
      <c r="C582" t="s">
        <v>15</v>
      </c>
      <c r="D582">
        <v>1997</v>
      </c>
      <c r="E582">
        <v>8</v>
      </c>
      <c r="F582">
        <v>5</v>
      </c>
      <c r="G582">
        <v>2</v>
      </c>
      <c r="H582">
        <v>54</v>
      </c>
      <c r="I582">
        <v>36</v>
      </c>
      <c r="J582">
        <v>18</v>
      </c>
      <c r="K582">
        <v>85.71</v>
      </c>
      <c r="L582">
        <v>0</v>
      </c>
      <c r="M582">
        <v>0</v>
      </c>
      <c r="N582">
        <v>0</v>
      </c>
      <c r="O582" s="2">
        <f t="shared" si="43"/>
        <v>6.75</v>
      </c>
      <c r="P582" s="2">
        <f t="shared" si="44"/>
        <v>10.8</v>
      </c>
      <c r="Q582">
        <f t="shared" si="45"/>
        <v>103.71</v>
      </c>
      <c r="R582">
        <f t="shared" si="46"/>
        <v>0</v>
      </c>
      <c r="S582" s="3">
        <f>IF(odi[[#This Row],[Milestones]]=0,0,(odi[[#This Row],[Mat]]/odi[[#This Row],[Milestones]]))</f>
        <v>0</v>
      </c>
      <c r="T582" s="3">
        <f>odi[[#This Row],[Milestones]]/odi[[#This Row],[Mat]]*100</f>
        <v>0</v>
      </c>
      <c r="U582" s="3"/>
    </row>
    <row r="583" spans="1:21" x14ac:dyDescent="0.3">
      <c r="A583">
        <v>29</v>
      </c>
      <c r="B583" t="s">
        <v>2567</v>
      </c>
      <c r="C583" t="s">
        <v>12</v>
      </c>
      <c r="D583">
        <v>2015</v>
      </c>
      <c r="E583">
        <v>6</v>
      </c>
      <c r="F583">
        <v>6</v>
      </c>
      <c r="G583">
        <v>0</v>
      </c>
      <c r="H583">
        <v>146</v>
      </c>
      <c r="I583">
        <v>69</v>
      </c>
      <c r="J583">
        <v>24.33</v>
      </c>
      <c r="K583">
        <v>79.34</v>
      </c>
      <c r="L583">
        <v>0</v>
      </c>
      <c r="M583">
        <v>1</v>
      </c>
      <c r="N583">
        <v>1</v>
      </c>
      <c r="O583" s="2">
        <f t="shared" si="43"/>
        <v>24.333333333333332</v>
      </c>
      <c r="P583" s="2">
        <f t="shared" si="44"/>
        <v>24.333333333333332</v>
      </c>
      <c r="Q583">
        <f t="shared" si="45"/>
        <v>103.67</v>
      </c>
      <c r="R583">
        <f t="shared" si="46"/>
        <v>1</v>
      </c>
      <c r="S583" s="3">
        <f>IF(odi[[#This Row],[Milestones]]=0,0,(odi[[#This Row],[Mat]]/odi[[#This Row],[Milestones]]))</f>
        <v>6</v>
      </c>
      <c r="T583" s="3">
        <f>odi[[#This Row],[Milestones]]/odi[[#This Row],[Mat]]*100</f>
        <v>16.666666666666664</v>
      </c>
      <c r="U583" s="3"/>
    </row>
    <row r="584" spans="1:21" x14ac:dyDescent="0.3">
      <c r="A584">
        <v>0</v>
      </c>
      <c r="B584" t="s">
        <v>1521</v>
      </c>
      <c r="C584" t="s">
        <v>17</v>
      </c>
      <c r="D584">
        <v>2006</v>
      </c>
      <c r="E584">
        <v>45</v>
      </c>
      <c r="F584">
        <v>39</v>
      </c>
      <c r="G584">
        <v>6</v>
      </c>
      <c r="H584">
        <v>1174</v>
      </c>
      <c r="I584">
        <v>81</v>
      </c>
      <c r="J584">
        <v>35.57</v>
      </c>
      <c r="K584">
        <v>68.05</v>
      </c>
      <c r="L584">
        <v>0</v>
      </c>
      <c r="M584">
        <v>7</v>
      </c>
      <c r="N584">
        <v>0</v>
      </c>
      <c r="O584" s="2">
        <f t="shared" si="43"/>
        <v>26.088888888888889</v>
      </c>
      <c r="P584" s="2">
        <f t="shared" si="44"/>
        <v>30.102564102564102</v>
      </c>
      <c r="Q584">
        <f t="shared" si="45"/>
        <v>103.62</v>
      </c>
      <c r="R584">
        <f t="shared" si="46"/>
        <v>7</v>
      </c>
      <c r="S584" s="3">
        <f>IF(odi[[#This Row],[Milestones]]=0,0,(odi[[#This Row],[Mat]]/odi[[#This Row],[Milestones]]))</f>
        <v>6.4285714285714288</v>
      </c>
      <c r="T584" s="3">
        <f>odi[[#This Row],[Milestones]]/odi[[#This Row],[Mat]]*100</f>
        <v>15.555555555555555</v>
      </c>
      <c r="U584" s="3"/>
    </row>
    <row r="585" spans="1:21" x14ac:dyDescent="0.3">
      <c r="A585">
        <v>0</v>
      </c>
      <c r="B585" t="s">
        <v>2347</v>
      </c>
      <c r="C585" t="s">
        <v>15</v>
      </c>
      <c r="D585">
        <v>2019</v>
      </c>
      <c r="E585">
        <v>25</v>
      </c>
      <c r="F585">
        <v>18</v>
      </c>
      <c r="G585">
        <v>2</v>
      </c>
      <c r="H585">
        <v>438</v>
      </c>
      <c r="I585">
        <v>94</v>
      </c>
      <c r="J585">
        <v>27.37</v>
      </c>
      <c r="K585">
        <v>76.17</v>
      </c>
      <c r="L585">
        <v>0</v>
      </c>
      <c r="M585">
        <v>2</v>
      </c>
      <c r="N585">
        <v>2</v>
      </c>
      <c r="O585" s="2">
        <f t="shared" si="43"/>
        <v>17.52</v>
      </c>
      <c r="P585" s="2">
        <f t="shared" si="44"/>
        <v>24.333333333333332</v>
      </c>
      <c r="Q585">
        <f t="shared" si="45"/>
        <v>103.54</v>
      </c>
      <c r="R585">
        <f t="shared" si="46"/>
        <v>2</v>
      </c>
      <c r="S585" s="3">
        <f>IF(odi[[#This Row],[Milestones]]=0,0,(odi[[#This Row],[Mat]]/odi[[#This Row],[Milestones]]))</f>
        <v>12.5</v>
      </c>
      <c r="T585" s="3">
        <f>odi[[#This Row],[Milestones]]/odi[[#This Row],[Mat]]*100</f>
        <v>8</v>
      </c>
      <c r="U585" s="3"/>
    </row>
    <row r="586" spans="1:21" x14ac:dyDescent="0.3">
      <c r="A586">
        <v>7</v>
      </c>
      <c r="B586" t="s">
        <v>634</v>
      </c>
      <c r="C586" t="s">
        <v>2020</v>
      </c>
      <c r="D586">
        <v>2016</v>
      </c>
      <c r="E586">
        <v>15</v>
      </c>
      <c r="F586">
        <v>14</v>
      </c>
      <c r="G586">
        <v>3</v>
      </c>
      <c r="H586">
        <v>154</v>
      </c>
      <c r="I586">
        <v>46</v>
      </c>
      <c r="J586">
        <v>14</v>
      </c>
      <c r="K586">
        <v>89.53</v>
      </c>
      <c r="L586">
        <v>0</v>
      </c>
      <c r="M586">
        <v>0</v>
      </c>
      <c r="N586">
        <v>1</v>
      </c>
      <c r="O586" s="2">
        <f t="shared" si="43"/>
        <v>10.266666666666667</v>
      </c>
      <c r="P586" s="2">
        <f t="shared" si="44"/>
        <v>11</v>
      </c>
      <c r="Q586">
        <f t="shared" si="45"/>
        <v>103.53</v>
      </c>
      <c r="R586">
        <f t="shared" si="46"/>
        <v>0</v>
      </c>
      <c r="S586" s="3">
        <f>IF(odi[[#This Row],[Milestones]]=0,0,(odi[[#This Row],[Mat]]/odi[[#This Row],[Milestones]]))</f>
        <v>0</v>
      </c>
      <c r="T586" s="3">
        <f>odi[[#This Row],[Milestones]]/odi[[#This Row],[Mat]]*100</f>
        <v>0</v>
      </c>
      <c r="U586" s="3"/>
    </row>
    <row r="587" spans="1:21" x14ac:dyDescent="0.3">
      <c r="A587">
        <v>10</v>
      </c>
      <c r="B587" t="s">
        <v>202</v>
      </c>
      <c r="C587" t="s">
        <v>11</v>
      </c>
      <c r="D587">
        <v>2019</v>
      </c>
      <c r="E587">
        <v>94</v>
      </c>
      <c r="F587">
        <v>79</v>
      </c>
      <c r="G587">
        <v>21</v>
      </c>
      <c r="H587">
        <v>1752</v>
      </c>
      <c r="I587">
        <v>79</v>
      </c>
      <c r="J587">
        <v>30.2</v>
      </c>
      <c r="K587">
        <v>73.239999999999995</v>
      </c>
      <c r="L587">
        <v>0</v>
      </c>
      <c r="M587">
        <v>9</v>
      </c>
      <c r="N587">
        <v>6</v>
      </c>
      <c r="O587" s="2">
        <f t="shared" si="43"/>
        <v>18.638297872340427</v>
      </c>
      <c r="P587" s="2">
        <f t="shared" si="44"/>
        <v>22.177215189873419</v>
      </c>
      <c r="Q587">
        <f t="shared" si="45"/>
        <v>103.44</v>
      </c>
      <c r="R587">
        <f t="shared" si="46"/>
        <v>9</v>
      </c>
      <c r="S587" s="3">
        <f>IF(odi[[#This Row],[Milestones]]=0,0,(odi[[#This Row],[Mat]]/odi[[#This Row],[Milestones]]))</f>
        <v>10.444444444444445</v>
      </c>
      <c r="T587" s="3">
        <f>odi[[#This Row],[Milestones]]/odi[[#This Row],[Mat]]*100</f>
        <v>9.5744680851063837</v>
      </c>
      <c r="U587" s="3"/>
    </row>
    <row r="588" spans="1:21" x14ac:dyDescent="0.3">
      <c r="A588">
        <v>43</v>
      </c>
      <c r="B588" t="s">
        <v>1380</v>
      </c>
      <c r="C588" t="s">
        <v>16</v>
      </c>
      <c r="D588">
        <v>2019</v>
      </c>
      <c r="E588">
        <v>25</v>
      </c>
      <c r="F588">
        <v>13</v>
      </c>
      <c r="G588">
        <v>6</v>
      </c>
      <c r="H588">
        <v>127</v>
      </c>
      <c r="I588">
        <v>32</v>
      </c>
      <c r="J588">
        <v>18.14</v>
      </c>
      <c r="K588">
        <v>85.23</v>
      </c>
      <c r="L588">
        <v>0</v>
      </c>
      <c r="M588">
        <v>0</v>
      </c>
      <c r="N588">
        <v>2</v>
      </c>
      <c r="O588" s="2">
        <f t="shared" si="43"/>
        <v>5.08</v>
      </c>
      <c r="P588" s="2">
        <f t="shared" si="44"/>
        <v>9.7692307692307701</v>
      </c>
      <c r="Q588">
        <f t="shared" si="45"/>
        <v>103.37</v>
      </c>
      <c r="R588">
        <f t="shared" si="46"/>
        <v>0</v>
      </c>
      <c r="S588" s="3">
        <f>IF(odi[[#This Row],[Milestones]]=0,0,(odi[[#This Row],[Mat]]/odi[[#This Row],[Milestones]]))</f>
        <v>0</v>
      </c>
      <c r="T588" s="3">
        <f>odi[[#This Row],[Milestones]]/odi[[#This Row],[Mat]]*100</f>
        <v>0</v>
      </c>
      <c r="U588" s="3"/>
    </row>
    <row r="589" spans="1:21" x14ac:dyDescent="0.3">
      <c r="A589">
        <v>20</v>
      </c>
      <c r="B589" t="s">
        <v>1470</v>
      </c>
      <c r="C589" t="s">
        <v>19</v>
      </c>
      <c r="D589">
        <v>2018</v>
      </c>
      <c r="E589">
        <v>24</v>
      </c>
      <c r="F589">
        <v>14</v>
      </c>
      <c r="G589">
        <v>3</v>
      </c>
      <c r="H589">
        <v>86</v>
      </c>
      <c r="I589">
        <v>20</v>
      </c>
      <c r="J589">
        <v>7.81</v>
      </c>
      <c r="K589">
        <v>95.55</v>
      </c>
      <c r="L589">
        <v>0</v>
      </c>
      <c r="M589">
        <v>0</v>
      </c>
      <c r="N589">
        <v>5</v>
      </c>
      <c r="O589" s="2">
        <f t="shared" si="43"/>
        <v>3.5833333333333335</v>
      </c>
      <c r="P589" s="2">
        <f t="shared" si="44"/>
        <v>6.1428571428571432</v>
      </c>
      <c r="Q589">
        <f t="shared" si="45"/>
        <v>103.36</v>
      </c>
      <c r="R589">
        <f t="shared" si="46"/>
        <v>0</v>
      </c>
      <c r="S589" s="3">
        <f>IF(odi[[#This Row],[Milestones]]=0,0,(odi[[#This Row],[Mat]]/odi[[#This Row],[Milestones]]))</f>
        <v>0</v>
      </c>
      <c r="T589" s="3">
        <f>odi[[#This Row],[Milestones]]/odi[[#This Row],[Mat]]*100</f>
        <v>0</v>
      </c>
      <c r="U589" s="3"/>
    </row>
    <row r="590" spans="1:21" x14ac:dyDescent="0.3">
      <c r="A590">
        <v>24</v>
      </c>
      <c r="B590" t="s">
        <v>2880</v>
      </c>
      <c r="C590" t="s">
        <v>22</v>
      </c>
      <c r="D590">
        <v>2008</v>
      </c>
      <c r="E590">
        <v>7</v>
      </c>
      <c r="F590">
        <v>5</v>
      </c>
      <c r="G590">
        <v>3</v>
      </c>
      <c r="H590">
        <v>42</v>
      </c>
      <c r="I590">
        <v>19</v>
      </c>
      <c r="J590">
        <v>21</v>
      </c>
      <c r="K590">
        <v>82.35</v>
      </c>
      <c r="L590">
        <v>0</v>
      </c>
      <c r="M590">
        <v>0</v>
      </c>
      <c r="N590">
        <v>0</v>
      </c>
      <c r="O590" s="2">
        <f t="shared" si="43"/>
        <v>6</v>
      </c>
      <c r="P590" s="2">
        <f t="shared" si="44"/>
        <v>8.4</v>
      </c>
      <c r="Q590">
        <f t="shared" si="45"/>
        <v>103.35</v>
      </c>
      <c r="R590">
        <f t="shared" si="46"/>
        <v>0</v>
      </c>
      <c r="S590" s="3">
        <f>IF(odi[[#This Row],[Milestones]]=0,0,(odi[[#This Row],[Mat]]/odi[[#This Row],[Milestones]]))</f>
        <v>0</v>
      </c>
      <c r="T590" s="3">
        <f>odi[[#This Row],[Milestones]]/odi[[#This Row],[Mat]]*100</f>
        <v>0</v>
      </c>
      <c r="U590" s="3"/>
    </row>
    <row r="591" spans="1:21" x14ac:dyDescent="0.3">
      <c r="A591">
        <v>9</v>
      </c>
      <c r="B591" t="s">
        <v>581</v>
      </c>
      <c r="C591" t="s">
        <v>14</v>
      </c>
      <c r="D591">
        <v>2019</v>
      </c>
      <c r="E591">
        <v>7</v>
      </c>
      <c r="F591">
        <v>7</v>
      </c>
      <c r="G591">
        <v>0</v>
      </c>
      <c r="H591">
        <v>138</v>
      </c>
      <c r="I591">
        <v>54</v>
      </c>
      <c r="J591">
        <v>19.71</v>
      </c>
      <c r="K591">
        <v>83.63</v>
      </c>
      <c r="L591">
        <v>0</v>
      </c>
      <c r="M591">
        <v>1</v>
      </c>
      <c r="N591">
        <v>2</v>
      </c>
      <c r="O591" s="2">
        <f t="shared" si="43"/>
        <v>19.714285714285715</v>
      </c>
      <c r="P591" s="2">
        <f t="shared" si="44"/>
        <v>19.714285714285715</v>
      </c>
      <c r="Q591">
        <f t="shared" si="45"/>
        <v>103.34</v>
      </c>
      <c r="R591">
        <f t="shared" si="46"/>
        <v>1</v>
      </c>
      <c r="S591" s="3">
        <f>IF(odi[[#This Row],[Milestones]]=0,0,(odi[[#This Row],[Mat]]/odi[[#This Row],[Milestones]]))</f>
        <v>7</v>
      </c>
      <c r="T591" s="3">
        <f>odi[[#This Row],[Milestones]]/odi[[#This Row],[Mat]]*100</f>
        <v>14.285714285714285</v>
      </c>
      <c r="U591" s="3"/>
    </row>
    <row r="592" spans="1:21" x14ac:dyDescent="0.3">
      <c r="A592">
        <v>37</v>
      </c>
      <c r="B592" t="s">
        <v>2296</v>
      </c>
      <c r="C592" t="s">
        <v>14</v>
      </c>
      <c r="D592">
        <v>1993</v>
      </c>
      <c r="E592">
        <v>70</v>
      </c>
      <c r="F592">
        <v>55</v>
      </c>
      <c r="G592">
        <v>18</v>
      </c>
      <c r="H592">
        <v>612</v>
      </c>
      <c r="I592">
        <v>33</v>
      </c>
      <c r="J592">
        <v>16.54</v>
      </c>
      <c r="K592">
        <v>86.8</v>
      </c>
      <c r="L592">
        <v>0</v>
      </c>
      <c r="M592">
        <v>0</v>
      </c>
      <c r="N592">
        <v>4</v>
      </c>
      <c r="O592" s="2">
        <f t="shared" si="43"/>
        <v>8.742857142857142</v>
      </c>
      <c r="P592" s="2">
        <f t="shared" si="44"/>
        <v>11.127272727272727</v>
      </c>
      <c r="Q592">
        <f t="shared" si="45"/>
        <v>103.34</v>
      </c>
      <c r="R592">
        <f t="shared" si="46"/>
        <v>0</v>
      </c>
      <c r="S592" s="3">
        <f>IF(odi[[#This Row],[Milestones]]=0,0,(odi[[#This Row],[Mat]]/odi[[#This Row],[Milestones]]))</f>
        <v>0</v>
      </c>
      <c r="T592" s="3">
        <f>odi[[#This Row],[Milestones]]/odi[[#This Row],[Mat]]*100</f>
        <v>0</v>
      </c>
      <c r="U592" s="3"/>
    </row>
    <row r="593" spans="1:21" x14ac:dyDescent="0.3">
      <c r="A593">
        <v>32</v>
      </c>
      <c r="B593" t="s">
        <v>268</v>
      </c>
      <c r="C593" t="s">
        <v>2030</v>
      </c>
      <c r="D593">
        <v>2013</v>
      </c>
      <c r="E593">
        <v>62</v>
      </c>
      <c r="F593">
        <v>60</v>
      </c>
      <c r="G593">
        <v>8</v>
      </c>
      <c r="H593">
        <v>1964</v>
      </c>
      <c r="I593">
        <v>137</v>
      </c>
      <c r="J593">
        <v>37.76</v>
      </c>
      <c r="K593">
        <v>65.569999999999993</v>
      </c>
      <c r="L593">
        <v>2</v>
      </c>
      <c r="M593">
        <v>16</v>
      </c>
      <c r="N593">
        <v>2</v>
      </c>
      <c r="O593" s="2">
        <f t="shared" si="43"/>
        <v>31.677419354838708</v>
      </c>
      <c r="P593" s="2">
        <f t="shared" si="44"/>
        <v>32.733333333333334</v>
      </c>
      <c r="Q593">
        <f t="shared" si="45"/>
        <v>103.32999999999998</v>
      </c>
      <c r="R593">
        <f t="shared" si="46"/>
        <v>18</v>
      </c>
      <c r="S593" s="3">
        <f>IF(odi[[#This Row],[Milestones]]=0,0,(odi[[#This Row],[Mat]]/odi[[#This Row],[Milestones]]))</f>
        <v>3.4444444444444446</v>
      </c>
      <c r="T593" s="3">
        <f>odi[[#This Row],[Milestones]]/odi[[#This Row],[Mat]]*100</f>
        <v>29.032258064516132</v>
      </c>
      <c r="U593" s="3"/>
    </row>
    <row r="594" spans="1:21" x14ac:dyDescent="0.3">
      <c r="A594">
        <v>14</v>
      </c>
      <c r="B594" t="s">
        <v>2125</v>
      </c>
      <c r="C594" t="s">
        <v>17</v>
      </c>
      <c r="D594">
        <v>2000</v>
      </c>
      <c r="E594">
        <v>138</v>
      </c>
      <c r="F594">
        <v>133</v>
      </c>
      <c r="G594">
        <v>16</v>
      </c>
      <c r="H594">
        <v>3860</v>
      </c>
      <c r="I594">
        <v>124</v>
      </c>
      <c r="J594">
        <v>32.99</v>
      </c>
      <c r="K594">
        <v>70.28</v>
      </c>
      <c r="L594">
        <v>3</v>
      </c>
      <c r="M594">
        <v>23</v>
      </c>
      <c r="N594">
        <v>10</v>
      </c>
      <c r="O594" s="2">
        <f t="shared" si="43"/>
        <v>27.971014492753625</v>
      </c>
      <c r="P594" s="2">
        <f t="shared" si="44"/>
        <v>29.022556390977442</v>
      </c>
      <c r="Q594">
        <f t="shared" si="45"/>
        <v>103.27000000000001</v>
      </c>
      <c r="R594">
        <f t="shared" si="46"/>
        <v>26</v>
      </c>
      <c r="S594" s="3">
        <f>IF(odi[[#This Row],[Milestones]]=0,0,(odi[[#This Row],[Mat]]/odi[[#This Row],[Milestones]]))</f>
        <v>5.3076923076923075</v>
      </c>
      <c r="T594" s="3">
        <f>odi[[#This Row],[Milestones]]/odi[[#This Row],[Mat]]*100</f>
        <v>18.840579710144929</v>
      </c>
      <c r="U594" s="3"/>
    </row>
    <row r="595" spans="1:21" x14ac:dyDescent="0.3">
      <c r="A595">
        <v>24</v>
      </c>
      <c r="B595" t="s">
        <v>2360</v>
      </c>
      <c r="C595" t="s">
        <v>19</v>
      </c>
      <c r="D595">
        <v>1999</v>
      </c>
      <c r="E595">
        <v>59</v>
      </c>
      <c r="F595">
        <v>41</v>
      </c>
      <c r="G595">
        <v>10</v>
      </c>
      <c r="H595">
        <v>404</v>
      </c>
      <c r="I595">
        <v>55</v>
      </c>
      <c r="J595">
        <v>13.03</v>
      </c>
      <c r="K595">
        <v>90.17</v>
      </c>
      <c r="L595">
        <v>0</v>
      </c>
      <c r="M595">
        <v>2</v>
      </c>
      <c r="N595">
        <v>3</v>
      </c>
      <c r="O595" s="2">
        <f t="shared" si="43"/>
        <v>6.8474576271186445</v>
      </c>
      <c r="P595" s="2">
        <f t="shared" si="44"/>
        <v>9.8536585365853657</v>
      </c>
      <c r="Q595">
        <f t="shared" si="45"/>
        <v>103.2</v>
      </c>
      <c r="R595">
        <f t="shared" si="46"/>
        <v>2</v>
      </c>
      <c r="S595" s="3">
        <f>IF(odi[[#This Row],[Milestones]]=0,0,(odi[[#This Row],[Mat]]/odi[[#This Row],[Milestones]]))</f>
        <v>29.5</v>
      </c>
      <c r="T595" s="3">
        <f>odi[[#This Row],[Milestones]]/odi[[#This Row],[Mat]]*100</f>
        <v>3.3898305084745761</v>
      </c>
      <c r="U595" s="3"/>
    </row>
    <row r="596" spans="1:21" x14ac:dyDescent="0.3">
      <c r="A596">
        <v>37</v>
      </c>
      <c r="B596" t="s">
        <v>501</v>
      </c>
      <c r="C596" t="s">
        <v>20</v>
      </c>
      <c r="D596">
        <v>2018</v>
      </c>
      <c r="E596">
        <v>78</v>
      </c>
      <c r="F596">
        <v>78</v>
      </c>
      <c r="G596">
        <v>2</v>
      </c>
      <c r="H596">
        <v>2434</v>
      </c>
      <c r="I596">
        <v>144</v>
      </c>
      <c r="J596">
        <v>32.020000000000003</v>
      </c>
      <c r="K596">
        <v>71.099999999999994</v>
      </c>
      <c r="L596">
        <v>4</v>
      </c>
      <c r="M596">
        <v>16</v>
      </c>
      <c r="N596">
        <v>2</v>
      </c>
      <c r="O596" s="2">
        <f t="shared" si="43"/>
        <v>31.205128205128204</v>
      </c>
      <c r="P596" s="2">
        <f t="shared" si="44"/>
        <v>31.205128205128204</v>
      </c>
      <c r="Q596">
        <f t="shared" si="45"/>
        <v>103.12</v>
      </c>
      <c r="R596">
        <f t="shared" si="46"/>
        <v>20</v>
      </c>
      <c r="S596" s="3">
        <f>IF(odi[[#This Row],[Milestones]]=0,0,(odi[[#This Row],[Mat]]/odi[[#This Row],[Milestones]]))</f>
        <v>3.9</v>
      </c>
      <c r="T596" s="3">
        <f>odi[[#This Row],[Milestones]]/odi[[#This Row],[Mat]]*100</f>
        <v>25.641025641025639</v>
      </c>
      <c r="U596" s="3"/>
    </row>
    <row r="597" spans="1:21" x14ac:dyDescent="0.3">
      <c r="A597">
        <v>37</v>
      </c>
      <c r="B597" t="s">
        <v>442</v>
      </c>
      <c r="C597" t="s">
        <v>15</v>
      </c>
      <c r="D597">
        <v>2019</v>
      </c>
      <c r="E597">
        <v>16</v>
      </c>
      <c r="F597">
        <v>11</v>
      </c>
      <c r="G597">
        <v>3</v>
      </c>
      <c r="H597">
        <v>161</v>
      </c>
      <c r="I597">
        <v>46</v>
      </c>
      <c r="J597">
        <v>20.12</v>
      </c>
      <c r="K597">
        <v>82.98</v>
      </c>
      <c r="L597">
        <v>0</v>
      </c>
      <c r="M597">
        <v>0</v>
      </c>
      <c r="N597">
        <v>1</v>
      </c>
      <c r="O597" s="2">
        <f t="shared" si="43"/>
        <v>10.0625</v>
      </c>
      <c r="P597" s="2">
        <f t="shared" si="44"/>
        <v>14.636363636363637</v>
      </c>
      <c r="Q597">
        <f t="shared" si="45"/>
        <v>103.10000000000001</v>
      </c>
      <c r="R597">
        <f t="shared" si="46"/>
        <v>0</v>
      </c>
      <c r="S597" s="3">
        <f>IF(odi[[#This Row],[Milestones]]=0,0,(odi[[#This Row],[Mat]]/odi[[#This Row],[Milestones]]))</f>
        <v>0</v>
      </c>
      <c r="T597" s="3">
        <f>odi[[#This Row],[Milestones]]/odi[[#This Row],[Mat]]*100</f>
        <v>0</v>
      </c>
      <c r="U597" s="3"/>
    </row>
    <row r="598" spans="1:21" x14ac:dyDescent="0.3">
      <c r="A598">
        <v>49</v>
      </c>
      <c r="B598" t="s">
        <v>2258</v>
      </c>
      <c r="C598" t="s">
        <v>12</v>
      </c>
      <c r="D598">
        <v>1984</v>
      </c>
      <c r="E598">
        <v>30</v>
      </c>
      <c r="F598">
        <v>27</v>
      </c>
      <c r="G598">
        <v>6</v>
      </c>
      <c r="H598">
        <v>823</v>
      </c>
      <c r="I598">
        <v>66</v>
      </c>
      <c r="J598">
        <v>39.19</v>
      </c>
      <c r="K598">
        <v>63.89</v>
      </c>
      <c r="L598">
        <v>0</v>
      </c>
      <c r="M598">
        <v>7</v>
      </c>
      <c r="N598">
        <v>1</v>
      </c>
      <c r="O598" s="2">
        <f t="shared" si="43"/>
        <v>27.433333333333334</v>
      </c>
      <c r="P598" s="2">
        <f t="shared" si="44"/>
        <v>30.481481481481481</v>
      </c>
      <c r="Q598">
        <f t="shared" si="45"/>
        <v>103.08</v>
      </c>
      <c r="R598">
        <f t="shared" si="46"/>
        <v>7</v>
      </c>
      <c r="S598" s="3">
        <f>IF(odi[[#This Row],[Milestones]]=0,0,(odi[[#This Row],[Mat]]/odi[[#This Row],[Milestones]]))</f>
        <v>4.2857142857142856</v>
      </c>
      <c r="T598" s="3">
        <f>odi[[#This Row],[Milestones]]/odi[[#This Row],[Mat]]*100</f>
        <v>23.333333333333332</v>
      </c>
      <c r="U598" s="3"/>
    </row>
    <row r="599" spans="1:21" x14ac:dyDescent="0.3">
      <c r="A599">
        <v>4</v>
      </c>
      <c r="B599" t="s">
        <v>490</v>
      </c>
      <c r="C599" t="s">
        <v>11</v>
      </c>
      <c r="D599">
        <v>2017</v>
      </c>
      <c r="E599">
        <v>111</v>
      </c>
      <c r="F599">
        <v>61</v>
      </c>
      <c r="G599">
        <v>19</v>
      </c>
      <c r="H599">
        <v>675</v>
      </c>
      <c r="I599">
        <v>65</v>
      </c>
      <c r="J599">
        <v>16.07</v>
      </c>
      <c r="K599">
        <v>86.98</v>
      </c>
      <c r="L599">
        <v>0</v>
      </c>
      <c r="M599">
        <v>1</v>
      </c>
      <c r="N599">
        <v>6</v>
      </c>
      <c r="O599" s="2">
        <f t="shared" si="43"/>
        <v>6.0810810810810807</v>
      </c>
      <c r="P599" s="2">
        <f t="shared" si="44"/>
        <v>11.065573770491802</v>
      </c>
      <c r="Q599">
        <f t="shared" si="45"/>
        <v>103.05000000000001</v>
      </c>
      <c r="R599">
        <f t="shared" si="46"/>
        <v>1</v>
      </c>
      <c r="S599" s="3">
        <f>IF(odi[[#This Row],[Milestones]]=0,0,(odi[[#This Row],[Mat]]/odi[[#This Row],[Milestones]]))</f>
        <v>111</v>
      </c>
      <c r="T599" s="3">
        <f>odi[[#This Row],[Milestones]]/odi[[#This Row],[Mat]]*100</f>
        <v>0.90090090090090091</v>
      </c>
      <c r="U599" s="3"/>
    </row>
    <row r="600" spans="1:21" x14ac:dyDescent="0.3">
      <c r="A600">
        <v>38</v>
      </c>
      <c r="B600" t="s">
        <v>2397</v>
      </c>
      <c r="C600" t="s">
        <v>13</v>
      </c>
      <c r="D600">
        <v>1981</v>
      </c>
      <c r="E600">
        <v>32</v>
      </c>
      <c r="F600">
        <v>25</v>
      </c>
      <c r="G600">
        <v>7</v>
      </c>
      <c r="H600">
        <v>338</v>
      </c>
      <c r="I600">
        <v>51</v>
      </c>
      <c r="J600">
        <v>18.77</v>
      </c>
      <c r="K600">
        <v>84.28</v>
      </c>
      <c r="L600">
        <v>0</v>
      </c>
      <c r="M600">
        <v>1</v>
      </c>
      <c r="N600">
        <v>4</v>
      </c>
      <c r="O600" s="2">
        <f t="shared" si="43"/>
        <v>10.5625</v>
      </c>
      <c r="P600" s="2">
        <f t="shared" si="44"/>
        <v>13.52</v>
      </c>
      <c r="Q600">
        <f t="shared" si="45"/>
        <v>103.05</v>
      </c>
      <c r="R600">
        <f t="shared" si="46"/>
        <v>1</v>
      </c>
      <c r="S600" s="3">
        <f>IF(odi[[#This Row],[Milestones]]=0,0,(odi[[#This Row],[Mat]]/odi[[#This Row],[Milestones]]))</f>
        <v>32</v>
      </c>
      <c r="T600" s="3">
        <f>odi[[#This Row],[Milestones]]/odi[[#This Row],[Mat]]*100</f>
        <v>3.125</v>
      </c>
      <c r="U600" s="3"/>
    </row>
    <row r="601" spans="1:21" x14ac:dyDescent="0.3">
      <c r="A601">
        <v>28</v>
      </c>
      <c r="B601" t="s">
        <v>263</v>
      </c>
      <c r="C601" t="s">
        <v>12</v>
      </c>
      <c r="D601">
        <v>2018</v>
      </c>
      <c r="E601">
        <v>4</v>
      </c>
      <c r="F601">
        <v>4</v>
      </c>
      <c r="G601">
        <v>0</v>
      </c>
      <c r="H601">
        <v>75</v>
      </c>
      <c r="I601">
        <v>44</v>
      </c>
      <c r="J601">
        <v>18.75</v>
      </c>
      <c r="K601">
        <v>84.26</v>
      </c>
      <c r="L601">
        <v>0</v>
      </c>
      <c r="M601">
        <v>0</v>
      </c>
      <c r="N601">
        <v>1</v>
      </c>
      <c r="O601" s="2">
        <f t="shared" si="43"/>
        <v>18.75</v>
      </c>
      <c r="P601" s="2">
        <f t="shared" si="44"/>
        <v>18.75</v>
      </c>
      <c r="Q601">
        <f t="shared" si="45"/>
        <v>103.01</v>
      </c>
      <c r="R601">
        <f t="shared" si="46"/>
        <v>0</v>
      </c>
      <c r="S601" s="3">
        <f>IF(odi[[#This Row],[Milestones]]=0,0,(odi[[#This Row],[Mat]]/odi[[#This Row],[Milestones]]))</f>
        <v>0</v>
      </c>
      <c r="T601" s="3">
        <f>odi[[#This Row],[Milestones]]/odi[[#This Row],[Mat]]*100</f>
        <v>0</v>
      </c>
      <c r="U601" s="3"/>
    </row>
    <row r="602" spans="1:21" x14ac:dyDescent="0.3">
      <c r="A602">
        <v>34</v>
      </c>
      <c r="B602" t="s">
        <v>399</v>
      </c>
      <c r="C602" t="s">
        <v>11</v>
      </c>
      <c r="D602">
        <v>2012</v>
      </c>
      <c r="E602">
        <v>120</v>
      </c>
      <c r="F602">
        <v>87</v>
      </c>
      <c r="G602">
        <v>21</v>
      </c>
      <c r="H602">
        <v>1544</v>
      </c>
      <c r="I602">
        <v>83</v>
      </c>
      <c r="J602">
        <v>23.39</v>
      </c>
      <c r="K602">
        <v>79.540000000000006</v>
      </c>
      <c r="L602">
        <v>0</v>
      </c>
      <c r="M602">
        <v>5</v>
      </c>
      <c r="N602">
        <v>7</v>
      </c>
      <c r="O602" s="2">
        <f t="shared" si="43"/>
        <v>12.866666666666667</v>
      </c>
      <c r="P602" s="2">
        <f t="shared" si="44"/>
        <v>17.74712643678161</v>
      </c>
      <c r="Q602">
        <f t="shared" si="45"/>
        <v>102.93</v>
      </c>
      <c r="R602">
        <f t="shared" si="46"/>
        <v>5</v>
      </c>
      <c r="S602" s="3">
        <f>IF(odi[[#This Row],[Milestones]]=0,0,(odi[[#This Row],[Mat]]/odi[[#This Row],[Milestones]]))</f>
        <v>24</v>
      </c>
      <c r="T602" s="3">
        <f>odi[[#This Row],[Milestones]]/odi[[#This Row],[Mat]]*100</f>
        <v>4.1666666666666661</v>
      </c>
      <c r="U602" s="3"/>
    </row>
    <row r="603" spans="1:21" x14ac:dyDescent="0.3">
      <c r="A603">
        <v>31</v>
      </c>
      <c r="B603" t="s">
        <v>1560</v>
      </c>
      <c r="C603" t="s">
        <v>17</v>
      </c>
      <c r="D603">
        <v>2007</v>
      </c>
      <c r="E603">
        <v>52</v>
      </c>
      <c r="F603">
        <v>41</v>
      </c>
      <c r="G603">
        <v>12</v>
      </c>
      <c r="H603">
        <v>1018</v>
      </c>
      <c r="I603">
        <v>89</v>
      </c>
      <c r="J603">
        <v>35.1</v>
      </c>
      <c r="K603">
        <v>67.77</v>
      </c>
      <c r="L603">
        <v>0</v>
      </c>
      <c r="M603">
        <v>3</v>
      </c>
      <c r="N603">
        <v>4</v>
      </c>
      <c r="O603" s="2">
        <f t="shared" si="43"/>
        <v>19.576923076923077</v>
      </c>
      <c r="P603" s="2">
        <f t="shared" si="44"/>
        <v>24.829268292682926</v>
      </c>
      <c r="Q603">
        <f t="shared" si="45"/>
        <v>102.87</v>
      </c>
      <c r="R603">
        <f t="shared" si="46"/>
        <v>3</v>
      </c>
      <c r="S603" s="3">
        <f>IF(odi[[#This Row],[Milestones]]=0,0,(odi[[#This Row],[Mat]]/odi[[#This Row],[Milestones]]))</f>
        <v>17.333333333333332</v>
      </c>
      <c r="T603" s="3">
        <f>odi[[#This Row],[Milestones]]/odi[[#This Row],[Mat]]*100</f>
        <v>5.7692307692307692</v>
      </c>
      <c r="U603" s="3"/>
    </row>
    <row r="604" spans="1:21" x14ac:dyDescent="0.3">
      <c r="A604">
        <v>14</v>
      </c>
      <c r="B604" t="s">
        <v>2145</v>
      </c>
      <c r="C604" t="s">
        <v>15</v>
      </c>
      <c r="D604">
        <v>1993</v>
      </c>
      <c r="E604">
        <v>158</v>
      </c>
      <c r="F604">
        <v>133</v>
      </c>
      <c r="G604">
        <v>36</v>
      </c>
      <c r="H604">
        <v>2809</v>
      </c>
      <c r="I604">
        <v>109</v>
      </c>
      <c r="J604">
        <v>28.95</v>
      </c>
      <c r="K604">
        <v>73.900000000000006</v>
      </c>
      <c r="L604">
        <v>1</v>
      </c>
      <c r="M604">
        <v>14</v>
      </c>
      <c r="N604">
        <v>13</v>
      </c>
      <c r="O604" s="2">
        <f t="shared" si="43"/>
        <v>17.778481012658229</v>
      </c>
      <c r="P604" s="2">
        <f t="shared" si="44"/>
        <v>21.1203007518797</v>
      </c>
      <c r="Q604">
        <f t="shared" si="45"/>
        <v>102.85000000000001</v>
      </c>
      <c r="R604">
        <f t="shared" si="46"/>
        <v>15</v>
      </c>
      <c r="S604" s="3">
        <f>IF(odi[[#This Row],[Milestones]]=0,0,(odi[[#This Row],[Mat]]/odi[[#This Row],[Milestones]]))</f>
        <v>10.533333333333333</v>
      </c>
      <c r="T604" s="3">
        <f>odi[[#This Row],[Milestones]]/odi[[#This Row],[Mat]]*100</f>
        <v>9.4936708860759502</v>
      </c>
      <c r="U604" s="3"/>
    </row>
    <row r="605" spans="1:21" x14ac:dyDescent="0.3">
      <c r="A605">
        <v>5</v>
      </c>
      <c r="B605" t="s">
        <v>242</v>
      </c>
      <c r="C605" t="s">
        <v>2025</v>
      </c>
      <c r="D605">
        <v>2019</v>
      </c>
      <c r="E605">
        <v>23</v>
      </c>
      <c r="F605">
        <v>20</v>
      </c>
      <c r="G605">
        <v>3</v>
      </c>
      <c r="H605">
        <v>254</v>
      </c>
      <c r="I605">
        <v>35</v>
      </c>
      <c r="J605">
        <v>14.94</v>
      </c>
      <c r="K605">
        <v>87.88</v>
      </c>
      <c r="L605">
        <v>0</v>
      </c>
      <c r="M605">
        <v>0</v>
      </c>
      <c r="N605">
        <v>2</v>
      </c>
      <c r="O605" s="2">
        <f t="shared" si="43"/>
        <v>11.043478260869565</v>
      </c>
      <c r="P605" s="2">
        <f t="shared" si="44"/>
        <v>12.7</v>
      </c>
      <c r="Q605">
        <f t="shared" si="45"/>
        <v>102.82</v>
      </c>
      <c r="R605">
        <f t="shared" si="46"/>
        <v>0</v>
      </c>
      <c r="S605" s="3">
        <f>IF(odi[[#This Row],[Milestones]]=0,0,(odi[[#This Row],[Mat]]/odi[[#This Row],[Milestones]]))</f>
        <v>0</v>
      </c>
      <c r="T605" s="3">
        <f>odi[[#This Row],[Milestones]]/odi[[#This Row],[Mat]]*100</f>
        <v>0</v>
      </c>
      <c r="U605" s="3"/>
    </row>
    <row r="606" spans="1:21" x14ac:dyDescent="0.3">
      <c r="A606">
        <v>4</v>
      </c>
      <c r="B606" t="s">
        <v>1868</v>
      </c>
      <c r="C606" t="s">
        <v>20</v>
      </c>
      <c r="D606">
        <v>2019</v>
      </c>
      <c r="E606">
        <v>6</v>
      </c>
      <c r="F606">
        <v>4</v>
      </c>
      <c r="G606">
        <v>1</v>
      </c>
      <c r="H606">
        <v>63</v>
      </c>
      <c r="I606">
        <v>39</v>
      </c>
      <c r="J606">
        <v>21</v>
      </c>
      <c r="K606">
        <v>81.81</v>
      </c>
      <c r="L606">
        <v>0</v>
      </c>
      <c r="M606">
        <v>0</v>
      </c>
      <c r="N606">
        <v>0</v>
      </c>
      <c r="O606" s="2">
        <f t="shared" si="43"/>
        <v>10.5</v>
      </c>
      <c r="P606" s="2">
        <f t="shared" si="44"/>
        <v>15.75</v>
      </c>
      <c r="Q606">
        <f t="shared" si="45"/>
        <v>102.81</v>
      </c>
      <c r="R606">
        <f t="shared" si="46"/>
        <v>0</v>
      </c>
      <c r="S606" s="3">
        <f>IF(odi[[#This Row],[Milestones]]=0,0,(odi[[#This Row],[Mat]]/odi[[#This Row],[Milestones]]))</f>
        <v>0</v>
      </c>
      <c r="T606" s="3">
        <f>odi[[#This Row],[Milestones]]/odi[[#This Row],[Mat]]*100</f>
        <v>0</v>
      </c>
      <c r="U606" s="3"/>
    </row>
    <row r="607" spans="1:21" x14ac:dyDescent="0.3">
      <c r="A607">
        <v>17</v>
      </c>
      <c r="B607" t="s">
        <v>2480</v>
      </c>
      <c r="C607" t="s">
        <v>12</v>
      </c>
      <c r="D607">
        <v>1999</v>
      </c>
      <c r="E607">
        <v>25</v>
      </c>
      <c r="F607">
        <v>17</v>
      </c>
      <c r="G607">
        <v>0</v>
      </c>
      <c r="H607">
        <v>224</v>
      </c>
      <c r="I607">
        <v>35</v>
      </c>
      <c r="J607">
        <v>13.17</v>
      </c>
      <c r="K607">
        <v>89.6</v>
      </c>
      <c r="L607">
        <v>0</v>
      </c>
      <c r="M607">
        <v>0</v>
      </c>
      <c r="N607">
        <v>4</v>
      </c>
      <c r="O607" s="2">
        <f t="shared" si="43"/>
        <v>8.9600000000000009</v>
      </c>
      <c r="P607" s="2">
        <f t="shared" si="44"/>
        <v>13.176470588235293</v>
      </c>
      <c r="Q607">
        <f t="shared" si="45"/>
        <v>102.77</v>
      </c>
      <c r="R607">
        <f t="shared" si="46"/>
        <v>0</v>
      </c>
      <c r="S607" s="3">
        <f>IF(odi[[#This Row],[Milestones]]=0,0,(odi[[#This Row],[Mat]]/odi[[#This Row],[Milestones]]))</f>
        <v>0</v>
      </c>
      <c r="T607" s="3">
        <f>odi[[#This Row],[Milestones]]/odi[[#This Row],[Mat]]*100</f>
        <v>0</v>
      </c>
      <c r="U607" s="3"/>
    </row>
    <row r="608" spans="1:21" x14ac:dyDescent="0.3">
      <c r="A608">
        <v>0</v>
      </c>
      <c r="B608" t="s">
        <v>317</v>
      </c>
      <c r="C608" t="s">
        <v>22</v>
      </c>
      <c r="D608">
        <v>2015</v>
      </c>
      <c r="E608">
        <v>64</v>
      </c>
      <c r="F608">
        <v>55</v>
      </c>
      <c r="G608">
        <v>14</v>
      </c>
      <c r="H608">
        <v>963</v>
      </c>
      <c r="I608">
        <v>96</v>
      </c>
      <c r="J608">
        <v>23.48</v>
      </c>
      <c r="K608">
        <v>79.25</v>
      </c>
      <c r="L608">
        <v>0</v>
      </c>
      <c r="M608">
        <v>3</v>
      </c>
      <c r="N608">
        <v>6</v>
      </c>
      <c r="O608" s="2">
        <f t="shared" si="43"/>
        <v>15.046875</v>
      </c>
      <c r="P608" s="2">
        <f t="shared" si="44"/>
        <v>17.509090909090908</v>
      </c>
      <c r="Q608">
        <f t="shared" si="45"/>
        <v>102.73</v>
      </c>
      <c r="R608">
        <f t="shared" si="46"/>
        <v>3</v>
      </c>
      <c r="S608" s="3">
        <f>IF(odi[[#This Row],[Milestones]]=0,0,(odi[[#This Row],[Mat]]/odi[[#This Row],[Milestones]]))</f>
        <v>21.333333333333332</v>
      </c>
      <c r="T608" s="3">
        <f>odi[[#This Row],[Milestones]]/odi[[#This Row],[Mat]]*100</f>
        <v>4.6875</v>
      </c>
      <c r="U608" s="3"/>
    </row>
    <row r="609" spans="1:21" x14ac:dyDescent="0.3">
      <c r="A609">
        <v>35</v>
      </c>
      <c r="B609" t="s">
        <v>630</v>
      </c>
      <c r="C609" t="s">
        <v>20</v>
      </c>
      <c r="D609">
        <v>2014</v>
      </c>
      <c r="E609">
        <v>10</v>
      </c>
      <c r="F609">
        <v>10</v>
      </c>
      <c r="G609">
        <v>0</v>
      </c>
      <c r="H609">
        <v>266</v>
      </c>
      <c r="I609">
        <v>96</v>
      </c>
      <c r="J609">
        <v>26.6</v>
      </c>
      <c r="K609">
        <v>76</v>
      </c>
      <c r="L609">
        <v>0</v>
      </c>
      <c r="M609">
        <v>2</v>
      </c>
      <c r="N609">
        <v>2</v>
      </c>
      <c r="O609" s="2">
        <f t="shared" si="43"/>
        <v>26.6</v>
      </c>
      <c r="P609" s="2">
        <f t="shared" si="44"/>
        <v>26.6</v>
      </c>
      <c r="Q609">
        <f t="shared" si="45"/>
        <v>102.6</v>
      </c>
      <c r="R609">
        <f t="shared" si="46"/>
        <v>2</v>
      </c>
      <c r="S609" s="3">
        <f>IF(odi[[#This Row],[Milestones]]=0,0,(odi[[#This Row],[Mat]]/odi[[#This Row],[Milestones]]))</f>
        <v>5</v>
      </c>
      <c r="T609" s="3">
        <f>odi[[#This Row],[Milestones]]/odi[[#This Row],[Mat]]*100</f>
        <v>20</v>
      </c>
      <c r="U609" s="3"/>
    </row>
    <row r="610" spans="1:21" x14ac:dyDescent="0.3">
      <c r="A610">
        <v>39</v>
      </c>
      <c r="B610" t="s">
        <v>5057</v>
      </c>
      <c r="C610" t="s">
        <v>16</v>
      </c>
      <c r="D610">
        <v>1983</v>
      </c>
      <c r="E610">
        <v>8</v>
      </c>
      <c r="F610">
        <v>2</v>
      </c>
      <c r="G610">
        <v>0</v>
      </c>
      <c r="H610">
        <v>5</v>
      </c>
      <c r="I610">
        <v>5</v>
      </c>
      <c r="J610">
        <v>2.5</v>
      </c>
      <c r="K610">
        <v>100</v>
      </c>
      <c r="L610">
        <v>0</v>
      </c>
      <c r="M610">
        <v>0</v>
      </c>
      <c r="N610">
        <v>1</v>
      </c>
      <c r="O610" s="2">
        <f t="shared" si="43"/>
        <v>0.625</v>
      </c>
      <c r="P610" s="2">
        <f t="shared" si="44"/>
        <v>2.5</v>
      </c>
      <c r="Q610">
        <f t="shared" si="45"/>
        <v>102.5</v>
      </c>
      <c r="R610">
        <f t="shared" si="46"/>
        <v>0</v>
      </c>
      <c r="S610" s="3">
        <f>IF(odi[[#This Row],[Milestones]]=0,0,(odi[[#This Row],[Mat]]/odi[[#This Row],[Milestones]]))</f>
        <v>0</v>
      </c>
      <c r="T610" s="3">
        <f>odi[[#This Row],[Milestones]]/odi[[#This Row],[Mat]]*100</f>
        <v>0</v>
      </c>
      <c r="U610" s="3"/>
    </row>
    <row r="611" spans="1:21" x14ac:dyDescent="0.3">
      <c r="A611">
        <v>30</v>
      </c>
      <c r="B611" t="s">
        <v>2135</v>
      </c>
      <c r="C611" t="s">
        <v>11</v>
      </c>
      <c r="D611">
        <v>1991</v>
      </c>
      <c r="E611">
        <v>129</v>
      </c>
      <c r="F611">
        <v>120</v>
      </c>
      <c r="G611">
        <v>19</v>
      </c>
      <c r="H611">
        <v>3508</v>
      </c>
      <c r="I611">
        <v>105</v>
      </c>
      <c r="J611">
        <v>34.729999999999997</v>
      </c>
      <c r="K611">
        <v>67.73</v>
      </c>
      <c r="L611">
        <v>1</v>
      </c>
      <c r="M611">
        <v>23</v>
      </c>
      <c r="N611">
        <v>7</v>
      </c>
      <c r="O611" s="2">
        <f t="shared" si="43"/>
        <v>27.193798449612402</v>
      </c>
      <c r="P611" s="2">
        <f t="shared" si="44"/>
        <v>29.233333333333334</v>
      </c>
      <c r="Q611">
        <f t="shared" si="45"/>
        <v>102.46000000000001</v>
      </c>
      <c r="R611">
        <f t="shared" si="46"/>
        <v>24</v>
      </c>
      <c r="S611" s="3">
        <f>IF(odi[[#This Row],[Milestones]]=0,0,(odi[[#This Row],[Mat]]/odi[[#This Row],[Milestones]]))</f>
        <v>5.375</v>
      </c>
      <c r="T611" s="3">
        <f>odi[[#This Row],[Milestones]]/odi[[#This Row],[Mat]]*100</f>
        <v>18.604651162790699</v>
      </c>
      <c r="U611" s="3"/>
    </row>
    <row r="612" spans="1:21" x14ac:dyDescent="0.3">
      <c r="A612">
        <v>1</v>
      </c>
      <c r="B612" t="s">
        <v>155</v>
      </c>
      <c r="C612" t="s">
        <v>21</v>
      </c>
      <c r="D612">
        <v>2016</v>
      </c>
      <c r="E612">
        <v>49</v>
      </c>
      <c r="F612">
        <v>48</v>
      </c>
      <c r="G612">
        <v>6</v>
      </c>
      <c r="H612">
        <v>1139</v>
      </c>
      <c r="I612">
        <v>129</v>
      </c>
      <c r="J612">
        <v>27.11</v>
      </c>
      <c r="K612">
        <v>75.33</v>
      </c>
      <c r="L612">
        <v>2</v>
      </c>
      <c r="M612">
        <v>4</v>
      </c>
      <c r="N612">
        <v>4</v>
      </c>
      <c r="O612" s="2">
        <f t="shared" si="43"/>
        <v>23.244897959183675</v>
      </c>
      <c r="P612" s="2">
        <f t="shared" si="44"/>
        <v>23.729166666666668</v>
      </c>
      <c r="Q612">
        <f t="shared" si="45"/>
        <v>102.44</v>
      </c>
      <c r="R612">
        <f t="shared" si="46"/>
        <v>6</v>
      </c>
      <c r="S612" s="3">
        <f>IF(odi[[#This Row],[Milestones]]=0,0,(odi[[#This Row],[Mat]]/odi[[#This Row],[Milestones]]))</f>
        <v>8.1666666666666661</v>
      </c>
      <c r="T612" s="3">
        <f>odi[[#This Row],[Milestones]]/odi[[#This Row],[Mat]]*100</f>
        <v>12.244897959183673</v>
      </c>
      <c r="U612" s="3"/>
    </row>
    <row r="613" spans="1:21" x14ac:dyDescent="0.3">
      <c r="A613">
        <v>28</v>
      </c>
      <c r="B613" t="s">
        <v>2706</v>
      </c>
      <c r="C613" t="s">
        <v>2022</v>
      </c>
      <c r="D613">
        <v>1996</v>
      </c>
      <c r="E613">
        <v>5</v>
      </c>
      <c r="F613">
        <v>4</v>
      </c>
      <c r="G613">
        <v>2</v>
      </c>
      <c r="H613">
        <v>84</v>
      </c>
      <c r="I613">
        <v>40</v>
      </c>
      <c r="J613">
        <v>42</v>
      </c>
      <c r="K613">
        <v>60.43</v>
      </c>
      <c r="L613">
        <v>0</v>
      </c>
      <c r="M613">
        <v>0</v>
      </c>
      <c r="N613">
        <v>0</v>
      </c>
      <c r="O613" s="2">
        <f t="shared" si="43"/>
        <v>16.8</v>
      </c>
      <c r="P613" s="2">
        <f t="shared" si="44"/>
        <v>21</v>
      </c>
      <c r="Q613">
        <f t="shared" si="45"/>
        <v>102.43</v>
      </c>
      <c r="R613">
        <f t="shared" si="46"/>
        <v>0</v>
      </c>
      <c r="S613" s="3">
        <f>IF(odi[[#This Row],[Milestones]]=0,0,(odi[[#This Row],[Mat]]/odi[[#This Row],[Milestones]]))</f>
        <v>0</v>
      </c>
      <c r="T613" s="3">
        <f>odi[[#This Row],[Milestones]]/odi[[#This Row],[Mat]]*100</f>
        <v>0</v>
      </c>
      <c r="U613" s="3"/>
    </row>
    <row r="614" spans="1:21" x14ac:dyDescent="0.3">
      <c r="A614">
        <v>41</v>
      </c>
      <c r="B614" t="s">
        <v>2215</v>
      </c>
      <c r="C614" t="s">
        <v>12</v>
      </c>
      <c r="D614">
        <v>1984</v>
      </c>
      <c r="E614">
        <v>92</v>
      </c>
      <c r="F614">
        <v>76</v>
      </c>
      <c r="G614">
        <v>15</v>
      </c>
      <c r="H614">
        <v>1225</v>
      </c>
      <c r="I614">
        <v>66</v>
      </c>
      <c r="J614">
        <v>20.079999999999998</v>
      </c>
      <c r="K614">
        <v>82.26</v>
      </c>
      <c r="L614">
        <v>0</v>
      </c>
      <c r="M614">
        <v>4</v>
      </c>
      <c r="N614">
        <v>7</v>
      </c>
      <c r="O614" s="2">
        <f t="shared" si="43"/>
        <v>13.315217391304348</v>
      </c>
      <c r="P614" s="2">
        <f t="shared" si="44"/>
        <v>16.118421052631579</v>
      </c>
      <c r="Q614">
        <f t="shared" si="45"/>
        <v>102.34</v>
      </c>
      <c r="R614">
        <f t="shared" si="46"/>
        <v>4</v>
      </c>
      <c r="S614" s="3">
        <f>IF(odi[[#This Row],[Milestones]]=0,0,(odi[[#This Row],[Mat]]/odi[[#This Row],[Milestones]]))</f>
        <v>23</v>
      </c>
      <c r="T614" s="3">
        <f>odi[[#This Row],[Milestones]]/odi[[#This Row],[Mat]]*100</f>
        <v>4.3478260869565215</v>
      </c>
      <c r="U614" s="3"/>
    </row>
    <row r="615" spans="1:21" x14ac:dyDescent="0.3">
      <c r="A615">
        <v>40</v>
      </c>
      <c r="B615" t="s">
        <v>71</v>
      </c>
      <c r="C615" t="s">
        <v>2020</v>
      </c>
      <c r="D615">
        <v>2019</v>
      </c>
      <c r="E615">
        <v>78</v>
      </c>
      <c r="F615">
        <v>73</v>
      </c>
      <c r="G615">
        <v>6</v>
      </c>
      <c r="H615">
        <v>1882</v>
      </c>
      <c r="I615">
        <v>101</v>
      </c>
      <c r="J615">
        <v>28.08</v>
      </c>
      <c r="K615">
        <v>74.239999999999995</v>
      </c>
      <c r="L615">
        <v>1</v>
      </c>
      <c r="M615">
        <v>13</v>
      </c>
      <c r="N615">
        <v>3</v>
      </c>
      <c r="O615" s="2">
        <f t="shared" si="43"/>
        <v>24.128205128205128</v>
      </c>
      <c r="P615" s="2">
        <f t="shared" si="44"/>
        <v>25.780821917808218</v>
      </c>
      <c r="Q615">
        <f t="shared" si="45"/>
        <v>102.32</v>
      </c>
      <c r="R615">
        <f t="shared" si="46"/>
        <v>14</v>
      </c>
      <c r="S615" s="3">
        <f>IF(odi[[#This Row],[Milestones]]=0,0,(odi[[#This Row],[Mat]]/odi[[#This Row],[Milestones]]))</f>
        <v>5.5714285714285712</v>
      </c>
      <c r="T615" s="3">
        <f>odi[[#This Row],[Milestones]]/odi[[#This Row],[Mat]]*100</f>
        <v>17.948717948717949</v>
      </c>
      <c r="U615" s="3"/>
    </row>
    <row r="616" spans="1:21" x14ac:dyDescent="0.3">
      <c r="A616">
        <v>16</v>
      </c>
      <c r="B616" t="s">
        <v>2167</v>
      </c>
      <c r="C616" t="s">
        <v>13</v>
      </c>
      <c r="D616">
        <v>1992</v>
      </c>
      <c r="E616">
        <v>116</v>
      </c>
      <c r="F616">
        <v>106</v>
      </c>
      <c r="G616">
        <v>15</v>
      </c>
      <c r="H616">
        <v>2113</v>
      </c>
      <c r="I616">
        <v>79</v>
      </c>
      <c r="J616">
        <v>23.21</v>
      </c>
      <c r="K616">
        <v>79.099999999999994</v>
      </c>
      <c r="L616">
        <v>0</v>
      </c>
      <c r="M616">
        <v>9</v>
      </c>
      <c r="N616">
        <v>6</v>
      </c>
      <c r="O616" s="2">
        <f t="shared" si="43"/>
        <v>18.21551724137931</v>
      </c>
      <c r="P616" s="2">
        <f t="shared" si="44"/>
        <v>19.933962264150942</v>
      </c>
      <c r="Q616">
        <f t="shared" si="45"/>
        <v>102.31</v>
      </c>
      <c r="R616">
        <f t="shared" si="46"/>
        <v>9</v>
      </c>
      <c r="S616" s="3">
        <f>IF(odi[[#This Row],[Milestones]]=0,0,(odi[[#This Row],[Mat]]/odi[[#This Row],[Milestones]]))</f>
        <v>12.888888888888889</v>
      </c>
      <c r="T616" s="3">
        <f>odi[[#This Row],[Milestones]]/odi[[#This Row],[Mat]]*100</f>
        <v>7.7586206896551726</v>
      </c>
      <c r="U616" s="3"/>
    </row>
    <row r="617" spans="1:21" x14ac:dyDescent="0.3">
      <c r="A617">
        <v>16</v>
      </c>
      <c r="B617" t="s">
        <v>88</v>
      </c>
      <c r="C617" t="s">
        <v>2020</v>
      </c>
      <c r="D617">
        <v>2019</v>
      </c>
      <c r="E617">
        <v>25</v>
      </c>
      <c r="F617">
        <v>25</v>
      </c>
      <c r="G617">
        <v>3</v>
      </c>
      <c r="H617">
        <v>562</v>
      </c>
      <c r="I617">
        <v>61</v>
      </c>
      <c r="J617">
        <v>25.54</v>
      </c>
      <c r="K617">
        <v>76.77</v>
      </c>
      <c r="L617">
        <v>0</v>
      </c>
      <c r="M617">
        <v>2</v>
      </c>
      <c r="N617">
        <v>3</v>
      </c>
      <c r="O617" s="2">
        <f t="shared" si="43"/>
        <v>22.48</v>
      </c>
      <c r="P617" s="2">
        <f t="shared" si="44"/>
        <v>22.48</v>
      </c>
      <c r="Q617">
        <f t="shared" si="45"/>
        <v>102.31</v>
      </c>
      <c r="R617">
        <f t="shared" si="46"/>
        <v>2</v>
      </c>
      <c r="S617" s="3">
        <f>IF(odi[[#This Row],[Milestones]]=0,0,(odi[[#This Row],[Mat]]/odi[[#This Row],[Milestones]]))</f>
        <v>12.5</v>
      </c>
      <c r="T617" s="3">
        <f>odi[[#This Row],[Milestones]]/odi[[#This Row],[Mat]]*100</f>
        <v>8</v>
      </c>
      <c r="U617" s="3"/>
    </row>
    <row r="618" spans="1:21" x14ac:dyDescent="0.3">
      <c r="A618">
        <v>37</v>
      </c>
      <c r="B618" t="s">
        <v>2214</v>
      </c>
      <c r="C618" t="s">
        <v>12</v>
      </c>
      <c r="D618">
        <v>1999</v>
      </c>
      <c r="E618">
        <v>54</v>
      </c>
      <c r="F618">
        <v>51</v>
      </c>
      <c r="G618">
        <v>5</v>
      </c>
      <c r="H618">
        <v>1237</v>
      </c>
      <c r="I618">
        <v>110</v>
      </c>
      <c r="J618">
        <v>26.89</v>
      </c>
      <c r="K618">
        <v>75.28</v>
      </c>
      <c r="L618">
        <v>1</v>
      </c>
      <c r="M618">
        <v>7</v>
      </c>
      <c r="N618">
        <v>3</v>
      </c>
      <c r="O618" s="2">
        <f t="shared" si="43"/>
        <v>22.907407407407408</v>
      </c>
      <c r="P618" s="2">
        <f t="shared" si="44"/>
        <v>24.254901960784313</v>
      </c>
      <c r="Q618">
        <f t="shared" si="45"/>
        <v>102.17</v>
      </c>
      <c r="R618">
        <f t="shared" si="46"/>
        <v>8</v>
      </c>
      <c r="S618" s="3">
        <f>IF(odi[[#This Row],[Milestones]]=0,0,(odi[[#This Row],[Mat]]/odi[[#This Row],[Milestones]]))</f>
        <v>6.75</v>
      </c>
      <c r="T618" s="3">
        <f>odi[[#This Row],[Milestones]]/odi[[#This Row],[Mat]]*100</f>
        <v>14.814814814814813</v>
      </c>
      <c r="U618" s="3"/>
    </row>
    <row r="619" spans="1:21" x14ac:dyDescent="0.3">
      <c r="A619">
        <v>11</v>
      </c>
      <c r="B619" t="s">
        <v>2106</v>
      </c>
      <c r="C619" t="s">
        <v>12</v>
      </c>
      <c r="D619">
        <v>1995</v>
      </c>
      <c r="E619">
        <v>181</v>
      </c>
      <c r="F619">
        <v>177</v>
      </c>
      <c r="G619">
        <v>16</v>
      </c>
      <c r="H619">
        <v>5964</v>
      </c>
      <c r="I619">
        <v>122</v>
      </c>
      <c r="J619">
        <v>37.04</v>
      </c>
      <c r="K619">
        <v>65.13</v>
      </c>
      <c r="L619">
        <v>5</v>
      </c>
      <c r="M619">
        <v>37</v>
      </c>
      <c r="N619">
        <v>6</v>
      </c>
      <c r="O619" s="2">
        <f t="shared" si="43"/>
        <v>32.950276243093924</v>
      </c>
      <c r="P619" s="2">
        <f t="shared" si="44"/>
        <v>33.694915254237287</v>
      </c>
      <c r="Q619">
        <f t="shared" si="45"/>
        <v>102.16999999999999</v>
      </c>
      <c r="R619">
        <f t="shared" si="46"/>
        <v>42</v>
      </c>
      <c r="S619" s="3">
        <f>IF(odi[[#This Row],[Milestones]]=0,0,(odi[[#This Row],[Mat]]/odi[[#This Row],[Milestones]]))</f>
        <v>4.3095238095238093</v>
      </c>
      <c r="T619" s="3">
        <f>odi[[#This Row],[Milestones]]/odi[[#This Row],[Mat]]*100</f>
        <v>23.204419889502763</v>
      </c>
      <c r="U619" s="3"/>
    </row>
    <row r="620" spans="1:21" x14ac:dyDescent="0.3">
      <c r="A620">
        <v>31</v>
      </c>
      <c r="B620" t="s">
        <v>2365</v>
      </c>
      <c r="C620" t="s">
        <v>14</v>
      </c>
      <c r="D620">
        <v>2004</v>
      </c>
      <c r="E620">
        <v>17</v>
      </c>
      <c r="F620">
        <v>17</v>
      </c>
      <c r="G620">
        <v>2</v>
      </c>
      <c r="H620">
        <v>400</v>
      </c>
      <c r="I620">
        <v>74</v>
      </c>
      <c r="J620">
        <v>26.66</v>
      </c>
      <c r="K620">
        <v>75.47</v>
      </c>
      <c r="L620">
        <v>0</v>
      </c>
      <c r="M620">
        <v>2</v>
      </c>
      <c r="N620">
        <v>2</v>
      </c>
      <c r="O620" s="2">
        <f t="shared" si="43"/>
        <v>23.529411764705884</v>
      </c>
      <c r="P620" s="2">
        <f t="shared" si="44"/>
        <v>23.529411764705884</v>
      </c>
      <c r="Q620">
        <f t="shared" si="45"/>
        <v>102.13</v>
      </c>
      <c r="R620">
        <f t="shared" si="46"/>
        <v>2</v>
      </c>
      <c r="S620" s="3">
        <f>IF(odi[[#This Row],[Milestones]]=0,0,(odi[[#This Row],[Mat]]/odi[[#This Row],[Milestones]]))</f>
        <v>8.5</v>
      </c>
      <c r="T620" s="3">
        <f>odi[[#This Row],[Milestones]]/odi[[#This Row],[Mat]]*100</f>
        <v>11.76470588235294</v>
      </c>
      <c r="U620" s="3"/>
    </row>
    <row r="621" spans="1:21" x14ac:dyDescent="0.3">
      <c r="A621">
        <v>41</v>
      </c>
      <c r="B621" t="s">
        <v>1482</v>
      </c>
      <c r="C621" t="s">
        <v>11</v>
      </c>
      <c r="D621">
        <v>2012</v>
      </c>
      <c r="E621">
        <v>68</v>
      </c>
      <c r="F621">
        <v>33</v>
      </c>
      <c r="G621">
        <v>12</v>
      </c>
      <c r="H621">
        <v>292</v>
      </c>
      <c r="I621">
        <v>54</v>
      </c>
      <c r="J621">
        <v>13.9</v>
      </c>
      <c r="K621">
        <v>88.21</v>
      </c>
      <c r="L621">
        <v>0</v>
      </c>
      <c r="M621">
        <v>1</v>
      </c>
      <c r="N621">
        <v>2</v>
      </c>
      <c r="O621" s="2">
        <f t="shared" si="43"/>
        <v>4.2941176470588234</v>
      </c>
      <c r="P621" s="2">
        <f t="shared" si="44"/>
        <v>8.8484848484848477</v>
      </c>
      <c r="Q621">
        <f t="shared" si="45"/>
        <v>102.11</v>
      </c>
      <c r="R621">
        <f t="shared" si="46"/>
        <v>1</v>
      </c>
      <c r="S621" s="3">
        <f>IF(odi[[#This Row],[Milestones]]=0,0,(odi[[#This Row],[Mat]]/odi[[#This Row],[Milestones]]))</f>
        <v>68</v>
      </c>
      <c r="T621" s="3">
        <f>odi[[#This Row],[Milestones]]/odi[[#This Row],[Mat]]*100</f>
        <v>1.4705882352941175</v>
      </c>
      <c r="U621" s="3"/>
    </row>
    <row r="622" spans="1:21" x14ac:dyDescent="0.3">
      <c r="A622">
        <v>2</v>
      </c>
      <c r="B622" t="s">
        <v>2103</v>
      </c>
      <c r="C622" t="s">
        <v>12</v>
      </c>
      <c r="D622">
        <v>1994</v>
      </c>
      <c r="E622">
        <v>273</v>
      </c>
      <c r="F622">
        <v>252</v>
      </c>
      <c r="G622">
        <v>39</v>
      </c>
      <c r="H622">
        <v>6524</v>
      </c>
      <c r="I622">
        <v>127</v>
      </c>
      <c r="J622">
        <v>30.62</v>
      </c>
      <c r="K622">
        <v>71.42</v>
      </c>
      <c r="L622">
        <v>3</v>
      </c>
      <c r="M622">
        <v>39</v>
      </c>
      <c r="N622">
        <v>11</v>
      </c>
      <c r="O622" s="2">
        <f t="shared" si="43"/>
        <v>23.897435897435898</v>
      </c>
      <c r="P622" s="2">
        <f t="shared" si="44"/>
        <v>25.888888888888889</v>
      </c>
      <c r="Q622">
        <f t="shared" si="45"/>
        <v>102.04</v>
      </c>
      <c r="R622">
        <f t="shared" si="46"/>
        <v>42</v>
      </c>
      <c r="S622" s="3">
        <f>IF(odi[[#This Row],[Milestones]]=0,0,(odi[[#This Row],[Mat]]/odi[[#This Row],[Milestones]]))</f>
        <v>6.5</v>
      </c>
      <c r="T622" s="3">
        <f>odi[[#This Row],[Milestones]]/odi[[#This Row],[Mat]]*100</f>
        <v>15.384615384615385</v>
      </c>
      <c r="U622" s="3"/>
    </row>
    <row r="623" spans="1:21" x14ac:dyDescent="0.3">
      <c r="A623">
        <v>1</v>
      </c>
      <c r="B623" t="s">
        <v>3401</v>
      </c>
      <c r="C623" t="s">
        <v>2030</v>
      </c>
      <c r="D623">
        <v>2013</v>
      </c>
      <c r="E623">
        <v>2</v>
      </c>
      <c r="F623">
        <v>1</v>
      </c>
      <c r="G623">
        <v>0</v>
      </c>
      <c r="H623">
        <v>2</v>
      </c>
      <c r="I623">
        <v>2</v>
      </c>
      <c r="J623">
        <v>2</v>
      </c>
      <c r="K623">
        <v>100</v>
      </c>
      <c r="L623">
        <v>0</v>
      </c>
      <c r="M623">
        <v>0</v>
      </c>
      <c r="N623">
        <v>0</v>
      </c>
      <c r="O623" s="2">
        <f t="shared" si="43"/>
        <v>1</v>
      </c>
      <c r="P623" s="2">
        <f t="shared" si="44"/>
        <v>2</v>
      </c>
      <c r="Q623">
        <f t="shared" si="45"/>
        <v>102</v>
      </c>
      <c r="R623">
        <f t="shared" si="46"/>
        <v>0</v>
      </c>
      <c r="S623" s="3">
        <f>IF(odi[[#This Row],[Milestones]]=0,0,(odi[[#This Row],[Mat]]/odi[[#This Row],[Milestones]]))</f>
        <v>0</v>
      </c>
      <c r="T623" s="3">
        <f>odi[[#This Row],[Milestones]]/odi[[#This Row],[Mat]]*100</f>
        <v>0</v>
      </c>
      <c r="U623" s="3"/>
    </row>
    <row r="624" spans="1:21" x14ac:dyDescent="0.3">
      <c r="A624">
        <v>4</v>
      </c>
      <c r="B624" t="s">
        <v>3403</v>
      </c>
      <c r="C624" t="s">
        <v>16</v>
      </c>
      <c r="D624">
        <v>1984</v>
      </c>
      <c r="E624">
        <v>1</v>
      </c>
      <c r="F624">
        <v>1</v>
      </c>
      <c r="G624">
        <v>0</v>
      </c>
      <c r="H624">
        <v>2</v>
      </c>
      <c r="I624">
        <v>2</v>
      </c>
      <c r="J624">
        <v>2</v>
      </c>
      <c r="K624">
        <v>100</v>
      </c>
      <c r="L624">
        <v>0</v>
      </c>
      <c r="M624">
        <v>0</v>
      </c>
      <c r="N624">
        <v>0</v>
      </c>
      <c r="O624" s="2">
        <f t="shared" si="43"/>
        <v>2</v>
      </c>
      <c r="P624" s="2">
        <f t="shared" si="44"/>
        <v>2</v>
      </c>
      <c r="Q624">
        <f t="shared" si="45"/>
        <v>102</v>
      </c>
      <c r="R624">
        <f t="shared" si="46"/>
        <v>0</v>
      </c>
      <c r="S624" s="3">
        <f>IF(odi[[#This Row],[Milestones]]=0,0,(odi[[#This Row],[Mat]]/odi[[#This Row],[Milestones]]))</f>
        <v>0</v>
      </c>
      <c r="T624" s="3">
        <f>odi[[#This Row],[Milestones]]/odi[[#This Row],[Mat]]*100</f>
        <v>0</v>
      </c>
      <c r="U624" s="3"/>
    </row>
    <row r="625" spans="1:21" x14ac:dyDescent="0.3">
      <c r="A625">
        <v>14</v>
      </c>
      <c r="B625" t="s">
        <v>1403</v>
      </c>
      <c r="C625" t="s">
        <v>15</v>
      </c>
      <c r="D625">
        <v>2007</v>
      </c>
      <c r="E625">
        <v>1</v>
      </c>
      <c r="F625">
        <v>1</v>
      </c>
      <c r="G625">
        <v>0</v>
      </c>
      <c r="H625">
        <v>2</v>
      </c>
      <c r="I625">
        <v>2</v>
      </c>
      <c r="J625">
        <v>2</v>
      </c>
      <c r="K625">
        <v>100</v>
      </c>
      <c r="L625">
        <v>0</v>
      </c>
      <c r="M625">
        <v>0</v>
      </c>
      <c r="N625">
        <v>0</v>
      </c>
      <c r="O625" s="2">
        <f t="shared" si="43"/>
        <v>2</v>
      </c>
      <c r="P625" s="2">
        <f t="shared" si="44"/>
        <v>2</v>
      </c>
      <c r="Q625">
        <f t="shared" si="45"/>
        <v>102</v>
      </c>
      <c r="R625">
        <f t="shared" si="46"/>
        <v>0</v>
      </c>
      <c r="S625" s="3">
        <f>IF(odi[[#This Row],[Milestones]]=0,0,(odi[[#This Row],[Mat]]/odi[[#This Row],[Milestones]]))</f>
        <v>0</v>
      </c>
      <c r="T625" s="3">
        <f>odi[[#This Row],[Milestones]]/odi[[#This Row],[Mat]]*100</f>
        <v>0</v>
      </c>
      <c r="U625" s="3"/>
    </row>
    <row r="626" spans="1:21" x14ac:dyDescent="0.3">
      <c r="A626">
        <v>49</v>
      </c>
      <c r="B626" t="s">
        <v>2158</v>
      </c>
      <c r="C626" t="s">
        <v>11</v>
      </c>
      <c r="D626">
        <v>2006</v>
      </c>
      <c r="E626">
        <v>86</v>
      </c>
      <c r="F626">
        <v>83</v>
      </c>
      <c r="G626">
        <v>7</v>
      </c>
      <c r="H626">
        <v>2338</v>
      </c>
      <c r="I626">
        <v>131</v>
      </c>
      <c r="J626">
        <v>30.76</v>
      </c>
      <c r="K626">
        <v>71.23</v>
      </c>
      <c r="L626">
        <v>6</v>
      </c>
      <c r="M626">
        <v>10</v>
      </c>
      <c r="N626">
        <v>3</v>
      </c>
      <c r="O626" s="2">
        <f t="shared" si="43"/>
        <v>27.186046511627907</v>
      </c>
      <c r="P626" s="2">
        <f t="shared" si="44"/>
        <v>28.168674698795179</v>
      </c>
      <c r="Q626">
        <f t="shared" si="45"/>
        <v>101.99000000000001</v>
      </c>
      <c r="R626">
        <f t="shared" si="46"/>
        <v>16</v>
      </c>
      <c r="S626" s="3">
        <f>IF(odi[[#This Row],[Milestones]]=0,0,(odi[[#This Row],[Mat]]/odi[[#This Row],[Milestones]]))</f>
        <v>5.375</v>
      </c>
      <c r="T626" s="3">
        <f>odi[[#This Row],[Milestones]]/odi[[#This Row],[Mat]]*100</f>
        <v>18.604651162790699</v>
      </c>
      <c r="U626" s="3"/>
    </row>
    <row r="627" spans="1:21" x14ac:dyDescent="0.3">
      <c r="A627">
        <v>9</v>
      </c>
      <c r="B627" t="s">
        <v>339</v>
      </c>
      <c r="C627" t="s">
        <v>13</v>
      </c>
      <c r="D627">
        <v>2016</v>
      </c>
      <c r="E627">
        <v>31</v>
      </c>
      <c r="F627">
        <v>21</v>
      </c>
      <c r="G627">
        <v>7</v>
      </c>
      <c r="H627">
        <v>169</v>
      </c>
      <c r="I627">
        <v>38</v>
      </c>
      <c r="J627">
        <v>12.07</v>
      </c>
      <c r="K627">
        <v>89.89</v>
      </c>
      <c r="L627">
        <v>0</v>
      </c>
      <c r="M627">
        <v>0</v>
      </c>
      <c r="N627">
        <v>3</v>
      </c>
      <c r="O627" s="2">
        <f t="shared" si="43"/>
        <v>5.4516129032258061</v>
      </c>
      <c r="P627" s="2">
        <f t="shared" si="44"/>
        <v>8.0476190476190474</v>
      </c>
      <c r="Q627">
        <f t="shared" si="45"/>
        <v>101.96000000000001</v>
      </c>
      <c r="R627">
        <f t="shared" si="46"/>
        <v>0</v>
      </c>
      <c r="S627" s="3">
        <f>IF(odi[[#This Row],[Milestones]]=0,0,(odi[[#This Row],[Mat]]/odi[[#This Row],[Milestones]]))</f>
        <v>0</v>
      </c>
      <c r="T627" s="3">
        <f>odi[[#This Row],[Milestones]]/odi[[#This Row],[Mat]]*100</f>
        <v>0</v>
      </c>
      <c r="U627" s="3"/>
    </row>
    <row r="628" spans="1:21" x14ac:dyDescent="0.3">
      <c r="A628">
        <v>28</v>
      </c>
      <c r="B628" t="s">
        <v>1350</v>
      </c>
      <c r="C628" t="s">
        <v>12</v>
      </c>
      <c r="D628">
        <v>2019</v>
      </c>
      <c r="E628">
        <v>85</v>
      </c>
      <c r="F628">
        <v>46</v>
      </c>
      <c r="G628">
        <v>18</v>
      </c>
      <c r="H628">
        <v>348</v>
      </c>
      <c r="I628">
        <v>52</v>
      </c>
      <c r="J628">
        <v>12.42</v>
      </c>
      <c r="K628">
        <v>89.46</v>
      </c>
      <c r="L628">
        <v>0</v>
      </c>
      <c r="M628">
        <v>1</v>
      </c>
      <c r="N628">
        <v>7</v>
      </c>
      <c r="O628" s="2">
        <f t="shared" si="43"/>
        <v>4.0941176470588232</v>
      </c>
      <c r="P628" s="2">
        <f t="shared" si="44"/>
        <v>7.5652173913043477</v>
      </c>
      <c r="Q628">
        <f t="shared" si="45"/>
        <v>101.88</v>
      </c>
      <c r="R628">
        <f t="shared" si="46"/>
        <v>1</v>
      </c>
      <c r="S628" s="3">
        <f>IF(odi[[#This Row],[Milestones]]=0,0,(odi[[#This Row],[Mat]]/odi[[#This Row],[Milestones]]))</f>
        <v>85</v>
      </c>
      <c r="T628" s="3">
        <f>odi[[#This Row],[Milestones]]/odi[[#This Row],[Mat]]*100</f>
        <v>1.1764705882352942</v>
      </c>
      <c r="U628" s="3"/>
    </row>
    <row r="629" spans="1:21" x14ac:dyDescent="0.3">
      <c r="A629">
        <v>39</v>
      </c>
      <c r="B629" t="s">
        <v>608</v>
      </c>
      <c r="C629" t="s">
        <v>2020</v>
      </c>
      <c r="D629">
        <v>2010</v>
      </c>
      <c r="E629">
        <v>38</v>
      </c>
      <c r="F629">
        <v>38</v>
      </c>
      <c r="G629">
        <v>3</v>
      </c>
      <c r="H629">
        <v>1231</v>
      </c>
      <c r="I629">
        <v>119</v>
      </c>
      <c r="J629">
        <v>35.17</v>
      </c>
      <c r="K629">
        <v>66.64</v>
      </c>
      <c r="L629">
        <v>2</v>
      </c>
      <c r="M629">
        <v>7</v>
      </c>
      <c r="N629">
        <v>1</v>
      </c>
      <c r="O629" s="2">
        <f t="shared" si="43"/>
        <v>32.39473684210526</v>
      </c>
      <c r="P629" s="2">
        <f t="shared" si="44"/>
        <v>32.39473684210526</v>
      </c>
      <c r="Q629">
        <f t="shared" si="45"/>
        <v>101.81</v>
      </c>
      <c r="R629">
        <f t="shared" si="46"/>
        <v>9</v>
      </c>
      <c r="S629" s="3">
        <f>IF(odi[[#This Row],[Milestones]]=0,0,(odi[[#This Row],[Mat]]/odi[[#This Row],[Milestones]]))</f>
        <v>4.2222222222222223</v>
      </c>
      <c r="T629" s="3">
        <f>odi[[#This Row],[Milestones]]/odi[[#This Row],[Mat]]*100</f>
        <v>23.684210526315788</v>
      </c>
      <c r="U629" s="3"/>
    </row>
    <row r="630" spans="1:21" x14ac:dyDescent="0.3">
      <c r="A630">
        <v>30</v>
      </c>
      <c r="B630" t="s">
        <v>989</v>
      </c>
      <c r="C630" t="s">
        <v>13</v>
      </c>
      <c r="D630">
        <v>2014</v>
      </c>
      <c r="E630">
        <v>51</v>
      </c>
      <c r="F630">
        <v>43</v>
      </c>
      <c r="G630">
        <v>8</v>
      </c>
      <c r="H630">
        <v>862</v>
      </c>
      <c r="I630">
        <v>80</v>
      </c>
      <c r="J630">
        <v>24.62</v>
      </c>
      <c r="K630">
        <v>77.17</v>
      </c>
      <c r="L630">
        <v>0</v>
      </c>
      <c r="M630">
        <v>4</v>
      </c>
      <c r="N630">
        <v>1</v>
      </c>
      <c r="O630" s="2">
        <f t="shared" si="43"/>
        <v>16.901960784313726</v>
      </c>
      <c r="P630" s="2">
        <f t="shared" si="44"/>
        <v>20.046511627906977</v>
      </c>
      <c r="Q630">
        <f t="shared" si="45"/>
        <v>101.79</v>
      </c>
      <c r="R630">
        <f t="shared" si="46"/>
        <v>4</v>
      </c>
      <c r="S630" s="3">
        <f>IF(odi[[#This Row],[Milestones]]=0,0,(odi[[#This Row],[Mat]]/odi[[#This Row],[Milestones]]))</f>
        <v>12.75</v>
      </c>
      <c r="T630" s="3">
        <f>odi[[#This Row],[Milestones]]/odi[[#This Row],[Mat]]*100</f>
        <v>7.8431372549019605</v>
      </c>
      <c r="U630" s="3"/>
    </row>
    <row r="631" spans="1:21" x14ac:dyDescent="0.3">
      <c r="A631">
        <v>39</v>
      </c>
      <c r="B631" t="s">
        <v>2494</v>
      </c>
      <c r="C631" t="s">
        <v>16</v>
      </c>
      <c r="D631">
        <v>1985</v>
      </c>
      <c r="E631">
        <v>40</v>
      </c>
      <c r="F631">
        <v>23</v>
      </c>
      <c r="G631">
        <v>9</v>
      </c>
      <c r="H631">
        <v>210</v>
      </c>
      <c r="I631">
        <v>61</v>
      </c>
      <c r="J631">
        <v>15</v>
      </c>
      <c r="K631">
        <v>86.77</v>
      </c>
      <c r="L631">
        <v>0</v>
      </c>
      <c r="M631">
        <v>1</v>
      </c>
      <c r="N631">
        <v>4</v>
      </c>
      <c r="O631" s="2">
        <f t="shared" si="43"/>
        <v>5.25</v>
      </c>
      <c r="P631" s="2">
        <f t="shared" si="44"/>
        <v>9.1304347826086953</v>
      </c>
      <c r="Q631">
        <f t="shared" si="45"/>
        <v>101.77</v>
      </c>
      <c r="R631">
        <f t="shared" si="46"/>
        <v>1</v>
      </c>
      <c r="S631" s="3">
        <f>IF(odi[[#This Row],[Milestones]]=0,0,(odi[[#This Row],[Mat]]/odi[[#This Row],[Milestones]]))</f>
        <v>40</v>
      </c>
      <c r="T631" s="3">
        <f>odi[[#This Row],[Milestones]]/odi[[#This Row],[Mat]]*100</f>
        <v>2.5</v>
      </c>
      <c r="U631" s="3"/>
    </row>
    <row r="632" spans="1:21" x14ac:dyDescent="0.3">
      <c r="A632">
        <v>8</v>
      </c>
      <c r="B632" t="s">
        <v>2144</v>
      </c>
      <c r="C632" t="s">
        <v>19</v>
      </c>
      <c r="D632">
        <v>2005</v>
      </c>
      <c r="E632">
        <v>189</v>
      </c>
      <c r="F632">
        <v>159</v>
      </c>
      <c r="G632">
        <v>55</v>
      </c>
      <c r="H632">
        <v>2943</v>
      </c>
      <c r="I632">
        <v>79</v>
      </c>
      <c r="J632">
        <v>28.29</v>
      </c>
      <c r="K632">
        <v>73.42</v>
      </c>
      <c r="L632">
        <v>0</v>
      </c>
      <c r="M632">
        <v>13</v>
      </c>
      <c r="N632">
        <v>6</v>
      </c>
      <c r="O632" s="2">
        <f t="shared" si="43"/>
        <v>15.571428571428571</v>
      </c>
      <c r="P632" s="2">
        <f t="shared" si="44"/>
        <v>18.509433962264151</v>
      </c>
      <c r="Q632">
        <f t="shared" si="45"/>
        <v>101.71000000000001</v>
      </c>
      <c r="R632">
        <f t="shared" si="46"/>
        <v>13</v>
      </c>
      <c r="S632" s="3">
        <f>IF(odi[[#This Row],[Milestones]]=0,0,(odi[[#This Row],[Mat]]/odi[[#This Row],[Milestones]]))</f>
        <v>14.538461538461538</v>
      </c>
      <c r="T632" s="3">
        <f>odi[[#This Row],[Milestones]]/odi[[#This Row],[Mat]]*100</f>
        <v>6.8783068783068781</v>
      </c>
      <c r="U632" s="3"/>
    </row>
    <row r="633" spans="1:21" x14ac:dyDescent="0.3">
      <c r="A633">
        <v>31</v>
      </c>
      <c r="B633" t="s">
        <v>786</v>
      </c>
      <c r="C633" t="s">
        <v>20</v>
      </c>
      <c r="D633">
        <v>2014</v>
      </c>
      <c r="E633">
        <v>20</v>
      </c>
      <c r="F633">
        <v>16</v>
      </c>
      <c r="G633">
        <v>4</v>
      </c>
      <c r="H633">
        <v>184</v>
      </c>
      <c r="I633">
        <v>30</v>
      </c>
      <c r="J633">
        <v>15.33</v>
      </c>
      <c r="K633">
        <v>86.38</v>
      </c>
      <c r="L633">
        <v>0</v>
      </c>
      <c r="M633">
        <v>0</v>
      </c>
      <c r="N633">
        <v>0</v>
      </c>
      <c r="O633" s="2">
        <f t="shared" si="43"/>
        <v>9.1999999999999993</v>
      </c>
      <c r="P633" s="2">
        <f t="shared" si="44"/>
        <v>11.5</v>
      </c>
      <c r="Q633">
        <f t="shared" si="45"/>
        <v>101.71</v>
      </c>
      <c r="R633">
        <f t="shared" si="46"/>
        <v>0</v>
      </c>
      <c r="S633" s="3">
        <f>IF(odi[[#This Row],[Milestones]]=0,0,(odi[[#This Row],[Mat]]/odi[[#This Row],[Milestones]]))</f>
        <v>0</v>
      </c>
      <c r="T633" s="3">
        <f>odi[[#This Row],[Milestones]]/odi[[#This Row],[Mat]]*100</f>
        <v>0</v>
      </c>
      <c r="U633" s="3"/>
    </row>
    <row r="634" spans="1:21" x14ac:dyDescent="0.3">
      <c r="A634">
        <v>21</v>
      </c>
      <c r="B634" t="s">
        <v>2416</v>
      </c>
      <c r="C634" t="s">
        <v>13</v>
      </c>
      <c r="D634">
        <v>2002</v>
      </c>
      <c r="E634">
        <v>20</v>
      </c>
      <c r="F634">
        <v>17</v>
      </c>
      <c r="G634">
        <v>2</v>
      </c>
      <c r="H634">
        <v>309</v>
      </c>
      <c r="I634">
        <v>63</v>
      </c>
      <c r="J634">
        <v>20.6</v>
      </c>
      <c r="K634">
        <v>81.099999999999994</v>
      </c>
      <c r="L634">
        <v>0</v>
      </c>
      <c r="M634">
        <v>2</v>
      </c>
      <c r="N634">
        <v>3</v>
      </c>
      <c r="O634" s="2">
        <f t="shared" si="43"/>
        <v>15.45</v>
      </c>
      <c r="P634" s="2">
        <f t="shared" si="44"/>
        <v>18.176470588235293</v>
      </c>
      <c r="Q634">
        <f t="shared" si="45"/>
        <v>101.69999999999999</v>
      </c>
      <c r="R634">
        <f t="shared" si="46"/>
        <v>2</v>
      </c>
      <c r="S634" s="3">
        <f>IF(odi[[#This Row],[Milestones]]=0,0,(odi[[#This Row],[Mat]]/odi[[#This Row],[Milestones]]))</f>
        <v>10</v>
      </c>
      <c r="T634" s="3">
        <f>odi[[#This Row],[Milestones]]/odi[[#This Row],[Mat]]*100</f>
        <v>10</v>
      </c>
      <c r="U634" s="3"/>
    </row>
    <row r="635" spans="1:21" x14ac:dyDescent="0.3">
      <c r="A635">
        <v>32</v>
      </c>
      <c r="B635" t="s">
        <v>1633</v>
      </c>
      <c r="C635" t="s">
        <v>12</v>
      </c>
      <c r="D635">
        <v>2005</v>
      </c>
      <c r="E635">
        <v>43</v>
      </c>
      <c r="F635">
        <v>13</v>
      </c>
      <c r="G635">
        <v>9</v>
      </c>
      <c r="H635">
        <v>74</v>
      </c>
      <c r="I635">
        <v>28</v>
      </c>
      <c r="J635">
        <v>18.5</v>
      </c>
      <c r="K635">
        <v>83.14</v>
      </c>
      <c r="L635">
        <v>0</v>
      </c>
      <c r="M635">
        <v>0</v>
      </c>
      <c r="N635">
        <v>2</v>
      </c>
      <c r="O635" s="2">
        <f t="shared" si="43"/>
        <v>1.7209302325581395</v>
      </c>
      <c r="P635" s="2">
        <f t="shared" si="44"/>
        <v>5.6923076923076925</v>
      </c>
      <c r="Q635">
        <f t="shared" si="45"/>
        <v>101.64</v>
      </c>
      <c r="R635">
        <f t="shared" si="46"/>
        <v>0</v>
      </c>
      <c r="S635" s="3">
        <f>IF(odi[[#This Row],[Milestones]]=0,0,(odi[[#This Row],[Mat]]/odi[[#This Row],[Milestones]]))</f>
        <v>0</v>
      </c>
      <c r="T635" s="3">
        <f>odi[[#This Row],[Milestones]]/odi[[#This Row],[Mat]]*100</f>
        <v>0</v>
      </c>
      <c r="U635" s="3"/>
    </row>
    <row r="636" spans="1:21" x14ac:dyDescent="0.3">
      <c r="A636">
        <v>38</v>
      </c>
      <c r="B636" t="s">
        <v>2685</v>
      </c>
      <c r="C636" t="s">
        <v>13</v>
      </c>
      <c r="D636">
        <v>2006</v>
      </c>
      <c r="E636">
        <v>14</v>
      </c>
      <c r="F636">
        <v>9</v>
      </c>
      <c r="G636">
        <v>3</v>
      </c>
      <c r="H636">
        <v>93</v>
      </c>
      <c r="I636">
        <v>39</v>
      </c>
      <c r="J636">
        <v>15.5</v>
      </c>
      <c r="K636">
        <v>86.11</v>
      </c>
      <c r="L636">
        <v>0</v>
      </c>
      <c r="M636">
        <v>0</v>
      </c>
      <c r="N636">
        <v>2</v>
      </c>
      <c r="O636" s="2">
        <f t="shared" si="43"/>
        <v>6.6428571428571432</v>
      </c>
      <c r="P636" s="2">
        <f t="shared" si="44"/>
        <v>10.333333333333334</v>
      </c>
      <c r="Q636">
        <f t="shared" si="45"/>
        <v>101.61</v>
      </c>
      <c r="R636">
        <f t="shared" si="46"/>
        <v>0</v>
      </c>
      <c r="S636" s="3">
        <f>IF(odi[[#This Row],[Milestones]]=0,0,(odi[[#This Row],[Mat]]/odi[[#This Row],[Milestones]]))</f>
        <v>0</v>
      </c>
      <c r="T636" s="3">
        <f>odi[[#This Row],[Milestones]]/odi[[#This Row],[Mat]]*100</f>
        <v>0</v>
      </c>
      <c r="U636" s="3"/>
    </row>
    <row r="637" spans="1:21" x14ac:dyDescent="0.3">
      <c r="A637">
        <v>27</v>
      </c>
      <c r="B637" t="s">
        <v>2729</v>
      </c>
      <c r="C637" t="s">
        <v>2040</v>
      </c>
      <c r="D637">
        <v>2019</v>
      </c>
      <c r="E637">
        <v>4</v>
      </c>
      <c r="F637">
        <v>4</v>
      </c>
      <c r="G637">
        <v>0</v>
      </c>
      <c r="H637">
        <v>76</v>
      </c>
      <c r="I637">
        <v>44</v>
      </c>
      <c r="J637">
        <v>19</v>
      </c>
      <c r="K637">
        <v>82.6</v>
      </c>
      <c r="L637">
        <v>0</v>
      </c>
      <c r="M637">
        <v>0</v>
      </c>
      <c r="N637">
        <v>0</v>
      </c>
      <c r="O637" s="2">
        <f t="shared" si="43"/>
        <v>19</v>
      </c>
      <c r="P637" s="2">
        <f t="shared" si="44"/>
        <v>19</v>
      </c>
      <c r="Q637">
        <f t="shared" si="45"/>
        <v>101.6</v>
      </c>
      <c r="R637">
        <f t="shared" si="46"/>
        <v>0</v>
      </c>
      <c r="S637" s="3">
        <f>IF(odi[[#This Row],[Milestones]]=0,0,(odi[[#This Row],[Mat]]/odi[[#This Row],[Milestones]]))</f>
        <v>0</v>
      </c>
      <c r="T637" s="3">
        <f>odi[[#This Row],[Milestones]]/odi[[#This Row],[Mat]]*100</f>
        <v>0</v>
      </c>
      <c r="U637" s="3"/>
    </row>
    <row r="638" spans="1:21" x14ac:dyDescent="0.3">
      <c r="A638">
        <v>15</v>
      </c>
      <c r="B638" t="s">
        <v>715</v>
      </c>
      <c r="C638" t="s">
        <v>2034</v>
      </c>
      <c r="D638">
        <v>2019</v>
      </c>
      <c r="E638">
        <v>2</v>
      </c>
      <c r="F638">
        <v>2</v>
      </c>
      <c r="G638">
        <v>1</v>
      </c>
      <c r="H638">
        <v>19</v>
      </c>
      <c r="I638">
        <v>17</v>
      </c>
      <c r="J638">
        <v>19</v>
      </c>
      <c r="K638">
        <v>82.6</v>
      </c>
      <c r="L638">
        <v>0</v>
      </c>
      <c r="M638">
        <v>0</v>
      </c>
      <c r="N638">
        <v>0</v>
      </c>
      <c r="O638" s="2">
        <f t="shared" si="43"/>
        <v>9.5</v>
      </c>
      <c r="P638" s="2">
        <f t="shared" si="44"/>
        <v>9.5</v>
      </c>
      <c r="Q638">
        <f t="shared" si="45"/>
        <v>101.6</v>
      </c>
      <c r="R638">
        <f t="shared" si="46"/>
        <v>0</v>
      </c>
      <c r="S638" s="3">
        <f>IF(odi[[#This Row],[Milestones]]=0,0,(odi[[#This Row],[Mat]]/odi[[#This Row],[Milestones]]))</f>
        <v>0</v>
      </c>
      <c r="T638" s="3">
        <f>odi[[#This Row],[Milestones]]/odi[[#This Row],[Mat]]*100</f>
        <v>0</v>
      </c>
      <c r="U638" s="3"/>
    </row>
    <row r="639" spans="1:21" x14ac:dyDescent="0.3">
      <c r="A639">
        <v>25</v>
      </c>
      <c r="B639" t="s">
        <v>2361</v>
      </c>
      <c r="C639" t="s">
        <v>13</v>
      </c>
      <c r="D639">
        <v>2006</v>
      </c>
      <c r="E639">
        <v>34</v>
      </c>
      <c r="F639">
        <v>29</v>
      </c>
      <c r="G639">
        <v>2</v>
      </c>
      <c r="H639">
        <v>403</v>
      </c>
      <c r="I639">
        <v>82</v>
      </c>
      <c r="J639">
        <v>14.92</v>
      </c>
      <c r="K639">
        <v>86.66</v>
      </c>
      <c r="L639">
        <v>0</v>
      </c>
      <c r="M639">
        <v>1</v>
      </c>
      <c r="N639">
        <v>6</v>
      </c>
      <c r="O639" s="2">
        <f t="shared" si="43"/>
        <v>11.852941176470589</v>
      </c>
      <c r="P639" s="2">
        <f t="shared" si="44"/>
        <v>13.896551724137931</v>
      </c>
      <c r="Q639">
        <f t="shared" si="45"/>
        <v>101.58</v>
      </c>
      <c r="R639">
        <f t="shared" si="46"/>
        <v>1</v>
      </c>
      <c r="S639" s="3">
        <f>IF(odi[[#This Row],[Milestones]]=0,0,(odi[[#This Row],[Mat]]/odi[[#This Row],[Milestones]]))</f>
        <v>34</v>
      </c>
      <c r="T639" s="3">
        <f>odi[[#This Row],[Milestones]]/odi[[#This Row],[Mat]]*100</f>
        <v>2.9411764705882351</v>
      </c>
      <c r="U639" s="3"/>
    </row>
    <row r="640" spans="1:21" x14ac:dyDescent="0.3">
      <c r="A640">
        <v>6</v>
      </c>
      <c r="B640" t="s">
        <v>209</v>
      </c>
      <c r="C640" t="s">
        <v>20</v>
      </c>
      <c r="D640">
        <v>2019</v>
      </c>
      <c r="E640">
        <v>217</v>
      </c>
      <c r="F640">
        <v>156</v>
      </c>
      <c r="G640">
        <v>27</v>
      </c>
      <c r="H640">
        <v>1786</v>
      </c>
      <c r="I640">
        <v>51</v>
      </c>
      <c r="J640">
        <v>13.84</v>
      </c>
      <c r="K640">
        <v>87.67</v>
      </c>
      <c r="L640">
        <v>0</v>
      </c>
      <c r="M640">
        <v>1</v>
      </c>
      <c r="N640">
        <v>15</v>
      </c>
      <c r="O640" s="2">
        <f t="shared" si="43"/>
        <v>8.2304147465437794</v>
      </c>
      <c r="P640" s="2">
        <f t="shared" si="44"/>
        <v>11.448717948717949</v>
      </c>
      <c r="Q640">
        <f t="shared" si="45"/>
        <v>101.51</v>
      </c>
      <c r="R640">
        <f t="shared" si="46"/>
        <v>1</v>
      </c>
      <c r="S640" s="3">
        <f>IF(odi[[#This Row],[Milestones]]=0,0,(odi[[#This Row],[Mat]]/odi[[#This Row],[Milestones]]))</f>
        <v>217</v>
      </c>
      <c r="T640" s="3">
        <f>odi[[#This Row],[Milestones]]/odi[[#This Row],[Mat]]*100</f>
        <v>0.46082949308755761</v>
      </c>
      <c r="U640" s="3"/>
    </row>
    <row r="641" spans="1:21" x14ac:dyDescent="0.3">
      <c r="A641">
        <v>34</v>
      </c>
      <c r="B641" t="s">
        <v>1347</v>
      </c>
      <c r="C641" t="s">
        <v>15</v>
      </c>
      <c r="D641">
        <v>2018</v>
      </c>
      <c r="E641">
        <v>46</v>
      </c>
      <c r="F641">
        <v>44</v>
      </c>
      <c r="G641">
        <v>0</v>
      </c>
      <c r="H641">
        <v>1005</v>
      </c>
      <c r="I641">
        <v>83</v>
      </c>
      <c r="J641">
        <v>22.84</v>
      </c>
      <c r="K641">
        <v>78.63</v>
      </c>
      <c r="L641">
        <v>0</v>
      </c>
      <c r="M641">
        <v>9</v>
      </c>
      <c r="N641">
        <v>4</v>
      </c>
      <c r="O641" s="2">
        <f t="shared" si="43"/>
        <v>21.847826086956523</v>
      </c>
      <c r="P641" s="2">
        <f t="shared" si="44"/>
        <v>22.84090909090909</v>
      </c>
      <c r="Q641">
        <f t="shared" si="45"/>
        <v>101.47</v>
      </c>
      <c r="R641">
        <f t="shared" si="46"/>
        <v>9</v>
      </c>
      <c r="S641" s="3">
        <f>IF(odi[[#This Row],[Milestones]]=0,0,(odi[[#This Row],[Mat]]/odi[[#This Row],[Milestones]]))</f>
        <v>5.1111111111111107</v>
      </c>
      <c r="T641" s="3">
        <f>odi[[#This Row],[Milestones]]/odi[[#This Row],[Mat]]*100</f>
        <v>19.565217391304348</v>
      </c>
      <c r="U641" s="3"/>
    </row>
    <row r="642" spans="1:21" x14ac:dyDescent="0.3">
      <c r="A642">
        <v>11</v>
      </c>
      <c r="B642" t="s">
        <v>2409</v>
      </c>
      <c r="C642" t="s">
        <v>19</v>
      </c>
      <c r="D642">
        <v>2006</v>
      </c>
      <c r="E642">
        <v>18</v>
      </c>
      <c r="F642">
        <v>18</v>
      </c>
      <c r="G642">
        <v>0</v>
      </c>
      <c r="H642">
        <v>317</v>
      </c>
      <c r="I642">
        <v>72</v>
      </c>
      <c r="J642">
        <v>17.61</v>
      </c>
      <c r="K642">
        <v>83.86</v>
      </c>
      <c r="L642">
        <v>0</v>
      </c>
      <c r="M642">
        <v>3</v>
      </c>
      <c r="N642">
        <v>2</v>
      </c>
      <c r="O642" s="2">
        <f t="shared" ref="O642:O705" si="47">H642/E642</f>
        <v>17.611111111111111</v>
      </c>
      <c r="P642" s="2">
        <f t="shared" ref="P642:P705" si="48">H642/F642</f>
        <v>17.611111111111111</v>
      </c>
      <c r="Q642">
        <f t="shared" ref="Q642:Q705" si="49">K642+J642</f>
        <v>101.47</v>
      </c>
      <c r="R642">
        <f t="shared" ref="R642:R705" si="50">M642+L642</f>
        <v>3</v>
      </c>
      <c r="S642" s="3">
        <f>IF(odi[[#This Row],[Milestones]]=0,0,(odi[[#This Row],[Mat]]/odi[[#This Row],[Milestones]]))</f>
        <v>6</v>
      </c>
      <c r="T642" s="3">
        <f>odi[[#This Row],[Milestones]]/odi[[#This Row],[Mat]]*100</f>
        <v>16.666666666666664</v>
      </c>
      <c r="U642" s="3"/>
    </row>
    <row r="643" spans="1:21" x14ac:dyDescent="0.3">
      <c r="A643">
        <v>2</v>
      </c>
      <c r="B643" t="s">
        <v>601</v>
      </c>
      <c r="C643" t="s">
        <v>22</v>
      </c>
      <c r="D643">
        <v>2016</v>
      </c>
      <c r="E643">
        <v>13</v>
      </c>
      <c r="F643">
        <v>8</v>
      </c>
      <c r="G643">
        <v>2</v>
      </c>
      <c r="H643">
        <v>125</v>
      </c>
      <c r="I643">
        <v>31</v>
      </c>
      <c r="J643">
        <v>20.83</v>
      </c>
      <c r="K643">
        <v>80.64</v>
      </c>
      <c r="L643">
        <v>0</v>
      </c>
      <c r="M643">
        <v>0</v>
      </c>
      <c r="N643">
        <v>0</v>
      </c>
      <c r="O643" s="2">
        <f t="shared" si="47"/>
        <v>9.615384615384615</v>
      </c>
      <c r="P643" s="2">
        <f t="shared" si="48"/>
        <v>15.625</v>
      </c>
      <c r="Q643">
        <f t="shared" si="49"/>
        <v>101.47</v>
      </c>
      <c r="R643">
        <f t="shared" si="50"/>
        <v>0</v>
      </c>
      <c r="S643" s="3">
        <f>IF(odi[[#This Row],[Milestones]]=0,0,(odi[[#This Row],[Mat]]/odi[[#This Row],[Milestones]]))</f>
        <v>0</v>
      </c>
      <c r="T643" s="3">
        <f>odi[[#This Row],[Milestones]]/odi[[#This Row],[Mat]]*100</f>
        <v>0</v>
      </c>
      <c r="U643" s="3"/>
    </row>
    <row r="644" spans="1:21" x14ac:dyDescent="0.3">
      <c r="A644">
        <v>37</v>
      </c>
      <c r="B644" t="s">
        <v>2684</v>
      </c>
      <c r="C644" t="s">
        <v>11</v>
      </c>
      <c r="D644">
        <v>1975</v>
      </c>
      <c r="E644">
        <v>5</v>
      </c>
      <c r="F644">
        <v>3</v>
      </c>
      <c r="G644">
        <v>0</v>
      </c>
      <c r="H644">
        <v>93</v>
      </c>
      <c r="I644">
        <v>70</v>
      </c>
      <c r="J644">
        <v>31</v>
      </c>
      <c r="K644">
        <v>70.45</v>
      </c>
      <c r="L644">
        <v>0</v>
      </c>
      <c r="M644">
        <v>1</v>
      </c>
      <c r="N644">
        <v>0</v>
      </c>
      <c r="O644" s="2">
        <f t="shared" si="47"/>
        <v>18.600000000000001</v>
      </c>
      <c r="P644" s="2">
        <f t="shared" si="48"/>
        <v>31</v>
      </c>
      <c r="Q644">
        <f t="shared" si="49"/>
        <v>101.45</v>
      </c>
      <c r="R644">
        <f t="shared" si="50"/>
        <v>1</v>
      </c>
      <c r="S644" s="3">
        <f>IF(odi[[#This Row],[Milestones]]=0,0,(odi[[#This Row],[Mat]]/odi[[#This Row],[Milestones]]))</f>
        <v>5</v>
      </c>
      <c r="T644" s="3">
        <f>odi[[#This Row],[Milestones]]/odi[[#This Row],[Mat]]*100</f>
        <v>20</v>
      </c>
      <c r="U644" s="3"/>
    </row>
    <row r="645" spans="1:21" x14ac:dyDescent="0.3">
      <c r="A645">
        <v>32</v>
      </c>
      <c r="B645" t="s">
        <v>2785</v>
      </c>
      <c r="C645" t="s">
        <v>2030</v>
      </c>
      <c r="D645">
        <v>2007</v>
      </c>
      <c r="E645">
        <v>2</v>
      </c>
      <c r="F645">
        <v>2</v>
      </c>
      <c r="G645">
        <v>0</v>
      </c>
      <c r="H645">
        <v>59</v>
      </c>
      <c r="I645">
        <v>44</v>
      </c>
      <c r="J645">
        <v>29.5</v>
      </c>
      <c r="K645">
        <v>71.95</v>
      </c>
      <c r="L645">
        <v>0</v>
      </c>
      <c r="M645">
        <v>0</v>
      </c>
      <c r="N645">
        <v>0</v>
      </c>
      <c r="O645" s="2">
        <f t="shared" si="47"/>
        <v>29.5</v>
      </c>
      <c r="P645" s="2">
        <f t="shared" si="48"/>
        <v>29.5</v>
      </c>
      <c r="Q645">
        <f t="shared" si="49"/>
        <v>101.45</v>
      </c>
      <c r="R645">
        <f t="shared" si="50"/>
        <v>0</v>
      </c>
      <c r="S645" s="3">
        <f>IF(odi[[#This Row],[Milestones]]=0,0,(odi[[#This Row],[Mat]]/odi[[#This Row],[Milestones]]))</f>
        <v>0</v>
      </c>
      <c r="T645" s="3">
        <f>odi[[#This Row],[Milestones]]/odi[[#This Row],[Mat]]*100</f>
        <v>0</v>
      </c>
      <c r="U645" s="3"/>
    </row>
    <row r="646" spans="1:21" x14ac:dyDescent="0.3">
      <c r="A646">
        <v>22</v>
      </c>
      <c r="B646" t="s">
        <v>355</v>
      </c>
      <c r="C646" t="s">
        <v>14</v>
      </c>
      <c r="D646">
        <v>2019</v>
      </c>
      <c r="E646">
        <v>58</v>
      </c>
      <c r="F646">
        <v>44</v>
      </c>
      <c r="G646">
        <v>10</v>
      </c>
      <c r="H646">
        <v>636</v>
      </c>
      <c r="I646">
        <v>72</v>
      </c>
      <c r="J646">
        <v>18.7</v>
      </c>
      <c r="K646">
        <v>82.7</v>
      </c>
      <c r="L646">
        <v>0</v>
      </c>
      <c r="M646">
        <v>1</v>
      </c>
      <c r="N646">
        <v>2</v>
      </c>
      <c r="O646" s="2">
        <f t="shared" si="47"/>
        <v>10.96551724137931</v>
      </c>
      <c r="P646" s="2">
        <f t="shared" si="48"/>
        <v>14.454545454545455</v>
      </c>
      <c r="Q646">
        <f t="shared" si="49"/>
        <v>101.4</v>
      </c>
      <c r="R646">
        <f t="shared" si="50"/>
        <v>1</v>
      </c>
      <c r="S646" s="3">
        <f>IF(odi[[#This Row],[Milestones]]=0,0,(odi[[#This Row],[Mat]]/odi[[#This Row],[Milestones]]))</f>
        <v>58</v>
      </c>
      <c r="T646" s="3">
        <f>odi[[#This Row],[Milestones]]/odi[[#This Row],[Mat]]*100</f>
        <v>1.7241379310344827</v>
      </c>
      <c r="U646" s="3"/>
    </row>
    <row r="647" spans="1:21" x14ac:dyDescent="0.3">
      <c r="A647">
        <v>20</v>
      </c>
      <c r="B647" t="s">
        <v>489</v>
      </c>
      <c r="C647" t="s">
        <v>17</v>
      </c>
      <c r="D647">
        <v>2014</v>
      </c>
      <c r="E647">
        <v>79</v>
      </c>
      <c r="F647">
        <v>41</v>
      </c>
      <c r="G647">
        <v>14</v>
      </c>
      <c r="H647">
        <v>556</v>
      </c>
      <c r="I647">
        <v>68</v>
      </c>
      <c r="J647">
        <v>20.59</v>
      </c>
      <c r="K647">
        <v>80.81</v>
      </c>
      <c r="L647">
        <v>0</v>
      </c>
      <c r="M647">
        <v>1</v>
      </c>
      <c r="N647">
        <v>4</v>
      </c>
      <c r="O647" s="2">
        <f t="shared" si="47"/>
        <v>7.037974683544304</v>
      </c>
      <c r="P647" s="2">
        <f t="shared" si="48"/>
        <v>13.560975609756097</v>
      </c>
      <c r="Q647">
        <f t="shared" si="49"/>
        <v>101.4</v>
      </c>
      <c r="R647">
        <f t="shared" si="50"/>
        <v>1</v>
      </c>
      <c r="S647" s="3">
        <f>IF(odi[[#This Row],[Milestones]]=0,0,(odi[[#This Row],[Mat]]/odi[[#This Row],[Milestones]]))</f>
        <v>79</v>
      </c>
      <c r="T647" s="3">
        <f>odi[[#This Row],[Milestones]]/odi[[#This Row],[Mat]]*100</f>
        <v>1.2658227848101267</v>
      </c>
      <c r="U647" s="3"/>
    </row>
    <row r="648" spans="1:21" x14ac:dyDescent="0.3">
      <c r="A648">
        <v>32</v>
      </c>
      <c r="B648" t="s">
        <v>334</v>
      </c>
      <c r="C648" t="s">
        <v>2030</v>
      </c>
      <c r="D648">
        <v>2013</v>
      </c>
      <c r="E648">
        <v>23</v>
      </c>
      <c r="F648">
        <v>23</v>
      </c>
      <c r="G648">
        <v>1</v>
      </c>
      <c r="H648">
        <v>468</v>
      </c>
      <c r="I648">
        <v>62</v>
      </c>
      <c r="J648">
        <v>21.27</v>
      </c>
      <c r="K648">
        <v>80.13</v>
      </c>
      <c r="L648">
        <v>0</v>
      </c>
      <c r="M648">
        <v>2</v>
      </c>
      <c r="N648">
        <v>3</v>
      </c>
      <c r="O648" s="2">
        <f t="shared" si="47"/>
        <v>20.347826086956523</v>
      </c>
      <c r="P648" s="2">
        <f t="shared" si="48"/>
        <v>20.347826086956523</v>
      </c>
      <c r="Q648">
        <f t="shared" si="49"/>
        <v>101.39999999999999</v>
      </c>
      <c r="R648">
        <f t="shared" si="50"/>
        <v>2</v>
      </c>
      <c r="S648" s="3">
        <f>IF(odi[[#This Row],[Milestones]]=0,0,(odi[[#This Row],[Mat]]/odi[[#This Row],[Milestones]]))</f>
        <v>11.5</v>
      </c>
      <c r="T648" s="3">
        <f>odi[[#This Row],[Milestones]]/odi[[#This Row],[Mat]]*100</f>
        <v>8.695652173913043</v>
      </c>
      <c r="U648" s="3"/>
    </row>
    <row r="649" spans="1:21" x14ac:dyDescent="0.3">
      <c r="A649">
        <v>49</v>
      </c>
      <c r="B649" t="s">
        <v>561</v>
      </c>
      <c r="C649" t="s">
        <v>12</v>
      </c>
      <c r="D649">
        <v>2012</v>
      </c>
      <c r="E649">
        <v>221</v>
      </c>
      <c r="F649">
        <v>110</v>
      </c>
      <c r="G649">
        <v>44</v>
      </c>
      <c r="H649">
        <v>1176</v>
      </c>
      <c r="I649">
        <v>59</v>
      </c>
      <c r="J649">
        <v>17.809999999999999</v>
      </c>
      <c r="K649">
        <v>83.58</v>
      </c>
      <c r="L649">
        <v>0</v>
      </c>
      <c r="M649">
        <v>3</v>
      </c>
      <c r="N649">
        <v>16</v>
      </c>
      <c r="O649" s="2">
        <f t="shared" si="47"/>
        <v>5.3212669683257916</v>
      </c>
      <c r="P649" s="2">
        <f t="shared" si="48"/>
        <v>10.690909090909091</v>
      </c>
      <c r="Q649">
        <f t="shared" si="49"/>
        <v>101.39</v>
      </c>
      <c r="R649">
        <f t="shared" si="50"/>
        <v>3</v>
      </c>
      <c r="S649" s="3">
        <f>IF(odi[[#This Row],[Milestones]]=0,0,(odi[[#This Row],[Mat]]/odi[[#This Row],[Milestones]]))</f>
        <v>73.666666666666671</v>
      </c>
      <c r="T649" s="3">
        <f>odi[[#This Row],[Milestones]]/odi[[#This Row],[Mat]]*100</f>
        <v>1.3574660633484164</v>
      </c>
      <c r="U649" s="3"/>
    </row>
    <row r="650" spans="1:21" x14ac:dyDescent="0.3">
      <c r="A650">
        <v>36</v>
      </c>
      <c r="B650" t="s">
        <v>2340</v>
      </c>
      <c r="C650" t="s">
        <v>11</v>
      </c>
      <c r="D650">
        <v>1986</v>
      </c>
      <c r="E650">
        <v>20</v>
      </c>
      <c r="F650">
        <v>19</v>
      </c>
      <c r="G650">
        <v>4</v>
      </c>
      <c r="H650">
        <v>457</v>
      </c>
      <c r="I650">
        <v>65</v>
      </c>
      <c r="J650">
        <v>30.46</v>
      </c>
      <c r="K650">
        <v>70.849999999999994</v>
      </c>
      <c r="L650">
        <v>0</v>
      </c>
      <c r="M650">
        <v>1</v>
      </c>
      <c r="N650">
        <v>0</v>
      </c>
      <c r="O650" s="2">
        <f t="shared" si="47"/>
        <v>22.85</v>
      </c>
      <c r="P650" s="2">
        <f t="shared" si="48"/>
        <v>24.05263157894737</v>
      </c>
      <c r="Q650">
        <f t="shared" si="49"/>
        <v>101.31</v>
      </c>
      <c r="R650">
        <f t="shared" si="50"/>
        <v>1</v>
      </c>
      <c r="S650" s="3">
        <f>IF(odi[[#This Row],[Milestones]]=0,0,(odi[[#This Row],[Mat]]/odi[[#This Row],[Milestones]]))</f>
        <v>20</v>
      </c>
      <c r="T650" s="3">
        <f>odi[[#This Row],[Milestones]]/odi[[#This Row],[Mat]]*100</f>
        <v>5</v>
      </c>
      <c r="U650" s="3"/>
    </row>
    <row r="651" spans="1:21" x14ac:dyDescent="0.3">
      <c r="A651">
        <v>1</v>
      </c>
      <c r="B651" t="s">
        <v>285</v>
      </c>
      <c r="C651" t="s">
        <v>14</v>
      </c>
      <c r="D651">
        <v>2019</v>
      </c>
      <c r="E651">
        <v>42</v>
      </c>
      <c r="F651">
        <v>39</v>
      </c>
      <c r="G651">
        <v>7</v>
      </c>
      <c r="H651">
        <v>814</v>
      </c>
      <c r="I651">
        <v>84</v>
      </c>
      <c r="J651">
        <v>25.43</v>
      </c>
      <c r="K651">
        <v>75.86</v>
      </c>
      <c r="L651">
        <v>0</v>
      </c>
      <c r="M651">
        <v>4</v>
      </c>
      <c r="N651">
        <v>3</v>
      </c>
      <c r="O651" s="2">
        <f t="shared" si="47"/>
        <v>19.38095238095238</v>
      </c>
      <c r="P651" s="2">
        <f t="shared" si="48"/>
        <v>20.871794871794872</v>
      </c>
      <c r="Q651">
        <f t="shared" si="49"/>
        <v>101.28999999999999</v>
      </c>
      <c r="R651">
        <f t="shared" si="50"/>
        <v>4</v>
      </c>
      <c r="S651" s="3">
        <f>IF(odi[[#This Row],[Milestones]]=0,0,(odi[[#This Row],[Mat]]/odi[[#This Row],[Milestones]]))</f>
        <v>10.5</v>
      </c>
      <c r="T651" s="3">
        <f>odi[[#This Row],[Milestones]]/odi[[#This Row],[Mat]]*100</f>
        <v>9.5238095238095237</v>
      </c>
      <c r="U651" s="3"/>
    </row>
    <row r="652" spans="1:21" x14ac:dyDescent="0.3">
      <c r="A652">
        <v>26</v>
      </c>
      <c r="B652" t="s">
        <v>574</v>
      </c>
      <c r="C652" t="s">
        <v>19</v>
      </c>
      <c r="D652">
        <v>2018</v>
      </c>
      <c r="E652">
        <v>15</v>
      </c>
      <c r="F652">
        <v>15</v>
      </c>
      <c r="G652">
        <v>1</v>
      </c>
      <c r="H652">
        <v>304</v>
      </c>
      <c r="I652">
        <v>60</v>
      </c>
      <c r="J652">
        <v>21.71</v>
      </c>
      <c r="K652">
        <v>79.58</v>
      </c>
      <c r="L652">
        <v>0</v>
      </c>
      <c r="M652">
        <v>1</v>
      </c>
      <c r="N652">
        <v>1</v>
      </c>
      <c r="O652" s="2">
        <f t="shared" si="47"/>
        <v>20.266666666666666</v>
      </c>
      <c r="P652" s="2">
        <f t="shared" si="48"/>
        <v>20.266666666666666</v>
      </c>
      <c r="Q652">
        <f t="shared" si="49"/>
        <v>101.28999999999999</v>
      </c>
      <c r="R652">
        <f t="shared" si="50"/>
        <v>1</v>
      </c>
      <c r="S652" s="3">
        <f>IF(odi[[#This Row],[Milestones]]=0,0,(odi[[#This Row],[Mat]]/odi[[#This Row],[Milestones]]))</f>
        <v>15</v>
      </c>
      <c r="T652" s="3">
        <f>odi[[#This Row],[Milestones]]/odi[[#This Row],[Mat]]*100</f>
        <v>6.666666666666667</v>
      </c>
      <c r="U652" s="3"/>
    </row>
    <row r="653" spans="1:21" x14ac:dyDescent="0.3">
      <c r="A653">
        <v>48</v>
      </c>
      <c r="B653" t="s">
        <v>1431</v>
      </c>
      <c r="C653" t="s">
        <v>12</v>
      </c>
      <c r="D653">
        <v>2019</v>
      </c>
      <c r="E653">
        <v>22</v>
      </c>
      <c r="F653">
        <v>10</v>
      </c>
      <c r="G653">
        <v>5</v>
      </c>
      <c r="H653">
        <v>51</v>
      </c>
      <c r="I653">
        <v>19</v>
      </c>
      <c r="J653">
        <v>10.199999999999999</v>
      </c>
      <c r="K653">
        <v>91.07</v>
      </c>
      <c r="L653">
        <v>0</v>
      </c>
      <c r="M653">
        <v>0</v>
      </c>
      <c r="N653">
        <v>2</v>
      </c>
      <c r="O653" s="2">
        <f t="shared" si="47"/>
        <v>2.3181818181818183</v>
      </c>
      <c r="P653" s="2">
        <f t="shared" si="48"/>
        <v>5.0999999999999996</v>
      </c>
      <c r="Q653">
        <f t="shared" si="49"/>
        <v>101.27</v>
      </c>
      <c r="R653">
        <f t="shared" si="50"/>
        <v>0</v>
      </c>
      <c r="S653" s="3">
        <f>IF(odi[[#This Row],[Milestones]]=0,0,(odi[[#This Row],[Mat]]/odi[[#This Row],[Milestones]]))</f>
        <v>0</v>
      </c>
      <c r="T653" s="3">
        <f>odi[[#This Row],[Milestones]]/odi[[#This Row],[Mat]]*100</f>
        <v>0</v>
      </c>
      <c r="U653" s="3"/>
    </row>
    <row r="654" spans="1:21" x14ac:dyDescent="0.3">
      <c r="A654">
        <v>24</v>
      </c>
      <c r="B654" t="s">
        <v>2335</v>
      </c>
      <c r="C654" t="s">
        <v>19</v>
      </c>
      <c r="D654">
        <v>2005</v>
      </c>
      <c r="E654">
        <v>15</v>
      </c>
      <c r="F654">
        <v>15</v>
      </c>
      <c r="G654">
        <v>0</v>
      </c>
      <c r="H654">
        <v>478</v>
      </c>
      <c r="I654">
        <v>84</v>
      </c>
      <c r="J654">
        <v>31.86</v>
      </c>
      <c r="K654">
        <v>69.37</v>
      </c>
      <c r="L654">
        <v>0</v>
      </c>
      <c r="M654">
        <v>5</v>
      </c>
      <c r="N654">
        <v>2</v>
      </c>
      <c r="O654" s="2">
        <f t="shared" si="47"/>
        <v>31.866666666666667</v>
      </c>
      <c r="P654" s="2">
        <f t="shared" si="48"/>
        <v>31.866666666666667</v>
      </c>
      <c r="Q654">
        <f t="shared" si="49"/>
        <v>101.23</v>
      </c>
      <c r="R654">
        <f t="shared" si="50"/>
        <v>5</v>
      </c>
      <c r="S654" s="3">
        <f>IF(odi[[#This Row],[Milestones]]=0,0,(odi[[#This Row],[Mat]]/odi[[#This Row],[Milestones]]))</f>
        <v>3</v>
      </c>
      <c r="T654" s="3">
        <f>odi[[#This Row],[Milestones]]/odi[[#This Row],[Mat]]*100</f>
        <v>33.333333333333329</v>
      </c>
      <c r="U654" s="3"/>
    </row>
    <row r="655" spans="1:21" x14ac:dyDescent="0.3">
      <c r="A655">
        <v>14</v>
      </c>
      <c r="B655" t="s">
        <v>265</v>
      </c>
      <c r="C655" t="s">
        <v>2021</v>
      </c>
      <c r="D655">
        <v>2012</v>
      </c>
      <c r="E655">
        <v>39</v>
      </c>
      <c r="F655">
        <v>36</v>
      </c>
      <c r="G655">
        <v>3</v>
      </c>
      <c r="H655">
        <v>924</v>
      </c>
      <c r="I655">
        <v>92</v>
      </c>
      <c r="J655">
        <v>28</v>
      </c>
      <c r="K655">
        <v>73.150000000000006</v>
      </c>
      <c r="L655">
        <v>0</v>
      </c>
      <c r="M655">
        <v>4</v>
      </c>
      <c r="N655">
        <v>2</v>
      </c>
      <c r="O655" s="2">
        <f t="shared" si="47"/>
        <v>23.692307692307693</v>
      </c>
      <c r="P655" s="2">
        <f t="shared" si="48"/>
        <v>25.666666666666668</v>
      </c>
      <c r="Q655">
        <f t="shared" si="49"/>
        <v>101.15</v>
      </c>
      <c r="R655">
        <f t="shared" si="50"/>
        <v>4</v>
      </c>
      <c r="S655" s="3">
        <f>IF(odi[[#This Row],[Milestones]]=0,0,(odi[[#This Row],[Mat]]/odi[[#This Row],[Milestones]]))</f>
        <v>9.75</v>
      </c>
      <c r="T655" s="3">
        <f>odi[[#This Row],[Milestones]]/odi[[#This Row],[Mat]]*100</f>
        <v>10.256410256410255</v>
      </c>
      <c r="U655" s="3"/>
    </row>
    <row r="656" spans="1:21" x14ac:dyDescent="0.3">
      <c r="A656">
        <v>27</v>
      </c>
      <c r="B656" t="s">
        <v>2953</v>
      </c>
      <c r="C656" t="s">
        <v>11</v>
      </c>
      <c r="D656">
        <v>1987</v>
      </c>
      <c r="E656">
        <v>10</v>
      </c>
      <c r="F656">
        <v>5</v>
      </c>
      <c r="G656">
        <v>3</v>
      </c>
      <c r="H656">
        <v>33</v>
      </c>
      <c r="I656">
        <v>15</v>
      </c>
      <c r="J656">
        <v>16.5</v>
      </c>
      <c r="K656">
        <v>84.61</v>
      </c>
      <c r="L656">
        <v>0</v>
      </c>
      <c r="M656">
        <v>0</v>
      </c>
      <c r="N656">
        <v>0</v>
      </c>
      <c r="O656" s="2">
        <f t="shared" si="47"/>
        <v>3.3</v>
      </c>
      <c r="P656" s="2">
        <f t="shared" si="48"/>
        <v>6.6</v>
      </c>
      <c r="Q656">
        <f t="shared" si="49"/>
        <v>101.11</v>
      </c>
      <c r="R656">
        <f t="shared" si="50"/>
        <v>0</v>
      </c>
      <c r="S656" s="3">
        <f>IF(odi[[#This Row],[Milestones]]=0,0,(odi[[#This Row],[Mat]]/odi[[#This Row],[Milestones]]))</f>
        <v>0</v>
      </c>
      <c r="T656" s="3">
        <f>odi[[#This Row],[Milestones]]/odi[[#This Row],[Mat]]*100</f>
        <v>0</v>
      </c>
      <c r="U656" s="3"/>
    </row>
    <row r="657" spans="1:21" x14ac:dyDescent="0.3">
      <c r="A657">
        <v>0</v>
      </c>
      <c r="B657" t="s">
        <v>2101</v>
      </c>
      <c r="C657" t="s">
        <v>19</v>
      </c>
      <c r="D657">
        <v>2010</v>
      </c>
      <c r="E657">
        <v>221</v>
      </c>
      <c r="F657">
        <v>214</v>
      </c>
      <c r="G657">
        <v>18</v>
      </c>
      <c r="H657">
        <v>6571</v>
      </c>
      <c r="I657">
        <v>142</v>
      </c>
      <c r="J657">
        <v>33.520000000000003</v>
      </c>
      <c r="K657">
        <v>67.58</v>
      </c>
      <c r="L657">
        <v>6</v>
      </c>
      <c r="M657">
        <v>40</v>
      </c>
      <c r="N657">
        <v>18</v>
      </c>
      <c r="O657" s="2">
        <f t="shared" si="47"/>
        <v>29.733031674208146</v>
      </c>
      <c r="P657" s="2">
        <f t="shared" si="48"/>
        <v>30.705607476635514</v>
      </c>
      <c r="Q657">
        <f t="shared" si="49"/>
        <v>101.1</v>
      </c>
      <c r="R657">
        <f t="shared" si="50"/>
        <v>46</v>
      </c>
      <c r="S657" s="3">
        <f>IF(odi[[#This Row],[Milestones]]=0,0,(odi[[#This Row],[Mat]]/odi[[#This Row],[Milestones]]))</f>
        <v>4.8043478260869561</v>
      </c>
      <c r="T657" s="3">
        <f>odi[[#This Row],[Milestones]]/odi[[#This Row],[Mat]]*100</f>
        <v>20.81447963800905</v>
      </c>
      <c r="U657" s="3"/>
    </row>
    <row r="658" spans="1:21" x14ac:dyDescent="0.3">
      <c r="A658">
        <v>18</v>
      </c>
      <c r="B658" t="s">
        <v>1370</v>
      </c>
      <c r="C658" t="s">
        <v>2030</v>
      </c>
      <c r="D658">
        <v>2009</v>
      </c>
      <c r="E658">
        <v>24</v>
      </c>
      <c r="F658">
        <v>24</v>
      </c>
      <c r="G658">
        <v>0</v>
      </c>
      <c r="H658">
        <v>482</v>
      </c>
      <c r="I658">
        <v>58</v>
      </c>
      <c r="J658">
        <v>20.079999999999998</v>
      </c>
      <c r="K658">
        <v>81</v>
      </c>
      <c r="L658">
        <v>0</v>
      </c>
      <c r="M658">
        <v>1</v>
      </c>
      <c r="N658">
        <v>2</v>
      </c>
      <c r="O658" s="2">
        <f t="shared" si="47"/>
        <v>20.083333333333332</v>
      </c>
      <c r="P658" s="2">
        <f t="shared" si="48"/>
        <v>20.083333333333332</v>
      </c>
      <c r="Q658">
        <f t="shared" si="49"/>
        <v>101.08</v>
      </c>
      <c r="R658">
        <f t="shared" si="50"/>
        <v>1</v>
      </c>
      <c r="S658" s="3">
        <f>IF(odi[[#This Row],[Milestones]]=0,0,(odi[[#This Row],[Mat]]/odi[[#This Row],[Milestones]]))</f>
        <v>24</v>
      </c>
      <c r="T658" s="3">
        <f>odi[[#This Row],[Milestones]]/odi[[#This Row],[Mat]]*100</f>
        <v>4.1666666666666661</v>
      </c>
      <c r="U658" s="3"/>
    </row>
    <row r="659" spans="1:21" x14ac:dyDescent="0.3">
      <c r="A659">
        <v>12</v>
      </c>
      <c r="B659" t="s">
        <v>229</v>
      </c>
      <c r="C659" t="s">
        <v>15</v>
      </c>
      <c r="D659">
        <v>2019</v>
      </c>
      <c r="E659">
        <v>110</v>
      </c>
      <c r="F659">
        <v>105</v>
      </c>
      <c r="G659">
        <v>13</v>
      </c>
      <c r="H659">
        <v>2839</v>
      </c>
      <c r="I659">
        <v>124</v>
      </c>
      <c r="J659">
        <v>30.85</v>
      </c>
      <c r="K659">
        <v>70.180000000000007</v>
      </c>
      <c r="L659">
        <v>3</v>
      </c>
      <c r="M659">
        <v>18</v>
      </c>
      <c r="N659">
        <v>8</v>
      </c>
      <c r="O659" s="2">
        <f t="shared" si="47"/>
        <v>25.809090909090909</v>
      </c>
      <c r="P659" s="2">
        <f t="shared" si="48"/>
        <v>27.038095238095238</v>
      </c>
      <c r="Q659">
        <f t="shared" si="49"/>
        <v>101.03</v>
      </c>
      <c r="R659">
        <f t="shared" si="50"/>
        <v>21</v>
      </c>
      <c r="S659" s="3">
        <f>IF(odi[[#This Row],[Milestones]]=0,0,(odi[[#This Row],[Mat]]/odi[[#This Row],[Milestones]]))</f>
        <v>5.2380952380952381</v>
      </c>
      <c r="T659" s="3">
        <f>odi[[#This Row],[Milestones]]/odi[[#This Row],[Mat]]*100</f>
        <v>19.090909090909093</v>
      </c>
      <c r="U659" s="3"/>
    </row>
    <row r="660" spans="1:21" x14ac:dyDescent="0.3">
      <c r="A660">
        <v>33</v>
      </c>
      <c r="B660" t="s">
        <v>3425</v>
      </c>
      <c r="C660" t="s">
        <v>14</v>
      </c>
      <c r="D660">
        <v>1995</v>
      </c>
      <c r="E660">
        <v>1</v>
      </c>
      <c r="F660">
        <v>1</v>
      </c>
      <c r="G660">
        <v>0</v>
      </c>
      <c r="H660">
        <v>1</v>
      </c>
      <c r="I660">
        <v>1</v>
      </c>
      <c r="J660">
        <v>1</v>
      </c>
      <c r="K660">
        <v>100</v>
      </c>
      <c r="L660">
        <v>0</v>
      </c>
      <c r="M660">
        <v>0</v>
      </c>
      <c r="N660">
        <v>0</v>
      </c>
      <c r="O660" s="2">
        <f t="shared" si="47"/>
        <v>1</v>
      </c>
      <c r="P660" s="2">
        <f t="shared" si="48"/>
        <v>1</v>
      </c>
      <c r="Q660">
        <f t="shared" si="49"/>
        <v>101</v>
      </c>
      <c r="R660">
        <f t="shared" si="50"/>
        <v>0</v>
      </c>
      <c r="S660" s="3">
        <f>IF(odi[[#This Row],[Milestones]]=0,0,(odi[[#This Row],[Mat]]/odi[[#This Row],[Milestones]]))</f>
        <v>0</v>
      </c>
      <c r="T660" s="3">
        <f>odi[[#This Row],[Milestones]]/odi[[#This Row],[Mat]]*100</f>
        <v>0</v>
      </c>
      <c r="U660" s="3"/>
    </row>
    <row r="661" spans="1:21" x14ac:dyDescent="0.3">
      <c r="A661">
        <v>25</v>
      </c>
      <c r="B661" t="s">
        <v>1902</v>
      </c>
      <c r="C661" t="s">
        <v>2030</v>
      </c>
      <c r="D661">
        <v>2013</v>
      </c>
      <c r="E661">
        <v>4</v>
      </c>
      <c r="F661">
        <v>3</v>
      </c>
      <c r="G661">
        <v>0</v>
      </c>
      <c r="H661">
        <v>95</v>
      </c>
      <c r="I661">
        <v>40</v>
      </c>
      <c r="J661">
        <v>31.66</v>
      </c>
      <c r="K661">
        <v>69.34</v>
      </c>
      <c r="L661">
        <v>0</v>
      </c>
      <c r="M661">
        <v>0</v>
      </c>
      <c r="N661">
        <v>0</v>
      </c>
      <c r="O661" s="2">
        <f t="shared" si="47"/>
        <v>23.75</v>
      </c>
      <c r="P661" s="2">
        <f t="shared" si="48"/>
        <v>31.666666666666668</v>
      </c>
      <c r="Q661">
        <f t="shared" si="49"/>
        <v>101</v>
      </c>
      <c r="R661">
        <f t="shared" si="50"/>
        <v>0</v>
      </c>
      <c r="S661" s="3">
        <f>IF(odi[[#This Row],[Milestones]]=0,0,(odi[[#This Row],[Mat]]/odi[[#This Row],[Milestones]]))</f>
        <v>0</v>
      </c>
      <c r="T661" s="3">
        <f>odi[[#This Row],[Milestones]]/odi[[#This Row],[Mat]]*100</f>
        <v>0</v>
      </c>
      <c r="U661" s="3"/>
    </row>
    <row r="662" spans="1:21" x14ac:dyDescent="0.3">
      <c r="A662">
        <v>46</v>
      </c>
      <c r="B662" t="s">
        <v>2501</v>
      </c>
      <c r="C662" t="s">
        <v>13</v>
      </c>
      <c r="D662">
        <v>1977</v>
      </c>
      <c r="E662">
        <v>20</v>
      </c>
      <c r="F662">
        <v>14</v>
      </c>
      <c r="G662">
        <v>4</v>
      </c>
      <c r="H662">
        <v>200</v>
      </c>
      <c r="I662">
        <v>50</v>
      </c>
      <c r="J662">
        <v>20</v>
      </c>
      <c r="K662">
        <v>80.97</v>
      </c>
      <c r="L662">
        <v>0</v>
      </c>
      <c r="M662">
        <v>1</v>
      </c>
      <c r="N662">
        <v>2</v>
      </c>
      <c r="O662" s="2">
        <f t="shared" si="47"/>
        <v>10</v>
      </c>
      <c r="P662" s="2">
        <f t="shared" si="48"/>
        <v>14.285714285714286</v>
      </c>
      <c r="Q662">
        <f t="shared" si="49"/>
        <v>100.97</v>
      </c>
      <c r="R662">
        <f t="shared" si="50"/>
        <v>1</v>
      </c>
      <c r="S662" s="3">
        <f>IF(odi[[#This Row],[Milestones]]=0,0,(odi[[#This Row],[Mat]]/odi[[#This Row],[Milestones]]))</f>
        <v>20</v>
      </c>
      <c r="T662" s="3">
        <f>odi[[#This Row],[Milestones]]/odi[[#This Row],[Mat]]*100</f>
        <v>5</v>
      </c>
      <c r="U662" s="3"/>
    </row>
    <row r="663" spans="1:21" x14ac:dyDescent="0.3">
      <c r="A663">
        <v>19</v>
      </c>
      <c r="B663" t="s">
        <v>44</v>
      </c>
      <c r="C663" t="s">
        <v>19</v>
      </c>
      <c r="D663">
        <v>2019</v>
      </c>
      <c r="E663">
        <v>209</v>
      </c>
      <c r="F663">
        <v>208</v>
      </c>
      <c r="G663">
        <v>4</v>
      </c>
      <c r="H663">
        <v>5658</v>
      </c>
      <c r="I663">
        <v>178</v>
      </c>
      <c r="J663">
        <v>27.73</v>
      </c>
      <c r="K663">
        <v>73.209999999999994</v>
      </c>
      <c r="L663">
        <v>5</v>
      </c>
      <c r="M663">
        <v>34</v>
      </c>
      <c r="N663">
        <v>15</v>
      </c>
      <c r="O663" s="2">
        <f t="shared" si="47"/>
        <v>27.071770334928228</v>
      </c>
      <c r="P663" s="2">
        <f t="shared" si="48"/>
        <v>27.201923076923077</v>
      </c>
      <c r="Q663">
        <f t="shared" si="49"/>
        <v>100.94</v>
      </c>
      <c r="R663">
        <f t="shared" si="50"/>
        <v>39</v>
      </c>
      <c r="S663" s="3">
        <f>IF(odi[[#This Row],[Milestones]]=0,0,(odi[[#This Row],[Mat]]/odi[[#This Row],[Milestones]]))</f>
        <v>5.3589743589743586</v>
      </c>
      <c r="T663" s="3">
        <f>odi[[#This Row],[Milestones]]/odi[[#This Row],[Mat]]*100</f>
        <v>18.660287081339714</v>
      </c>
      <c r="U663" s="3"/>
    </row>
    <row r="664" spans="1:21" x14ac:dyDescent="0.3">
      <c r="A664">
        <v>22</v>
      </c>
      <c r="B664" t="s">
        <v>479</v>
      </c>
      <c r="C664" t="s">
        <v>13</v>
      </c>
      <c r="D664">
        <v>2011</v>
      </c>
      <c r="E664">
        <v>68</v>
      </c>
      <c r="F664">
        <v>62</v>
      </c>
      <c r="G664">
        <v>9</v>
      </c>
      <c r="H664">
        <v>1282</v>
      </c>
      <c r="I664">
        <v>87</v>
      </c>
      <c r="J664">
        <v>24.18</v>
      </c>
      <c r="K664">
        <v>76.760000000000005</v>
      </c>
      <c r="L664">
        <v>0</v>
      </c>
      <c r="M664">
        <v>3</v>
      </c>
      <c r="N664">
        <v>5</v>
      </c>
      <c r="O664" s="2">
        <f t="shared" si="47"/>
        <v>18.852941176470587</v>
      </c>
      <c r="P664" s="2">
        <f t="shared" si="48"/>
        <v>20.677419354838708</v>
      </c>
      <c r="Q664">
        <f t="shared" si="49"/>
        <v>100.94</v>
      </c>
      <c r="R664">
        <f t="shared" si="50"/>
        <v>3</v>
      </c>
      <c r="S664" s="3">
        <f>IF(odi[[#This Row],[Milestones]]=0,0,(odi[[#This Row],[Mat]]/odi[[#This Row],[Milestones]]))</f>
        <v>22.666666666666668</v>
      </c>
      <c r="T664" s="3">
        <f>odi[[#This Row],[Milestones]]/odi[[#This Row],[Mat]]*100</f>
        <v>4.4117647058823533</v>
      </c>
      <c r="U664" s="3"/>
    </row>
    <row r="665" spans="1:21" x14ac:dyDescent="0.3">
      <c r="A665">
        <v>11</v>
      </c>
      <c r="B665" t="s">
        <v>1093</v>
      </c>
      <c r="C665" t="s">
        <v>20</v>
      </c>
      <c r="D665">
        <v>2011</v>
      </c>
      <c r="E665">
        <v>75</v>
      </c>
      <c r="F665">
        <v>75</v>
      </c>
      <c r="G665">
        <v>5</v>
      </c>
      <c r="H665">
        <v>2201</v>
      </c>
      <c r="I665">
        <v>123</v>
      </c>
      <c r="J665">
        <v>31.44</v>
      </c>
      <c r="K665">
        <v>69.489999999999995</v>
      </c>
      <c r="L665">
        <v>4</v>
      </c>
      <c r="M665">
        <v>13</v>
      </c>
      <c r="N665">
        <v>11</v>
      </c>
      <c r="O665" s="2">
        <f t="shared" si="47"/>
        <v>29.346666666666668</v>
      </c>
      <c r="P665" s="2">
        <f t="shared" si="48"/>
        <v>29.346666666666668</v>
      </c>
      <c r="Q665">
        <f t="shared" si="49"/>
        <v>100.92999999999999</v>
      </c>
      <c r="R665">
        <f t="shared" si="50"/>
        <v>17</v>
      </c>
      <c r="S665" s="3">
        <f>IF(odi[[#This Row],[Milestones]]=0,0,(odi[[#This Row],[Mat]]/odi[[#This Row],[Milestones]]))</f>
        <v>4.4117647058823533</v>
      </c>
      <c r="T665" s="3">
        <f>odi[[#This Row],[Milestones]]/odi[[#This Row],[Mat]]*100</f>
        <v>22.666666666666664</v>
      </c>
      <c r="U665" s="3"/>
    </row>
    <row r="666" spans="1:21" x14ac:dyDescent="0.3">
      <c r="A666">
        <v>0</v>
      </c>
      <c r="B666" t="s">
        <v>1715</v>
      </c>
      <c r="C666" t="s">
        <v>12</v>
      </c>
      <c r="D666">
        <v>2011</v>
      </c>
      <c r="E666">
        <v>39</v>
      </c>
      <c r="F666">
        <v>8</v>
      </c>
      <c r="G666">
        <v>2</v>
      </c>
      <c r="H666">
        <v>50</v>
      </c>
      <c r="I666">
        <v>30</v>
      </c>
      <c r="J666">
        <v>8.33</v>
      </c>
      <c r="K666">
        <v>92.59</v>
      </c>
      <c r="L666">
        <v>0</v>
      </c>
      <c r="M666">
        <v>0</v>
      </c>
      <c r="N666">
        <v>1</v>
      </c>
      <c r="O666" s="2">
        <f t="shared" si="47"/>
        <v>1.2820512820512822</v>
      </c>
      <c r="P666" s="2">
        <f t="shared" si="48"/>
        <v>6.25</v>
      </c>
      <c r="Q666">
        <f t="shared" si="49"/>
        <v>100.92</v>
      </c>
      <c r="R666">
        <f t="shared" si="50"/>
        <v>0</v>
      </c>
      <c r="S666" s="3">
        <f>IF(odi[[#This Row],[Milestones]]=0,0,(odi[[#This Row],[Mat]]/odi[[#This Row],[Milestones]]))</f>
        <v>0</v>
      </c>
      <c r="T666" s="3">
        <f>odi[[#This Row],[Milestones]]/odi[[#This Row],[Mat]]*100</f>
        <v>0</v>
      </c>
      <c r="U666" s="3"/>
    </row>
    <row r="667" spans="1:21" x14ac:dyDescent="0.3">
      <c r="A667">
        <v>16</v>
      </c>
      <c r="B667" t="s">
        <v>405</v>
      </c>
      <c r="C667" t="s">
        <v>13</v>
      </c>
      <c r="D667">
        <v>2019</v>
      </c>
      <c r="E667">
        <v>46</v>
      </c>
      <c r="F667">
        <v>27</v>
      </c>
      <c r="G667">
        <v>12</v>
      </c>
      <c r="H667">
        <v>279</v>
      </c>
      <c r="I667">
        <v>50</v>
      </c>
      <c r="J667">
        <v>18.600000000000001</v>
      </c>
      <c r="K667">
        <v>82.3</v>
      </c>
      <c r="L667">
        <v>0</v>
      </c>
      <c r="M667">
        <v>1</v>
      </c>
      <c r="N667">
        <v>1</v>
      </c>
      <c r="O667" s="2">
        <f t="shared" si="47"/>
        <v>6.0652173913043477</v>
      </c>
      <c r="P667" s="2">
        <f t="shared" si="48"/>
        <v>10.333333333333334</v>
      </c>
      <c r="Q667">
        <f t="shared" si="49"/>
        <v>100.9</v>
      </c>
      <c r="R667">
        <f t="shared" si="50"/>
        <v>1</v>
      </c>
      <c r="S667" s="3">
        <f>IF(odi[[#This Row],[Milestones]]=0,0,(odi[[#This Row],[Mat]]/odi[[#This Row],[Milestones]]))</f>
        <v>46</v>
      </c>
      <c r="T667" s="3">
        <f>odi[[#This Row],[Milestones]]/odi[[#This Row],[Mat]]*100</f>
        <v>2.1739130434782608</v>
      </c>
      <c r="U667" s="3"/>
    </row>
    <row r="668" spans="1:21" x14ac:dyDescent="0.3">
      <c r="A668">
        <v>27</v>
      </c>
      <c r="B668" t="s">
        <v>172</v>
      </c>
      <c r="C668" t="s">
        <v>18</v>
      </c>
      <c r="D668">
        <v>2013</v>
      </c>
      <c r="E668">
        <v>110</v>
      </c>
      <c r="F668">
        <v>80</v>
      </c>
      <c r="G668">
        <v>27</v>
      </c>
      <c r="H668">
        <v>1270</v>
      </c>
      <c r="I668">
        <v>98</v>
      </c>
      <c r="J668">
        <v>23.96</v>
      </c>
      <c r="K668">
        <v>76.92</v>
      </c>
      <c r="L668">
        <v>0</v>
      </c>
      <c r="M668">
        <v>4</v>
      </c>
      <c r="N668">
        <v>5</v>
      </c>
      <c r="O668" s="2">
        <f t="shared" si="47"/>
        <v>11.545454545454545</v>
      </c>
      <c r="P668" s="2">
        <f t="shared" si="48"/>
        <v>15.875</v>
      </c>
      <c r="Q668">
        <f t="shared" si="49"/>
        <v>100.88</v>
      </c>
      <c r="R668">
        <f t="shared" si="50"/>
        <v>4</v>
      </c>
      <c r="S668" s="3">
        <f>IF(odi[[#This Row],[Milestones]]=0,0,(odi[[#This Row],[Mat]]/odi[[#This Row],[Milestones]]))</f>
        <v>27.5</v>
      </c>
      <c r="T668" s="3">
        <f>odi[[#This Row],[Milestones]]/odi[[#This Row],[Mat]]*100</f>
        <v>3.6363636363636362</v>
      </c>
      <c r="U668" s="3"/>
    </row>
    <row r="669" spans="1:21" x14ac:dyDescent="0.3">
      <c r="A669">
        <v>33</v>
      </c>
      <c r="B669" t="s">
        <v>369</v>
      </c>
      <c r="C669" t="s">
        <v>16</v>
      </c>
      <c r="D669">
        <v>2014</v>
      </c>
      <c r="E669">
        <v>62</v>
      </c>
      <c r="F669">
        <v>40</v>
      </c>
      <c r="G669">
        <v>11</v>
      </c>
      <c r="H669">
        <v>399</v>
      </c>
      <c r="I669">
        <v>59</v>
      </c>
      <c r="J669">
        <v>13.75</v>
      </c>
      <c r="K669">
        <v>87.11</v>
      </c>
      <c r="L669">
        <v>0</v>
      </c>
      <c r="M669">
        <v>1</v>
      </c>
      <c r="N669">
        <v>3</v>
      </c>
      <c r="O669" s="2">
        <f t="shared" si="47"/>
        <v>6.435483870967742</v>
      </c>
      <c r="P669" s="2">
        <f t="shared" si="48"/>
        <v>9.9749999999999996</v>
      </c>
      <c r="Q669">
        <f t="shared" si="49"/>
        <v>100.86</v>
      </c>
      <c r="R669">
        <f t="shared" si="50"/>
        <v>1</v>
      </c>
      <c r="S669" s="3">
        <f>IF(odi[[#This Row],[Milestones]]=0,0,(odi[[#This Row],[Mat]]/odi[[#This Row],[Milestones]]))</f>
        <v>62</v>
      </c>
      <c r="T669" s="3">
        <f>odi[[#This Row],[Milestones]]/odi[[#This Row],[Mat]]*100</f>
        <v>1.6129032258064515</v>
      </c>
      <c r="U669" s="3"/>
    </row>
    <row r="670" spans="1:21" x14ac:dyDescent="0.3">
      <c r="A670">
        <v>2</v>
      </c>
      <c r="B670" t="s">
        <v>727</v>
      </c>
      <c r="C670" t="s">
        <v>15</v>
      </c>
      <c r="D670">
        <v>2019</v>
      </c>
      <c r="E670">
        <v>12</v>
      </c>
      <c r="F670">
        <v>10</v>
      </c>
      <c r="G670">
        <v>3</v>
      </c>
      <c r="H670">
        <v>89</v>
      </c>
      <c r="I670">
        <v>51</v>
      </c>
      <c r="J670">
        <v>12.71</v>
      </c>
      <c r="K670">
        <v>88.11</v>
      </c>
      <c r="L670">
        <v>0</v>
      </c>
      <c r="M670">
        <v>1</v>
      </c>
      <c r="N670">
        <v>1</v>
      </c>
      <c r="O670" s="2">
        <f t="shared" si="47"/>
        <v>7.416666666666667</v>
      </c>
      <c r="P670" s="2">
        <f t="shared" si="48"/>
        <v>8.9</v>
      </c>
      <c r="Q670">
        <f t="shared" si="49"/>
        <v>100.82</v>
      </c>
      <c r="R670">
        <f t="shared" si="50"/>
        <v>1</v>
      </c>
      <c r="S670" s="3">
        <f>IF(odi[[#This Row],[Milestones]]=0,0,(odi[[#This Row],[Mat]]/odi[[#This Row],[Milestones]]))</f>
        <v>12</v>
      </c>
      <c r="T670" s="3">
        <f>odi[[#This Row],[Milestones]]/odi[[#This Row],[Mat]]*100</f>
        <v>8.3333333333333321</v>
      </c>
      <c r="U670" s="3"/>
    </row>
    <row r="671" spans="1:21" x14ac:dyDescent="0.3">
      <c r="A671">
        <v>6</v>
      </c>
      <c r="B671" t="s">
        <v>2121</v>
      </c>
      <c r="C671" t="s">
        <v>11</v>
      </c>
      <c r="D671">
        <v>1992</v>
      </c>
      <c r="E671">
        <v>146</v>
      </c>
      <c r="F671">
        <v>145</v>
      </c>
      <c r="G671">
        <v>4</v>
      </c>
      <c r="H671">
        <v>4091</v>
      </c>
      <c r="I671">
        <v>123</v>
      </c>
      <c r="J671">
        <v>29.01</v>
      </c>
      <c r="K671">
        <v>71.739999999999995</v>
      </c>
      <c r="L671">
        <v>4</v>
      </c>
      <c r="M671">
        <v>27</v>
      </c>
      <c r="N671">
        <v>11</v>
      </c>
      <c r="O671" s="2">
        <f t="shared" si="47"/>
        <v>28.020547945205479</v>
      </c>
      <c r="P671" s="2">
        <f t="shared" si="48"/>
        <v>28.213793103448275</v>
      </c>
      <c r="Q671">
        <f t="shared" si="49"/>
        <v>100.75</v>
      </c>
      <c r="R671">
        <f t="shared" si="50"/>
        <v>31</v>
      </c>
      <c r="S671" s="3">
        <f>IF(odi[[#This Row],[Milestones]]=0,0,(odi[[#This Row],[Mat]]/odi[[#This Row],[Milestones]]))</f>
        <v>4.709677419354839</v>
      </c>
      <c r="T671" s="3">
        <f>odi[[#This Row],[Milestones]]/odi[[#This Row],[Mat]]*100</f>
        <v>21.232876712328768</v>
      </c>
      <c r="U671" s="3"/>
    </row>
    <row r="672" spans="1:21" x14ac:dyDescent="0.3">
      <c r="A672">
        <v>11</v>
      </c>
      <c r="B672" t="s">
        <v>507</v>
      </c>
      <c r="C672" t="s">
        <v>20</v>
      </c>
      <c r="D672">
        <v>2019</v>
      </c>
      <c r="E672">
        <v>24</v>
      </c>
      <c r="F672">
        <v>21</v>
      </c>
      <c r="G672">
        <v>2</v>
      </c>
      <c r="H672">
        <v>493</v>
      </c>
      <c r="I672">
        <v>63</v>
      </c>
      <c r="J672">
        <v>25.94</v>
      </c>
      <c r="K672">
        <v>74.81</v>
      </c>
      <c r="L672">
        <v>0</v>
      </c>
      <c r="M672">
        <v>4</v>
      </c>
      <c r="N672">
        <v>1</v>
      </c>
      <c r="O672" s="2">
        <f t="shared" si="47"/>
        <v>20.541666666666668</v>
      </c>
      <c r="P672" s="2">
        <f t="shared" si="48"/>
        <v>23.476190476190474</v>
      </c>
      <c r="Q672">
        <f t="shared" si="49"/>
        <v>100.75</v>
      </c>
      <c r="R672">
        <f t="shared" si="50"/>
        <v>4</v>
      </c>
      <c r="S672" s="3">
        <f>IF(odi[[#This Row],[Milestones]]=0,0,(odi[[#This Row],[Mat]]/odi[[#This Row],[Milestones]]))</f>
        <v>6</v>
      </c>
      <c r="T672" s="3">
        <f>odi[[#This Row],[Milestones]]/odi[[#This Row],[Mat]]*100</f>
        <v>16.666666666666664</v>
      </c>
      <c r="U672" s="3"/>
    </row>
    <row r="673" spans="1:21" x14ac:dyDescent="0.3">
      <c r="A673">
        <v>23</v>
      </c>
      <c r="B673" t="s">
        <v>222</v>
      </c>
      <c r="C673" t="s">
        <v>20</v>
      </c>
      <c r="D673">
        <v>2019</v>
      </c>
      <c r="E673">
        <v>38</v>
      </c>
      <c r="F673">
        <v>35</v>
      </c>
      <c r="G673">
        <v>0</v>
      </c>
      <c r="H673">
        <v>1052</v>
      </c>
      <c r="I673">
        <v>120</v>
      </c>
      <c r="J673">
        <v>30.05</v>
      </c>
      <c r="K673">
        <v>70.69</v>
      </c>
      <c r="L673">
        <v>3</v>
      </c>
      <c r="M673">
        <v>3</v>
      </c>
      <c r="N673">
        <v>6</v>
      </c>
      <c r="O673" s="2">
        <f t="shared" si="47"/>
        <v>27.684210526315791</v>
      </c>
      <c r="P673" s="2">
        <f t="shared" si="48"/>
        <v>30.057142857142857</v>
      </c>
      <c r="Q673">
        <f t="shared" si="49"/>
        <v>100.74</v>
      </c>
      <c r="R673">
        <f t="shared" si="50"/>
        <v>6</v>
      </c>
      <c r="S673" s="3">
        <f>IF(odi[[#This Row],[Milestones]]=0,0,(odi[[#This Row],[Mat]]/odi[[#This Row],[Milestones]]))</f>
        <v>6.333333333333333</v>
      </c>
      <c r="T673" s="3">
        <f>odi[[#This Row],[Milestones]]/odi[[#This Row],[Mat]]*100</f>
        <v>15.789473684210526</v>
      </c>
      <c r="U673" s="3"/>
    </row>
    <row r="674" spans="1:21" x14ac:dyDescent="0.3">
      <c r="A674">
        <v>10</v>
      </c>
      <c r="B674" t="s">
        <v>2869</v>
      </c>
      <c r="C674" t="s">
        <v>2022</v>
      </c>
      <c r="D674">
        <v>1994</v>
      </c>
      <c r="E674">
        <v>2</v>
      </c>
      <c r="F674">
        <v>2</v>
      </c>
      <c r="G674">
        <v>0</v>
      </c>
      <c r="H674">
        <v>44</v>
      </c>
      <c r="I674">
        <v>22</v>
      </c>
      <c r="J674">
        <v>22</v>
      </c>
      <c r="K674">
        <v>78.569999999999993</v>
      </c>
      <c r="L674">
        <v>0</v>
      </c>
      <c r="M674">
        <v>0</v>
      </c>
      <c r="N674">
        <v>0</v>
      </c>
      <c r="O674" s="2">
        <f t="shared" si="47"/>
        <v>22</v>
      </c>
      <c r="P674" s="2">
        <f t="shared" si="48"/>
        <v>22</v>
      </c>
      <c r="Q674">
        <f t="shared" si="49"/>
        <v>100.57</v>
      </c>
      <c r="R674">
        <f t="shared" si="50"/>
        <v>0</v>
      </c>
      <c r="S674" s="3">
        <f>IF(odi[[#This Row],[Milestones]]=0,0,(odi[[#This Row],[Mat]]/odi[[#This Row],[Milestones]]))</f>
        <v>0</v>
      </c>
      <c r="T674" s="3">
        <f>odi[[#This Row],[Milestones]]/odi[[#This Row],[Mat]]*100</f>
        <v>0</v>
      </c>
      <c r="U674" s="3"/>
    </row>
    <row r="675" spans="1:21" x14ac:dyDescent="0.3">
      <c r="A675">
        <v>5</v>
      </c>
      <c r="B675" t="s">
        <v>291</v>
      </c>
      <c r="C675" t="s">
        <v>19</v>
      </c>
      <c r="D675">
        <v>2019</v>
      </c>
      <c r="E675">
        <v>47</v>
      </c>
      <c r="F675">
        <v>47</v>
      </c>
      <c r="G675">
        <v>0</v>
      </c>
      <c r="H675">
        <v>955</v>
      </c>
      <c r="I675">
        <v>112</v>
      </c>
      <c r="J675">
        <v>20.309999999999999</v>
      </c>
      <c r="K675">
        <v>80.25</v>
      </c>
      <c r="L675">
        <v>1</v>
      </c>
      <c r="M675">
        <v>3</v>
      </c>
      <c r="N675">
        <v>4</v>
      </c>
      <c r="O675" s="2">
        <f t="shared" si="47"/>
        <v>20.319148936170212</v>
      </c>
      <c r="P675" s="2">
        <f t="shared" si="48"/>
        <v>20.319148936170212</v>
      </c>
      <c r="Q675">
        <f t="shared" si="49"/>
        <v>100.56</v>
      </c>
      <c r="R675">
        <f t="shared" si="50"/>
        <v>4</v>
      </c>
      <c r="S675" s="3">
        <f>IF(odi[[#This Row],[Milestones]]=0,0,(odi[[#This Row],[Mat]]/odi[[#This Row],[Milestones]]))</f>
        <v>11.75</v>
      </c>
      <c r="T675" s="3">
        <f>odi[[#This Row],[Milestones]]/odi[[#This Row],[Mat]]*100</f>
        <v>8.5106382978723403</v>
      </c>
      <c r="U675" s="3"/>
    </row>
    <row r="676" spans="1:21" x14ac:dyDescent="0.3">
      <c r="A676">
        <v>47</v>
      </c>
      <c r="B676" t="s">
        <v>2277</v>
      </c>
      <c r="C676" t="s">
        <v>17</v>
      </c>
      <c r="D676">
        <v>1999</v>
      </c>
      <c r="E676">
        <v>80</v>
      </c>
      <c r="F676">
        <v>54</v>
      </c>
      <c r="G676">
        <v>13</v>
      </c>
      <c r="H676">
        <v>694</v>
      </c>
      <c r="I676">
        <v>61</v>
      </c>
      <c r="J676">
        <v>16.920000000000002</v>
      </c>
      <c r="K676">
        <v>83.61</v>
      </c>
      <c r="L676">
        <v>0</v>
      </c>
      <c r="M676">
        <v>3</v>
      </c>
      <c r="N676">
        <v>6</v>
      </c>
      <c r="O676" s="2">
        <f t="shared" si="47"/>
        <v>8.6750000000000007</v>
      </c>
      <c r="P676" s="2">
        <f t="shared" si="48"/>
        <v>12.851851851851851</v>
      </c>
      <c r="Q676">
        <f t="shared" si="49"/>
        <v>100.53</v>
      </c>
      <c r="R676">
        <f t="shared" si="50"/>
        <v>3</v>
      </c>
      <c r="S676" s="3">
        <f>IF(odi[[#This Row],[Milestones]]=0,0,(odi[[#This Row],[Mat]]/odi[[#This Row],[Milestones]]))</f>
        <v>26.666666666666668</v>
      </c>
      <c r="T676" s="3">
        <f>odi[[#This Row],[Milestones]]/odi[[#This Row],[Mat]]*100</f>
        <v>3.75</v>
      </c>
      <c r="U676" s="3"/>
    </row>
    <row r="677" spans="1:21" x14ac:dyDescent="0.3">
      <c r="A677">
        <v>44</v>
      </c>
      <c r="B677" t="s">
        <v>1342</v>
      </c>
      <c r="C677" t="s">
        <v>18</v>
      </c>
      <c r="D677">
        <v>2007</v>
      </c>
      <c r="E677">
        <v>66</v>
      </c>
      <c r="F677">
        <v>62</v>
      </c>
      <c r="G677">
        <v>9</v>
      </c>
      <c r="H677">
        <v>1454</v>
      </c>
      <c r="I677">
        <v>101</v>
      </c>
      <c r="J677">
        <v>27.43</v>
      </c>
      <c r="K677">
        <v>73.06</v>
      </c>
      <c r="L677">
        <v>1</v>
      </c>
      <c r="M677">
        <v>12</v>
      </c>
      <c r="N677">
        <v>3</v>
      </c>
      <c r="O677" s="2">
        <f t="shared" si="47"/>
        <v>22.030303030303031</v>
      </c>
      <c r="P677" s="2">
        <f t="shared" si="48"/>
        <v>23.451612903225808</v>
      </c>
      <c r="Q677">
        <f t="shared" si="49"/>
        <v>100.49000000000001</v>
      </c>
      <c r="R677">
        <f t="shared" si="50"/>
        <v>13</v>
      </c>
      <c r="S677" s="3">
        <f>IF(odi[[#This Row],[Milestones]]=0,0,(odi[[#This Row],[Mat]]/odi[[#This Row],[Milestones]]))</f>
        <v>5.0769230769230766</v>
      </c>
      <c r="T677" s="3">
        <f>odi[[#This Row],[Milestones]]/odi[[#This Row],[Mat]]*100</f>
        <v>19.696969696969695</v>
      </c>
      <c r="U677" s="3"/>
    </row>
    <row r="678" spans="1:21" x14ac:dyDescent="0.3">
      <c r="A678">
        <v>12</v>
      </c>
      <c r="B678" t="s">
        <v>2586</v>
      </c>
      <c r="C678" t="s">
        <v>14</v>
      </c>
      <c r="D678">
        <v>1979</v>
      </c>
      <c r="E678">
        <v>4</v>
      </c>
      <c r="F678">
        <v>4</v>
      </c>
      <c r="G678">
        <v>0</v>
      </c>
      <c r="H678">
        <v>137</v>
      </c>
      <c r="I678">
        <v>59</v>
      </c>
      <c r="J678">
        <v>34.25</v>
      </c>
      <c r="K678">
        <v>66.180000000000007</v>
      </c>
      <c r="L678">
        <v>0</v>
      </c>
      <c r="M678">
        <v>1</v>
      </c>
      <c r="N678">
        <v>1</v>
      </c>
      <c r="O678" s="2">
        <f t="shared" si="47"/>
        <v>34.25</v>
      </c>
      <c r="P678" s="2">
        <f t="shared" si="48"/>
        <v>34.25</v>
      </c>
      <c r="Q678">
        <f t="shared" si="49"/>
        <v>100.43</v>
      </c>
      <c r="R678">
        <f t="shared" si="50"/>
        <v>1</v>
      </c>
      <c r="S678" s="3">
        <f>IF(odi[[#This Row],[Milestones]]=0,0,(odi[[#This Row],[Mat]]/odi[[#This Row],[Milestones]]))</f>
        <v>4</v>
      </c>
      <c r="T678" s="3">
        <f>odi[[#This Row],[Milestones]]/odi[[#This Row],[Mat]]*100</f>
        <v>25</v>
      </c>
      <c r="U678" s="3"/>
    </row>
    <row r="679" spans="1:21" x14ac:dyDescent="0.3">
      <c r="A679">
        <v>8</v>
      </c>
      <c r="B679" t="s">
        <v>81</v>
      </c>
      <c r="C679" t="s">
        <v>22</v>
      </c>
      <c r="D679">
        <v>2019</v>
      </c>
      <c r="E679">
        <v>136</v>
      </c>
      <c r="F679">
        <v>133</v>
      </c>
      <c r="G679">
        <v>3</v>
      </c>
      <c r="H679">
        <v>4037</v>
      </c>
      <c r="I679">
        <v>139</v>
      </c>
      <c r="J679">
        <v>31.05</v>
      </c>
      <c r="K679">
        <v>69.38</v>
      </c>
      <c r="L679">
        <v>11</v>
      </c>
      <c r="M679">
        <v>17</v>
      </c>
      <c r="N679">
        <v>9</v>
      </c>
      <c r="O679" s="2">
        <f t="shared" si="47"/>
        <v>29.683823529411764</v>
      </c>
      <c r="P679" s="2">
        <f t="shared" si="48"/>
        <v>30.353383458646615</v>
      </c>
      <c r="Q679">
        <f t="shared" si="49"/>
        <v>100.42999999999999</v>
      </c>
      <c r="R679">
        <f t="shared" si="50"/>
        <v>28</v>
      </c>
      <c r="S679" s="3">
        <f>IF(odi[[#This Row],[Milestones]]=0,0,(odi[[#This Row],[Mat]]/odi[[#This Row],[Milestones]]))</f>
        <v>4.8571428571428568</v>
      </c>
      <c r="T679" s="3">
        <f>odi[[#This Row],[Milestones]]/odi[[#This Row],[Mat]]*100</f>
        <v>20.588235294117645</v>
      </c>
      <c r="U679" s="3"/>
    </row>
    <row r="680" spans="1:21" x14ac:dyDescent="0.3">
      <c r="A680">
        <v>29</v>
      </c>
      <c r="B680" t="s">
        <v>580</v>
      </c>
      <c r="C680" t="s">
        <v>2030</v>
      </c>
      <c r="D680">
        <v>2009</v>
      </c>
      <c r="E680">
        <v>27</v>
      </c>
      <c r="F680">
        <v>27</v>
      </c>
      <c r="G680">
        <v>2</v>
      </c>
      <c r="H680">
        <v>740</v>
      </c>
      <c r="I680">
        <v>130</v>
      </c>
      <c r="J680">
        <v>29.6</v>
      </c>
      <c r="K680">
        <v>70.81</v>
      </c>
      <c r="L680">
        <v>1</v>
      </c>
      <c r="M680">
        <v>2</v>
      </c>
      <c r="N680">
        <v>2</v>
      </c>
      <c r="O680" s="2">
        <f t="shared" si="47"/>
        <v>27.407407407407408</v>
      </c>
      <c r="P680" s="2">
        <f t="shared" si="48"/>
        <v>27.407407407407408</v>
      </c>
      <c r="Q680">
        <f t="shared" si="49"/>
        <v>100.41</v>
      </c>
      <c r="R680">
        <f t="shared" si="50"/>
        <v>3</v>
      </c>
      <c r="S680" s="3">
        <f>IF(odi[[#This Row],[Milestones]]=0,0,(odi[[#This Row],[Mat]]/odi[[#This Row],[Milestones]]))</f>
        <v>9</v>
      </c>
      <c r="T680" s="3">
        <f>odi[[#This Row],[Milestones]]/odi[[#This Row],[Mat]]*100</f>
        <v>11.111111111111111</v>
      </c>
      <c r="U680" s="3"/>
    </row>
    <row r="681" spans="1:21" x14ac:dyDescent="0.3">
      <c r="A681">
        <v>37</v>
      </c>
      <c r="B681" t="s">
        <v>5042</v>
      </c>
      <c r="C681" t="s">
        <v>16</v>
      </c>
      <c r="D681">
        <v>2010</v>
      </c>
      <c r="E681">
        <v>74</v>
      </c>
      <c r="F681">
        <v>51</v>
      </c>
      <c r="G681">
        <v>18</v>
      </c>
      <c r="H681">
        <v>524</v>
      </c>
      <c r="I681">
        <v>33</v>
      </c>
      <c r="J681">
        <v>15.87</v>
      </c>
      <c r="K681">
        <v>84.51</v>
      </c>
      <c r="L681">
        <v>0</v>
      </c>
      <c r="M681">
        <v>0</v>
      </c>
      <c r="N681">
        <v>4</v>
      </c>
      <c r="O681" s="2">
        <f t="shared" si="47"/>
        <v>7.0810810810810807</v>
      </c>
      <c r="P681" s="2">
        <f t="shared" si="48"/>
        <v>10.274509803921569</v>
      </c>
      <c r="Q681">
        <f t="shared" si="49"/>
        <v>100.38000000000001</v>
      </c>
      <c r="R681">
        <f t="shared" si="50"/>
        <v>0</v>
      </c>
      <c r="S681" s="3">
        <f>IF(odi[[#This Row],[Milestones]]=0,0,(odi[[#This Row],[Mat]]/odi[[#This Row],[Milestones]]))</f>
        <v>0</v>
      </c>
      <c r="T681" s="3">
        <f>odi[[#This Row],[Milestones]]/odi[[#This Row],[Mat]]*100</f>
        <v>0</v>
      </c>
      <c r="U681" s="3"/>
    </row>
    <row r="682" spans="1:21" x14ac:dyDescent="0.3">
      <c r="A682">
        <v>40</v>
      </c>
      <c r="B682" t="s">
        <v>2297</v>
      </c>
      <c r="C682" t="s">
        <v>13</v>
      </c>
      <c r="D682">
        <v>1999</v>
      </c>
      <c r="E682">
        <v>35</v>
      </c>
      <c r="F682">
        <v>30</v>
      </c>
      <c r="G682">
        <v>6</v>
      </c>
      <c r="H682">
        <v>606</v>
      </c>
      <c r="I682">
        <v>83</v>
      </c>
      <c r="J682">
        <v>25.25</v>
      </c>
      <c r="K682">
        <v>75.09</v>
      </c>
      <c r="L682">
        <v>0</v>
      </c>
      <c r="M682">
        <v>3</v>
      </c>
      <c r="N682">
        <v>1</v>
      </c>
      <c r="O682" s="2">
        <f t="shared" si="47"/>
        <v>17.314285714285713</v>
      </c>
      <c r="P682" s="2">
        <f t="shared" si="48"/>
        <v>20.2</v>
      </c>
      <c r="Q682">
        <f t="shared" si="49"/>
        <v>100.34</v>
      </c>
      <c r="R682">
        <f t="shared" si="50"/>
        <v>3</v>
      </c>
      <c r="S682" s="3">
        <f>IF(odi[[#This Row],[Milestones]]=0,0,(odi[[#This Row],[Mat]]/odi[[#This Row],[Milestones]]))</f>
        <v>11.666666666666666</v>
      </c>
      <c r="T682" s="3">
        <f>odi[[#This Row],[Milestones]]/odi[[#This Row],[Mat]]*100</f>
        <v>8.5714285714285712</v>
      </c>
      <c r="U682" s="3"/>
    </row>
    <row r="683" spans="1:21" x14ac:dyDescent="0.3">
      <c r="A683">
        <v>5</v>
      </c>
      <c r="B683" t="s">
        <v>357</v>
      </c>
      <c r="C683" t="s">
        <v>18</v>
      </c>
      <c r="D683">
        <v>2015</v>
      </c>
      <c r="E683">
        <v>295</v>
      </c>
      <c r="F683">
        <v>187</v>
      </c>
      <c r="G683">
        <v>57</v>
      </c>
      <c r="H683">
        <v>2253</v>
      </c>
      <c r="I683">
        <v>83</v>
      </c>
      <c r="J683">
        <v>17.329999999999998</v>
      </c>
      <c r="K683">
        <v>82.98</v>
      </c>
      <c r="L683">
        <v>0</v>
      </c>
      <c r="M683">
        <v>4</v>
      </c>
      <c r="N683">
        <v>23</v>
      </c>
      <c r="O683" s="2">
        <f t="shared" si="47"/>
        <v>7.6372881355932201</v>
      </c>
      <c r="P683" s="2">
        <f t="shared" si="48"/>
        <v>12.04812834224599</v>
      </c>
      <c r="Q683">
        <f t="shared" si="49"/>
        <v>100.31</v>
      </c>
      <c r="R683">
        <f t="shared" si="50"/>
        <v>4</v>
      </c>
      <c r="S683" s="3">
        <f>IF(odi[[#This Row],[Milestones]]=0,0,(odi[[#This Row],[Mat]]/odi[[#This Row],[Milestones]]))</f>
        <v>73.75</v>
      </c>
      <c r="T683" s="3">
        <f>odi[[#This Row],[Milestones]]/odi[[#This Row],[Mat]]*100</f>
        <v>1.3559322033898304</v>
      </c>
      <c r="U683" s="3"/>
    </row>
    <row r="684" spans="1:21" x14ac:dyDescent="0.3">
      <c r="A684">
        <v>1</v>
      </c>
      <c r="B684" t="s">
        <v>438</v>
      </c>
      <c r="C684" t="s">
        <v>16</v>
      </c>
      <c r="D684">
        <v>2019</v>
      </c>
      <c r="E684">
        <v>89</v>
      </c>
      <c r="F684">
        <v>64</v>
      </c>
      <c r="G684">
        <v>15</v>
      </c>
      <c r="H684">
        <v>680</v>
      </c>
      <c r="I684">
        <v>54</v>
      </c>
      <c r="J684">
        <v>13.87</v>
      </c>
      <c r="K684">
        <v>86.4</v>
      </c>
      <c r="L684">
        <v>0</v>
      </c>
      <c r="M684">
        <v>2</v>
      </c>
      <c r="N684">
        <v>12</v>
      </c>
      <c r="O684" s="2">
        <f t="shared" si="47"/>
        <v>7.6404494382022472</v>
      </c>
      <c r="P684" s="2">
        <f t="shared" si="48"/>
        <v>10.625</v>
      </c>
      <c r="Q684">
        <f t="shared" si="49"/>
        <v>100.27000000000001</v>
      </c>
      <c r="R684">
        <f t="shared" si="50"/>
        <v>2</v>
      </c>
      <c r="S684" s="3">
        <f>IF(odi[[#This Row],[Milestones]]=0,0,(odi[[#This Row],[Mat]]/odi[[#This Row],[Milestones]]))</f>
        <v>44.5</v>
      </c>
      <c r="T684" s="3">
        <f>odi[[#This Row],[Milestones]]/odi[[#This Row],[Mat]]*100</f>
        <v>2.2471910112359552</v>
      </c>
      <c r="U684" s="3"/>
    </row>
    <row r="685" spans="1:21" x14ac:dyDescent="0.3">
      <c r="A685">
        <v>0</v>
      </c>
      <c r="B685" t="s">
        <v>2159</v>
      </c>
      <c r="C685" t="s">
        <v>11</v>
      </c>
      <c r="D685">
        <v>2001</v>
      </c>
      <c r="E685">
        <v>136</v>
      </c>
      <c r="F685">
        <v>113</v>
      </c>
      <c r="G685">
        <v>23</v>
      </c>
      <c r="H685">
        <v>2336</v>
      </c>
      <c r="I685">
        <v>100</v>
      </c>
      <c r="J685">
        <v>25.95</v>
      </c>
      <c r="K685">
        <v>74.3</v>
      </c>
      <c r="L685">
        <v>1</v>
      </c>
      <c r="M685">
        <v>9</v>
      </c>
      <c r="N685">
        <v>5</v>
      </c>
      <c r="O685" s="2">
        <f t="shared" si="47"/>
        <v>17.176470588235293</v>
      </c>
      <c r="P685" s="2">
        <f t="shared" si="48"/>
        <v>20.672566371681416</v>
      </c>
      <c r="Q685">
        <f t="shared" si="49"/>
        <v>100.25</v>
      </c>
      <c r="R685">
        <f t="shared" si="50"/>
        <v>10</v>
      </c>
      <c r="S685" s="3">
        <f>IF(odi[[#This Row],[Milestones]]=0,0,(odi[[#This Row],[Mat]]/odi[[#This Row],[Milestones]]))</f>
        <v>13.6</v>
      </c>
      <c r="T685" s="3">
        <f>odi[[#This Row],[Milestones]]/odi[[#This Row],[Mat]]*100</f>
        <v>7.3529411764705888</v>
      </c>
      <c r="U685" s="3"/>
    </row>
    <row r="686" spans="1:21" x14ac:dyDescent="0.3">
      <c r="A686">
        <v>31</v>
      </c>
      <c r="B686" t="s">
        <v>965</v>
      </c>
      <c r="C686" t="s">
        <v>11</v>
      </c>
      <c r="D686">
        <v>2012</v>
      </c>
      <c r="E686">
        <v>38</v>
      </c>
      <c r="F686">
        <v>34</v>
      </c>
      <c r="G686">
        <v>3</v>
      </c>
      <c r="H686">
        <v>736</v>
      </c>
      <c r="I686">
        <v>95</v>
      </c>
      <c r="J686">
        <v>23.74</v>
      </c>
      <c r="K686">
        <v>76.5</v>
      </c>
      <c r="L686">
        <v>0</v>
      </c>
      <c r="M686">
        <v>4</v>
      </c>
      <c r="N686">
        <v>2</v>
      </c>
      <c r="O686" s="2">
        <f t="shared" si="47"/>
        <v>19.368421052631579</v>
      </c>
      <c r="P686" s="2">
        <f t="shared" si="48"/>
        <v>21.647058823529413</v>
      </c>
      <c r="Q686">
        <f t="shared" si="49"/>
        <v>100.24</v>
      </c>
      <c r="R686">
        <f t="shared" si="50"/>
        <v>4</v>
      </c>
      <c r="S686" s="3">
        <f>IF(odi[[#This Row],[Milestones]]=0,0,(odi[[#This Row],[Mat]]/odi[[#This Row],[Milestones]]))</f>
        <v>9.5</v>
      </c>
      <c r="T686" s="3">
        <f>odi[[#This Row],[Milestones]]/odi[[#This Row],[Mat]]*100</f>
        <v>10.526315789473683</v>
      </c>
      <c r="U686" s="3"/>
    </row>
    <row r="687" spans="1:21" x14ac:dyDescent="0.3">
      <c r="A687">
        <v>39</v>
      </c>
      <c r="B687" t="s">
        <v>586</v>
      </c>
      <c r="C687" t="s">
        <v>15</v>
      </c>
      <c r="D687">
        <v>2010</v>
      </c>
      <c r="E687">
        <v>56</v>
      </c>
      <c r="F687">
        <v>51</v>
      </c>
      <c r="G687">
        <v>6</v>
      </c>
      <c r="H687">
        <v>1519</v>
      </c>
      <c r="I687">
        <v>110</v>
      </c>
      <c r="J687">
        <v>33.75</v>
      </c>
      <c r="K687">
        <v>66.36</v>
      </c>
      <c r="L687">
        <v>2</v>
      </c>
      <c r="M687">
        <v>10</v>
      </c>
      <c r="N687">
        <v>7</v>
      </c>
      <c r="O687" s="2">
        <f t="shared" si="47"/>
        <v>27.125</v>
      </c>
      <c r="P687" s="2">
        <f t="shared" si="48"/>
        <v>29.784313725490197</v>
      </c>
      <c r="Q687">
        <f t="shared" si="49"/>
        <v>100.11</v>
      </c>
      <c r="R687">
        <f t="shared" si="50"/>
        <v>12</v>
      </c>
      <c r="S687" s="3">
        <f>IF(odi[[#This Row],[Milestones]]=0,0,(odi[[#This Row],[Mat]]/odi[[#This Row],[Milestones]]))</f>
        <v>4.666666666666667</v>
      </c>
      <c r="T687" s="3">
        <f>odi[[#This Row],[Milestones]]/odi[[#This Row],[Mat]]*100</f>
        <v>21.428571428571427</v>
      </c>
      <c r="U687" s="3"/>
    </row>
    <row r="688" spans="1:21" x14ac:dyDescent="0.3">
      <c r="A688">
        <v>17</v>
      </c>
      <c r="B688" t="s">
        <v>2168</v>
      </c>
      <c r="C688" t="s">
        <v>13</v>
      </c>
      <c r="D688">
        <v>1993</v>
      </c>
      <c r="E688">
        <v>92</v>
      </c>
      <c r="F688">
        <v>88</v>
      </c>
      <c r="G688">
        <v>17</v>
      </c>
      <c r="H688">
        <v>2095</v>
      </c>
      <c r="I688">
        <v>115</v>
      </c>
      <c r="J688">
        <v>29.5</v>
      </c>
      <c r="K688">
        <v>70.58</v>
      </c>
      <c r="L688">
        <v>1</v>
      </c>
      <c r="M688">
        <v>9</v>
      </c>
      <c r="N688">
        <v>4</v>
      </c>
      <c r="O688" s="2">
        <f t="shared" si="47"/>
        <v>22.771739130434781</v>
      </c>
      <c r="P688" s="2">
        <f t="shared" si="48"/>
        <v>23.806818181818183</v>
      </c>
      <c r="Q688">
        <f t="shared" si="49"/>
        <v>100.08</v>
      </c>
      <c r="R688">
        <f t="shared" si="50"/>
        <v>10</v>
      </c>
      <c r="S688" s="3">
        <f>IF(odi[[#This Row],[Milestones]]=0,0,(odi[[#This Row],[Mat]]/odi[[#This Row],[Milestones]]))</f>
        <v>9.1999999999999993</v>
      </c>
      <c r="T688" s="3">
        <f>odi[[#This Row],[Milestones]]/odi[[#This Row],[Mat]]*100</f>
        <v>10.869565217391305</v>
      </c>
      <c r="U688" s="3"/>
    </row>
    <row r="689" spans="1:21" x14ac:dyDescent="0.3">
      <c r="A689">
        <v>17</v>
      </c>
      <c r="B689" t="s">
        <v>1503</v>
      </c>
      <c r="C689" t="s">
        <v>18</v>
      </c>
      <c r="D689">
        <v>2017</v>
      </c>
      <c r="E689">
        <v>16</v>
      </c>
      <c r="F689">
        <v>15</v>
      </c>
      <c r="G689">
        <v>1</v>
      </c>
      <c r="H689">
        <v>361</v>
      </c>
      <c r="I689">
        <v>63</v>
      </c>
      <c r="J689">
        <v>25.78</v>
      </c>
      <c r="K689">
        <v>74.27</v>
      </c>
      <c r="L689">
        <v>0</v>
      </c>
      <c r="M689">
        <v>1</v>
      </c>
      <c r="N689">
        <v>0</v>
      </c>
      <c r="O689" s="2">
        <f t="shared" si="47"/>
        <v>22.5625</v>
      </c>
      <c r="P689" s="2">
        <f t="shared" si="48"/>
        <v>24.066666666666666</v>
      </c>
      <c r="Q689">
        <f t="shared" si="49"/>
        <v>100.05</v>
      </c>
      <c r="R689">
        <f t="shared" si="50"/>
        <v>1</v>
      </c>
      <c r="S689" s="3">
        <f>IF(odi[[#This Row],[Milestones]]=0,0,(odi[[#This Row],[Mat]]/odi[[#This Row],[Milestones]]))</f>
        <v>16</v>
      </c>
      <c r="T689" s="3">
        <f>odi[[#This Row],[Milestones]]/odi[[#This Row],[Mat]]*100</f>
        <v>6.25</v>
      </c>
      <c r="U689" s="3"/>
    </row>
    <row r="690" spans="1:21" x14ac:dyDescent="0.3">
      <c r="A690">
        <v>5</v>
      </c>
      <c r="B690" t="s">
        <v>188</v>
      </c>
      <c r="C690" t="s">
        <v>2020</v>
      </c>
      <c r="D690">
        <v>2017</v>
      </c>
      <c r="E690">
        <v>44</v>
      </c>
      <c r="F690">
        <v>42</v>
      </c>
      <c r="G690">
        <v>6</v>
      </c>
      <c r="H690">
        <v>1115</v>
      </c>
      <c r="I690">
        <v>139</v>
      </c>
      <c r="J690">
        <v>30.97</v>
      </c>
      <c r="K690">
        <v>69.040000000000006</v>
      </c>
      <c r="L690">
        <v>2</v>
      </c>
      <c r="M690">
        <v>6</v>
      </c>
      <c r="N690">
        <v>2</v>
      </c>
      <c r="O690" s="2">
        <f t="shared" si="47"/>
        <v>25.34090909090909</v>
      </c>
      <c r="P690" s="2">
        <f t="shared" si="48"/>
        <v>26.547619047619047</v>
      </c>
      <c r="Q690">
        <f t="shared" si="49"/>
        <v>100.01</v>
      </c>
      <c r="R690">
        <f t="shared" si="50"/>
        <v>8</v>
      </c>
      <c r="S690" s="3">
        <f>IF(odi[[#This Row],[Milestones]]=0,0,(odi[[#This Row],[Mat]]/odi[[#This Row],[Milestones]]))</f>
        <v>5.5</v>
      </c>
      <c r="T690" s="3">
        <f>odi[[#This Row],[Milestones]]/odi[[#This Row],[Mat]]*100</f>
        <v>18.181818181818183</v>
      </c>
      <c r="U690" s="3"/>
    </row>
    <row r="691" spans="1:21" x14ac:dyDescent="0.3">
      <c r="A691">
        <v>32</v>
      </c>
      <c r="B691" t="s">
        <v>5047</v>
      </c>
      <c r="C691" t="s">
        <v>13</v>
      </c>
      <c r="D691">
        <v>2017</v>
      </c>
      <c r="E691">
        <v>1</v>
      </c>
      <c r="F691">
        <v>1</v>
      </c>
      <c r="G691">
        <v>1</v>
      </c>
      <c r="H691">
        <v>37</v>
      </c>
      <c r="I691">
        <v>37</v>
      </c>
      <c r="J691">
        <v>0</v>
      </c>
      <c r="K691">
        <v>100</v>
      </c>
      <c r="L691">
        <v>0</v>
      </c>
      <c r="M691">
        <v>0</v>
      </c>
      <c r="N691">
        <v>0</v>
      </c>
      <c r="O691" s="2">
        <f t="shared" si="47"/>
        <v>37</v>
      </c>
      <c r="P691" s="2">
        <f t="shared" si="48"/>
        <v>37</v>
      </c>
      <c r="Q691">
        <f t="shared" si="49"/>
        <v>100</v>
      </c>
      <c r="R691">
        <f t="shared" si="50"/>
        <v>0</v>
      </c>
      <c r="S691" s="3">
        <f>IF(odi[[#This Row],[Milestones]]=0,0,(odi[[#This Row],[Mat]]/odi[[#This Row],[Milestones]]))</f>
        <v>0</v>
      </c>
      <c r="T691" s="3">
        <f>odi[[#This Row],[Milestones]]/odi[[#This Row],[Mat]]*100</f>
        <v>0</v>
      </c>
      <c r="U691" s="3"/>
    </row>
    <row r="692" spans="1:21" x14ac:dyDescent="0.3">
      <c r="A692">
        <v>21</v>
      </c>
      <c r="B692" t="s">
        <v>1938</v>
      </c>
      <c r="C692" t="s">
        <v>12</v>
      </c>
      <c r="D692">
        <v>2006</v>
      </c>
      <c r="E692">
        <v>7</v>
      </c>
      <c r="F692">
        <v>1</v>
      </c>
      <c r="G692">
        <v>1</v>
      </c>
      <c r="H692">
        <v>4</v>
      </c>
      <c r="I692">
        <v>4</v>
      </c>
      <c r="J692">
        <v>0</v>
      </c>
      <c r="K692">
        <v>100</v>
      </c>
      <c r="L692">
        <v>0</v>
      </c>
      <c r="M692">
        <v>0</v>
      </c>
      <c r="N692">
        <v>0</v>
      </c>
      <c r="O692" s="2">
        <f t="shared" si="47"/>
        <v>0.5714285714285714</v>
      </c>
      <c r="P692" s="2">
        <f t="shared" si="48"/>
        <v>4</v>
      </c>
      <c r="Q692">
        <f t="shared" si="49"/>
        <v>100</v>
      </c>
      <c r="R692">
        <f t="shared" si="50"/>
        <v>0</v>
      </c>
      <c r="S692" s="3">
        <f>IF(odi[[#This Row],[Milestones]]=0,0,(odi[[#This Row],[Mat]]/odi[[#This Row],[Milestones]]))</f>
        <v>0</v>
      </c>
      <c r="T692" s="3">
        <f>odi[[#This Row],[Milestones]]/odi[[#This Row],[Mat]]*100</f>
        <v>0</v>
      </c>
      <c r="U692" s="3"/>
    </row>
    <row r="693" spans="1:21" x14ac:dyDescent="0.3">
      <c r="A693">
        <v>49</v>
      </c>
      <c r="B693" t="s">
        <v>3361</v>
      </c>
      <c r="C693" t="s">
        <v>2025</v>
      </c>
      <c r="D693">
        <v>2014</v>
      </c>
      <c r="E693">
        <v>2</v>
      </c>
      <c r="F693">
        <v>1</v>
      </c>
      <c r="G693">
        <v>1</v>
      </c>
      <c r="H693">
        <v>3</v>
      </c>
      <c r="I693">
        <v>3</v>
      </c>
      <c r="J693">
        <v>0</v>
      </c>
      <c r="K693">
        <v>100</v>
      </c>
      <c r="L693">
        <v>0</v>
      </c>
      <c r="M693">
        <v>0</v>
      </c>
      <c r="N693">
        <v>0</v>
      </c>
      <c r="O693" s="2">
        <f t="shared" si="47"/>
        <v>1.5</v>
      </c>
      <c r="P693" s="2">
        <f t="shared" si="48"/>
        <v>3</v>
      </c>
      <c r="Q693">
        <f t="shared" si="49"/>
        <v>100</v>
      </c>
      <c r="R693">
        <f t="shared" si="50"/>
        <v>0</v>
      </c>
      <c r="S693" s="3">
        <f>IF(odi[[#This Row],[Milestones]]=0,0,(odi[[#This Row],[Mat]]/odi[[#This Row],[Milestones]]))</f>
        <v>0</v>
      </c>
      <c r="T693" s="3">
        <f>odi[[#This Row],[Milestones]]/odi[[#This Row],[Mat]]*100</f>
        <v>0</v>
      </c>
      <c r="U693" s="3"/>
    </row>
    <row r="694" spans="1:21" x14ac:dyDescent="0.3">
      <c r="A694">
        <v>17</v>
      </c>
      <c r="B694" t="s">
        <v>3376</v>
      </c>
      <c r="C694" t="s">
        <v>11</v>
      </c>
      <c r="D694">
        <v>2010</v>
      </c>
      <c r="E694">
        <v>1</v>
      </c>
      <c r="F694">
        <v>1</v>
      </c>
      <c r="G694">
        <v>1</v>
      </c>
      <c r="H694">
        <v>3</v>
      </c>
      <c r="I694">
        <v>3</v>
      </c>
      <c r="J694">
        <v>0</v>
      </c>
      <c r="K694">
        <v>100</v>
      </c>
      <c r="L694">
        <v>0</v>
      </c>
      <c r="M694">
        <v>0</v>
      </c>
      <c r="N694">
        <v>0</v>
      </c>
      <c r="O694" s="2">
        <f t="shared" si="47"/>
        <v>3</v>
      </c>
      <c r="P694" s="2">
        <f t="shared" si="48"/>
        <v>3</v>
      </c>
      <c r="Q694">
        <f t="shared" si="49"/>
        <v>100</v>
      </c>
      <c r="R694">
        <f t="shared" si="50"/>
        <v>0</v>
      </c>
      <c r="S694" s="3">
        <f>IF(odi[[#This Row],[Milestones]]=0,0,(odi[[#This Row],[Mat]]/odi[[#This Row],[Milestones]]))</f>
        <v>0</v>
      </c>
      <c r="T694" s="3">
        <f>odi[[#This Row],[Milestones]]/odi[[#This Row],[Mat]]*100</f>
        <v>0</v>
      </c>
      <c r="U694" s="3"/>
    </row>
    <row r="695" spans="1:21" x14ac:dyDescent="0.3">
      <c r="A695">
        <v>2</v>
      </c>
      <c r="B695" t="s">
        <v>3402</v>
      </c>
      <c r="C695" t="s">
        <v>16</v>
      </c>
      <c r="D695">
        <v>2001</v>
      </c>
      <c r="E695">
        <v>1</v>
      </c>
      <c r="F695">
        <v>1</v>
      </c>
      <c r="G695">
        <v>1</v>
      </c>
      <c r="H695">
        <v>2</v>
      </c>
      <c r="I695">
        <v>2</v>
      </c>
      <c r="J695">
        <v>0</v>
      </c>
      <c r="K695">
        <v>100</v>
      </c>
      <c r="L695">
        <v>0</v>
      </c>
      <c r="M695">
        <v>0</v>
      </c>
      <c r="N695">
        <v>0</v>
      </c>
      <c r="O695" s="2">
        <f t="shared" si="47"/>
        <v>2</v>
      </c>
      <c r="P695" s="2">
        <f t="shared" si="48"/>
        <v>2</v>
      </c>
      <c r="Q695">
        <f t="shared" si="49"/>
        <v>100</v>
      </c>
      <c r="R695">
        <f t="shared" si="50"/>
        <v>0</v>
      </c>
      <c r="S695" s="3">
        <f>IF(odi[[#This Row],[Milestones]]=0,0,(odi[[#This Row],[Mat]]/odi[[#This Row],[Milestones]]))</f>
        <v>0</v>
      </c>
      <c r="T695" s="3">
        <f>odi[[#This Row],[Milestones]]/odi[[#This Row],[Mat]]*100</f>
        <v>0</v>
      </c>
      <c r="U695" s="3"/>
    </row>
    <row r="696" spans="1:21" x14ac:dyDescent="0.3">
      <c r="A696">
        <v>8</v>
      </c>
      <c r="B696" t="s">
        <v>3406</v>
      </c>
      <c r="C696" t="s">
        <v>11</v>
      </c>
      <c r="D696">
        <v>1991</v>
      </c>
      <c r="E696">
        <v>3</v>
      </c>
      <c r="F696">
        <v>1</v>
      </c>
      <c r="G696">
        <v>1</v>
      </c>
      <c r="H696">
        <v>2</v>
      </c>
      <c r="I696">
        <v>2</v>
      </c>
      <c r="J696">
        <v>0</v>
      </c>
      <c r="K696">
        <v>100</v>
      </c>
      <c r="L696">
        <v>0</v>
      </c>
      <c r="M696">
        <v>0</v>
      </c>
      <c r="N696">
        <v>0</v>
      </c>
      <c r="O696" s="2">
        <f t="shared" si="47"/>
        <v>0.66666666666666663</v>
      </c>
      <c r="P696" s="2">
        <f t="shared" si="48"/>
        <v>2</v>
      </c>
      <c r="Q696">
        <f t="shared" si="49"/>
        <v>100</v>
      </c>
      <c r="R696">
        <f t="shared" si="50"/>
        <v>0</v>
      </c>
      <c r="S696" s="3">
        <f>IF(odi[[#This Row],[Milestones]]=0,0,(odi[[#This Row],[Mat]]/odi[[#This Row],[Milestones]]))</f>
        <v>0</v>
      </c>
      <c r="T696" s="3">
        <f>odi[[#This Row],[Milestones]]/odi[[#This Row],[Mat]]*100</f>
        <v>0</v>
      </c>
      <c r="U696" s="3"/>
    </row>
    <row r="697" spans="1:21" x14ac:dyDescent="0.3">
      <c r="A697">
        <v>31</v>
      </c>
      <c r="B697" t="s">
        <v>3423</v>
      </c>
      <c r="C697" t="s">
        <v>13</v>
      </c>
      <c r="D697">
        <v>1978</v>
      </c>
      <c r="E697">
        <v>2</v>
      </c>
      <c r="F697">
        <v>1</v>
      </c>
      <c r="G697">
        <v>1</v>
      </c>
      <c r="H697">
        <v>1</v>
      </c>
      <c r="I697">
        <v>1</v>
      </c>
      <c r="J697">
        <v>0</v>
      </c>
      <c r="K697">
        <v>100</v>
      </c>
      <c r="L697">
        <v>0</v>
      </c>
      <c r="M697">
        <v>0</v>
      </c>
      <c r="N697">
        <v>0</v>
      </c>
      <c r="O697" s="2">
        <f t="shared" si="47"/>
        <v>0.5</v>
      </c>
      <c r="P697" s="2">
        <f t="shared" si="48"/>
        <v>1</v>
      </c>
      <c r="Q697">
        <f t="shared" si="49"/>
        <v>100</v>
      </c>
      <c r="R697">
        <f t="shared" si="50"/>
        <v>0</v>
      </c>
      <c r="S697" s="3">
        <f>IF(odi[[#This Row],[Milestones]]=0,0,(odi[[#This Row],[Mat]]/odi[[#This Row],[Milestones]]))</f>
        <v>0</v>
      </c>
      <c r="T697" s="3">
        <f>odi[[#This Row],[Milestones]]/odi[[#This Row],[Mat]]*100</f>
        <v>0</v>
      </c>
      <c r="U697" s="3"/>
    </row>
    <row r="698" spans="1:21" x14ac:dyDescent="0.3">
      <c r="A698">
        <v>45</v>
      </c>
      <c r="B698" t="s">
        <v>1946</v>
      </c>
      <c r="C698" t="s">
        <v>22</v>
      </c>
      <c r="D698">
        <v>2014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0</v>
      </c>
      <c r="K698">
        <v>100</v>
      </c>
      <c r="L698">
        <v>0</v>
      </c>
      <c r="M698">
        <v>0</v>
      </c>
      <c r="N698">
        <v>0</v>
      </c>
      <c r="O698" s="2">
        <f t="shared" si="47"/>
        <v>1</v>
      </c>
      <c r="P698" s="2">
        <f t="shared" si="48"/>
        <v>1</v>
      </c>
      <c r="Q698">
        <f t="shared" si="49"/>
        <v>100</v>
      </c>
      <c r="R698">
        <f t="shared" si="50"/>
        <v>0</v>
      </c>
      <c r="S698" s="3">
        <f>IF(odi[[#This Row],[Milestones]]=0,0,(odi[[#This Row],[Mat]]/odi[[#This Row],[Milestones]]))</f>
        <v>0</v>
      </c>
      <c r="T698" s="3">
        <f>odi[[#This Row],[Milestones]]/odi[[#This Row],[Mat]]*100</f>
        <v>0</v>
      </c>
      <c r="U698" s="3"/>
    </row>
    <row r="699" spans="1:21" x14ac:dyDescent="0.3">
      <c r="A699">
        <v>49</v>
      </c>
      <c r="B699" t="s">
        <v>3436</v>
      </c>
      <c r="C699" t="s">
        <v>17</v>
      </c>
      <c r="D699">
        <v>1999</v>
      </c>
      <c r="E699">
        <v>2</v>
      </c>
      <c r="F699">
        <v>1</v>
      </c>
      <c r="G699">
        <v>1</v>
      </c>
      <c r="H699">
        <v>1</v>
      </c>
      <c r="I699">
        <v>1</v>
      </c>
      <c r="J699">
        <v>0</v>
      </c>
      <c r="K699">
        <v>100</v>
      </c>
      <c r="L699">
        <v>0</v>
      </c>
      <c r="M699">
        <v>0</v>
      </c>
      <c r="N699">
        <v>0</v>
      </c>
      <c r="O699" s="2">
        <f t="shared" si="47"/>
        <v>0.5</v>
      </c>
      <c r="P699" s="2">
        <f t="shared" si="48"/>
        <v>1</v>
      </c>
      <c r="Q699">
        <f t="shared" si="49"/>
        <v>100</v>
      </c>
      <c r="R699">
        <f t="shared" si="50"/>
        <v>0</v>
      </c>
      <c r="S699" s="3">
        <f>IF(odi[[#This Row],[Milestones]]=0,0,(odi[[#This Row],[Mat]]/odi[[#This Row],[Milestones]]))</f>
        <v>0</v>
      </c>
      <c r="T699" s="3">
        <f>odi[[#This Row],[Milestones]]/odi[[#This Row],[Mat]]*100</f>
        <v>0</v>
      </c>
      <c r="U699" s="3"/>
    </row>
    <row r="700" spans="1:21" x14ac:dyDescent="0.3">
      <c r="A700">
        <v>12</v>
      </c>
      <c r="B700" t="s">
        <v>3446</v>
      </c>
      <c r="C700" t="s">
        <v>14</v>
      </c>
      <c r="D700">
        <v>1995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0</v>
      </c>
      <c r="K700">
        <v>100</v>
      </c>
      <c r="L700">
        <v>0</v>
      </c>
      <c r="M700">
        <v>0</v>
      </c>
      <c r="N700">
        <v>0</v>
      </c>
      <c r="O700" s="2">
        <f t="shared" si="47"/>
        <v>1</v>
      </c>
      <c r="P700" s="2">
        <f t="shared" si="48"/>
        <v>1</v>
      </c>
      <c r="Q700">
        <f t="shared" si="49"/>
        <v>100</v>
      </c>
      <c r="R700">
        <f t="shared" si="50"/>
        <v>0</v>
      </c>
      <c r="S700" s="3">
        <f>IF(odi[[#This Row],[Milestones]]=0,0,(odi[[#This Row],[Mat]]/odi[[#This Row],[Milestones]]))</f>
        <v>0</v>
      </c>
      <c r="T700" s="3">
        <f>odi[[#This Row],[Milestones]]/odi[[#This Row],[Mat]]*100</f>
        <v>0</v>
      </c>
      <c r="U700" s="3"/>
    </row>
    <row r="701" spans="1:21" x14ac:dyDescent="0.3">
      <c r="A701">
        <v>21</v>
      </c>
      <c r="B701" t="s">
        <v>3454</v>
      </c>
      <c r="C701" t="s">
        <v>11</v>
      </c>
      <c r="D701">
        <v>2016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0</v>
      </c>
      <c r="K701">
        <v>100</v>
      </c>
      <c r="L701">
        <v>0</v>
      </c>
      <c r="M701">
        <v>0</v>
      </c>
      <c r="N701">
        <v>0</v>
      </c>
      <c r="O701" s="2">
        <f t="shared" si="47"/>
        <v>1</v>
      </c>
      <c r="P701" s="2">
        <f t="shared" si="48"/>
        <v>1</v>
      </c>
      <c r="Q701">
        <f t="shared" si="49"/>
        <v>100</v>
      </c>
      <c r="R701">
        <f t="shared" si="50"/>
        <v>0</v>
      </c>
      <c r="S701" s="3">
        <f>IF(odi[[#This Row],[Milestones]]=0,0,(odi[[#This Row],[Mat]]/odi[[#This Row],[Milestones]]))</f>
        <v>0</v>
      </c>
      <c r="T701" s="3">
        <f>odi[[#This Row],[Milestones]]/odi[[#This Row],[Mat]]*100</f>
        <v>0</v>
      </c>
      <c r="U701" s="3"/>
    </row>
    <row r="702" spans="1:21" x14ac:dyDescent="0.3">
      <c r="A702">
        <v>45</v>
      </c>
      <c r="B702" t="s">
        <v>2116</v>
      </c>
      <c r="C702" t="s">
        <v>13</v>
      </c>
      <c r="D702">
        <v>2003</v>
      </c>
      <c r="E702">
        <v>170</v>
      </c>
      <c r="F702">
        <v>162</v>
      </c>
      <c r="G702">
        <v>14</v>
      </c>
      <c r="H702">
        <v>4677</v>
      </c>
      <c r="I702">
        <v>116</v>
      </c>
      <c r="J702">
        <v>31.6</v>
      </c>
      <c r="K702">
        <v>68.36</v>
      </c>
      <c r="L702">
        <v>4</v>
      </c>
      <c r="M702">
        <v>28</v>
      </c>
      <c r="N702">
        <v>13</v>
      </c>
      <c r="O702" s="2">
        <f t="shared" si="47"/>
        <v>27.511764705882353</v>
      </c>
      <c r="P702" s="2">
        <f t="shared" si="48"/>
        <v>28.87037037037037</v>
      </c>
      <c r="Q702">
        <f t="shared" si="49"/>
        <v>99.960000000000008</v>
      </c>
      <c r="R702">
        <f t="shared" si="50"/>
        <v>32</v>
      </c>
      <c r="S702" s="3">
        <f>IF(odi[[#This Row],[Milestones]]=0,0,(odi[[#This Row],[Mat]]/odi[[#This Row],[Milestones]]))</f>
        <v>5.3125</v>
      </c>
      <c r="T702" s="3">
        <f>odi[[#This Row],[Milestones]]/odi[[#This Row],[Mat]]*100</f>
        <v>18.823529411764707</v>
      </c>
      <c r="U702" s="3"/>
    </row>
    <row r="703" spans="1:21" x14ac:dyDescent="0.3">
      <c r="A703">
        <v>17</v>
      </c>
      <c r="B703" t="s">
        <v>2191</v>
      </c>
      <c r="C703" t="s">
        <v>14</v>
      </c>
      <c r="D703">
        <v>2006</v>
      </c>
      <c r="E703">
        <v>61</v>
      </c>
      <c r="F703">
        <v>61</v>
      </c>
      <c r="G703">
        <v>1</v>
      </c>
      <c r="H703">
        <v>1708</v>
      </c>
      <c r="I703">
        <v>132</v>
      </c>
      <c r="J703">
        <v>28.46</v>
      </c>
      <c r="K703">
        <v>71.489999999999995</v>
      </c>
      <c r="L703">
        <v>1</v>
      </c>
      <c r="M703">
        <v>12</v>
      </c>
      <c r="N703">
        <v>5</v>
      </c>
      <c r="O703" s="2">
        <f t="shared" si="47"/>
        <v>28</v>
      </c>
      <c r="P703" s="2">
        <f t="shared" si="48"/>
        <v>28</v>
      </c>
      <c r="Q703">
        <f t="shared" si="49"/>
        <v>99.949999999999989</v>
      </c>
      <c r="R703">
        <f t="shared" si="50"/>
        <v>13</v>
      </c>
      <c r="S703" s="3">
        <f>IF(odi[[#This Row],[Milestones]]=0,0,(odi[[#This Row],[Mat]]/odi[[#This Row],[Milestones]]))</f>
        <v>4.6923076923076925</v>
      </c>
      <c r="T703" s="3">
        <f>odi[[#This Row],[Milestones]]/odi[[#This Row],[Mat]]*100</f>
        <v>21.311475409836063</v>
      </c>
      <c r="U703" s="3"/>
    </row>
    <row r="704" spans="1:21" x14ac:dyDescent="0.3">
      <c r="A704">
        <v>22</v>
      </c>
      <c r="B704" t="s">
        <v>2130</v>
      </c>
      <c r="C704" t="s">
        <v>14</v>
      </c>
      <c r="D704">
        <v>2004</v>
      </c>
      <c r="E704">
        <v>189</v>
      </c>
      <c r="F704">
        <v>181</v>
      </c>
      <c r="G704">
        <v>14</v>
      </c>
      <c r="H704">
        <v>3711</v>
      </c>
      <c r="I704">
        <v>102</v>
      </c>
      <c r="J704">
        <v>22.22</v>
      </c>
      <c r="K704">
        <v>77.7</v>
      </c>
      <c r="L704">
        <v>2</v>
      </c>
      <c r="M704">
        <v>23</v>
      </c>
      <c r="N704">
        <v>24</v>
      </c>
      <c r="O704" s="2">
        <f t="shared" si="47"/>
        <v>19.634920634920636</v>
      </c>
      <c r="P704" s="2">
        <f t="shared" si="48"/>
        <v>20.502762430939228</v>
      </c>
      <c r="Q704">
        <f t="shared" si="49"/>
        <v>99.92</v>
      </c>
      <c r="R704">
        <f t="shared" si="50"/>
        <v>25</v>
      </c>
      <c r="S704" s="3">
        <f>IF(odi[[#This Row],[Milestones]]=0,0,(odi[[#This Row],[Mat]]/odi[[#This Row],[Milestones]]))</f>
        <v>7.56</v>
      </c>
      <c r="T704" s="3">
        <f>odi[[#This Row],[Milestones]]/odi[[#This Row],[Mat]]*100</f>
        <v>13.227513227513226</v>
      </c>
      <c r="U704" s="3"/>
    </row>
    <row r="705" spans="1:21" x14ac:dyDescent="0.3">
      <c r="A705">
        <v>10</v>
      </c>
      <c r="B705" t="s">
        <v>766</v>
      </c>
      <c r="C705" t="s">
        <v>16</v>
      </c>
      <c r="D705">
        <v>2019</v>
      </c>
      <c r="E705">
        <v>61</v>
      </c>
      <c r="F705">
        <v>30</v>
      </c>
      <c r="G705">
        <v>10</v>
      </c>
      <c r="H705">
        <v>363</v>
      </c>
      <c r="I705">
        <v>73</v>
      </c>
      <c r="J705">
        <v>18.149999999999999</v>
      </c>
      <c r="K705">
        <v>81.75</v>
      </c>
      <c r="L705">
        <v>0</v>
      </c>
      <c r="M705">
        <v>2</v>
      </c>
      <c r="N705">
        <v>5</v>
      </c>
      <c r="O705" s="2">
        <f t="shared" si="47"/>
        <v>5.9508196721311473</v>
      </c>
      <c r="P705" s="2">
        <f t="shared" si="48"/>
        <v>12.1</v>
      </c>
      <c r="Q705">
        <f t="shared" si="49"/>
        <v>99.9</v>
      </c>
      <c r="R705">
        <f t="shared" si="50"/>
        <v>2</v>
      </c>
      <c r="S705" s="3">
        <f>IF(odi[[#This Row],[Milestones]]=0,0,(odi[[#This Row],[Mat]]/odi[[#This Row],[Milestones]]))</f>
        <v>30.5</v>
      </c>
      <c r="T705" s="3">
        <f>odi[[#This Row],[Milestones]]/odi[[#This Row],[Mat]]*100</f>
        <v>3.278688524590164</v>
      </c>
      <c r="U705" s="3"/>
    </row>
    <row r="706" spans="1:21" x14ac:dyDescent="0.3">
      <c r="A706">
        <v>14</v>
      </c>
      <c r="B706" t="s">
        <v>2671</v>
      </c>
      <c r="C706" t="s">
        <v>2022</v>
      </c>
      <c r="D706">
        <v>1996</v>
      </c>
      <c r="E706">
        <v>5</v>
      </c>
      <c r="F706">
        <v>5</v>
      </c>
      <c r="G706">
        <v>1</v>
      </c>
      <c r="H706">
        <v>98</v>
      </c>
      <c r="I706">
        <v>51</v>
      </c>
      <c r="J706">
        <v>24.5</v>
      </c>
      <c r="K706">
        <v>75.38</v>
      </c>
      <c r="L706">
        <v>0</v>
      </c>
      <c r="M706">
        <v>1</v>
      </c>
      <c r="N706">
        <v>0</v>
      </c>
      <c r="O706" s="2">
        <f t="shared" ref="O706:O769" si="51">H706/E706</f>
        <v>19.600000000000001</v>
      </c>
      <c r="P706" s="2">
        <f t="shared" ref="P706:P769" si="52">H706/F706</f>
        <v>19.600000000000001</v>
      </c>
      <c r="Q706">
        <f t="shared" ref="Q706:Q769" si="53">K706+J706</f>
        <v>99.88</v>
      </c>
      <c r="R706">
        <f t="shared" ref="R706:R769" si="54">M706+L706</f>
        <v>1</v>
      </c>
      <c r="S706" s="3">
        <f>IF(odi[[#This Row],[Milestones]]=0,0,(odi[[#This Row],[Mat]]/odi[[#This Row],[Milestones]]))</f>
        <v>5</v>
      </c>
      <c r="T706" s="3">
        <f>odi[[#This Row],[Milestones]]/odi[[#This Row],[Mat]]*100</f>
        <v>20</v>
      </c>
      <c r="U706" s="3"/>
    </row>
    <row r="707" spans="1:21" x14ac:dyDescent="0.3">
      <c r="A707">
        <v>49</v>
      </c>
      <c r="B707" t="s">
        <v>2278</v>
      </c>
      <c r="C707" t="s">
        <v>13</v>
      </c>
      <c r="D707">
        <v>1997</v>
      </c>
      <c r="E707">
        <v>103</v>
      </c>
      <c r="F707">
        <v>66</v>
      </c>
      <c r="G707">
        <v>23</v>
      </c>
      <c r="H707">
        <v>690</v>
      </c>
      <c r="I707">
        <v>67</v>
      </c>
      <c r="J707">
        <v>16.04</v>
      </c>
      <c r="K707">
        <v>83.83</v>
      </c>
      <c r="L707">
        <v>0</v>
      </c>
      <c r="M707">
        <v>1</v>
      </c>
      <c r="N707">
        <v>4</v>
      </c>
      <c r="O707" s="2">
        <f t="shared" si="51"/>
        <v>6.6990291262135919</v>
      </c>
      <c r="P707" s="2">
        <f t="shared" si="52"/>
        <v>10.454545454545455</v>
      </c>
      <c r="Q707">
        <f t="shared" si="53"/>
        <v>99.87</v>
      </c>
      <c r="R707">
        <f t="shared" si="54"/>
        <v>1</v>
      </c>
      <c r="S707" s="3">
        <f>IF(odi[[#This Row],[Milestones]]=0,0,(odi[[#This Row],[Mat]]/odi[[#This Row],[Milestones]]))</f>
        <v>103</v>
      </c>
      <c r="T707" s="3">
        <f>odi[[#This Row],[Milestones]]/odi[[#This Row],[Mat]]*100</f>
        <v>0.97087378640776689</v>
      </c>
      <c r="U707" s="3"/>
    </row>
    <row r="708" spans="1:21" x14ac:dyDescent="0.3">
      <c r="A708">
        <v>19</v>
      </c>
      <c r="B708" t="s">
        <v>1718</v>
      </c>
      <c r="C708" t="s">
        <v>11</v>
      </c>
      <c r="D708">
        <v>2019</v>
      </c>
      <c r="E708">
        <v>3</v>
      </c>
      <c r="F708">
        <v>2</v>
      </c>
      <c r="G708">
        <v>1</v>
      </c>
      <c r="H708">
        <v>18</v>
      </c>
      <c r="I708">
        <v>12</v>
      </c>
      <c r="J708">
        <v>18</v>
      </c>
      <c r="K708">
        <v>81.81</v>
      </c>
      <c r="L708">
        <v>0</v>
      </c>
      <c r="M708">
        <v>0</v>
      </c>
      <c r="N708">
        <v>0</v>
      </c>
      <c r="O708" s="2">
        <f t="shared" si="51"/>
        <v>6</v>
      </c>
      <c r="P708" s="2">
        <f t="shared" si="52"/>
        <v>9</v>
      </c>
      <c r="Q708">
        <f t="shared" si="53"/>
        <v>99.81</v>
      </c>
      <c r="R708">
        <f t="shared" si="54"/>
        <v>0</v>
      </c>
      <c r="S708" s="3">
        <f>IF(odi[[#This Row],[Milestones]]=0,0,(odi[[#This Row],[Mat]]/odi[[#This Row],[Milestones]]))</f>
        <v>0</v>
      </c>
      <c r="T708" s="3">
        <f>odi[[#This Row],[Milestones]]/odi[[#This Row],[Mat]]*100</f>
        <v>0</v>
      </c>
      <c r="U708" s="3"/>
    </row>
    <row r="709" spans="1:21" x14ac:dyDescent="0.3">
      <c r="A709">
        <v>49</v>
      </c>
      <c r="B709" t="s">
        <v>2304</v>
      </c>
      <c r="C709" t="s">
        <v>14</v>
      </c>
      <c r="D709">
        <v>2019</v>
      </c>
      <c r="E709">
        <v>28</v>
      </c>
      <c r="F709">
        <v>24</v>
      </c>
      <c r="G709">
        <v>2</v>
      </c>
      <c r="H709">
        <v>586</v>
      </c>
      <c r="I709">
        <v>97</v>
      </c>
      <c r="J709">
        <v>26.63</v>
      </c>
      <c r="K709">
        <v>73.150000000000006</v>
      </c>
      <c r="L709">
        <v>0</v>
      </c>
      <c r="M709">
        <v>4</v>
      </c>
      <c r="N709">
        <v>3</v>
      </c>
      <c r="O709" s="2">
        <f t="shared" si="51"/>
        <v>20.928571428571427</v>
      </c>
      <c r="P709" s="2">
        <f t="shared" si="52"/>
        <v>24.416666666666668</v>
      </c>
      <c r="Q709">
        <f t="shared" si="53"/>
        <v>99.78</v>
      </c>
      <c r="R709">
        <f t="shared" si="54"/>
        <v>4</v>
      </c>
      <c r="S709" s="3">
        <f>IF(odi[[#This Row],[Milestones]]=0,0,(odi[[#This Row],[Mat]]/odi[[#This Row],[Milestones]]))</f>
        <v>7</v>
      </c>
      <c r="T709" s="3">
        <f>odi[[#This Row],[Milestones]]/odi[[#This Row],[Mat]]*100</f>
        <v>14.285714285714285</v>
      </c>
      <c r="U709" s="3"/>
    </row>
    <row r="710" spans="1:21" x14ac:dyDescent="0.3">
      <c r="A710">
        <v>14</v>
      </c>
      <c r="B710" t="s">
        <v>667</v>
      </c>
      <c r="C710" t="s">
        <v>16</v>
      </c>
      <c r="D710">
        <v>2013</v>
      </c>
      <c r="E710">
        <v>58</v>
      </c>
      <c r="F710">
        <v>58</v>
      </c>
      <c r="G710">
        <v>2</v>
      </c>
      <c r="H710">
        <v>1719</v>
      </c>
      <c r="I710">
        <v>107</v>
      </c>
      <c r="J710">
        <v>30.69</v>
      </c>
      <c r="K710">
        <v>69.06</v>
      </c>
      <c r="L710">
        <v>1</v>
      </c>
      <c r="M710">
        <v>13</v>
      </c>
      <c r="N710">
        <v>3</v>
      </c>
      <c r="O710" s="2">
        <f t="shared" si="51"/>
        <v>29.637931034482758</v>
      </c>
      <c r="P710" s="2">
        <f t="shared" si="52"/>
        <v>29.637931034482758</v>
      </c>
      <c r="Q710">
        <f t="shared" si="53"/>
        <v>99.75</v>
      </c>
      <c r="R710">
        <f t="shared" si="54"/>
        <v>14</v>
      </c>
      <c r="S710" s="3">
        <f>IF(odi[[#This Row],[Milestones]]=0,0,(odi[[#This Row],[Mat]]/odi[[#This Row],[Milestones]]))</f>
        <v>4.1428571428571432</v>
      </c>
      <c r="T710" s="3">
        <f>odi[[#This Row],[Milestones]]/odi[[#This Row],[Mat]]*100</f>
        <v>24.137931034482758</v>
      </c>
      <c r="U710" s="3"/>
    </row>
    <row r="711" spans="1:21" x14ac:dyDescent="0.3">
      <c r="A711">
        <v>47</v>
      </c>
      <c r="B711" t="s">
        <v>193</v>
      </c>
      <c r="C711" t="s">
        <v>2034</v>
      </c>
      <c r="D711">
        <v>2019</v>
      </c>
      <c r="E711">
        <v>5</v>
      </c>
      <c r="F711">
        <v>5</v>
      </c>
      <c r="G711">
        <v>0</v>
      </c>
      <c r="H711">
        <v>126</v>
      </c>
      <c r="I711">
        <v>88</v>
      </c>
      <c r="J711">
        <v>25.2</v>
      </c>
      <c r="K711">
        <v>74.55</v>
      </c>
      <c r="L711">
        <v>0</v>
      </c>
      <c r="M711">
        <v>1</v>
      </c>
      <c r="N711">
        <v>1</v>
      </c>
      <c r="O711" s="2">
        <f t="shared" si="51"/>
        <v>25.2</v>
      </c>
      <c r="P711" s="2">
        <f t="shared" si="52"/>
        <v>25.2</v>
      </c>
      <c r="Q711">
        <f t="shared" si="53"/>
        <v>99.75</v>
      </c>
      <c r="R711">
        <f t="shared" si="54"/>
        <v>1</v>
      </c>
      <c r="S711" s="3">
        <f>IF(odi[[#This Row],[Milestones]]=0,0,(odi[[#This Row],[Mat]]/odi[[#This Row],[Milestones]]))</f>
        <v>5</v>
      </c>
      <c r="T711" s="3">
        <f>odi[[#This Row],[Milestones]]/odi[[#This Row],[Mat]]*100</f>
        <v>20</v>
      </c>
      <c r="U711" s="3"/>
    </row>
    <row r="712" spans="1:21" x14ac:dyDescent="0.3">
      <c r="A712">
        <v>27</v>
      </c>
      <c r="B712" t="s">
        <v>2648</v>
      </c>
      <c r="C712" t="s">
        <v>15</v>
      </c>
      <c r="D712">
        <v>2009</v>
      </c>
      <c r="E712">
        <v>9</v>
      </c>
      <c r="F712">
        <v>7</v>
      </c>
      <c r="G712">
        <v>3</v>
      </c>
      <c r="H712">
        <v>104</v>
      </c>
      <c r="I712">
        <v>39</v>
      </c>
      <c r="J712">
        <v>26</v>
      </c>
      <c r="K712">
        <v>73.75</v>
      </c>
      <c r="L712">
        <v>0</v>
      </c>
      <c r="M712">
        <v>0</v>
      </c>
      <c r="N712">
        <v>0</v>
      </c>
      <c r="O712" s="2">
        <f t="shared" si="51"/>
        <v>11.555555555555555</v>
      </c>
      <c r="P712" s="2">
        <f t="shared" si="52"/>
        <v>14.857142857142858</v>
      </c>
      <c r="Q712">
        <f t="shared" si="53"/>
        <v>99.75</v>
      </c>
      <c r="R712">
        <f t="shared" si="54"/>
        <v>0</v>
      </c>
      <c r="S712" s="3">
        <f>IF(odi[[#This Row],[Milestones]]=0,0,(odi[[#This Row],[Mat]]/odi[[#This Row],[Milestones]]))</f>
        <v>0</v>
      </c>
      <c r="T712" s="3">
        <f>odi[[#This Row],[Milestones]]/odi[[#This Row],[Mat]]*100</f>
        <v>0</v>
      </c>
      <c r="U712" s="3"/>
    </row>
    <row r="713" spans="1:21" x14ac:dyDescent="0.3">
      <c r="A713">
        <v>10</v>
      </c>
      <c r="B713" t="s">
        <v>673</v>
      </c>
      <c r="C713" t="s">
        <v>13</v>
      </c>
      <c r="D713">
        <v>2006</v>
      </c>
      <c r="E713">
        <v>51</v>
      </c>
      <c r="F713">
        <v>46</v>
      </c>
      <c r="G713">
        <v>5</v>
      </c>
      <c r="H713">
        <v>1097</v>
      </c>
      <c r="I713">
        <v>106</v>
      </c>
      <c r="J713">
        <v>26.75</v>
      </c>
      <c r="K713">
        <v>72.930000000000007</v>
      </c>
      <c r="L713">
        <v>2</v>
      </c>
      <c r="M713">
        <v>5</v>
      </c>
      <c r="N713">
        <v>2</v>
      </c>
      <c r="O713" s="2">
        <f t="shared" si="51"/>
        <v>21.509803921568629</v>
      </c>
      <c r="P713" s="2">
        <f t="shared" si="52"/>
        <v>23.847826086956523</v>
      </c>
      <c r="Q713">
        <f t="shared" si="53"/>
        <v>99.68</v>
      </c>
      <c r="R713">
        <f t="shared" si="54"/>
        <v>7</v>
      </c>
      <c r="S713" s="3">
        <f>IF(odi[[#This Row],[Milestones]]=0,0,(odi[[#This Row],[Mat]]/odi[[#This Row],[Milestones]]))</f>
        <v>7.2857142857142856</v>
      </c>
      <c r="T713" s="3">
        <f>odi[[#This Row],[Milestones]]/odi[[#This Row],[Mat]]*100</f>
        <v>13.725490196078432</v>
      </c>
      <c r="U713" s="3"/>
    </row>
    <row r="714" spans="1:21" x14ac:dyDescent="0.3">
      <c r="A714">
        <v>22</v>
      </c>
      <c r="B714" t="s">
        <v>1085</v>
      </c>
      <c r="C714" t="s">
        <v>17</v>
      </c>
      <c r="D714">
        <v>2013</v>
      </c>
      <c r="E714">
        <v>10</v>
      </c>
      <c r="F714">
        <v>7</v>
      </c>
      <c r="G714">
        <v>0</v>
      </c>
      <c r="H714">
        <v>105</v>
      </c>
      <c r="I714">
        <v>43</v>
      </c>
      <c r="J714">
        <v>15</v>
      </c>
      <c r="K714">
        <v>84.67</v>
      </c>
      <c r="L714">
        <v>0</v>
      </c>
      <c r="M714">
        <v>0</v>
      </c>
      <c r="N714">
        <v>1</v>
      </c>
      <c r="O714" s="2">
        <f t="shared" si="51"/>
        <v>10.5</v>
      </c>
      <c r="P714" s="2">
        <f t="shared" si="52"/>
        <v>15</v>
      </c>
      <c r="Q714">
        <f t="shared" si="53"/>
        <v>99.67</v>
      </c>
      <c r="R714">
        <f t="shared" si="54"/>
        <v>0</v>
      </c>
      <c r="S714" s="3">
        <f>IF(odi[[#This Row],[Milestones]]=0,0,(odi[[#This Row],[Mat]]/odi[[#This Row],[Milestones]]))</f>
        <v>0</v>
      </c>
      <c r="T714" s="3">
        <f>odi[[#This Row],[Milestones]]/odi[[#This Row],[Mat]]*100</f>
        <v>0</v>
      </c>
      <c r="U714" s="3"/>
    </row>
    <row r="715" spans="1:21" x14ac:dyDescent="0.3">
      <c r="A715">
        <v>19</v>
      </c>
      <c r="B715" t="s">
        <v>524</v>
      </c>
      <c r="C715" t="s">
        <v>2022</v>
      </c>
      <c r="D715">
        <v>2019</v>
      </c>
      <c r="E715">
        <v>9</v>
      </c>
      <c r="F715">
        <v>9</v>
      </c>
      <c r="G715">
        <v>1</v>
      </c>
      <c r="H715">
        <v>191</v>
      </c>
      <c r="I715">
        <v>59</v>
      </c>
      <c r="J715">
        <v>23.87</v>
      </c>
      <c r="K715">
        <v>75.790000000000006</v>
      </c>
      <c r="L715">
        <v>0</v>
      </c>
      <c r="M715">
        <v>1</v>
      </c>
      <c r="N715">
        <v>0</v>
      </c>
      <c r="O715" s="2">
        <f t="shared" si="51"/>
        <v>21.222222222222221</v>
      </c>
      <c r="P715" s="2">
        <f t="shared" si="52"/>
        <v>21.222222222222221</v>
      </c>
      <c r="Q715">
        <f t="shared" si="53"/>
        <v>99.660000000000011</v>
      </c>
      <c r="R715">
        <f t="shared" si="54"/>
        <v>1</v>
      </c>
      <c r="S715" s="3">
        <f>IF(odi[[#This Row],[Milestones]]=0,0,(odi[[#This Row],[Mat]]/odi[[#This Row],[Milestones]]))</f>
        <v>9</v>
      </c>
      <c r="T715" s="3">
        <f>odi[[#This Row],[Milestones]]/odi[[#This Row],[Mat]]*100</f>
        <v>11.111111111111111</v>
      </c>
      <c r="U715" s="3"/>
    </row>
    <row r="716" spans="1:21" x14ac:dyDescent="0.3">
      <c r="A716">
        <v>32</v>
      </c>
      <c r="B716" t="s">
        <v>1135</v>
      </c>
      <c r="C716" t="s">
        <v>14</v>
      </c>
      <c r="D716">
        <v>2017</v>
      </c>
      <c r="E716">
        <v>7</v>
      </c>
      <c r="F716">
        <v>7</v>
      </c>
      <c r="G716">
        <v>1</v>
      </c>
      <c r="H716">
        <v>94</v>
      </c>
      <c r="I716">
        <v>44</v>
      </c>
      <c r="J716">
        <v>15.66</v>
      </c>
      <c r="K716">
        <v>83.92</v>
      </c>
      <c r="L716">
        <v>0</v>
      </c>
      <c r="M716">
        <v>0</v>
      </c>
      <c r="N716">
        <v>0</v>
      </c>
      <c r="O716" s="2">
        <f t="shared" si="51"/>
        <v>13.428571428571429</v>
      </c>
      <c r="P716" s="2">
        <f t="shared" si="52"/>
        <v>13.428571428571429</v>
      </c>
      <c r="Q716">
        <f t="shared" si="53"/>
        <v>99.58</v>
      </c>
      <c r="R716">
        <f t="shared" si="54"/>
        <v>0</v>
      </c>
      <c r="S716" s="3">
        <f>IF(odi[[#This Row],[Milestones]]=0,0,(odi[[#This Row],[Mat]]/odi[[#This Row],[Milestones]]))</f>
        <v>0</v>
      </c>
      <c r="T716" s="3">
        <f>odi[[#This Row],[Milestones]]/odi[[#This Row],[Mat]]*100</f>
        <v>0</v>
      </c>
      <c r="U716" s="3"/>
    </row>
    <row r="717" spans="1:21" x14ac:dyDescent="0.3">
      <c r="A717">
        <v>49</v>
      </c>
      <c r="B717" t="s">
        <v>517</v>
      </c>
      <c r="C717" t="s">
        <v>17</v>
      </c>
      <c r="D717">
        <v>2017</v>
      </c>
      <c r="E717">
        <v>65</v>
      </c>
      <c r="F717">
        <v>38</v>
      </c>
      <c r="G717">
        <v>14</v>
      </c>
      <c r="H717">
        <v>508</v>
      </c>
      <c r="I717">
        <v>56</v>
      </c>
      <c r="J717">
        <v>21.16</v>
      </c>
      <c r="K717">
        <v>78.39</v>
      </c>
      <c r="L717">
        <v>0</v>
      </c>
      <c r="M717">
        <v>1</v>
      </c>
      <c r="N717">
        <v>3</v>
      </c>
      <c r="O717" s="2">
        <f t="shared" si="51"/>
        <v>7.8153846153846152</v>
      </c>
      <c r="P717" s="2">
        <f t="shared" si="52"/>
        <v>13.368421052631579</v>
      </c>
      <c r="Q717">
        <f t="shared" si="53"/>
        <v>99.55</v>
      </c>
      <c r="R717">
        <f t="shared" si="54"/>
        <v>1</v>
      </c>
      <c r="S717" s="3">
        <f>IF(odi[[#This Row],[Milestones]]=0,0,(odi[[#This Row],[Mat]]/odi[[#This Row],[Milestones]]))</f>
        <v>65</v>
      </c>
      <c r="T717" s="3">
        <f>odi[[#This Row],[Milestones]]/odi[[#This Row],[Mat]]*100</f>
        <v>1.5384615384615385</v>
      </c>
      <c r="U717" s="3"/>
    </row>
    <row r="718" spans="1:21" x14ac:dyDescent="0.3">
      <c r="A718">
        <v>23</v>
      </c>
      <c r="B718" t="s">
        <v>2879</v>
      </c>
      <c r="C718" t="s">
        <v>16</v>
      </c>
      <c r="D718">
        <v>1978</v>
      </c>
      <c r="E718">
        <v>2</v>
      </c>
      <c r="F718">
        <v>2</v>
      </c>
      <c r="G718">
        <v>1</v>
      </c>
      <c r="H718">
        <v>42</v>
      </c>
      <c r="I718">
        <v>22</v>
      </c>
      <c r="J718">
        <v>42</v>
      </c>
      <c r="K718">
        <v>57.53</v>
      </c>
      <c r="L718">
        <v>0</v>
      </c>
      <c r="M718">
        <v>0</v>
      </c>
      <c r="N718">
        <v>0</v>
      </c>
      <c r="O718" s="2">
        <f t="shared" si="51"/>
        <v>21</v>
      </c>
      <c r="P718" s="2">
        <f t="shared" si="52"/>
        <v>21</v>
      </c>
      <c r="Q718">
        <f t="shared" si="53"/>
        <v>99.53</v>
      </c>
      <c r="R718">
        <f t="shared" si="54"/>
        <v>0</v>
      </c>
      <c r="S718" s="3">
        <f>IF(odi[[#This Row],[Milestones]]=0,0,(odi[[#This Row],[Mat]]/odi[[#This Row],[Milestones]]))</f>
        <v>0</v>
      </c>
      <c r="T718" s="3">
        <f>odi[[#This Row],[Milestones]]/odi[[#This Row],[Mat]]*100</f>
        <v>0</v>
      </c>
      <c r="U718" s="3"/>
    </row>
    <row r="719" spans="1:21" x14ac:dyDescent="0.3">
      <c r="A719">
        <v>37</v>
      </c>
      <c r="B719" t="s">
        <v>161</v>
      </c>
      <c r="C719" t="s">
        <v>2023</v>
      </c>
      <c r="D719">
        <v>2019</v>
      </c>
      <c r="E719">
        <v>6</v>
      </c>
      <c r="F719">
        <v>6</v>
      </c>
      <c r="G719">
        <v>0</v>
      </c>
      <c r="H719">
        <v>143</v>
      </c>
      <c r="I719">
        <v>51</v>
      </c>
      <c r="J719">
        <v>23.83</v>
      </c>
      <c r="K719">
        <v>75.66</v>
      </c>
      <c r="L719">
        <v>0</v>
      </c>
      <c r="M719">
        <v>1</v>
      </c>
      <c r="N719">
        <v>1</v>
      </c>
      <c r="O719" s="2">
        <f t="shared" si="51"/>
        <v>23.833333333333332</v>
      </c>
      <c r="P719" s="2">
        <f t="shared" si="52"/>
        <v>23.833333333333332</v>
      </c>
      <c r="Q719">
        <f t="shared" si="53"/>
        <v>99.49</v>
      </c>
      <c r="R719">
        <f t="shared" si="54"/>
        <v>1</v>
      </c>
      <c r="S719" s="3">
        <f>IF(odi[[#This Row],[Milestones]]=0,0,(odi[[#This Row],[Mat]]/odi[[#This Row],[Milestones]]))</f>
        <v>6</v>
      </c>
      <c r="T719" s="3">
        <f>odi[[#This Row],[Milestones]]/odi[[#This Row],[Mat]]*100</f>
        <v>16.666666666666664</v>
      </c>
      <c r="U719" s="3"/>
    </row>
    <row r="720" spans="1:21" x14ac:dyDescent="0.3">
      <c r="A720">
        <v>9</v>
      </c>
      <c r="B720" t="s">
        <v>2164</v>
      </c>
      <c r="C720" t="s">
        <v>18</v>
      </c>
      <c r="D720">
        <v>1996</v>
      </c>
      <c r="E720">
        <v>84</v>
      </c>
      <c r="F720">
        <v>83</v>
      </c>
      <c r="G720">
        <v>5</v>
      </c>
      <c r="H720">
        <v>2206</v>
      </c>
      <c r="I720">
        <v>111</v>
      </c>
      <c r="J720">
        <v>28.28</v>
      </c>
      <c r="K720">
        <v>71.180000000000007</v>
      </c>
      <c r="L720">
        <v>2</v>
      </c>
      <c r="M720">
        <v>13</v>
      </c>
      <c r="N720">
        <v>7</v>
      </c>
      <c r="O720" s="2">
        <f t="shared" si="51"/>
        <v>26.261904761904763</v>
      </c>
      <c r="P720" s="2">
        <f t="shared" si="52"/>
        <v>26.578313253012048</v>
      </c>
      <c r="Q720">
        <f t="shared" si="53"/>
        <v>99.460000000000008</v>
      </c>
      <c r="R720">
        <f t="shared" si="54"/>
        <v>15</v>
      </c>
      <c r="S720" s="3">
        <f>IF(odi[[#This Row],[Milestones]]=0,0,(odi[[#This Row],[Mat]]/odi[[#This Row],[Milestones]]))</f>
        <v>5.6</v>
      </c>
      <c r="T720" s="3">
        <f>odi[[#This Row],[Milestones]]/odi[[#This Row],[Mat]]*100</f>
        <v>17.857142857142858</v>
      </c>
      <c r="U720" s="3"/>
    </row>
    <row r="721" spans="1:21" x14ac:dyDescent="0.3">
      <c r="A721">
        <v>40</v>
      </c>
      <c r="B721" t="s">
        <v>941</v>
      </c>
      <c r="C721" t="s">
        <v>11</v>
      </c>
      <c r="D721">
        <v>2007</v>
      </c>
      <c r="E721">
        <v>57</v>
      </c>
      <c r="F721">
        <v>51</v>
      </c>
      <c r="G721">
        <v>7</v>
      </c>
      <c r="H721">
        <v>1230</v>
      </c>
      <c r="I721">
        <v>159</v>
      </c>
      <c r="J721">
        <v>27.95</v>
      </c>
      <c r="K721">
        <v>71.47</v>
      </c>
      <c r="L721">
        <v>1</v>
      </c>
      <c r="M721">
        <v>4</v>
      </c>
      <c r="N721">
        <v>4</v>
      </c>
      <c r="O721" s="2">
        <f t="shared" si="51"/>
        <v>21.578947368421051</v>
      </c>
      <c r="P721" s="2">
        <f t="shared" si="52"/>
        <v>24.117647058823529</v>
      </c>
      <c r="Q721">
        <f t="shared" si="53"/>
        <v>99.42</v>
      </c>
      <c r="R721">
        <f t="shared" si="54"/>
        <v>5</v>
      </c>
      <c r="S721" s="3">
        <f>IF(odi[[#This Row],[Milestones]]=0,0,(odi[[#This Row],[Mat]]/odi[[#This Row],[Milestones]]))</f>
        <v>11.4</v>
      </c>
      <c r="T721" s="3">
        <f>odi[[#This Row],[Milestones]]/odi[[#This Row],[Mat]]*100</f>
        <v>8.7719298245614024</v>
      </c>
      <c r="U721" s="3"/>
    </row>
    <row r="722" spans="1:21" x14ac:dyDescent="0.3">
      <c r="A722">
        <v>28</v>
      </c>
      <c r="B722" t="s">
        <v>2362</v>
      </c>
      <c r="C722" t="s">
        <v>14</v>
      </c>
      <c r="D722">
        <v>1988</v>
      </c>
      <c r="E722">
        <v>31</v>
      </c>
      <c r="F722">
        <v>27</v>
      </c>
      <c r="G722">
        <v>8</v>
      </c>
      <c r="H722">
        <v>401</v>
      </c>
      <c r="I722">
        <v>59</v>
      </c>
      <c r="J722">
        <v>21.1</v>
      </c>
      <c r="K722">
        <v>78.319999999999993</v>
      </c>
      <c r="L722">
        <v>0</v>
      </c>
      <c r="M722">
        <v>2</v>
      </c>
      <c r="N722">
        <v>2</v>
      </c>
      <c r="O722" s="2">
        <f t="shared" si="51"/>
        <v>12.935483870967742</v>
      </c>
      <c r="P722" s="2">
        <f t="shared" si="52"/>
        <v>14.851851851851851</v>
      </c>
      <c r="Q722">
        <f t="shared" si="53"/>
        <v>99.419999999999987</v>
      </c>
      <c r="R722">
        <f t="shared" si="54"/>
        <v>2</v>
      </c>
      <c r="S722" s="3">
        <f>IF(odi[[#This Row],[Milestones]]=0,0,(odi[[#This Row],[Mat]]/odi[[#This Row],[Milestones]]))</f>
        <v>15.5</v>
      </c>
      <c r="T722" s="3">
        <f>odi[[#This Row],[Milestones]]/odi[[#This Row],[Mat]]*100</f>
        <v>6.4516129032258061</v>
      </c>
      <c r="U722" s="3"/>
    </row>
    <row r="723" spans="1:21" x14ac:dyDescent="0.3">
      <c r="A723">
        <v>30</v>
      </c>
      <c r="B723" t="s">
        <v>2197</v>
      </c>
      <c r="C723" t="s">
        <v>14</v>
      </c>
      <c r="D723">
        <v>1987</v>
      </c>
      <c r="E723">
        <v>58</v>
      </c>
      <c r="F723">
        <v>55</v>
      </c>
      <c r="G723">
        <v>5</v>
      </c>
      <c r="H723">
        <v>1573</v>
      </c>
      <c r="I723">
        <v>121</v>
      </c>
      <c r="J723">
        <v>31.46</v>
      </c>
      <c r="K723">
        <v>67.94</v>
      </c>
      <c r="L723">
        <v>2</v>
      </c>
      <c r="M723">
        <v>11</v>
      </c>
      <c r="N723">
        <v>3</v>
      </c>
      <c r="O723" s="2">
        <f t="shared" si="51"/>
        <v>27.120689655172413</v>
      </c>
      <c r="P723" s="2">
        <f t="shared" si="52"/>
        <v>28.6</v>
      </c>
      <c r="Q723">
        <f t="shared" si="53"/>
        <v>99.4</v>
      </c>
      <c r="R723">
        <f t="shared" si="54"/>
        <v>13</v>
      </c>
      <c r="S723" s="3">
        <f>IF(odi[[#This Row],[Milestones]]=0,0,(odi[[#This Row],[Mat]]/odi[[#This Row],[Milestones]]))</f>
        <v>4.4615384615384617</v>
      </c>
      <c r="T723" s="3">
        <f>odi[[#This Row],[Milestones]]/odi[[#This Row],[Mat]]*100</f>
        <v>22.413793103448278</v>
      </c>
      <c r="U723" s="3"/>
    </row>
    <row r="724" spans="1:21" x14ac:dyDescent="0.3">
      <c r="A724">
        <v>44</v>
      </c>
      <c r="B724" t="s">
        <v>1511</v>
      </c>
      <c r="C724" t="s">
        <v>21</v>
      </c>
      <c r="D724">
        <v>2019</v>
      </c>
      <c r="E724">
        <v>44</v>
      </c>
      <c r="F724">
        <v>41</v>
      </c>
      <c r="G724">
        <v>0</v>
      </c>
      <c r="H724">
        <v>976</v>
      </c>
      <c r="I724">
        <v>81</v>
      </c>
      <c r="J724">
        <v>23.8</v>
      </c>
      <c r="K724">
        <v>75.599999999999994</v>
      </c>
      <c r="L724">
        <v>0</v>
      </c>
      <c r="M724">
        <v>7</v>
      </c>
      <c r="N724">
        <v>2</v>
      </c>
      <c r="O724" s="2">
        <f t="shared" si="51"/>
        <v>22.181818181818183</v>
      </c>
      <c r="P724" s="2">
        <f t="shared" si="52"/>
        <v>23.804878048780488</v>
      </c>
      <c r="Q724">
        <f t="shared" si="53"/>
        <v>99.399999999999991</v>
      </c>
      <c r="R724">
        <f t="shared" si="54"/>
        <v>7</v>
      </c>
      <c r="S724" s="3">
        <f>IF(odi[[#This Row],[Milestones]]=0,0,(odi[[#This Row],[Mat]]/odi[[#This Row],[Milestones]]))</f>
        <v>6.2857142857142856</v>
      </c>
      <c r="T724" s="3">
        <f>odi[[#This Row],[Milestones]]/odi[[#This Row],[Mat]]*100</f>
        <v>15.909090909090908</v>
      </c>
      <c r="U724" s="3"/>
    </row>
    <row r="725" spans="1:21" x14ac:dyDescent="0.3">
      <c r="A725">
        <v>7</v>
      </c>
      <c r="B725" t="s">
        <v>888</v>
      </c>
      <c r="C725" t="s">
        <v>15</v>
      </c>
      <c r="D725">
        <v>2018</v>
      </c>
      <c r="E725">
        <v>50</v>
      </c>
      <c r="F725">
        <v>27</v>
      </c>
      <c r="G725">
        <v>13</v>
      </c>
      <c r="H725">
        <v>284</v>
      </c>
      <c r="I725">
        <v>51</v>
      </c>
      <c r="J725">
        <v>20.28</v>
      </c>
      <c r="K725">
        <v>79.099999999999994</v>
      </c>
      <c r="L725">
        <v>0</v>
      </c>
      <c r="M725">
        <v>1</v>
      </c>
      <c r="N725">
        <v>4</v>
      </c>
      <c r="O725" s="2">
        <f t="shared" si="51"/>
        <v>5.68</v>
      </c>
      <c r="P725" s="2">
        <f t="shared" si="52"/>
        <v>10.518518518518519</v>
      </c>
      <c r="Q725">
        <f t="shared" si="53"/>
        <v>99.38</v>
      </c>
      <c r="R725">
        <f t="shared" si="54"/>
        <v>1</v>
      </c>
      <c r="S725" s="3">
        <f>IF(odi[[#This Row],[Milestones]]=0,0,(odi[[#This Row],[Mat]]/odi[[#This Row],[Milestones]]))</f>
        <v>50</v>
      </c>
      <c r="T725" s="3">
        <f>odi[[#This Row],[Milestones]]/odi[[#This Row],[Mat]]*100</f>
        <v>2</v>
      </c>
      <c r="U725" s="3"/>
    </row>
    <row r="726" spans="1:21" x14ac:dyDescent="0.3">
      <c r="A726">
        <v>18</v>
      </c>
      <c r="B726" t="s">
        <v>2749</v>
      </c>
      <c r="C726" t="s">
        <v>2041</v>
      </c>
      <c r="D726">
        <v>2009</v>
      </c>
      <c r="E726">
        <v>2</v>
      </c>
      <c r="F726">
        <v>2</v>
      </c>
      <c r="G726">
        <v>0</v>
      </c>
      <c r="H726">
        <v>68</v>
      </c>
      <c r="I726">
        <v>45</v>
      </c>
      <c r="J726">
        <v>34</v>
      </c>
      <c r="K726">
        <v>65.38</v>
      </c>
      <c r="L726">
        <v>0</v>
      </c>
      <c r="M726">
        <v>0</v>
      </c>
      <c r="N726">
        <v>0</v>
      </c>
      <c r="O726" s="2">
        <f t="shared" si="51"/>
        <v>34</v>
      </c>
      <c r="P726" s="2">
        <f t="shared" si="52"/>
        <v>34</v>
      </c>
      <c r="Q726">
        <f t="shared" si="53"/>
        <v>99.38</v>
      </c>
      <c r="R726">
        <f t="shared" si="54"/>
        <v>0</v>
      </c>
      <c r="S726" s="3">
        <f>IF(odi[[#This Row],[Milestones]]=0,0,(odi[[#This Row],[Mat]]/odi[[#This Row],[Milestones]]))</f>
        <v>0</v>
      </c>
      <c r="T726" s="3">
        <f>odi[[#This Row],[Milestones]]/odi[[#This Row],[Mat]]*100</f>
        <v>0</v>
      </c>
      <c r="U726" s="3"/>
    </row>
    <row r="727" spans="1:21" x14ac:dyDescent="0.3">
      <c r="A727">
        <v>3</v>
      </c>
      <c r="B727" t="s">
        <v>475</v>
      </c>
      <c r="C727" t="s">
        <v>2040</v>
      </c>
      <c r="D727">
        <v>2019</v>
      </c>
      <c r="E727">
        <v>5</v>
      </c>
      <c r="F727">
        <v>2</v>
      </c>
      <c r="G727">
        <v>0</v>
      </c>
      <c r="H727">
        <v>31</v>
      </c>
      <c r="I727">
        <v>27</v>
      </c>
      <c r="J727">
        <v>15.5</v>
      </c>
      <c r="K727">
        <v>83.78</v>
      </c>
      <c r="L727">
        <v>0</v>
      </c>
      <c r="M727">
        <v>0</v>
      </c>
      <c r="N727">
        <v>0</v>
      </c>
      <c r="O727" s="2">
        <f t="shared" si="51"/>
        <v>6.2</v>
      </c>
      <c r="P727" s="2">
        <f t="shared" si="52"/>
        <v>15.5</v>
      </c>
      <c r="Q727">
        <f t="shared" si="53"/>
        <v>99.28</v>
      </c>
      <c r="R727">
        <f t="shared" si="54"/>
        <v>0</v>
      </c>
      <c r="S727" s="3">
        <f>IF(odi[[#This Row],[Milestones]]=0,0,(odi[[#This Row],[Mat]]/odi[[#This Row],[Milestones]]))</f>
        <v>0</v>
      </c>
      <c r="T727" s="3">
        <f>odi[[#This Row],[Milestones]]/odi[[#This Row],[Mat]]*100</f>
        <v>0</v>
      </c>
      <c r="U727" s="3"/>
    </row>
    <row r="728" spans="1:21" x14ac:dyDescent="0.3">
      <c r="A728">
        <v>26</v>
      </c>
      <c r="B728" t="s">
        <v>394</v>
      </c>
      <c r="C728" t="s">
        <v>14</v>
      </c>
      <c r="D728">
        <v>2011</v>
      </c>
      <c r="E728">
        <v>75</v>
      </c>
      <c r="F728">
        <v>62</v>
      </c>
      <c r="G728">
        <v>7</v>
      </c>
      <c r="H728">
        <v>1587</v>
      </c>
      <c r="I728">
        <v>107</v>
      </c>
      <c r="J728">
        <v>28.85</v>
      </c>
      <c r="K728">
        <v>70.400000000000006</v>
      </c>
      <c r="L728">
        <v>1</v>
      </c>
      <c r="M728">
        <v>13</v>
      </c>
      <c r="N728">
        <v>6</v>
      </c>
      <c r="O728" s="2">
        <f t="shared" si="51"/>
        <v>21.16</v>
      </c>
      <c r="P728" s="2">
        <f t="shared" si="52"/>
        <v>25.596774193548388</v>
      </c>
      <c r="Q728">
        <f t="shared" si="53"/>
        <v>99.25</v>
      </c>
      <c r="R728">
        <f t="shared" si="54"/>
        <v>14</v>
      </c>
      <c r="S728" s="3">
        <f>IF(odi[[#This Row],[Milestones]]=0,0,(odi[[#This Row],[Mat]]/odi[[#This Row],[Milestones]]))</f>
        <v>5.3571428571428568</v>
      </c>
      <c r="T728" s="3">
        <f>odi[[#This Row],[Milestones]]/odi[[#This Row],[Mat]]*100</f>
        <v>18.666666666666668</v>
      </c>
      <c r="U728" s="3"/>
    </row>
    <row r="729" spans="1:21" x14ac:dyDescent="0.3">
      <c r="A729">
        <v>19</v>
      </c>
      <c r="B729" t="s">
        <v>757</v>
      </c>
      <c r="C729" t="s">
        <v>2025</v>
      </c>
      <c r="D729">
        <v>2019</v>
      </c>
      <c r="E729">
        <v>6</v>
      </c>
      <c r="F729">
        <v>6</v>
      </c>
      <c r="G729">
        <v>2</v>
      </c>
      <c r="H729">
        <v>54</v>
      </c>
      <c r="I729">
        <v>21</v>
      </c>
      <c r="J729">
        <v>13.5</v>
      </c>
      <c r="K729">
        <v>85.71</v>
      </c>
      <c r="L729">
        <v>0</v>
      </c>
      <c r="M729">
        <v>0</v>
      </c>
      <c r="N729">
        <v>1</v>
      </c>
      <c r="O729" s="2">
        <f t="shared" si="51"/>
        <v>9</v>
      </c>
      <c r="P729" s="2">
        <f t="shared" si="52"/>
        <v>9</v>
      </c>
      <c r="Q729">
        <f t="shared" si="53"/>
        <v>99.21</v>
      </c>
      <c r="R729">
        <f t="shared" si="54"/>
        <v>0</v>
      </c>
      <c r="S729" s="3">
        <f>IF(odi[[#This Row],[Milestones]]=0,0,(odi[[#This Row],[Mat]]/odi[[#This Row],[Milestones]]))</f>
        <v>0</v>
      </c>
      <c r="T729" s="3">
        <f>odi[[#This Row],[Milestones]]/odi[[#This Row],[Mat]]*100</f>
        <v>0</v>
      </c>
      <c r="U729" s="3"/>
    </row>
    <row r="730" spans="1:21" x14ac:dyDescent="0.3">
      <c r="A730">
        <v>45</v>
      </c>
      <c r="B730" t="s">
        <v>2426</v>
      </c>
      <c r="C730" t="s">
        <v>13</v>
      </c>
      <c r="D730">
        <v>1996</v>
      </c>
      <c r="E730">
        <v>29</v>
      </c>
      <c r="F730">
        <v>21</v>
      </c>
      <c r="G730">
        <v>9</v>
      </c>
      <c r="H730">
        <v>291</v>
      </c>
      <c r="I730">
        <v>35</v>
      </c>
      <c r="J730">
        <v>24.25</v>
      </c>
      <c r="K730">
        <v>74.8</v>
      </c>
      <c r="L730">
        <v>0</v>
      </c>
      <c r="M730">
        <v>0</v>
      </c>
      <c r="N730">
        <v>0</v>
      </c>
      <c r="O730" s="2">
        <f t="shared" si="51"/>
        <v>10.03448275862069</v>
      </c>
      <c r="P730" s="2">
        <f t="shared" si="52"/>
        <v>13.857142857142858</v>
      </c>
      <c r="Q730">
        <f t="shared" si="53"/>
        <v>99.05</v>
      </c>
      <c r="R730">
        <f t="shared" si="54"/>
        <v>0</v>
      </c>
      <c r="S730" s="3">
        <f>IF(odi[[#This Row],[Milestones]]=0,0,(odi[[#This Row],[Mat]]/odi[[#This Row],[Milestones]]))</f>
        <v>0</v>
      </c>
      <c r="T730" s="3">
        <f>odi[[#This Row],[Milestones]]/odi[[#This Row],[Mat]]*100</f>
        <v>0</v>
      </c>
      <c r="U730" s="3"/>
    </row>
    <row r="731" spans="1:21" x14ac:dyDescent="0.3">
      <c r="A731">
        <v>25</v>
      </c>
      <c r="B731" t="s">
        <v>2913</v>
      </c>
      <c r="C731" t="s">
        <v>2040</v>
      </c>
      <c r="D731">
        <v>2019</v>
      </c>
      <c r="E731">
        <v>4</v>
      </c>
      <c r="F731">
        <v>4</v>
      </c>
      <c r="G731">
        <v>1</v>
      </c>
      <c r="H731">
        <v>38</v>
      </c>
      <c r="I731">
        <v>34</v>
      </c>
      <c r="J731">
        <v>12.66</v>
      </c>
      <c r="K731">
        <v>86.36</v>
      </c>
      <c r="L731">
        <v>0</v>
      </c>
      <c r="M731">
        <v>0</v>
      </c>
      <c r="N731">
        <v>1</v>
      </c>
      <c r="O731" s="2">
        <f t="shared" si="51"/>
        <v>9.5</v>
      </c>
      <c r="P731" s="2">
        <f t="shared" si="52"/>
        <v>9.5</v>
      </c>
      <c r="Q731">
        <f t="shared" si="53"/>
        <v>99.02</v>
      </c>
      <c r="R731">
        <f t="shared" si="54"/>
        <v>0</v>
      </c>
      <c r="S731" s="3">
        <f>IF(odi[[#This Row],[Milestones]]=0,0,(odi[[#This Row],[Mat]]/odi[[#This Row],[Milestones]]))</f>
        <v>0</v>
      </c>
      <c r="T731" s="3">
        <f>odi[[#This Row],[Milestones]]/odi[[#This Row],[Mat]]*100</f>
        <v>0</v>
      </c>
      <c r="U731" s="3"/>
    </row>
    <row r="732" spans="1:21" x14ac:dyDescent="0.3">
      <c r="A732">
        <v>19</v>
      </c>
      <c r="B732" t="s">
        <v>1150</v>
      </c>
      <c r="C732" t="s">
        <v>2022</v>
      </c>
      <c r="D732">
        <v>2015</v>
      </c>
      <c r="E732">
        <v>4</v>
      </c>
      <c r="F732">
        <v>3</v>
      </c>
      <c r="G732">
        <v>1</v>
      </c>
      <c r="H732">
        <v>22</v>
      </c>
      <c r="I732">
        <v>13</v>
      </c>
      <c r="J732">
        <v>11</v>
      </c>
      <c r="K732">
        <v>88</v>
      </c>
      <c r="L732">
        <v>0</v>
      </c>
      <c r="M732">
        <v>0</v>
      </c>
      <c r="N732">
        <v>1</v>
      </c>
      <c r="O732" s="2">
        <f t="shared" si="51"/>
        <v>5.5</v>
      </c>
      <c r="P732" s="2">
        <f t="shared" si="52"/>
        <v>7.333333333333333</v>
      </c>
      <c r="Q732">
        <f t="shared" si="53"/>
        <v>99</v>
      </c>
      <c r="R732">
        <f t="shared" si="54"/>
        <v>0</v>
      </c>
      <c r="S732" s="3">
        <f>IF(odi[[#This Row],[Milestones]]=0,0,(odi[[#This Row],[Mat]]/odi[[#This Row],[Milestones]]))</f>
        <v>0</v>
      </c>
      <c r="T732" s="3">
        <f>odi[[#This Row],[Milestones]]/odi[[#This Row],[Mat]]*100</f>
        <v>0</v>
      </c>
      <c r="U732" s="3"/>
    </row>
    <row r="733" spans="1:21" x14ac:dyDescent="0.3">
      <c r="A733">
        <v>31</v>
      </c>
      <c r="B733" t="s">
        <v>169</v>
      </c>
      <c r="C733" t="s">
        <v>22</v>
      </c>
      <c r="D733">
        <v>2018</v>
      </c>
      <c r="E733">
        <v>103</v>
      </c>
      <c r="F733">
        <v>101</v>
      </c>
      <c r="G733">
        <v>9</v>
      </c>
      <c r="H733">
        <v>2581</v>
      </c>
      <c r="I733">
        <v>109</v>
      </c>
      <c r="J733">
        <v>28.05</v>
      </c>
      <c r="K733">
        <v>70.94</v>
      </c>
      <c r="L733">
        <v>1</v>
      </c>
      <c r="M733">
        <v>18</v>
      </c>
      <c r="N733">
        <v>3</v>
      </c>
      <c r="O733" s="2">
        <f t="shared" si="51"/>
        <v>25.058252427184467</v>
      </c>
      <c r="P733" s="2">
        <f t="shared" si="52"/>
        <v>25.554455445544555</v>
      </c>
      <c r="Q733">
        <f t="shared" si="53"/>
        <v>98.99</v>
      </c>
      <c r="R733">
        <f t="shared" si="54"/>
        <v>19</v>
      </c>
      <c r="S733" s="3">
        <f>IF(odi[[#This Row],[Milestones]]=0,0,(odi[[#This Row],[Mat]]/odi[[#This Row],[Milestones]]))</f>
        <v>5.4210526315789478</v>
      </c>
      <c r="T733" s="3">
        <f>odi[[#This Row],[Milestones]]/odi[[#This Row],[Mat]]*100</f>
        <v>18.446601941747574</v>
      </c>
      <c r="U733" s="3"/>
    </row>
    <row r="734" spans="1:21" x14ac:dyDescent="0.3">
      <c r="A734">
        <v>30</v>
      </c>
      <c r="B734" t="s">
        <v>2338</v>
      </c>
      <c r="C734" t="s">
        <v>12</v>
      </c>
      <c r="D734">
        <v>2004</v>
      </c>
      <c r="E734">
        <v>67</v>
      </c>
      <c r="F734">
        <v>36</v>
      </c>
      <c r="G734">
        <v>13</v>
      </c>
      <c r="H734">
        <v>471</v>
      </c>
      <c r="I734">
        <v>64</v>
      </c>
      <c r="J734">
        <v>20.47</v>
      </c>
      <c r="K734">
        <v>78.5</v>
      </c>
      <c r="L734">
        <v>0</v>
      </c>
      <c r="M734">
        <v>1</v>
      </c>
      <c r="N734">
        <v>5</v>
      </c>
      <c r="O734" s="2">
        <f t="shared" si="51"/>
        <v>7.0298507462686564</v>
      </c>
      <c r="P734" s="2">
        <f t="shared" si="52"/>
        <v>13.083333333333334</v>
      </c>
      <c r="Q734">
        <f t="shared" si="53"/>
        <v>98.97</v>
      </c>
      <c r="R734">
        <f t="shared" si="54"/>
        <v>1</v>
      </c>
      <c r="S734" s="3">
        <f>IF(odi[[#This Row],[Milestones]]=0,0,(odi[[#This Row],[Mat]]/odi[[#This Row],[Milestones]]))</f>
        <v>67</v>
      </c>
      <c r="T734" s="3">
        <f>odi[[#This Row],[Milestones]]/odi[[#This Row],[Mat]]*100</f>
        <v>1.4925373134328357</v>
      </c>
      <c r="U734" s="3"/>
    </row>
    <row r="735" spans="1:21" x14ac:dyDescent="0.3">
      <c r="A735">
        <v>17</v>
      </c>
      <c r="B735" t="s">
        <v>655</v>
      </c>
      <c r="C735" t="s">
        <v>2023</v>
      </c>
      <c r="D735">
        <v>2019</v>
      </c>
      <c r="E735">
        <v>4</v>
      </c>
      <c r="F735">
        <v>4</v>
      </c>
      <c r="G735">
        <v>0</v>
      </c>
      <c r="H735">
        <v>86</v>
      </c>
      <c r="I735">
        <v>55</v>
      </c>
      <c r="J735">
        <v>21.5</v>
      </c>
      <c r="K735">
        <v>77.47</v>
      </c>
      <c r="L735">
        <v>0</v>
      </c>
      <c r="M735">
        <v>1</v>
      </c>
      <c r="N735">
        <v>0</v>
      </c>
      <c r="O735" s="2">
        <f t="shared" si="51"/>
        <v>21.5</v>
      </c>
      <c r="P735" s="2">
        <f t="shared" si="52"/>
        <v>21.5</v>
      </c>
      <c r="Q735">
        <f t="shared" si="53"/>
        <v>98.97</v>
      </c>
      <c r="R735">
        <f t="shared" si="54"/>
        <v>1</v>
      </c>
      <c r="S735" s="3">
        <f>IF(odi[[#This Row],[Milestones]]=0,0,(odi[[#This Row],[Mat]]/odi[[#This Row],[Milestones]]))</f>
        <v>4</v>
      </c>
      <c r="T735" s="3">
        <f>odi[[#This Row],[Milestones]]/odi[[#This Row],[Mat]]*100</f>
        <v>25</v>
      </c>
      <c r="U735" s="3"/>
    </row>
    <row r="736" spans="1:21" x14ac:dyDescent="0.3">
      <c r="A736">
        <v>15</v>
      </c>
      <c r="B736" t="s">
        <v>2437</v>
      </c>
      <c r="C736" t="s">
        <v>11</v>
      </c>
      <c r="D736">
        <v>2002</v>
      </c>
      <c r="E736">
        <v>18</v>
      </c>
      <c r="F736">
        <v>14</v>
      </c>
      <c r="G736">
        <v>3</v>
      </c>
      <c r="H736">
        <v>280</v>
      </c>
      <c r="I736">
        <v>67</v>
      </c>
      <c r="J736">
        <v>25.45</v>
      </c>
      <c r="K736">
        <v>73.489999999999995</v>
      </c>
      <c r="L736">
        <v>0</v>
      </c>
      <c r="M736">
        <v>2</v>
      </c>
      <c r="N736">
        <v>0</v>
      </c>
      <c r="O736" s="2">
        <f t="shared" si="51"/>
        <v>15.555555555555555</v>
      </c>
      <c r="P736" s="2">
        <f t="shared" si="52"/>
        <v>20</v>
      </c>
      <c r="Q736">
        <f t="shared" si="53"/>
        <v>98.94</v>
      </c>
      <c r="R736">
        <f t="shared" si="54"/>
        <v>2</v>
      </c>
      <c r="S736" s="3">
        <f>IF(odi[[#This Row],[Milestones]]=0,0,(odi[[#This Row],[Mat]]/odi[[#This Row],[Milestones]]))</f>
        <v>9</v>
      </c>
      <c r="T736" s="3">
        <f>odi[[#This Row],[Milestones]]/odi[[#This Row],[Mat]]*100</f>
        <v>11.111111111111111</v>
      </c>
      <c r="U736" s="3"/>
    </row>
    <row r="737" spans="1:21" x14ac:dyDescent="0.3">
      <c r="A737">
        <v>8</v>
      </c>
      <c r="B737" t="s">
        <v>800</v>
      </c>
      <c r="C737" t="s">
        <v>12</v>
      </c>
      <c r="D737">
        <v>2008</v>
      </c>
      <c r="E737">
        <v>123</v>
      </c>
      <c r="F737">
        <v>65</v>
      </c>
      <c r="G737">
        <v>26</v>
      </c>
      <c r="H737">
        <v>790</v>
      </c>
      <c r="I737">
        <v>71</v>
      </c>
      <c r="J737">
        <v>20.25</v>
      </c>
      <c r="K737">
        <v>78.680000000000007</v>
      </c>
      <c r="L737">
        <v>0</v>
      </c>
      <c r="M737">
        <v>2</v>
      </c>
      <c r="N737">
        <v>9</v>
      </c>
      <c r="O737" s="2">
        <f t="shared" si="51"/>
        <v>6.4227642276422765</v>
      </c>
      <c r="P737" s="2">
        <f t="shared" si="52"/>
        <v>12.153846153846153</v>
      </c>
      <c r="Q737">
        <f t="shared" si="53"/>
        <v>98.93</v>
      </c>
      <c r="R737">
        <f t="shared" si="54"/>
        <v>2</v>
      </c>
      <c r="S737" s="3">
        <f>IF(odi[[#This Row],[Milestones]]=0,0,(odi[[#This Row],[Mat]]/odi[[#This Row],[Milestones]]))</f>
        <v>61.5</v>
      </c>
      <c r="T737" s="3">
        <f>odi[[#This Row],[Milestones]]/odi[[#This Row],[Mat]]*100</f>
        <v>1.6260162601626018</v>
      </c>
      <c r="U737" s="3"/>
    </row>
    <row r="738" spans="1:21" x14ac:dyDescent="0.3">
      <c r="A738">
        <v>42</v>
      </c>
      <c r="B738" t="s">
        <v>2572</v>
      </c>
      <c r="C738" t="s">
        <v>17</v>
      </c>
      <c r="D738">
        <v>2018</v>
      </c>
      <c r="E738">
        <v>5</v>
      </c>
      <c r="F738">
        <v>5</v>
      </c>
      <c r="G738">
        <v>1</v>
      </c>
      <c r="H738">
        <v>142</v>
      </c>
      <c r="I738">
        <v>54</v>
      </c>
      <c r="J738">
        <v>35.5</v>
      </c>
      <c r="K738">
        <v>63.39</v>
      </c>
      <c r="L738">
        <v>0</v>
      </c>
      <c r="M738">
        <v>1</v>
      </c>
      <c r="N738">
        <v>0</v>
      </c>
      <c r="O738" s="2">
        <f t="shared" si="51"/>
        <v>28.4</v>
      </c>
      <c r="P738" s="2">
        <f t="shared" si="52"/>
        <v>28.4</v>
      </c>
      <c r="Q738">
        <f t="shared" si="53"/>
        <v>98.89</v>
      </c>
      <c r="R738">
        <f t="shared" si="54"/>
        <v>1</v>
      </c>
      <c r="S738" s="3">
        <f>IF(odi[[#This Row],[Milestones]]=0,0,(odi[[#This Row],[Mat]]/odi[[#This Row],[Milestones]]))</f>
        <v>5</v>
      </c>
      <c r="T738" s="3">
        <f>odi[[#This Row],[Milestones]]/odi[[#This Row],[Mat]]*100</f>
        <v>20</v>
      </c>
      <c r="U738" s="3"/>
    </row>
    <row r="739" spans="1:21" x14ac:dyDescent="0.3">
      <c r="A739">
        <v>4</v>
      </c>
      <c r="B739" t="s">
        <v>2120</v>
      </c>
      <c r="C739" t="s">
        <v>13</v>
      </c>
      <c r="D739">
        <v>1995</v>
      </c>
      <c r="E739">
        <v>125</v>
      </c>
      <c r="F739">
        <v>122</v>
      </c>
      <c r="G739">
        <v>6</v>
      </c>
      <c r="H739">
        <v>4290</v>
      </c>
      <c r="I739">
        <v>142</v>
      </c>
      <c r="J739">
        <v>36.979999999999997</v>
      </c>
      <c r="K739">
        <v>61.88</v>
      </c>
      <c r="L739">
        <v>8</v>
      </c>
      <c r="M739">
        <v>23</v>
      </c>
      <c r="N739">
        <v>4</v>
      </c>
      <c r="O739" s="2">
        <f t="shared" si="51"/>
        <v>34.32</v>
      </c>
      <c r="P739" s="2">
        <f t="shared" si="52"/>
        <v>35.16393442622951</v>
      </c>
      <c r="Q739">
        <f t="shared" si="53"/>
        <v>98.86</v>
      </c>
      <c r="R739">
        <f t="shared" si="54"/>
        <v>31</v>
      </c>
      <c r="S739" s="3">
        <f>IF(odi[[#This Row],[Milestones]]=0,0,(odi[[#This Row],[Mat]]/odi[[#This Row],[Milestones]]))</f>
        <v>4.032258064516129</v>
      </c>
      <c r="T739" s="3">
        <f>odi[[#This Row],[Milestones]]/odi[[#This Row],[Mat]]*100</f>
        <v>24.8</v>
      </c>
      <c r="U739" s="3"/>
    </row>
    <row r="740" spans="1:21" x14ac:dyDescent="0.3">
      <c r="A740">
        <v>46</v>
      </c>
      <c r="B740" t="s">
        <v>633</v>
      </c>
      <c r="C740" t="s">
        <v>2040</v>
      </c>
      <c r="D740">
        <v>2019</v>
      </c>
      <c r="E740">
        <v>9</v>
      </c>
      <c r="F740">
        <v>9</v>
      </c>
      <c r="G740">
        <v>1</v>
      </c>
      <c r="H740">
        <v>260</v>
      </c>
      <c r="I740">
        <v>82</v>
      </c>
      <c r="J740">
        <v>32.5</v>
      </c>
      <c r="K740">
        <v>66.319999999999993</v>
      </c>
      <c r="L740">
        <v>0</v>
      </c>
      <c r="M740">
        <v>2</v>
      </c>
      <c r="N740">
        <v>3</v>
      </c>
      <c r="O740" s="2">
        <f t="shared" si="51"/>
        <v>28.888888888888889</v>
      </c>
      <c r="P740" s="2">
        <f t="shared" si="52"/>
        <v>28.888888888888889</v>
      </c>
      <c r="Q740">
        <f t="shared" si="53"/>
        <v>98.82</v>
      </c>
      <c r="R740">
        <f t="shared" si="54"/>
        <v>2</v>
      </c>
      <c r="S740" s="3">
        <f>IF(odi[[#This Row],[Milestones]]=0,0,(odi[[#This Row],[Mat]]/odi[[#This Row],[Milestones]]))</f>
        <v>4.5</v>
      </c>
      <c r="T740" s="3">
        <f>odi[[#This Row],[Milestones]]/odi[[#This Row],[Mat]]*100</f>
        <v>22.222222222222221</v>
      </c>
      <c r="U740" s="3"/>
    </row>
    <row r="741" spans="1:21" x14ac:dyDescent="0.3">
      <c r="A741">
        <v>22</v>
      </c>
      <c r="B741" t="s">
        <v>1866</v>
      </c>
      <c r="C741" t="s">
        <v>2022</v>
      </c>
      <c r="D741">
        <v>2016</v>
      </c>
      <c r="E741">
        <v>4</v>
      </c>
      <c r="F741">
        <v>4</v>
      </c>
      <c r="G741">
        <v>0</v>
      </c>
      <c r="H741">
        <v>61</v>
      </c>
      <c r="I741">
        <v>28</v>
      </c>
      <c r="J741">
        <v>15.25</v>
      </c>
      <c r="K741">
        <v>83.56</v>
      </c>
      <c r="L741">
        <v>0</v>
      </c>
      <c r="M741">
        <v>0</v>
      </c>
      <c r="N741">
        <v>0</v>
      </c>
      <c r="O741" s="2">
        <f t="shared" si="51"/>
        <v>15.25</v>
      </c>
      <c r="P741" s="2">
        <f t="shared" si="52"/>
        <v>15.25</v>
      </c>
      <c r="Q741">
        <f t="shared" si="53"/>
        <v>98.81</v>
      </c>
      <c r="R741">
        <f t="shared" si="54"/>
        <v>0</v>
      </c>
      <c r="S741" s="3">
        <f>IF(odi[[#This Row],[Milestones]]=0,0,(odi[[#This Row],[Mat]]/odi[[#This Row],[Milestones]]))</f>
        <v>0</v>
      </c>
      <c r="T741" s="3">
        <f>odi[[#This Row],[Milestones]]/odi[[#This Row],[Mat]]*100</f>
        <v>0</v>
      </c>
      <c r="U741" s="3"/>
    </row>
    <row r="742" spans="1:21" x14ac:dyDescent="0.3">
      <c r="A742">
        <v>4</v>
      </c>
      <c r="B742" t="s">
        <v>2635</v>
      </c>
      <c r="C742" t="s">
        <v>16</v>
      </c>
      <c r="D742">
        <v>2019</v>
      </c>
      <c r="E742">
        <v>5</v>
      </c>
      <c r="F742">
        <v>5</v>
      </c>
      <c r="G742">
        <v>0</v>
      </c>
      <c r="H742">
        <v>111</v>
      </c>
      <c r="I742">
        <v>50</v>
      </c>
      <c r="J742">
        <v>22.2</v>
      </c>
      <c r="K742">
        <v>76.55</v>
      </c>
      <c r="L742">
        <v>0</v>
      </c>
      <c r="M742">
        <v>1</v>
      </c>
      <c r="N742">
        <v>1</v>
      </c>
      <c r="O742" s="2">
        <f t="shared" si="51"/>
        <v>22.2</v>
      </c>
      <c r="P742" s="2">
        <f t="shared" si="52"/>
        <v>22.2</v>
      </c>
      <c r="Q742">
        <f t="shared" si="53"/>
        <v>98.75</v>
      </c>
      <c r="R742">
        <f t="shared" si="54"/>
        <v>1</v>
      </c>
      <c r="S742" s="3">
        <f>IF(odi[[#This Row],[Milestones]]=0,0,(odi[[#This Row],[Mat]]/odi[[#This Row],[Milestones]]))</f>
        <v>5</v>
      </c>
      <c r="T742" s="3">
        <f>odi[[#This Row],[Milestones]]/odi[[#This Row],[Mat]]*100</f>
        <v>20</v>
      </c>
      <c r="U742" s="3"/>
    </row>
    <row r="743" spans="1:21" x14ac:dyDescent="0.3">
      <c r="A743">
        <v>33</v>
      </c>
      <c r="B743" t="s">
        <v>1375</v>
      </c>
      <c r="C743" t="s">
        <v>12</v>
      </c>
      <c r="D743">
        <v>2011</v>
      </c>
      <c r="E743">
        <v>35</v>
      </c>
      <c r="F743">
        <v>7</v>
      </c>
      <c r="G743">
        <v>5</v>
      </c>
      <c r="H743">
        <v>25</v>
      </c>
      <c r="I743">
        <v>11</v>
      </c>
      <c r="J743">
        <v>12.5</v>
      </c>
      <c r="K743">
        <v>86.2</v>
      </c>
      <c r="L743">
        <v>0</v>
      </c>
      <c r="M743">
        <v>0</v>
      </c>
      <c r="N743">
        <v>1</v>
      </c>
      <c r="O743" s="2">
        <f t="shared" si="51"/>
        <v>0.7142857142857143</v>
      </c>
      <c r="P743" s="2">
        <f t="shared" si="52"/>
        <v>3.5714285714285716</v>
      </c>
      <c r="Q743">
        <f t="shared" si="53"/>
        <v>98.7</v>
      </c>
      <c r="R743">
        <f t="shared" si="54"/>
        <v>0</v>
      </c>
      <c r="S743" s="3">
        <f>IF(odi[[#This Row],[Milestones]]=0,0,(odi[[#This Row],[Mat]]/odi[[#This Row],[Milestones]]))</f>
        <v>0</v>
      </c>
      <c r="T743" s="3">
        <f>odi[[#This Row],[Milestones]]/odi[[#This Row],[Mat]]*100</f>
        <v>0</v>
      </c>
      <c r="U743" s="3"/>
    </row>
    <row r="744" spans="1:21" x14ac:dyDescent="0.3">
      <c r="A744">
        <v>19</v>
      </c>
      <c r="B744" t="s">
        <v>646</v>
      </c>
      <c r="C744" t="s">
        <v>12</v>
      </c>
      <c r="D744">
        <v>2018</v>
      </c>
      <c r="E744">
        <v>35</v>
      </c>
      <c r="F744">
        <v>35</v>
      </c>
      <c r="G744">
        <v>3</v>
      </c>
      <c r="H744">
        <v>890</v>
      </c>
      <c r="I744">
        <v>111</v>
      </c>
      <c r="J744">
        <v>27.81</v>
      </c>
      <c r="K744">
        <v>70.8</v>
      </c>
      <c r="L744">
        <v>1</v>
      </c>
      <c r="M744">
        <v>5</v>
      </c>
      <c r="N744">
        <v>1</v>
      </c>
      <c r="O744" s="2">
        <f t="shared" si="51"/>
        <v>25.428571428571427</v>
      </c>
      <c r="P744" s="2">
        <f t="shared" si="52"/>
        <v>25.428571428571427</v>
      </c>
      <c r="Q744">
        <f t="shared" si="53"/>
        <v>98.61</v>
      </c>
      <c r="R744">
        <f t="shared" si="54"/>
        <v>6</v>
      </c>
      <c r="S744" s="3">
        <f>IF(odi[[#This Row],[Milestones]]=0,0,(odi[[#This Row],[Mat]]/odi[[#This Row],[Milestones]]))</f>
        <v>5.833333333333333</v>
      </c>
      <c r="T744" s="3">
        <f>odi[[#This Row],[Milestones]]/odi[[#This Row],[Mat]]*100</f>
        <v>17.142857142857142</v>
      </c>
      <c r="U744" s="3"/>
    </row>
    <row r="745" spans="1:21" x14ac:dyDescent="0.3">
      <c r="A745">
        <v>25</v>
      </c>
      <c r="B745" t="s">
        <v>1318</v>
      </c>
      <c r="C745" t="s">
        <v>14</v>
      </c>
      <c r="D745">
        <v>2014</v>
      </c>
      <c r="E745">
        <v>39</v>
      </c>
      <c r="F745">
        <v>36</v>
      </c>
      <c r="G745">
        <v>6</v>
      </c>
      <c r="H745">
        <v>870</v>
      </c>
      <c r="I745">
        <v>93</v>
      </c>
      <c r="J745">
        <v>29</v>
      </c>
      <c r="K745">
        <v>69.599999999999994</v>
      </c>
      <c r="L745">
        <v>0</v>
      </c>
      <c r="M745">
        <v>5</v>
      </c>
      <c r="N745">
        <v>2</v>
      </c>
      <c r="O745" s="2">
        <f t="shared" si="51"/>
        <v>22.307692307692307</v>
      </c>
      <c r="P745" s="2">
        <f t="shared" si="52"/>
        <v>24.166666666666668</v>
      </c>
      <c r="Q745">
        <f t="shared" si="53"/>
        <v>98.6</v>
      </c>
      <c r="R745">
        <f t="shared" si="54"/>
        <v>5</v>
      </c>
      <c r="S745" s="3">
        <f>IF(odi[[#This Row],[Milestones]]=0,0,(odi[[#This Row],[Mat]]/odi[[#This Row],[Milestones]]))</f>
        <v>7.8</v>
      </c>
      <c r="T745" s="3">
        <f>odi[[#This Row],[Milestones]]/odi[[#This Row],[Mat]]*100</f>
        <v>12.820512820512819</v>
      </c>
      <c r="U745" s="3"/>
    </row>
    <row r="746" spans="1:21" x14ac:dyDescent="0.3">
      <c r="A746">
        <v>45</v>
      </c>
      <c r="B746" t="s">
        <v>2323</v>
      </c>
      <c r="C746" t="s">
        <v>12</v>
      </c>
      <c r="D746">
        <v>1981</v>
      </c>
      <c r="E746">
        <v>28</v>
      </c>
      <c r="F746">
        <v>24</v>
      </c>
      <c r="G746">
        <v>6</v>
      </c>
      <c r="H746">
        <v>513</v>
      </c>
      <c r="I746">
        <v>59</v>
      </c>
      <c r="J746">
        <v>28.5</v>
      </c>
      <c r="K746">
        <v>70.08</v>
      </c>
      <c r="L746">
        <v>0</v>
      </c>
      <c r="M746">
        <v>2</v>
      </c>
      <c r="N746">
        <v>1</v>
      </c>
      <c r="O746" s="2">
        <f t="shared" si="51"/>
        <v>18.321428571428573</v>
      </c>
      <c r="P746" s="2">
        <f t="shared" si="52"/>
        <v>21.375</v>
      </c>
      <c r="Q746">
        <f t="shared" si="53"/>
        <v>98.58</v>
      </c>
      <c r="R746">
        <f t="shared" si="54"/>
        <v>2</v>
      </c>
      <c r="S746" s="3">
        <f>IF(odi[[#This Row],[Milestones]]=0,0,(odi[[#This Row],[Mat]]/odi[[#This Row],[Milestones]]))</f>
        <v>14</v>
      </c>
      <c r="T746" s="3">
        <f>odi[[#This Row],[Milestones]]/odi[[#This Row],[Mat]]*100</f>
        <v>7.1428571428571423</v>
      </c>
      <c r="U746" s="3"/>
    </row>
    <row r="747" spans="1:21" x14ac:dyDescent="0.3">
      <c r="A747">
        <v>37</v>
      </c>
      <c r="B747" t="s">
        <v>2199</v>
      </c>
      <c r="C747" t="s">
        <v>14</v>
      </c>
      <c r="D747">
        <v>1989</v>
      </c>
      <c r="E747">
        <v>79</v>
      </c>
      <c r="F747">
        <v>74</v>
      </c>
      <c r="G747">
        <v>9</v>
      </c>
      <c r="H747">
        <v>1527</v>
      </c>
      <c r="I747">
        <v>80</v>
      </c>
      <c r="J747">
        <v>23.49</v>
      </c>
      <c r="K747">
        <v>75.069999999999993</v>
      </c>
      <c r="L747">
        <v>0</v>
      </c>
      <c r="M747">
        <v>7</v>
      </c>
      <c r="N747">
        <v>4</v>
      </c>
      <c r="O747" s="2">
        <f t="shared" si="51"/>
        <v>19.329113924050635</v>
      </c>
      <c r="P747" s="2">
        <f t="shared" si="52"/>
        <v>20.635135135135137</v>
      </c>
      <c r="Q747">
        <f t="shared" si="53"/>
        <v>98.559999999999988</v>
      </c>
      <c r="R747">
        <f t="shared" si="54"/>
        <v>7</v>
      </c>
      <c r="S747" s="3">
        <f>IF(odi[[#This Row],[Milestones]]=0,0,(odi[[#This Row],[Mat]]/odi[[#This Row],[Milestones]]))</f>
        <v>11.285714285714286</v>
      </c>
      <c r="T747" s="3">
        <f>odi[[#This Row],[Milestones]]/odi[[#This Row],[Mat]]*100</f>
        <v>8.8607594936708853</v>
      </c>
      <c r="U747" s="3"/>
    </row>
    <row r="748" spans="1:21" x14ac:dyDescent="0.3">
      <c r="A748">
        <v>20</v>
      </c>
      <c r="B748" t="s">
        <v>1896</v>
      </c>
      <c r="C748" t="s">
        <v>15</v>
      </c>
      <c r="D748">
        <v>2006</v>
      </c>
      <c r="E748">
        <v>5</v>
      </c>
      <c r="F748">
        <v>4</v>
      </c>
      <c r="G748">
        <v>3</v>
      </c>
      <c r="H748">
        <v>25</v>
      </c>
      <c r="I748">
        <v>13</v>
      </c>
      <c r="J748">
        <v>25</v>
      </c>
      <c r="K748">
        <v>73.52</v>
      </c>
      <c r="L748">
        <v>0</v>
      </c>
      <c r="M748">
        <v>0</v>
      </c>
      <c r="N748">
        <v>0</v>
      </c>
      <c r="O748" s="2">
        <f t="shared" si="51"/>
        <v>5</v>
      </c>
      <c r="P748" s="2">
        <f t="shared" si="52"/>
        <v>6.25</v>
      </c>
      <c r="Q748">
        <f t="shared" si="53"/>
        <v>98.52</v>
      </c>
      <c r="R748">
        <f t="shared" si="54"/>
        <v>0</v>
      </c>
      <c r="S748" s="3">
        <f>IF(odi[[#This Row],[Milestones]]=0,0,(odi[[#This Row],[Mat]]/odi[[#This Row],[Milestones]]))</f>
        <v>0</v>
      </c>
      <c r="T748" s="3">
        <f>odi[[#This Row],[Milestones]]/odi[[#This Row],[Mat]]*100</f>
        <v>0</v>
      </c>
      <c r="U748" s="3"/>
    </row>
    <row r="749" spans="1:21" x14ac:dyDescent="0.3">
      <c r="A749">
        <v>28</v>
      </c>
      <c r="B749" t="s">
        <v>100</v>
      </c>
      <c r="C749" t="s">
        <v>15</v>
      </c>
      <c r="D749">
        <v>1999</v>
      </c>
      <c r="E749">
        <v>57</v>
      </c>
      <c r="F749">
        <v>55</v>
      </c>
      <c r="G749">
        <v>6</v>
      </c>
      <c r="H749">
        <v>1586</v>
      </c>
      <c r="I749">
        <v>105</v>
      </c>
      <c r="J749">
        <v>32.36</v>
      </c>
      <c r="K749">
        <v>66.02</v>
      </c>
      <c r="L749">
        <v>1</v>
      </c>
      <c r="M749">
        <v>12</v>
      </c>
      <c r="N749">
        <v>6</v>
      </c>
      <c r="O749" s="2">
        <f t="shared" si="51"/>
        <v>27.82456140350877</v>
      </c>
      <c r="P749" s="2">
        <f t="shared" si="52"/>
        <v>28.836363636363636</v>
      </c>
      <c r="Q749">
        <f t="shared" si="53"/>
        <v>98.38</v>
      </c>
      <c r="R749">
        <f t="shared" si="54"/>
        <v>13</v>
      </c>
      <c r="S749" s="3">
        <f>IF(odi[[#This Row],[Milestones]]=0,0,(odi[[#This Row],[Mat]]/odi[[#This Row],[Milestones]]))</f>
        <v>4.384615384615385</v>
      </c>
      <c r="T749" s="3">
        <f>odi[[#This Row],[Milestones]]/odi[[#This Row],[Mat]]*100</f>
        <v>22.807017543859647</v>
      </c>
      <c r="U749" s="3"/>
    </row>
    <row r="750" spans="1:21" x14ac:dyDescent="0.3">
      <c r="A750">
        <v>45</v>
      </c>
      <c r="B750" t="s">
        <v>2716</v>
      </c>
      <c r="C750" t="s">
        <v>12</v>
      </c>
      <c r="D750">
        <v>1977</v>
      </c>
      <c r="E750">
        <v>2</v>
      </c>
      <c r="F750">
        <v>2</v>
      </c>
      <c r="G750">
        <v>0</v>
      </c>
      <c r="H750">
        <v>82</v>
      </c>
      <c r="I750">
        <v>70</v>
      </c>
      <c r="J750">
        <v>41</v>
      </c>
      <c r="K750">
        <v>57.34</v>
      </c>
      <c r="L750">
        <v>0</v>
      </c>
      <c r="M750">
        <v>1</v>
      </c>
      <c r="N750">
        <v>0</v>
      </c>
      <c r="O750" s="2">
        <f t="shared" si="51"/>
        <v>41</v>
      </c>
      <c r="P750" s="2">
        <f t="shared" si="52"/>
        <v>41</v>
      </c>
      <c r="Q750">
        <f t="shared" si="53"/>
        <v>98.34</v>
      </c>
      <c r="R750">
        <f t="shared" si="54"/>
        <v>1</v>
      </c>
      <c r="S750" s="3">
        <f>IF(odi[[#This Row],[Milestones]]=0,0,(odi[[#This Row],[Mat]]/odi[[#This Row],[Milestones]]))</f>
        <v>2</v>
      </c>
      <c r="T750" s="3">
        <f>odi[[#This Row],[Milestones]]/odi[[#This Row],[Mat]]*100</f>
        <v>50</v>
      </c>
      <c r="U750" s="3"/>
    </row>
    <row r="751" spans="1:21" x14ac:dyDescent="0.3">
      <c r="A751">
        <v>30</v>
      </c>
      <c r="B751" t="s">
        <v>926</v>
      </c>
      <c r="C751" t="s">
        <v>14</v>
      </c>
      <c r="D751">
        <v>2014</v>
      </c>
      <c r="E751">
        <v>6</v>
      </c>
      <c r="F751">
        <v>6</v>
      </c>
      <c r="G751">
        <v>1</v>
      </c>
      <c r="H751">
        <v>75</v>
      </c>
      <c r="I751">
        <v>27</v>
      </c>
      <c r="J751">
        <v>15</v>
      </c>
      <c r="K751">
        <v>83.33</v>
      </c>
      <c r="L751">
        <v>0</v>
      </c>
      <c r="M751">
        <v>0</v>
      </c>
      <c r="N751">
        <v>0</v>
      </c>
      <c r="O751" s="2">
        <f t="shared" si="51"/>
        <v>12.5</v>
      </c>
      <c r="P751" s="2">
        <f t="shared" si="52"/>
        <v>12.5</v>
      </c>
      <c r="Q751">
        <f t="shared" si="53"/>
        <v>98.33</v>
      </c>
      <c r="R751">
        <f t="shared" si="54"/>
        <v>0</v>
      </c>
      <c r="S751" s="3">
        <f>IF(odi[[#This Row],[Milestones]]=0,0,(odi[[#This Row],[Mat]]/odi[[#This Row],[Milestones]]))</f>
        <v>0</v>
      </c>
      <c r="T751" s="3">
        <f>odi[[#This Row],[Milestones]]/odi[[#This Row],[Mat]]*100</f>
        <v>0</v>
      </c>
      <c r="U751" s="3"/>
    </row>
    <row r="752" spans="1:21" x14ac:dyDescent="0.3">
      <c r="A752">
        <v>14</v>
      </c>
      <c r="B752" t="s">
        <v>3081</v>
      </c>
      <c r="C752" t="s">
        <v>20</v>
      </c>
      <c r="D752">
        <v>2018</v>
      </c>
      <c r="E752">
        <v>3</v>
      </c>
      <c r="F752">
        <v>1</v>
      </c>
      <c r="G752">
        <v>0</v>
      </c>
      <c r="H752">
        <v>19</v>
      </c>
      <c r="I752">
        <v>19</v>
      </c>
      <c r="J752">
        <v>19</v>
      </c>
      <c r="K752">
        <v>79.16</v>
      </c>
      <c r="L752">
        <v>0</v>
      </c>
      <c r="M752">
        <v>0</v>
      </c>
      <c r="N752">
        <v>0</v>
      </c>
      <c r="O752" s="2">
        <f t="shared" si="51"/>
        <v>6.333333333333333</v>
      </c>
      <c r="P752" s="2">
        <f t="shared" si="52"/>
        <v>19</v>
      </c>
      <c r="Q752">
        <f t="shared" si="53"/>
        <v>98.16</v>
      </c>
      <c r="R752">
        <f t="shared" si="54"/>
        <v>0</v>
      </c>
      <c r="S752" s="3">
        <f>IF(odi[[#This Row],[Milestones]]=0,0,(odi[[#This Row],[Mat]]/odi[[#This Row],[Milestones]]))</f>
        <v>0</v>
      </c>
      <c r="T752" s="3">
        <f>odi[[#This Row],[Milestones]]/odi[[#This Row],[Mat]]*100</f>
        <v>0</v>
      </c>
      <c r="U752" s="3"/>
    </row>
    <row r="753" spans="1:21" x14ac:dyDescent="0.3">
      <c r="A753">
        <v>2</v>
      </c>
      <c r="B753" t="s">
        <v>113</v>
      </c>
      <c r="C753" t="s">
        <v>2020</v>
      </c>
      <c r="D753">
        <v>2019</v>
      </c>
      <c r="E753">
        <v>52</v>
      </c>
      <c r="F753">
        <v>48</v>
      </c>
      <c r="G753">
        <v>1</v>
      </c>
      <c r="H753">
        <v>1136</v>
      </c>
      <c r="I753">
        <v>114</v>
      </c>
      <c r="J753">
        <v>24.17</v>
      </c>
      <c r="K753">
        <v>73.95</v>
      </c>
      <c r="L753">
        <v>2</v>
      </c>
      <c r="M753">
        <v>5</v>
      </c>
      <c r="N753">
        <v>0</v>
      </c>
      <c r="O753" s="2">
        <f t="shared" si="51"/>
        <v>21.846153846153847</v>
      </c>
      <c r="P753" s="2">
        <f t="shared" si="52"/>
        <v>23.666666666666668</v>
      </c>
      <c r="Q753">
        <f t="shared" si="53"/>
        <v>98.12</v>
      </c>
      <c r="R753">
        <f t="shared" si="54"/>
        <v>7</v>
      </c>
      <c r="S753" s="3">
        <f>IF(odi[[#This Row],[Milestones]]=0,0,(odi[[#This Row],[Mat]]/odi[[#This Row],[Milestones]]))</f>
        <v>7.4285714285714288</v>
      </c>
      <c r="T753" s="3">
        <f>odi[[#This Row],[Milestones]]/odi[[#This Row],[Mat]]*100</f>
        <v>13.461538461538462</v>
      </c>
      <c r="U753" s="3"/>
    </row>
    <row r="754" spans="1:21" x14ac:dyDescent="0.3">
      <c r="A754">
        <v>2</v>
      </c>
      <c r="B754" t="s">
        <v>2662</v>
      </c>
      <c r="C754" t="s">
        <v>2040</v>
      </c>
      <c r="D754">
        <v>2019</v>
      </c>
      <c r="E754">
        <v>4</v>
      </c>
      <c r="F754">
        <v>4</v>
      </c>
      <c r="G754">
        <v>0</v>
      </c>
      <c r="H754">
        <v>99</v>
      </c>
      <c r="I754">
        <v>34</v>
      </c>
      <c r="J754">
        <v>24.75</v>
      </c>
      <c r="K754">
        <v>73.33</v>
      </c>
      <c r="L754">
        <v>0</v>
      </c>
      <c r="M754">
        <v>0</v>
      </c>
      <c r="N754">
        <v>0</v>
      </c>
      <c r="O754" s="2">
        <f t="shared" si="51"/>
        <v>24.75</v>
      </c>
      <c r="P754" s="2">
        <f t="shared" si="52"/>
        <v>24.75</v>
      </c>
      <c r="Q754">
        <f t="shared" si="53"/>
        <v>98.08</v>
      </c>
      <c r="R754">
        <f t="shared" si="54"/>
        <v>0</v>
      </c>
      <c r="S754" s="3">
        <f>IF(odi[[#This Row],[Milestones]]=0,0,(odi[[#This Row],[Mat]]/odi[[#This Row],[Milestones]]))</f>
        <v>0</v>
      </c>
      <c r="T754" s="3">
        <f>odi[[#This Row],[Milestones]]/odi[[#This Row],[Mat]]*100</f>
        <v>0</v>
      </c>
      <c r="U754" s="3"/>
    </row>
    <row r="755" spans="1:21" x14ac:dyDescent="0.3">
      <c r="A755">
        <v>16</v>
      </c>
      <c r="B755" t="s">
        <v>2533</v>
      </c>
      <c r="C755" t="s">
        <v>13</v>
      </c>
      <c r="D755">
        <v>1991</v>
      </c>
      <c r="E755">
        <v>8</v>
      </c>
      <c r="F755">
        <v>8</v>
      </c>
      <c r="G755">
        <v>1</v>
      </c>
      <c r="H755">
        <v>167</v>
      </c>
      <c r="I755">
        <v>63</v>
      </c>
      <c r="J755">
        <v>23.85</v>
      </c>
      <c r="K755">
        <v>74.22</v>
      </c>
      <c r="L755">
        <v>0</v>
      </c>
      <c r="M755">
        <v>1</v>
      </c>
      <c r="N755">
        <v>0</v>
      </c>
      <c r="O755" s="2">
        <f t="shared" si="51"/>
        <v>20.875</v>
      </c>
      <c r="P755" s="2">
        <f t="shared" si="52"/>
        <v>20.875</v>
      </c>
      <c r="Q755">
        <f t="shared" si="53"/>
        <v>98.07</v>
      </c>
      <c r="R755">
        <f t="shared" si="54"/>
        <v>1</v>
      </c>
      <c r="S755" s="3">
        <f>IF(odi[[#This Row],[Milestones]]=0,0,(odi[[#This Row],[Mat]]/odi[[#This Row],[Milestones]]))</f>
        <v>8</v>
      </c>
      <c r="T755" s="3">
        <f>odi[[#This Row],[Milestones]]/odi[[#This Row],[Mat]]*100</f>
        <v>12.5</v>
      </c>
      <c r="U755" s="3"/>
    </row>
    <row r="756" spans="1:21" x14ac:dyDescent="0.3">
      <c r="A756">
        <v>9</v>
      </c>
      <c r="B756" t="s">
        <v>313</v>
      </c>
      <c r="C756" t="s">
        <v>2021</v>
      </c>
      <c r="D756">
        <v>2014</v>
      </c>
      <c r="E756">
        <v>41</v>
      </c>
      <c r="F756">
        <v>40</v>
      </c>
      <c r="G756">
        <v>3</v>
      </c>
      <c r="H756">
        <v>1102</v>
      </c>
      <c r="I756">
        <v>98</v>
      </c>
      <c r="J756">
        <v>29.78</v>
      </c>
      <c r="K756">
        <v>68.23</v>
      </c>
      <c r="L756">
        <v>0</v>
      </c>
      <c r="M756">
        <v>10</v>
      </c>
      <c r="N756">
        <v>2</v>
      </c>
      <c r="O756" s="2">
        <f t="shared" si="51"/>
        <v>26.878048780487806</v>
      </c>
      <c r="P756" s="2">
        <f t="shared" si="52"/>
        <v>27.55</v>
      </c>
      <c r="Q756">
        <f t="shared" si="53"/>
        <v>98.01</v>
      </c>
      <c r="R756">
        <f t="shared" si="54"/>
        <v>10</v>
      </c>
      <c r="S756" s="3">
        <f>IF(odi[[#This Row],[Milestones]]=0,0,(odi[[#This Row],[Mat]]/odi[[#This Row],[Milestones]]))</f>
        <v>4.0999999999999996</v>
      </c>
      <c r="T756" s="3">
        <f>odi[[#This Row],[Milestones]]/odi[[#This Row],[Mat]]*100</f>
        <v>24.390243902439025</v>
      </c>
      <c r="U756" s="3"/>
    </row>
    <row r="757" spans="1:21" x14ac:dyDescent="0.3">
      <c r="A757">
        <v>13</v>
      </c>
      <c r="B757" t="s">
        <v>2835</v>
      </c>
      <c r="C757" t="s">
        <v>2030</v>
      </c>
      <c r="D757">
        <v>2010</v>
      </c>
      <c r="E757">
        <v>5</v>
      </c>
      <c r="F757">
        <v>5</v>
      </c>
      <c r="G757">
        <v>2</v>
      </c>
      <c r="H757">
        <v>49</v>
      </c>
      <c r="I757">
        <v>27</v>
      </c>
      <c r="J757">
        <v>16.329999999999998</v>
      </c>
      <c r="K757">
        <v>81.66</v>
      </c>
      <c r="L757">
        <v>0</v>
      </c>
      <c r="M757">
        <v>0</v>
      </c>
      <c r="N757">
        <v>1</v>
      </c>
      <c r="O757" s="2">
        <f t="shared" si="51"/>
        <v>9.8000000000000007</v>
      </c>
      <c r="P757" s="2">
        <f t="shared" si="52"/>
        <v>9.8000000000000007</v>
      </c>
      <c r="Q757">
        <f t="shared" si="53"/>
        <v>97.99</v>
      </c>
      <c r="R757">
        <f t="shared" si="54"/>
        <v>0</v>
      </c>
      <c r="S757" s="3">
        <f>IF(odi[[#This Row],[Milestones]]=0,0,(odi[[#This Row],[Mat]]/odi[[#This Row],[Milestones]]))</f>
        <v>0</v>
      </c>
      <c r="T757" s="3">
        <f>odi[[#This Row],[Milestones]]/odi[[#This Row],[Mat]]*100</f>
        <v>0</v>
      </c>
      <c r="U757" s="3"/>
    </row>
    <row r="758" spans="1:21" x14ac:dyDescent="0.3">
      <c r="A758">
        <v>33</v>
      </c>
      <c r="B758" t="s">
        <v>2731</v>
      </c>
      <c r="C758" t="s">
        <v>17</v>
      </c>
      <c r="D758">
        <v>2019</v>
      </c>
      <c r="E758">
        <v>10</v>
      </c>
      <c r="F758">
        <v>8</v>
      </c>
      <c r="G758">
        <v>3</v>
      </c>
      <c r="H758">
        <v>74</v>
      </c>
      <c r="I758">
        <v>19</v>
      </c>
      <c r="J758">
        <v>14.8</v>
      </c>
      <c r="K758">
        <v>83.14</v>
      </c>
      <c r="L758">
        <v>0</v>
      </c>
      <c r="M758">
        <v>0</v>
      </c>
      <c r="N758">
        <v>0</v>
      </c>
      <c r="O758" s="2">
        <f t="shared" si="51"/>
        <v>7.4</v>
      </c>
      <c r="P758" s="2">
        <f t="shared" si="52"/>
        <v>9.25</v>
      </c>
      <c r="Q758">
        <f t="shared" si="53"/>
        <v>97.94</v>
      </c>
      <c r="R758">
        <f t="shared" si="54"/>
        <v>0</v>
      </c>
      <c r="S758" s="3">
        <f>IF(odi[[#This Row],[Milestones]]=0,0,(odi[[#This Row],[Mat]]/odi[[#This Row],[Milestones]]))</f>
        <v>0</v>
      </c>
      <c r="T758" s="3">
        <f>odi[[#This Row],[Milestones]]/odi[[#This Row],[Mat]]*100</f>
        <v>0</v>
      </c>
      <c r="U758" s="3"/>
    </row>
    <row r="759" spans="1:21" x14ac:dyDescent="0.3">
      <c r="A759">
        <v>2</v>
      </c>
      <c r="B759" t="s">
        <v>2430</v>
      </c>
      <c r="C759" t="s">
        <v>18</v>
      </c>
      <c r="D759">
        <v>1998</v>
      </c>
      <c r="E759">
        <v>12</v>
      </c>
      <c r="F759">
        <v>12</v>
      </c>
      <c r="G759">
        <v>0</v>
      </c>
      <c r="H759">
        <v>287</v>
      </c>
      <c r="I759">
        <v>68</v>
      </c>
      <c r="J759">
        <v>23.91</v>
      </c>
      <c r="K759">
        <v>73.959999999999994</v>
      </c>
      <c r="L759">
        <v>0</v>
      </c>
      <c r="M759">
        <v>4</v>
      </c>
      <c r="N759">
        <v>1</v>
      </c>
      <c r="O759" s="2">
        <f t="shared" si="51"/>
        <v>23.916666666666668</v>
      </c>
      <c r="P759" s="2">
        <f t="shared" si="52"/>
        <v>23.916666666666668</v>
      </c>
      <c r="Q759">
        <f t="shared" si="53"/>
        <v>97.86999999999999</v>
      </c>
      <c r="R759">
        <f t="shared" si="54"/>
        <v>4</v>
      </c>
      <c r="S759" s="3">
        <f>IF(odi[[#This Row],[Milestones]]=0,0,(odi[[#This Row],[Mat]]/odi[[#This Row],[Milestones]]))</f>
        <v>3</v>
      </c>
      <c r="T759" s="3">
        <f>odi[[#This Row],[Milestones]]/odi[[#This Row],[Mat]]*100</f>
        <v>33.333333333333329</v>
      </c>
      <c r="U759" s="3"/>
    </row>
    <row r="760" spans="1:21" x14ac:dyDescent="0.3">
      <c r="A760">
        <v>24</v>
      </c>
      <c r="B760" t="s">
        <v>1494</v>
      </c>
      <c r="C760" t="s">
        <v>13</v>
      </c>
      <c r="D760">
        <v>2002</v>
      </c>
      <c r="E760">
        <v>10</v>
      </c>
      <c r="F760">
        <v>7</v>
      </c>
      <c r="G760">
        <v>3</v>
      </c>
      <c r="H760">
        <v>118</v>
      </c>
      <c r="I760">
        <v>38</v>
      </c>
      <c r="J760">
        <v>29.5</v>
      </c>
      <c r="K760">
        <v>68.2</v>
      </c>
      <c r="L760">
        <v>0</v>
      </c>
      <c r="M760">
        <v>0</v>
      </c>
      <c r="N760">
        <v>0</v>
      </c>
      <c r="O760" s="2">
        <f t="shared" si="51"/>
        <v>11.8</v>
      </c>
      <c r="P760" s="2">
        <f t="shared" si="52"/>
        <v>16.857142857142858</v>
      </c>
      <c r="Q760">
        <f t="shared" si="53"/>
        <v>97.7</v>
      </c>
      <c r="R760">
        <f t="shared" si="54"/>
        <v>0</v>
      </c>
      <c r="S760" s="3">
        <f>IF(odi[[#This Row],[Milestones]]=0,0,(odi[[#This Row],[Mat]]/odi[[#This Row],[Milestones]]))</f>
        <v>0</v>
      </c>
      <c r="T760" s="3">
        <f>odi[[#This Row],[Milestones]]/odi[[#This Row],[Mat]]*100</f>
        <v>0</v>
      </c>
      <c r="U760" s="3"/>
    </row>
    <row r="761" spans="1:21" x14ac:dyDescent="0.3">
      <c r="A761">
        <v>4</v>
      </c>
      <c r="B761" t="s">
        <v>1080</v>
      </c>
      <c r="C761" t="s">
        <v>18</v>
      </c>
      <c r="D761">
        <v>2013</v>
      </c>
      <c r="E761">
        <v>15</v>
      </c>
      <c r="F761">
        <v>12</v>
      </c>
      <c r="G761">
        <v>1</v>
      </c>
      <c r="H761">
        <v>154</v>
      </c>
      <c r="I761">
        <v>33</v>
      </c>
      <c r="J761">
        <v>14</v>
      </c>
      <c r="K761">
        <v>83.69</v>
      </c>
      <c r="L761">
        <v>0</v>
      </c>
      <c r="M761">
        <v>0</v>
      </c>
      <c r="N761">
        <v>1</v>
      </c>
      <c r="O761" s="2">
        <f t="shared" si="51"/>
        <v>10.266666666666667</v>
      </c>
      <c r="P761" s="2">
        <f t="shared" si="52"/>
        <v>12.833333333333334</v>
      </c>
      <c r="Q761">
        <f t="shared" si="53"/>
        <v>97.69</v>
      </c>
      <c r="R761">
        <f t="shared" si="54"/>
        <v>0</v>
      </c>
      <c r="S761" s="3">
        <f>IF(odi[[#This Row],[Milestones]]=0,0,(odi[[#This Row],[Mat]]/odi[[#This Row],[Milestones]]))</f>
        <v>0</v>
      </c>
      <c r="T761" s="3">
        <f>odi[[#This Row],[Milestones]]/odi[[#This Row],[Mat]]*100</f>
        <v>0</v>
      </c>
      <c r="U761" s="3"/>
    </row>
    <row r="762" spans="1:21" x14ac:dyDescent="0.3">
      <c r="A762">
        <v>32</v>
      </c>
      <c r="B762" t="s">
        <v>2709</v>
      </c>
      <c r="C762" t="s">
        <v>16</v>
      </c>
      <c r="D762">
        <v>1987</v>
      </c>
      <c r="E762">
        <v>2</v>
      </c>
      <c r="F762">
        <v>2</v>
      </c>
      <c r="G762">
        <v>0</v>
      </c>
      <c r="H762">
        <v>84</v>
      </c>
      <c r="I762">
        <v>58</v>
      </c>
      <c r="J762">
        <v>42</v>
      </c>
      <c r="K762">
        <v>55.62</v>
      </c>
      <c r="L762">
        <v>0</v>
      </c>
      <c r="M762">
        <v>1</v>
      </c>
      <c r="N762">
        <v>0</v>
      </c>
      <c r="O762" s="2">
        <f t="shared" si="51"/>
        <v>42</v>
      </c>
      <c r="P762" s="2">
        <f t="shared" si="52"/>
        <v>42</v>
      </c>
      <c r="Q762">
        <f t="shared" si="53"/>
        <v>97.62</v>
      </c>
      <c r="R762">
        <f t="shared" si="54"/>
        <v>1</v>
      </c>
      <c r="S762" s="3">
        <f>IF(odi[[#This Row],[Milestones]]=0,0,(odi[[#This Row],[Mat]]/odi[[#This Row],[Milestones]]))</f>
        <v>2</v>
      </c>
      <c r="T762" s="3">
        <f>odi[[#This Row],[Milestones]]/odi[[#This Row],[Mat]]*100</f>
        <v>50</v>
      </c>
      <c r="U762" s="3"/>
    </row>
    <row r="763" spans="1:21" x14ac:dyDescent="0.3">
      <c r="A763">
        <v>26</v>
      </c>
      <c r="B763" t="s">
        <v>2172</v>
      </c>
      <c r="C763" t="s">
        <v>11</v>
      </c>
      <c r="D763">
        <v>1996</v>
      </c>
      <c r="E763">
        <v>74</v>
      </c>
      <c r="F763">
        <v>70</v>
      </c>
      <c r="G763">
        <v>10</v>
      </c>
      <c r="H763">
        <v>1994</v>
      </c>
      <c r="I763">
        <v>105</v>
      </c>
      <c r="J763">
        <v>33.229999999999997</v>
      </c>
      <c r="K763">
        <v>64.3</v>
      </c>
      <c r="L763">
        <v>1</v>
      </c>
      <c r="M763">
        <v>15</v>
      </c>
      <c r="N763">
        <v>3</v>
      </c>
      <c r="O763" s="2">
        <f t="shared" si="51"/>
        <v>26.945945945945947</v>
      </c>
      <c r="P763" s="2">
        <f t="shared" si="52"/>
        <v>28.485714285714284</v>
      </c>
      <c r="Q763">
        <f t="shared" si="53"/>
        <v>97.53</v>
      </c>
      <c r="R763">
        <f t="shared" si="54"/>
        <v>16</v>
      </c>
      <c r="S763" s="3">
        <f>IF(odi[[#This Row],[Milestones]]=0,0,(odi[[#This Row],[Mat]]/odi[[#This Row],[Milestones]]))</f>
        <v>4.625</v>
      </c>
      <c r="T763" s="3">
        <f>odi[[#This Row],[Milestones]]/odi[[#This Row],[Mat]]*100</f>
        <v>21.621621621621621</v>
      </c>
      <c r="U763" s="3"/>
    </row>
    <row r="764" spans="1:21" x14ac:dyDescent="0.3">
      <c r="A764">
        <v>32</v>
      </c>
      <c r="B764" t="s">
        <v>2490</v>
      </c>
      <c r="C764" t="s">
        <v>11</v>
      </c>
      <c r="D764">
        <v>2001</v>
      </c>
      <c r="E764">
        <v>19</v>
      </c>
      <c r="F764">
        <v>15</v>
      </c>
      <c r="G764">
        <v>2</v>
      </c>
      <c r="H764">
        <v>216</v>
      </c>
      <c r="I764">
        <v>51</v>
      </c>
      <c r="J764">
        <v>16.61</v>
      </c>
      <c r="K764">
        <v>80.89</v>
      </c>
      <c r="L764">
        <v>0</v>
      </c>
      <c r="M764">
        <v>1</v>
      </c>
      <c r="N764">
        <v>2</v>
      </c>
      <c r="O764" s="2">
        <f t="shared" si="51"/>
        <v>11.368421052631579</v>
      </c>
      <c r="P764" s="2">
        <f t="shared" si="52"/>
        <v>14.4</v>
      </c>
      <c r="Q764">
        <f t="shared" si="53"/>
        <v>97.5</v>
      </c>
      <c r="R764">
        <f t="shared" si="54"/>
        <v>1</v>
      </c>
      <c r="S764" s="3">
        <f>IF(odi[[#This Row],[Milestones]]=0,0,(odi[[#This Row],[Mat]]/odi[[#This Row],[Milestones]]))</f>
        <v>19</v>
      </c>
      <c r="T764" s="3">
        <f>odi[[#This Row],[Milestones]]/odi[[#This Row],[Mat]]*100</f>
        <v>5.2631578947368416</v>
      </c>
      <c r="U764" s="3"/>
    </row>
    <row r="765" spans="1:21" x14ac:dyDescent="0.3">
      <c r="A765">
        <v>44</v>
      </c>
      <c r="B765" t="s">
        <v>1816</v>
      </c>
      <c r="C765" t="s">
        <v>15</v>
      </c>
      <c r="D765">
        <v>2009</v>
      </c>
      <c r="E765">
        <v>28</v>
      </c>
      <c r="F765">
        <v>21</v>
      </c>
      <c r="G765">
        <v>5</v>
      </c>
      <c r="H765">
        <v>291</v>
      </c>
      <c r="I765">
        <v>49</v>
      </c>
      <c r="J765">
        <v>18.18</v>
      </c>
      <c r="K765">
        <v>79.290000000000006</v>
      </c>
      <c r="L765">
        <v>0</v>
      </c>
      <c r="M765">
        <v>0</v>
      </c>
      <c r="N765">
        <v>1</v>
      </c>
      <c r="O765" s="2">
        <f t="shared" si="51"/>
        <v>10.392857142857142</v>
      </c>
      <c r="P765" s="2">
        <f t="shared" si="52"/>
        <v>13.857142857142858</v>
      </c>
      <c r="Q765">
        <f t="shared" si="53"/>
        <v>97.47</v>
      </c>
      <c r="R765">
        <f t="shared" si="54"/>
        <v>0</v>
      </c>
      <c r="S765" s="3">
        <f>IF(odi[[#This Row],[Milestones]]=0,0,(odi[[#This Row],[Mat]]/odi[[#This Row],[Milestones]]))</f>
        <v>0</v>
      </c>
      <c r="T765" s="3">
        <f>odi[[#This Row],[Milestones]]/odi[[#This Row],[Mat]]*100</f>
        <v>0</v>
      </c>
      <c r="U765" s="3"/>
    </row>
    <row r="766" spans="1:21" x14ac:dyDescent="0.3">
      <c r="A766">
        <v>41</v>
      </c>
      <c r="B766" t="s">
        <v>2571</v>
      </c>
      <c r="C766" t="s">
        <v>13</v>
      </c>
      <c r="D766">
        <v>2007</v>
      </c>
      <c r="E766">
        <v>7</v>
      </c>
      <c r="F766">
        <v>7</v>
      </c>
      <c r="G766">
        <v>0</v>
      </c>
      <c r="H766">
        <v>142</v>
      </c>
      <c r="I766">
        <v>45</v>
      </c>
      <c r="J766">
        <v>20.28</v>
      </c>
      <c r="K766">
        <v>77.17</v>
      </c>
      <c r="L766">
        <v>0</v>
      </c>
      <c r="M766">
        <v>0</v>
      </c>
      <c r="N766">
        <v>1</v>
      </c>
      <c r="O766" s="2">
        <f t="shared" si="51"/>
        <v>20.285714285714285</v>
      </c>
      <c r="P766" s="2">
        <f t="shared" si="52"/>
        <v>20.285714285714285</v>
      </c>
      <c r="Q766">
        <f t="shared" si="53"/>
        <v>97.45</v>
      </c>
      <c r="R766">
        <f t="shared" si="54"/>
        <v>0</v>
      </c>
      <c r="S766" s="3">
        <f>IF(odi[[#This Row],[Milestones]]=0,0,(odi[[#This Row],[Mat]]/odi[[#This Row],[Milestones]]))</f>
        <v>0</v>
      </c>
      <c r="T766" s="3">
        <f>odi[[#This Row],[Milestones]]/odi[[#This Row],[Mat]]*100</f>
        <v>0</v>
      </c>
      <c r="U766" s="3"/>
    </row>
    <row r="767" spans="1:21" x14ac:dyDescent="0.3">
      <c r="A767">
        <v>19</v>
      </c>
      <c r="B767" t="s">
        <v>2536</v>
      </c>
      <c r="C767" t="s">
        <v>2030</v>
      </c>
      <c r="D767">
        <v>2007</v>
      </c>
      <c r="E767">
        <v>10</v>
      </c>
      <c r="F767">
        <v>10</v>
      </c>
      <c r="G767">
        <v>4</v>
      </c>
      <c r="H767">
        <v>166</v>
      </c>
      <c r="I767">
        <v>59</v>
      </c>
      <c r="J767">
        <v>27.66</v>
      </c>
      <c r="K767">
        <v>69.739999999999995</v>
      </c>
      <c r="L767">
        <v>0</v>
      </c>
      <c r="M767">
        <v>1</v>
      </c>
      <c r="N767">
        <v>1</v>
      </c>
      <c r="O767" s="2">
        <f t="shared" si="51"/>
        <v>16.600000000000001</v>
      </c>
      <c r="P767" s="2">
        <f t="shared" si="52"/>
        <v>16.600000000000001</v>
      </c>
      <c r="Q767">
        <f t="shared" si="53"/>
        <v>97.399999999999991</v>
      </c>
      <c r="R767">
        <f t="shared" si="54"/>
        <v>1</v>
      </c>
      <c r="S767" s="3">
        <f>IF(odi[[#This Row],[Milestones]]=0,0,(odi[[#This Row],[Mat]]/odi[[#This Row],[Milestones]]))</f>
        <v>10</v>
      </c>
      <c r="T767" s="3">
        <f>odi[[#This Row],[Milestones]]/odi[[#This Row],[Mat]]*100</f>
        <v>10</v>
      </c>
      <c r="U767" s="3"/>
    </row>
    <row r="768" spans="1:21" x14ac:dyDescent="0.3">
      <c r="A768">
        <v>0</v>
      </c>
      <c r="B768" t="s">
        <v>2142</v>
      </c>
      <c r="C768" t="s">
        <v>11</v>
      </c>
      <c r="D768">
        <v>1987</v>
      </c>
      <c r="E768">
        <v>108</v>
      </c>
      <c r="F768">
        <v>102</v>
      </c>
      <c r="G768">
        <v>14</v>
      </c>
      <c r="H768">
        <v>3092</v>
      </c>
      <c r="I768">
        <v>103</v>
      </c>
      <c r="J768">
        <v>35.130000000000003</v>
      </c>
      <c r="K768">
        <v>62.26</v>
      </c>
      <c r="L768">
        <v>1</v>
      </c>
      <c r="M768">
        <v>27</v>
      </c>
      <c r="N768">
        <v>8</v>
      </c>
      <c r="O768" s="2">
        <f t="shared" si="51"/>
        <v>28.62962962962963</v>
      </c>
      <c r="P768" s="2">
        <f t="shared" si="52"/>
        <v>30.313725490196077</v>
      </c>
      <c r="Q768">
        <f t="shared" si="53"/>
        <v>97.39</v>
      </c>
      <c r="R768">
        <f t="shared" si="54"/>
        <v>28</v>
      </c>
      <c r="S768" s="3">
        <f>IF(odi[[#This Row],[Milestones]]=0,0,(odi[[#This Row],[Mat]]/odi[[#This Row],[Milestones]]))</f>
        <v>3.8571428571428572</v>
      </c>
      <c r="T768" s="3">
        <f>odi[[#This Row],[Milestones]]/odi[[#This Row],[Mat]]*100</f>
        <v>25.925925925925924</v>
      </c>
      <c r="U768" s="3"/>
    </row>
    <row r="769" spans="1:21" x14ac:dyDescent="0.3">
      <c r="A769">
        <v>44</v>
      </c>
      <c r="B769" t="s">
        <v>2657</v>
      </c>
      <c r="C769" t="s">
        <v>18</v>
      </c>
      <c r="D769">
        <v>1985</v>
      </c>
      <c r="E769">
        <v>22</v>
      </c>
      <c r="F769">
        <v>12</v>
      </c>
      <c r="G769">
        <v>8</v>
      </c>
      <c r="H769">
        <v>101</v>
      </c>
      <c r="I769">
        <v>39</v>
      </c>
      <c r="J769">
        <v>25.25</v>
      </c>
      <c r="K769">
        <v>72.14</v>
      </c>
      <c r="L769">
        <v>0</v>
      </c>
      <c r="M769">
        <v>0</v>
      </c>
      <c r="N769">
        <v>0</v>
      </c>
      <c r="O769" s="2">
        <f t="shared" si="51"/>
        <v>4.5909090909090908</v>
      </c>
      <c r="P769" s="2">
        <f t="shared" si="52"/>
        <v>8.4166666666666661</v>
      </c>
      <c r="Q769">
        <f t="shared" si="53"/>
        <v>97.39</v>
      </c>
      <c r="R769">
        <f t="shared" si="54"/>
        <v>0</v>
      </c>
      <c r="S769" s="3">
        <f>IF(odi[[#This Row],[Milestones]]=0,0,(odi[[#This Row],[Mat]]/odi[[#This Row],[Milestones]]))</f>
        <v>0</v>
      </c>
      <c r="T769" s="3">
        <f>odi[[#This Row],[Milestones]]/odi[[#This Row],[Mat]]*100</f>
        <v>0</v>
      </c>
      <c r="U769" s="3"/>
    </row>
    <row r="770" spans="1:21" x14ac:dyDescent="0.3">
      <c r="A770">
        <v>41</v>
      </c>
      <c r="B770" t="s">
        <v>2114</v>
      </c>
      <c r="C770" t="s">
        <v>16</v>
      </c>
      <c r="D770">
        <v>2000</v>
      </c>
      <c r="E770">
        <v>156</v>
      </c>
      <c r="F770">
        <v>155</v>
      </c>
      <c r="G770">
        <v>5</v>
      </c>
      <c r="H770">
        <v>4780</v>
      </c>
      <c r="I770">
        <v>134</v>
      </c>
      <c r="J770">
        <v>31.86</v>
      </c>
      <c r="K770">
        <v>65.5</v>
      </c>
      <c r="L770">
        <v>5</v>
      </c>
      <c r="M770">
        <v>31</v>
      </c>
      <c r="N770">
        <v>10</v>
      </c>
      <c r="O770" s="2">
        <f t="shared" ref="O770:O833" si="55">H770/E770</f>
        <v>30.641025641025642</v>
      </c>
      <c r="P770" s="2">
        <f t="shared" ref="P770:P833" si="56">H770/F770</f>
        <v>30.838709677419356</v>
      </c>
      <c r="Q770">
        <f t="shared" ref="Q770:Q833" si="57">K770+J770</f>
        <v>97.36</v>
      </c>
      <c r="R770">
        <f t="shared" ref="R770:R833" si="58">M770+L770</f>
        <v>36</v>
      </c>
      <c r="S770" s="3">
        <f>IF(odi[[#This Row],[Milestones]]=0,0,(odi[[#This Row],[Mat]]/odi[[#This Row],[Milestones]]))</f>
        <v>4.333333333333333</v>
      </c>
      <c r="T770" s="3">
        <f>odi[[#This Row],[Milestones]]/odi[[#This Row],[Mat]]*100</f>
        <v>23.076923076923077</v>
      </c>
      <c r="U770" s="3"/>
    </row>
    <row r="771" spans="1:21" x14ac:dyDescent="0.3">
      <c r="A771">
        <v>36</v>
      </c>
      <c r="B771" t="s">
        <v>2198</v>
      </c>
      <c r="C771" t="s">
        <v>19</v>
      </c>
      <c r="D771">
        <v>1997</v>
      </c>
      <c r="E771">
        <v>63</v>
      </c>
      <c r="F771">
        <v>60</v>
      </c>
      <c r="G771">
        <v>2</v>
      </c>
      <c r="H771">
        <v>1530</v>
      </c>
      <c r="I771">
        <v>142</v>
      </c>
      <c r="J771">
        <v>26.37</v>
      </c>
      <c r="K771">
        <v>70.989999999999995</v>
      </c>
      <c r="L771">
        <v>1</v>
      </c>
      <c r="M771">
        <v>12</v>
      </c>
      <c r="N771">
        <v>5</v>
      </c>
      <c r="O771" s="2">
        <f t="shared" si="55"/>
        <v>24.285714285714285</v>
      </c>
      <c r="P771" s="2">
        <f t="shared" si="56"/>
        <v>25.5</v>
      </c>
      <c r="Q771">
        <f t="shared" si="57"/>
        <v>97.36</v>
      </c>
      <c r="R771">
        <f t="shared" si="58"/>
        <v>13</v>
      </c>
      <c r="S771" s="3">
        <f>IF(odi[[#This Row],[Milestones]]=0,0,(odi[[#This Row],[Mat]]/odi[[#This Row],[Milestones]]))</f>
        <v>4.8461538461538458</v>
      </c>
      <c r="T771" s="3">
        <f>odi[[#This Row],[Milestones]]/odi[[#This Row],[Mat]]*100</f>
        <v>20.634920634920633</v>
      </c>
      <c r="U771" s="3"/>
    </row>
    <row r="772" spans="1:21" x14ac:dyDescent="0.3">
      <c r="A772">
        <v>41</v>
      </c>
      <c r="B772" t="s">
        <v>2713</v>
      </c>
      <c r="C772" t="s">
        <v>15</v>
      </c>
      <c r="D772">
        <v>2018</v>
      </c>
      <c r="E772">
        <v>6</v>
      </c>
      <c r="F772">
        <v>6</v>
      </c>
      <c r="G772">
        <v>0</v>
      </c>
      <c r="H772">
        <v>82</v>
      </c>
      <c r="I772">
        <v>32</v>
      </c>
      <c r="J772">
        <v>13.66</v>
      </c>
      <c r="K772">
        <v>83.67</v>
      </c>
      <c r="L772">
        <v>0</v>
      </c>
      <c r="M772">
        <v>0</v>
      </c>
      <c r="N772">
        <v>0</v>
      </c>
      <c r="O772" s="2">
        <f t="shared" si="55"/>
        <v>13.666666666666666</v>
      </c>
      <c r="P772" s="2">
        <f t="shared" si="56"/>
        <v>13.666666666666666</v>
      </c>
      <c r="Q772">
        <f t="shared" si="57"/>
        <v>97.33</v>
      </c>
      <c r="R772">
        <f t="shared" si="58"/>
        <v>0</v>
      </c>
      <c r="S772" s="3">
        <f>IF(odi[[#This Row],[Milestones]]=0,0,(odi[[#This Row],[Mat]]/odi[[#This Row],[Milestones]]))</f>
        <v>0</v>
      </c>
      <c r="T772" s="3">
        <f>odi[[#This Row],[Milestones]]/odi[[#This Row],[Mat]]*100</f>
        <v>0</v>
      </c>
      <c r="U772" s="3"/>
    </row>
    <row r="773" spans="1:21" x14ac:dyDescent="0.3">
      <c r="A773">
        <v>3</v>
      </c>
      <c r="B773" t="s">
        <v>1279</v>
      </c>
      <c r="C773" t="s">
        <v>11</v>
      </c>
      <c r="D773">
        <v>2015</v>
      </c>
      <c r="E773">
        <v>12</v>
      </c>
      <c r="F773">
        <v>12</v>
      </c>
      <c r="G773">
        <v>1</v>
      </c>
      <c r="H773">
        <v>287</v>
      </c>
      <c r="I773">
        <v>104</v>
      </c>
      <c r="J773">
        <v>26.09</v>
      </c>
      <c r="K773">
        <v>71.209999999999994</v>
      </c>
      <c r="L773">
        <v>1</v>
      </c>
      <c r="M773">
        <v>1</v>
      </c>
      <c r="N773">
        <v>0</v>
      </c>
      <c r="O773" s="2">
        <f t="shared" si="55"/>
        <v>23.916666666666668</v>
      </c>
      <c r="P773" s="2">
        <f t="shared" si="56"/>
        <v>23.916666666666668</v>
      </c>
      <c r="Q773">
        <f t="shared" si="57"/>
        <v>97.3</v>
      </c>
      <c r="R773">
        <f t="shared" si="58"/>
        <v>2</v>
      </c>
      <c r="S773" s="3">
        <f>IF(odi[[#This Row],[Milestones]]=0,0,(odi[[#This Row],[Mat]]/odi[[#This Row],[Milestones]]))</f>
        <v>6</v>
      </c>
      <c r="T773" s="3">
        <f>odi[[#This Row],[Milestones]]/odi[[#This Row],[Mat]]*100</f>
        <v>16.666666666666664</v>
      </c>
      <c r="U773" s="3"/>
    </row>
    <row r="774" spans="1:21" x14ac:dyDescent="0.3">
      <c r="A774">
        <v>18</v>
      </c>
      <c r="B774" t="s">
        <v>2589</v>
      </c>
      <c r="C774" t="s">
        <v>11</v>
      </c>
      <c r="D774">
        <v>2002</v>
      </c>
      <c r="E774">
        <v>10</v>
      </c>
      <c r="F774">
        <v>9</v>
      </c>
      <c r="G774">
        <v>4</v>
      </c>
      <c r="H774">
        <v>136</v>
      </c>
      <c r="I774">
        <v>41</v>
      </c>
      <c r="J774">
        <v>27.2</v>
      </c>
      <c r="K774">
        <v>70.099999999999994</v>
      </c>
      <c r="L774">
        <v>0</v>
      </c>
      <c r="M774">
        <v>0</v>
      </c>
      <c r="N774">
        <v>1</v>
      </c>
      <c r="O774" s="2">
        <f t="shared" si="55"/>
        <v>13.6</v>
      </c>
      <c r="P774" s="2">
        <f t="shared" si="56"/>
        <v>15.111111111111111</v>
      </c>
      <c r="Q774">
        <f t="shared" si="57"/>
        <v>97.3</v>
      </c>
      <c r="R774">
        <f t="shared" si="58"/>
        <v>0</v>
      </c>
      <c r="S774" s="3">
        <f>IF(odi[[#This Row],[Milestones]]=0,0,(odi[[#This Row],[Mat]]/odi[[#This Row],[Milestones]]))</f>
        <v>0</v>
      </c>
      <c r="T774" s="3">
        <f>odi[[#This Row],[Milestones]]/odi[[#This Row],[Mat]]*100</f>
        <v>0</v>
      </c>
      <c r="U774" s="3"/>
    </row>
    <row r="775" spans="1:21" x14ac:dyDescent="0.3">
      <c r="A775">
        <v>25</v>
      </c>
      <c r="B775" t="s">
        <v>454</v>
      </c>
      <c r="C775" t="s">
        <v>18</v>
      </c>
      <c r="D775">
        <v>2015</v>
      </c>
      <c r="E775">
        <v>170</v>
      </c>
      <c r="F775">
        <v>101</v>
      </c>
      <c r="G775">
        <v>34</v>
      </c>
      <c r="H775">
        <v>1047</v>
      </c>
      <c r="I775">
        <v>54</v>
      </c>
      <c r="J775">
        <v>15.62</v>
      </c>
      <c r="K775">
        <v>81.66</v>
      </c>
      <c r="L775">
        <v>0</v>
      </c>
      <c r="M775">
        <v>2</v>
      </c>
      <c r="N775">
        <v>8</v>
      </c>
      <c r="O775" s="2">
        <f t="shared" si="55"/>
        <v>6.158823529411765</v>
      </c>
      <c r="P775" s="2">
        <f t="shared" si="56"/>
        <v>10.366336633663366</v>
      </c>
      <c r="Q775">
        <f t="shared" si="57"/>
        <v>97.28</v>
      </c>
      <c r="R775">
        <f t="shared" si="58"/>
        <v>2</v>
      </c>
      <c r="S775" s="3">
        <f>IF(odi[[#This Row],[Milestones]]=0,0,(odi[[#This Row],[Mat]]/odi[[#This Row],[Milestones]]))</f>
        <v>85</v>
      </c>
      <c r="T775" s="3">
        <f>odi[[#This Row],[Milestones]]/odi[[#This Row],[Mat]]*100</f>
        <v>1.1764705882352942</v>
      </c>
      <c r="U775" s="3"/>
    </row>
    <row r="776" spans="1:21" x14ac:dyDescent="0.3">
      <c r="A776">
        <v>1</v>
      </c>
      <c r="B776" t="s">
        <v>2160</v>
      </c>
      <c r="C776" t="s">
        <v>13</v>
      </c>
      <c r="D776">
        <v>2003</v>
      </c>
      <c r="E776">
        <v>88</v>
      </c>
      <c r="F776">
        <v>87</v>
      </c>
      <c r="G776">
        <v>10</v>
      </c>
      <c r="H776">
        <v>2332</v>
      </c>
      <c r="I776">
        <v>115</v>
      </c>
      <c r="J776">
        <v>30.28</v>
      </c>
      <c r="K776">
        <v>66.989999999999995</v>
      </c>
      <c r="L776">
        <v>1</v>
      </c>
      <c r="M776">
        <v>16</v>
      </c>
      <c r="N776">
        <v>6</v>
      </c>
      <c r="O776" s="2">
        <f t="shared" si="55"/>
        <v>26.5</v>
      </c>
      <c r="P776" s="2">
        <f t="shared" si="56"/>
        <v>26.804597701149426</v>
      </c>
      <c r="Q776">
        <f t="shared" si="57"/>
        <v>97.27</v>
      </c>
      <c r="R776">
        <f t="shared" si="58"/>
        <v>17</v>
      </c>
      <c r="S776" s="3">
        <f>IF(odi[[#This Row],[Milestones]]=0,0,(odi[[#This Row],[Mat]]/odi[[#This Row],[Milestones]]))</f>
        <v>5.1764705882352944</v>
      </c>
      <c r="T776" s="3">
        <f>odi[[#This Row],[Milestones]]/odi[[#This Row],[Mat]]*100</f>
        <v>19.318181818181817</v>
      </c>
      <c r="U776" s="3"/>
    </row>
    <row r="777" spans="1:21" x14ac:dyDescent="0.3">
      <c r="A777">
        <v>5</v>
      </c>
      <c r="B777" t="s">
        <v>2104</v>
      </c>
      <c r="C777" t="s">
        <v>15</v>
      </c>
      <c r="D777">
        <v>1996</v>
      </c>
      <c r="E777">
        <v>224</v>
      </c>
      <c r="F777">
        <v>217</v>
      </c>
      <c r="G777">
        <v>30</v>
      </c>
      <c r="H777">
        <v>6248</v>
      </c>
      <c r="I777">
        <v>122</v>
      </c>
      <c r="J777">
        <v>33.409999999999997</v>
      </c>
      <c r="K777">
        <v>63.74</v>
      </c>
      <c r="L777">
        <v>5</v>
      </c>
      <c r="M777">
        <v>44</v>
      </c>
      <c r="N777">
        <v>8</v>
      </c>
      <c r="O777" s="2">
        <f t="shared" si="55"/>
        <v>27.892857142857142</v>
      </c>
      <c r="P777" s="2">
        <f t="shared" si="56"/>
        <v>28.792626728110598</v>
      </c>
      <c r="Q777">
        <f t="shared" si="57"/>
        <v>97.15</v>
      </c>
      <c r="R777">
        <f t="shared" si="58"/>
        <v>49</v>
      </c>
      <c r="S777" s="3">
        <f>IF(odi[[#This Row],[Milestones]]=0,0,(odi[[#This Row],[Mat]]/odi[[#This Row],[Milestones]]))</f>
        <v>4.5714285714285712</v>
      </c>
      <c r="T777" s="3">
        <f>odi[[#This Row],[Milestones]]/odi[[#This Row],[Mat]]*100</f>
        <v>21.875</v>
      </c>
      <c r="U777" s="3"/>
    </row>
    <row r="778" spans="1:21" x14ac:dyDescent="0.3">
      <c r="A778">
        <v>11</v>
      </c>
      <c r="B778" t="s">
        <v>2188</v>
      </c>
      <c r="C778" t="s">
        <v>18</v>
      </c>
      <c r="D778">
        <v>1990</v>
      </c>
      <c r="E778">
        <v>115</v>
      </c>
      <c r="F778">
        <v>98</v>
      </c>
      <c r="G778">
        <v>17</v>
      </c>
      <c r="H778">
        <v>1751</v>
      </c>
      <c r="I778">
        <v>79</v>
      </c>
      <c r="J778">
        <v>21.61</v>
      </c>
      <c r="K778">
        <v>75.5</v>
      </c>
      <c r="L778">
        <v>0</v>
      </c>
      <c r="M778">
        <v>4</v>
      </c>
      <c r="N778">
        <v>4</v>
      </c>
      <c r="O778" s="2">
        <f t="shared" si="55"/>
        <v>15.226086956521739</v>
      </c>
      <c r="P778" s="2">
        <f t="shared" si="56"/>
        <v>17.867346938775512</v>
      </c>
      <c r="Q778">
        <f t="shared" si="57"/>
        <v>97.11</v>
      </c>
      <c r="R778">
        <f t="shared" si="58"/>
        <v>4</v>
      </c>
      <c r="S778" s="3">
        <f>IF(odi[[#This Row],[Milestones]]=0,0,(odi[[#This Row],[Mat]]/odi[[#This Row],[Milestones]]))</f>
        <v>28.75</v>
      </c>
      <c r="T778" s="3">
        <f>odi[[#This Row],[Milestones]]/odi[[#This Row],[Mat]]*100</f>
        <v>3.4782608695652173</v>
      </c>
      <c r="U778" s="3"/>
    </row>
    <row r="779" spans="1:21" x14ac:dyDescent="0.3">
      <c r="A779">
        <v>40</v>
      </c>
      <c r="B779" t="s">
        <v>2629</v>
      </c>
      <c r="C779" t="s">
        <v>13</v>
      </c>
      <c r="D779">
        <v>1988</v>
      </c>
      <c r="E779">
        <v>36</v>
      </c>
      <c r="F779">
        <v>18</v>
      </c>
      <c r="G779">
        <v>8</v>
      </c>
      <c r="H779">
        <v>114</v>
      </c>
      <c r="I779">
        <v>31</v>
      </c>
      <c r="J779">
        <v>11.4</v>
      </c>
      <c r="K779">
        <v>85.71</v>
      </c>
      <c r="L779">
        <v>0</v>
      </c>
      <c r="M779">
        <v>0</v>
      </c>
      <c r="N779">
        <v>2</v>
      </c>
      <c r="O779" s="2">
        <f t="shared" si="55"/>
        <v>3.1666666666666665</v>
      </c>
      <c r="P779" s="2">
        <f t="shared" si="56"/>
        <v>6.333333333333333</v>
      </c>
      <c r="Q779">
        <f t="shared" si="57"/>
        <v>97.11</v>
      </c>
      <c r="R779">
        <f t="shared" si="58"/>
        <v>0</v>
      </c>
      <c r="S779" s="3">
        <f>IF(odi[[#This Row],[Milestones]]=0,0,(odi[[#This Row],[Mat]]/odi[[#This Row],[Milestones]]))</f>
        <v>0</v>
      </c>
      <c r="T779" s="3">
        <f>odi[[#This Row],[Milestones]]/odi[[#This Row],[Mat]]*100</f>
        <v>0</v>
      </c>
      <c r="U779" s="3"/>
    </row>
    <row r="780" spans="1:21" x14ac:dyDescent="0.3">
      <c r="A780">
        <v>31</v>
      </c>
      <c r="B780" t="s">
        <v>2246</v>
      </c>
      <c r="C780" t="s">
        <v>14</v>
      </c>
      <c r="D780">
        <v>2011</v>
      </c>
      <c r="E780">
        <v>53</v>
      </c>
      <c r="F780">
        <v>42</v>
      </c>
      <c r="G780">
        <v>11</v>
      </c>
      <c r="H780">
        <v>862</v>
      </c>
      <c r="I780">
        <v>105</v>
      </c>
      <c r="J780">
        <v>27.8</v>
      </c>
      <c r="K780">
        <v>69.290000000000006</v>
      </c>
      <c r="L780">
        <v>2</v>
      </c>
      <c r="M780">
        <v>0</v>
      </c>
      <c r="N780">
        <v>4</v>
      </c>
      <c r="O780" s="2">
        <f t="shared" si="55"/>
        <v>16.264150943396228</v>
      </c>
      <c r="P780" s="2">
        <f t="shared" si="56"/>
        <v>20.523809523809526</v>
      </c>
      <c r="Q780">
        <f t="shared" si="57"/>
        <v>97.09</v>
      </c>
      <c r="R780">
        <f t="shared" si="58"/>
        <v>2</v>
      </c>
      <c r="S780" s="3">
        <f>IF(odi[[#This Row],[Milestones]]=0,0,(odi[[#This Row],[Mat]]/odi[[#This Row],[Milestones]]))</f>
        <v>26.5</v>
      </c>
      <c r="T780" s="3">
        <f>odi[[#This Row],[Milestones]]/odi[[#This Row],[Mat]]*100</f>
        <v>3.7735849056603774</v>
      </c>
      <c r="U780" s="3"/>
    </row>
    <row r="781" spans="1:21" x14ac:dyDescent="0.3">
      <c r="A781">
        <v>42</v>
      </c>
      <c r="B781" t="s">
        <v>396</v>
      </c>
      <c r="C781" t="s">
        <v>18</v>
      </c>
      <c r="D781">
        <v>2007</v>
      </c>
      <c r="E781">
        <v>102</v>
      </c>
      <c r="F781">
        <v>99</v>
      </c>
      <c r="G781">
        <v>10</v>
      </c>
      <c r="H781">
        <v>2413</v>
      </c>
      <c r="I781">
        <v>172</v>
      </c>
      <c r="J781">
        <v>27.11</v>
      </c>
      <c r="K781">
        <v>69.88</v>
      </c>
      <c r="L781">
        <v>3</v>
      </c>
      <c r="M781">
        <v>11</v>
      </c>
      <c r="N781">
        <v>8</v>
      </c>
      <c r="O781" s="2">
        <f t="shared" si="55"/>
        <v>23.656862745098039</v>
      </c>
      <c r="P781" s="2">
        <f t="shared" si="56"/>
        <v>24.373737373737374</v>
      </c>
      <c r="Q781">
        <f t="shared" si="57"/>
        <v>96.99</v>
      </c>
      <c r="R781">
        <f t="shared" si="58"/>
        <v>14</v>
      </c>
      <c r="S781" s="3">
        <f>IF(odi[[#This Row],[Milestones]]=0,0,(odi[[#This Row],[Mat]]/odi[[#This Row],[Milestones]]))</f>
        <v>7.2857142857142856</v>
      </c>
      <c r="T781" s="3">
        <f>odi[[#This Row],[Milestones]]/odi[[#This Row],[Mat]]*100</f>
        <v>13.725490196078432</v>
      </c>
      <c r="U781" s="3"/>
    </row>
    <row r="782" spans="1:21" x14ac:dyDescent="0.3">
      <c r="A782">
        <v>24</v>
      </c>
      <c r="B782" t="s">
        <v>2131</v>
      </c>
      <c r="C782" t="s">
        <v>15</v>
      </c>
      <c r="D782">
        <v>1999</v>
      </c>
      <c r="E782">
        <v>143</v>
      </c>
      <c r="F782">
        <v>138</v>
      </c>
      <c r="G782">
        <v>11</v>
      </c>
      <c r="H782">
        <v>3675</v>
      </c>
      <c r="I782">
        <v>122</v>
      </c>
      <c r="J782">
        <v>28.93</v>
      </c>
      <c r="K782">
        <v>67.959999999999994</v>
      </c>
      <c r="L782">
        <v>5</v>
      </c>
      <c r="M782">
        <v>18</v>
      </c>
      <c r="N782">
        <v>14</v>
      </c>
      <c r="O782" s="2">
        <f t="shared" si="55"/>
        <v>25.6993006993007</v>
      </c>
      <c r="P782" s="2">
        <f t="shared" si="56"/>
        <v>26.630434782608695</v>
      </c>
      <c r="Q782">
        <f t="shared" si="57"/>
        <v>96.889999999999986</v>
      </c>
      <c r="R782">
        <f t="shared" si="58"/>
        <v>23</v>
      </c>
      <c r="S782" s="3">
        <f>IF(odi[[#This Row],[Milestones]]=0,0,(odi[[#This Row],[Mat]]/odi[[#This Row],[Milestones]]))</f>
        <v>6.2173913043478262</v>
      </c>
      <c r="T782" s="3">
        <f>odi[[#This Row],[Milestones]]/odi[[#This Row],[Mat]]*100</f>
        <v>16.083916083916083</v>
      </c>
      <c r="U782" s="3"/>
    </row>
    <row r="783" spans="1:21" x14ac:dyDescent="0.3">
      <c r="A783">
        <v>13</v>
      </c>
      <c r="B783" t="s">
        <v>342</v>
      </c>
      <c r="C783" t="s">
        <v>14</v>
      </c>
      <c r="D783">
        <v>2017</v>
      </c>
      <c r="E783">
        <v>184</v>
      </c>
      <c r="F783">
        <v>123</v>
      </c>
      <c r="G783">
        <v>37</v>
      </c>
      <c r="H783">
        <v>1327</v>
      </c>
      <c r="I783">
        <v>73</v>
      </c>
      <c r="J783">
        <v>15.43</v>
      </c>
      <c r="K783">
        <v>81.459999999999994</v>
      </c>
      <c r="L783">
        <v>0</v>
      </c>
      <c r="M783">
        <v>4</v>
      </c>
      <c r="N783">
        <v>13</v>
      </c>
      <c r="O783" s="2">
        <f t="shared" si="55"/>
        <v>7.2119565217391308</v>
      </c>
      <c r="P783" s="2">
        <f t="shared" si="56"/>
        <v>10.788617886178862</v>
      </c>
      <c r="Q783">
        <f t="shared" si="57"/>
        <v>96.889999999999986</v>
      </c>
      <c r="R783">
        <f t="shared" si="58"/>
        <v>4</v>
      </c>
      <c r="S783" s="3">
        <f>IF(odi[[#This Row],[Milestones]]=0,0,(odi[[#This Row],[Mat]]/odi[[#This Row],[Milestones]]))</f>
        <v>46</v>
      </c>
      <c r="T783" s="3">
        <f>odi[[#This Row],[Milestones]]/odi[[#This Row],[Mat]]*100</f>
        <v>2.1739130434782608</v>
      </c>
      <c r="U783" s="3"/>
    </row>
    <row r="784" spans="1:21" x14ac:dyDescent="0.3">
      <c r="A784">
        <v>37</v>
      </c>
      <c r="B784" t="s">
        <v>670</v>
      </c>
      <c r="C784" t="s">
        <v>2020</v>
      </c>
      <c r="D784">
        <v>2011</v>
      </c>
      <c r="E784">
        <v>43</v>
      </c>
      <c r="F784">
        <v>42</v>
      </c>
      <c r="G784">
        <v>6</v>
      </c>
      <c r="H784">
        <v>1002</v>
      </c>
      <c r="I784">
        <v>121</v>
      </c>
      <c r="J784">
        <v>27.83</v>
      </c>
      <c r="K784">
        <v>69.05</v>
      </c>
      <c r="L784">
        <v>2</v>
      </c>
      <c r="M784">
        <v>4</v>
      </c>
      <c r="N784">
        <v>3</v>
      </c>
      <c r="O784" s="2">
        <f t="shared" si="55"/>
        <v>23.302325581395348</v>
      </c>
      <c r="P784" s="2">
        <f t="shared" si="56"/>
        <v>23.857142857142858</v>
      </c>
      <c r="Q784">
        <f t="shared" si="57"/>
        <v>96.88</v>
      </c>
      <c r="R784">
        <f t="shared" si="58"/>
        <v>6</v>
      </c>
      <c r="S784" s="3">
        <f>IF(odi[[#This Row],[Milestones]]=0,0,(odi[[#This Row],[Mat]]/odi[[#This Row],[Milestones]]))</f>
        <v>7.166666666666667</v>
      </c>
      <c r="T784" s="3">
        <f>odi[[#This Row],[Milestones]]/odi[[#This Row],[Mat]]*100</f>
        <v>13.953488372093023</v>
      </c>
      <c r="U784" s="3"/>
    </row>
    <row r="785" spans="1:21" x14ac:dyDescent="0.3">
      <c r="A785">
        <v>42</v>
      </c>
      <c r="B785" t="s">
        <v>1846</v>
      </c>
      <c r="C785" t="s">
        <v>15</v>
      </c>
      <c r="D785">
        <v>2010</v>
      </c>
      <c r="E785">
        <v>8</v>
      </c>
      <c r="F785">
        <v>7</v>
      </c>
      <c r="G785">
        <v>0</v>
      </c>
      <c r="H785">
        <v>179</v>
      </c>
      <c r="I785">
        <v>59</v>
      </c>
      <c r="J785">
        <v>25.57</v>
      </c>
      <c r="K785">
        <v>71.31</v>
      </c>
      <c r="L785">
        <v>0</v>
      </c>
      <c r="M785">
        <v>2</v>
      </c>
      <c r="N785">
        <v>0</v>
      </c>
      <c r="O785" s="2">
        <f t="shared" si="55"/>
        <v>22.375</v>
      </c>
      <c r="P785" s="2">
        <f t="shared" si="56"/>
        <v>25.571428571428573</v>
      </c>
      <c r="Q785">
        <f t="shared" si="57"/>
        <v>96.88</v>
      </c>
      <c r="R785">
        <f t="shared" si="58"/>
        <v>2</v>
      </c>
      <c r="S785" s="3">
        <f>IF(odi[[#This Row],[Milestones]]=0,0,(odi[[#This Row],[Mat]]/odi[[#This Row],[Milestones]]))</f>
        <v>4</v>
      </c>
      <c r="T785" s="3">
        <f>odi[[#This Row],[Milestones]]/odi[[#This Row],[Mat]]*100</f>
        <v>25</v>
      </c>
      <c r="U785" s="3"/>
    </row>
    <row r="786" spans="1:21" x14ac:dyDescent="0.3">
      <c r="A786">
        <v>6</v>
      </c>
      <c r="B786" t="s">
        <v>1406</v>
      </c>
      <c r="C786" t="s">
        <v>13</v>
      </c>
      <c r="D786">
        <v>2019</v>
      </c>
      <c r="E786">
        <v>51</v>
      </c>
      <c r="F786">
        <v>17</v>
      </c>
      <c r="G786">
        <v>10</v>
      </c>
      <c r="H786">
        <v>56</v>
      </c>
      <c r="I786">
        <v>13</v>
      </c>
      <c r="J786">
        <v>8</v>
      </c>
      <c r="K786">
        <v>88.88</v>
      </c>
      <c r="L786">
        <v>0</v>
      </c>
      <c r="M786">
        <v>0</v>
      </c>
      <c r="N786">
        <v>3</v>
      </c>
      <c r="O786" s="2">
        <f t="shared" si="55"/>
        <v>1.0980392156862746</v>
      </c>
      <c r="P786" s="2">
        <f t="shared" si="56"/>
        <v>3.2941176470588234</v>
      </c>
      <c r="Q786">
        <f t="shared" si="57"/>
        <v>96.88</v>
      </c>
      <c r="R786">
        <f t="shared" si="58"/>
        <v>0</v>
      </c>
      <c r="S786" s="3">
        <f>IF(odi[[#This Row],[Milestones]]=0,0,(odi[[#This Row],[Mat]]/odi[[#This Row],[Milestones]]))</f>
        <v>0</v>
      </c>
      <c r="T786" s="3">
        <f>odi[[#This Row],[Milestones]]/odi[[#This Row],[Mat]]*100</f>
        <v>0</v>
      </c>
      <c r="U786" s="3"/>
    </row>
    <row r="787" spans="1:21" x14ac:dyDescent="0.3">
      <c r="A787">
        <v>36</v>
      </c>
      <c r="B787" t="s">
        <v>282</v>
      </c>
      <c r="C787" t="s">
        <v>19</v>
      </c>
      <c r="D787">
        <v>2012</v>
      </c>
      <c r="E787">
        <v>150</v>
      </c>
      <c r="F787">
        <v>137</v>
      </c>
      <c r="G787">
        <v>21</v>
      </c>
      <c r="H787">
        <v>3393</v>
      </c>
      <c r="I787">
        <v>107</v>
      </c>
      <c r="J787">
        <v>29.25</v>
      </c>
      <c r="K787">
        <v>67.58</v>
      </c>
      <c r="L787">
        <v>2</v>
      </c>
      <c r="M787">
        <v>22</v>
      </c>
      <c r="N787">
        <v>16</v>
      </c>
      <c r="O787" s="2">
        <f t="shared" si="55"/>
        <v>22.62</v>
      </c>
      <c r="P787" s="2">
        <f t="shared" si="56"/>
        <v>24.766423357664234</v>
      </c>
      <c r="Q787">
        <f t="shared" si="57"/>
        <v>96.83</v>
      </c>
      <c r="R787">
        <f t="shared" si="58"/>
        <v>24</v>
      </c>
      <c r="S787" s="3">
        <f>IF(odi[[#This Row],[Milestones]]=0,0,(odi[[#This Row],[Mat]]/odi[[#This Row],[Milestones]]))</f>
        <v>6.25</v>
      </c>
      <c r="T787" s="3">
        <f>odi[[#This Row],[Milestones]]/odi[[#This Row],[Mat]]*100</f>
        <v>16</v>
      </c>
      <c r="U787" s="3"/>
    </row>
    <row r="788" spans="1:21" x14ac:dyDescent="0.3">
      <c r="A788">
        <v>1</v>
      </c>
      <c r="B788" t="s">
        <v>2862</v>
      </c>
      <c r="C788" t="s">
        <v>12</v>
      </c>
      <c r="D788">
        <v>1998</v>
      </c>
      <c r="E788">
        <v>13</v>
      </c>
      <c r="F788">
        <v>7</v>
      </c>
      <c r="G788">
        <v>4</v>
      </c>
      <c r="H788">
        <v>45</v>
      </c>
      <c r="I788">
        <v>15</v>
      </c>
      <c r="J788">
        <v>15</v>
      </c>
      <c r="K788">
        <v>81.81</v>
      </c>
      <c r="L788">
        <v>0</v>
      </c>
      <c r="M788">
        <v>0</v>
      </c>
      <c r="N788">
        <v>0</v>
      </c>
      <c r="O788" s="2">
        <f t="shared" si="55"/>
        <v>3.4615384615384617</v>
      </c>
      <c r="P788" s="2">
        <f t="shared" si="56"/>
        <v>6.4285714285714288</v>
      </c>
      <c r="Q788">
        <f t="shared" si="57"/>
        <v>96.81</v>
      </c>
      <c r="R788">
        <f t="shared" si="58"/>
        <v>0</v>
      </c>
      <c r="S788" s="3">
        <f>IF(odi[[#This Row],[Milestones]]=0,0,(odi[[#This Row],[Mat]]/odi[[#This Row],[Milestones]]))</f>
        <v>0</v>
      </c>
      <c r="T788" s="3">
        <f>odi[[#This Row],[Milestones]]/odi[[#This Row],[Mat]]*100</f>
        <v>0</v>
      </c>
      <c r="U788" s="3"/>
    </row>
    <row r="789" spans="1:21" x14ac:dyDescent="0.3">
      <c r="A789">
        <v>30</v>
      </c>
      <c r="B789" t="s">
        <v>2111</v>
      </c>
      <c r="C789" t="s">
        <v>19</v>
      </c>
      <c r="D789">
        <v>2003</v>
      </c>
      <c r="E789">
        <v>188</v>
      </c>
      <c r="F789">
        <v>184</v>
      </c>
      <c r="G789">
        <v>14</v>
      </c>
      <c r="H789">
        <v>5185</v>
      </c>
      <c r="I789">
        <v>131</v>
      </c>
      <c r="J789">
        <v>30.5</v>
      </c>
      <c r="K789">
        <v>66.180000000000007</v>
      </c>
      <c r="L789">
        <v>7</v>
      </c>
      <c r="M789">
        <v>30</v>
      </c>
      <c r="N789">
        <v>11</v>
      </c>
      <c r="O789" s="2">
        <f t="shared" si="55"/>
        <v>27.579787234042552</v>
      </c>
      <c r="P789" s="2">
        <f t="shared" si="56"/>
        <v>28.179347826086957</v>
      </c>
      <c r="Q789">
        <f t="shared" si="57"/>
        <v>96.68</v>
      </c>
      <c r="R789">
        <f t="shared" si="58"/>
        <v>37</v>
      </c>
      <c r="S789" s="3">
        <f>IF(odi[[#This Row],[Milestones]]=0,0,(odi[[#This Row],[Mat]]/odi[[#This Row],[Milestones]]))</f>
        <v>5.0810810810810807</v>
      </c>
      <c r="T789" s="3">
        <f>odi[[#This Row],[Milestones]]/odi[[#This Row],[Mat]]*100</f>
        <v>19.680851063829788</v>
      </c>
      <c r="U789" s="3"/>
    </row>
    <row r="790" spans="1:21" x14ac:dyDescent="0.3">
      <c r="A790">
        <v>13</v>
      </c>
      <c r="B790" t="s">
        <v>3047</v>
      </c>
      <c r="C790" t="s">
        <v>11</v>
      </c>
      <c r="D790">
        <v>1990</v>
      </c>
      <c r="E790">
        <v>3</v>
      </c>
      <c r="F790">
        <v>3</v>
      </c>
      <c r="G790">
        <v>1</v>
      </c>
      <c r="H790">
        <v>23</v>
      </c>
      <c r="I790">
        <v>18</v>
      </c>
      <c r="J790">
        <v>11.5</v>
      </c>
      <c r="K790">
        <v>85.18</v>
      </c>
      <c r="L790">
        <v>0</v>
      </c>
      <c r="M790">
        <v>0</v>
      </c>
      <c r="N790">
        <v>0</v>
      </c>
      <c r="O790" s="2">
        <f t="shared" si="55"/>
        <v>7.666666666666667</v>
      </c>
      <c r="P790" s="2">
        <f t="shared" si="56"/>
        <v>7.666666666666667</v>
      </c>
      <c r="Q790">
        <f t="shared" si="57"/>
        <v>96.68</v>
      </c>
      <c r="R790">
        <f t="shared" si="58"/>
        <v>0</v>
      </c>
      <c r="S790" s="3">
        <f>IF(odi[[#This Row],[Milestones]]=0,0,(odi[[#This Row],[Mat]]/odi[[#This Row],[Milestones]]))</f>
        <v>0</v>
      </c>
      <c r="T790" s="3">
        <f>odi[[#This Row],[Milestones]]/odi[[#This Row],[Mat]]*100</f>
        <v>0</v>
      </c>
      <c r="U790" s="3"/>
    </row>
    <row r="791" spans="1:21" x14ac:dyDescent="0.3">
      <c r="A791">
        <v>41</v>
      </c>
      <c r="B791" t="s">
        <v>2254</v>
      </c>
      <c r="C791" t="s">
        <v>17</v>
      </c>
      <c r="D791">
        <v>1998</v>
      </c>
      <c r="E791">
        <v>78</v>
      </c>
      <c r="F791">
        <v>52</v>
      </c>
      <c r="G791">
        <v>16</v>
      </c>
      <c r="H791">
        <v>841</v>
      </c>
      <c r="I791">
        <v>127</v>
      </c>
      <c r="J791">
        <v>23.36</v>
      </c>
      <c r="K791">
        <v>73.319999999999993</v>
      </c>
      <c r="L791">
        <v>1</v>
      </c>
      <c r="M791">
        <v>0</v>
      </c>
      <c r="N791">
        <v>3</v>
      </c>
      <c r="O791" s="2">
        <f t="shared" si="55"/>
        <v>10.782051282051283</v>
      </c>
      <c r="P791" s="2">
        <f t="shared" si="56"/>
        <v>16.173076923076923</v>
      </c>
      <c r="Q791">
        <f t="shared" si="57"/>
        <v>96.679999999999993</v>
      </c>
      <c r="R791">
        <f t="shared" si="58"/>
        <v>1</v>
      </c>
      <c r="S791" s="3">
        <f>IF(odi[[#This Row],[Milestones]]=0,0,(odi[[#This Row],[Mat]]/odi[[#This Row],[Milestones]]))</f>
        <v>78</v>
      </c>
      <c r="T791" s="3">
        <f>odi[[#This Row],[Milestones]]/odi[[#This Row],[Mat]]*100</f>
        <v>1.2820512820512819</v>
      </c>
      <c r="U791" s="3"/>
    </row>
    <row r="792" spans="1:21" x14ac:dyDescent="0.3">
      <c r="A792">
        <v>18</v>
      </c>
      <c r="B792" t="s">
        <v>759</v>
      </c>
      <c r="C792" t="s">
        <v>20</v>
      </c>
      <c r="D792">
        <v>2018</v>
      </c>
      <c r="E792">
        <v>28</v>
      </c>
      <c r="F792">
        <v>26</v>
      </c>
      <c r="G792">
        <v>1</v>
      </c>
      <c r="H792">
        <v>557</v>
      </c>
      <c r="I792">
        <v>60</v>
      </c>
      <c r="J792">
        <v>22.28</v>
      </c>
      <c r="K792">
        <v>74.36</v>
      </c>
      <c r="L792">
        <v>0</v>
      </c>
      <c r="M792">
        <v>3</v>
      </c>
      <c r="N792">
        <v>1</v>
      </c>
      <c r="O792" s="2">
        <f t="shared" si="55"/>
        <v>19.892857142857142</v>
      </c>
      <c r="P792" s="2">
        <f t="shared" si="56"/>
        <v>21.423076923076923</v>
      </c>
      <c r="Q792">
        <f t="shared" si="57"/>
        <v>96.64</v>
      </c>
      <c r="R792">
        <f t="shared" si="58"/>
        <v>3</v>
      </c>
      <c r="S792" s="3">
        <f>IF(odi[[#This Row],[Milestones]]=0,0,(odi[[#This Row],[Mat]]/odi[[#This Row],[Milestones]]))</f>
        <v>9.3333333333333339</v>
      </c>
      <c r="T792" s="3">
        <f>odi[[#This Row],[Milestones]]/odi[[#This Row],[Mat]]*100</f>
        <v>10.714285714285714</v>
      </c>
      <c r="U792" s="3"/>
    </row>
    <row r="793" spans="1:21" x14ac:dyDescent="0.3">
      <c r="A793">
        <v>48</v>
      </c>
      <c r="B793" t="s">
        <v>1361</v>
      </c>
      <c r="C793" t="s">
        <v>16</v>
      </c>
      <c r="D793">
        <v>2009</v>
      </c>
      <c r="E793">
        <v>7</v>
      </c>
      <c r="F793">
        <v>7</v>
      </c>
      <c r="G793">
        <v>0</v>
      </c>
      <c r="H793">
        <v>236</v>
      </c>
      <c r="I793">
        <v>83</v>
      </c>
      <c r="J793">
        <v>33.71</v>
      </c>
      <c r="K793">
        <v>62.93</v>
      </c>
      <c r="L793">
        <v>0</v>
      </c>
      <c r="M793">
        <v>3</v>
      </c>
      <c r="N793">
        <v>1</v>
      </c>
      <c r="O793" s="2">
        <f t="shared" si="55"/>
        <v>33.714285714285715</v>
      </c>
      <c r="P793" s="2">
        <f t="shared" si="56"/>
        <v>33.714285714285715</v>
      </c>
      <c r="Q793">
        <f t="shared" si="57"/>
        <v>96.64</v>
      </c>
      <c r="R793">
        <f t="shared" si="58"/>
        <v>3</v>
      </c>
      <c r="S793" s="3">
        <f>IF(odi[[#This Row],[Milestones]]=0,0,(odi[[#This Row],[Mat]]/odi[[#This Row],[Milestones]]))</f>
        <v>2.3333333333333335</v>
      </c>
      <c r="T793" s="3">
        <f>odi[[#This Row],[Milestones]]/odi[[#This Row],[Mat]]*100</f>
        <v>42.857142857142854</v>
      </c>
      <c r="U793" s="3"/>
    </row>
    <row r="794" spans="1:21" x14ac:dyDescent="0.3">
      <c r="A794">
        <v>6</v>
      </c>
      <c r="B794" t="s">
        <v>2665</v>
      </c>
      <c r="C794" t="s">
        <v>13</v>
      </c>
      <c r="D794">
        <v>1977</v>
      </c>
      <c r="E794">
        <v>2</v>
      </c>
      <c r="F794">
        <v>2</v>
      </c>
      <c r="G794">
        <v>0</v>
      </c>
      <c r="H794">
        <v>99</v>
      </c>
      <c r="I794">
        <v>54</v>
      </c>
      <c r="J794">
        <v>49.5</v>
      </c>
      <c r="K794">
        <v>47.14</v>
      </c>
      <c r="L794">
        <v>0</v>
      </c>
      <c r="M794">
        <v>1</v>
      </c>
      <c r="N794">
        <v>0</v>
      </c>
      <c r="O794" s="2">
        <f t="shared" si="55"/>
        <v>49.5</v>
      </c>
      <c r="P794" s="2">
        <f t="shared" si="56"/>
        <v>49.5</v>
      </c>
      <c r="Q794">
        <f t="shared" si="57"/>
        <v>96.64</v>
      </c>
      <c r="R794">
        <f t="shared" si="58"/>
        <v>1</v>
      </c>
      <c r="S794" s="3">
        <f>IF(odi[[#This Row],[Milestones]]=0,0,(odi[[#This Row],[Mat]]/odi[[#This Row],[Milestones]]))</f>
        <v>2</v>
      </c>
      <c r="T794" s="3">
        <f>odi[[#This Row],[Milestones]]/odi[[#This Row],[Mat]]*100</f>
        <v>50</v>
      </c>
      <c r="U794" s="3"/>
    </row>
    <row r="795" spans="1:21" x14ac:dyDescent="0.3">
      <c r="A795">
        <v>11</v>
      </c>
      <c r="B795" t="s">
        <v>2239</v>
      </c>
      <c r="C795" t="s">
        <v>18</v>
      </c>
      <c r="D795">
        <v>2001</v>
      </c>
      <c r="E795">
        <v>51</v>
      </c>
      <c r="F795">
        <v>50</v>
      </c>
      <c r="G795">
        <v>0</v>
      </c>
      <c r="H795">
        <v>936</v>
      </c>
      <c r="I795">
        <v>86</v>
      </c>
      <c r="J795">
        <v>18.72</v>
      </c>
      <c r="K795">
        <v>77.87</v>
      </c>
      <c r="L795">
        <v>0</v>
      </c>
      <c r="M795">
        <v>5</v>
      </c>
      <c r="N795">
        <v>6</v>
      </c>
      <c r="O795" s="2">
        <f t="shared" si="55"/>
        <v>18.352941176470587</v>
      </c>
      <c r="P795" s="2">
        <f t="shared" si="56"/>
        <v>18.72</v>
      </c>
      <c r="Q795">
        <f t="shared" si="57"/>
        <v>96.59</v>
      </c>
      <c r="R795">
        <f t="shared" si="58"/>
        <v>5</v>
      </c>
      <c r="S795" s="3">
        <f>IF(odi[[#This Row],[Milestones]]=0,0,(odi[[#This Row],[Mat]]/odi[[#This Row],[Milestones]]))</f>
        <v>10.199999999999999</v>
      </c>
      <c r="T795" s="3">
        <f>odi[[#This Row],[Milestones]]/odi[[#This Row],[Mat]]*100</f>
        <v>9.8039215686274517</v>
      </c>
      <c r="U795" s="3"/>
    </row>
    <row r="796" spans="1:21" x14ac:dyDescent="0.3">
      <c r="A796">
        <v>17</v>
      </c>
      <c r="B796" t="s">
        <v>2413</v>
      </c>
      <c r="C796" t="s">
        <v>15</v>
      </c>
      <c r="D796">
        <v>1977</v>
      </c>
      <c r="E796">
        <v>12</v>
      </c>
      <c r="F796">
        <v>12</v>
      </c>
      <c r="G796">
        <v>0</v>
      </c>
      <c r="H796">
        <v>311</v>
      </c>
      <c r="I796">
        <v>105</v>
      </c>
      <c r="J796">
        <v>25.91</v>
      </c>
      <c r="K796">
        <v>70.680000000000007</v>
      </c>
      <c r="L796">
        <v>1</v>
      </c>
      <c r="M796">
        <v>1</v>
      </c>
      <c r="N796">
        <v>0</v>
      </c>
      <c r="O796" s="2">
        <f t="shared" si="55"/>
        <v>25.916666666666668</v>
      </c>
      <c r="P796" s="2">
        <f t="shared" si="56"/>
        <v>25.916666666666668</v>
      </c>
      <c r="Q796">
        <f t="shared" si="57"/>
        <v>96.59</v>
      </c>
      <c r="R796">
        <f t="shared" si="58"/>
        <v>2</v>
      </c>
      <c r="S796" s="3">
        <f>IF(odi[[#This Row],[Milestones]]=0,0,(odi[[#This Row],[Mat]]/odi[[#This Row],[Milestones]]))</f>
        <v>6</v>
      </c>
      <c r="T796" s="3">
        <f>odi[[#This Row],[Milestones]]/odi[[#This Row],[Mat]]*100</f>
        <v>16.666666666666664</v>
      </c>
      <c r="U796" s="3"/>
    </row>
    <row r="797" spans="1:21" x14ac:dyDescent="0.3">
      <c r="A797">
        <v>47</v>
      </c>
      <c r="B797" t="s">
        <v>2256</v>
      </c>
      <c r="C797" t="s">
        <v>15</v>
      </c>
      <c r="D797">
        <v>1981</v>
      </c>
      <c r="E797">
        <v>31</v>
      </c>
      <c r="F797">
        <v>28</v>
      </c>
      <c r="G797">
        <v>4</v>
      </c>
      <c r="H797">
        <v>826</v>
      </c>
      <c r="I797">
        <v>78</v>
      </c>
      <c r="J797">
        <v>34.409999999999997</v>
      </c>
      <c r="K797">
        <v>62.15</v>
      </c>
      <c r="L797">
        <v>0</v>
      </c>
      <c r="M797">
        <v>6</v>
      </c>
      <c r="N797">
        <v>0</v>
      </c>
      <c r="O797" s="2">
        <f t="shared" si="55"/>
        <v>26.64516129032258</v>
      </c>
      <c r="P797" s="2">
        <f t="shared" si="56"/>
        <v>29.5</v>
      </c>
      <c r="Q797">
        <f t="shared" si="57"/>
        <v>96.56</v>
      </c>
      <c r="R797">
        <f t="shared" si="58"/>
        <v>6</v>
      </c>
      <c r="S797" s="3">
        <f>IF(odi[[#This Row],[Milestones]]=0,0,(odi[[#This Row],[Mat]]/odi[[#This Row],[Milestones]]))</f>
        <v>5.166666666666667</v>
      </c>
      <c r="T797" s="3">
        <f>odi[[#This Row],[Milestones]]/odi[[#This Row],[Mat]]*100</f>
        <v>19.35483870967742</v>
      </c>
      <c r="U797" s="3"/>
    </row>
    <row r="798" spans="1:21" x14ac:dyDescent="0.3">
      <c r="A798">
        <v>27</v>
      </c>
      <c r="B798" t="s">
        <v>397</v>
      </c>
      <c r="C798" t="s">
        <v>2023</v>
      </c>
      <c r="D798">
        <v>2019</v>
      </c>
      <c r="E798">
        <v>5</v>
      </c>
      <c r="F798">
        <v>4</v>
      </c>
      <c r="G798">
        <v>0</v>
      </c>
      <c r="H798">
        <v>21</v>
      </c>
      <c r="I798">
        <v>18</v>
      </c>
      <c r="J798">
        <v>5.25</v>
      </c>
      <c r="K798">
        <v>91.3</v>
      </c>
      <c r="L798">
        <v>0</v>
      </c>
      <c r="M798">
        <v>0</v>
      </c>
      <c r="N798">
        <v>2</v>
      </c>
      <c r="O798" s="2">
        <f t="shared" si="55"/>
        <v>4.2</v>
      </c>
      <c r="P798" s="2">
        <f t="shared" si="56"/>
        <v>5.25</v>
      </c>
      <c r="Q798">
        <f t="shared" si="57"/>
        <v>96.55</v>
      </c>
      <c r="R798">
        <f t="shared" si="58"/>
        <v>0</v>
      </c>
      <c r="S798" s="3">
        <f>IF(odi[[#This Row],[Milestones]]=0,0,(odi[[#This Row],[Mat]]/odi[[#This Row],[Milestones]]))</f>
        <v>0</v>
      </c>
      <c r="T798" s="3">
        <f>odi[[#This Row],[Milestones]]/odi[[#This Row],[Mat]]*100</f>
        <v>0</v>
      </c>
      <c r="U798" s="3"/>
    </row>
    <row r="799" spans="1:21" x14ac:dyDescent="0.3">
      <c r="A799">
        <v>41</v>
      </c>
      <c r="B799" t="s">
        <v>2630</v>
      </c>
      <c r="C799" t="s">
        <v>11</v>
      </c>
      <c r="D799">
        <v>1975</v>
      </c>
      <c r="E799">
        <v>5</v>
      </c>
      <c r="F799">
        <v>4</v>
      </c>
      <c r="G799">
        <v>1</v>
      </c>
      <c r="H799">
        <v>114</v>
      </c>
      <c r="I799">
        <v>54</v>
      </c>
      <c r="J799">
        <v>38</v>
      </c>
      <c r="K799">
        <v>58.46</v>
      </c>
      <c r="L799">
        <v>0</v>
      </c>
      <c r="M799">
        <v>1</v>
      </c>
      <c r="N799">
        <v>0</v>
      </c>
      <c r="O799" s="2">
        <f t="shared" si="55"/>
        <v>22.8</v>
      </c>
      <c r="P799" s="2">
        <f t="shared" si="56"/>
        <v>28.5</v>
      </c>
      <c r="Q799">
        <f t="shared" si="57"/>
        <v>96.460000000000008</v>
      </c>
      <c r="R799">
        <f t="shared" si="58"/>
        <v>1</v>
      </c>
      <c r="S799" s="3">
        <f>IF(odi[[#This Row],[Milestones]]=0,0,(odi[[#This Row],[Mat]]/odi[[#This Row],[Milestones]]))</f>
        <v>5</v>
      </c>
      <c r="T799" s="3">
        <f>odi[[#This Row],[Milestones]]/odi[[#This Row],[Mat]]*100</f>
        <v>20</v>
      </c>
      <c r="U799" s="3"/>
    </row>
    <row r="800" spans="1:21" x14ac:dyDescent="0.3">
      <c r="A800">
        <v>14</v>
      </c>
      <c r="B800" t="s">
        <v>2332</v>
      </c>
      <c r="C800" t="s">
        <v>2030</v>
      </c>
      <c r="D800">
        <v>2007</v>
      </c>
      <c r="E800">
        <v>76</v>
      </c>
      <c r="F800">
        <v>49</v>
      </c>
      <c r="G800">
        <v>13</v>
      </c>
      <c r="H800">
        <v>486</v>
      </c>
      <c r="I800">
        <v>44</v>
      </c>
      <c r="J800">
        <v>13.5</v>
      </c>
      <c r="K800">
        <v>82.93</v>
      </c>
      <c r="L800">
        <v>0</v>
      </c>
      <c r="M800">
        <v>0</v>
      </c>
      <c r="N800">
        <v>4</v>
      </c>
      <c r="O800" s="2">
        <f t="shared" si="55"/>
        <v>6.3947368421052628</v>
      </c>
      <c r="P800" s="2">
        <f t="shared" si="56"/>
        <v>9.9183673469387763</v>
      </c>
      <c r="Q800">
        <f t="shared" si="57"/>
        <v>96.43</v>
      </c>
      <c r="R800">
        <f t="shared" si="58"/>
        <v>0</v>
      </c>
      <c r="S800" s="3">
        <f>IF(odi[[#This Row],[Milestones]]=0,0,(odi[[#This Row],[Mat]]/odi[[#This Row],[Milestones]]))</f>
        <v>0</v>
      </c>
      <c r="T800" s="3">
        <f>odi[[#This Row],[Milestones]]/odi[[#This Row],[Mat]]*100</f>
        <v>0</v>
      </c>
      <c r="U800" s="3"/>
    </row>
    <row r="801" spans="1:21" x14ac:dyDescent="0.3">
      <c r="A801">
        <v>42</v>
      </c>
      <c r="B801" t="s">
        <v>1737</v>
      </c>
      <c r="C801" t="s">
        <v>11</v>
      </c>
      <c r="D801">
        <v>2016</v>
      </c>
      <c r="E801">
        <v>12</v>
      </c>
      <c r="F801">
        <v>2</v>
      </c>
      <c r="G801">
        <v>2</v>
      </c>
      <c r="H801">
        <v>27</v>
      </c>
      <c r="I801">
        <v>25</v>
      </c>
      <c r="J801">
        <v>0</v>
      </c>
      <c r="K801">
        <v>96.42</v>
      </c>
      <c r="L801">
        <v>0</v>
      </c>
      <c r="M801">
        <v>0</v>
      </c>
      <c r="N801">
        <v>0</v>
      </c>
      <c r="O801" s="2">
        <f t="shared" si="55"/>
        <v>2.25</v>
      </c>
      <c r="P801" s="2">
        <f t="shared" si="56"/>
        <v>13.5</v>
      </c>
      <c r="Q801">
        <f t="shared" si="57"/>
        <v>96.42</v>
      </c>
      <c r="R801">
        <f t="shared" si="58"/>
        <v>0</v>
      </c>
      <c r="S801" s="3">
        <f>IF(odi[[#This Row],[Milestones]]=0,0,(odi[[#This Row],[Mat]]/odi[[#This Row],[Milestones]]))</f>
        <v>0</v>
      </c>
      <c r="T801" s="3">
        <f>odi[[#This Row],[Milestones]]/odi[[#This Row],[Mat]]*100</f>
        <v>0</v>
      </c>
      <c r="U801" s="3"/>
    </row>
    <row r="802" spans="1:21" x14ac:dyDescent="0.3">
      <c r="A802">
        <v>45</v>
      </c>
      <c r="B802" t="s">
        <v>2255</v>
      </c>
      <c r="C802" t="s">
        <v>12</v>
      </c>
      <c r="D802">
        <v>1986</v>
      </c>
      <c r="E802">
        <v>39</v>
      </c>
      <c r="F802">
        <v>36</v>
      </c>
      <c r="G802">
        <v>2</v>
      </c>
      <c r="H802">
        <v>826</v>
      </c>
      <c r="I802">
        <v>76</v>
      </c>
      <c r="J802">
        <v>24.29</v>
      </c>
      <c r="K802">
        <v>72.069999999999993</v>
      </c>
      <c r="L802">
        <v>0</v>
      </c>
      <c r="M802">
        <v>5</v>
      </c>
      <c r="N802">
        <v>3</v>
      </c>
      <c r="O802" s="2">
        <f t="shared" si="55"/>
        <v>21.179487179487179</v>
      </c>
      <c r="P802" s="2">
        <f t="shared" si="56"/>
        <v>22.944444444444443</v>
      </c>
      <c r="Q802">
        <f t="shared" si="57"/>
        <v>96.359999999999985</v>
      </c>
      <c r="R802">
        <f t="shared" si="58"/>
        <v>5</v>
      </c>
      <c r="S802" s="3">
        <f>IF(odi[[#This Row],[Milestones]]=0,0,(odi[[#This Row],[Mat]]/odi[[#This Row],[Milestones]]))</f>
        <v>7.8</v>
      </c>
      <c r="T802" s="3">
        <f>odi[[#This Row],[Milestones]]/odi[[#This Row],[Mat]]*100</f>
        <v>12.820512820512819</v>
      </c>
      <c r="U802" s="3"/>
    </row>
    <row r="803" spans="1:21" x14ac:dyDescent="0.3">
      <c r="A803">
        <v>39</v>
      </c>
      <c r="B803" t="s">
        <v>2517</v>
      </c>
      <c r="C803" t="s">
        <v>2021</v>
      </c>
      <c r="D803">
        <v>2007</v>
      </c>
      <c r="E803">
        <v>15</v>
      </c>
      <c r="F803">
        <v>11</v>
      </c>
      <c r="G803">
        <v>5</v>
      </c>
      <c r="H803">
        <v>180</v>
      </c>
      <c r="I803">
        <v>44</v>
      </c>
      <c r="J803">
        <v>30</v>
      </c>
      <c r="K803">
        <v>66.17</v>
      </c>
      <c r="L803">
        <v>0</v>
      </c>
      <c r="M803">
        <v>0</v>
      </c>
      <c r="N803">
        <v>1</v>
      </c>
      <c r="O803" s="2">
        <f t="shared" si="55"/>
        <v>12</v>
      </c>
      <c r="P803" s="2">
        <f t="shared" si="56"/>
        <v>16.363636363636363</v>
      </c>
      <c r="Q803">
        <f t="shared" si="57"/>
        <v>96.17</v>
      </c>
      <c r="R803">
        <f t="shared" si="58"/>
        <v>0</v>
      </c>
      <c r="S803" s="3">
        <f>IF(odi[[#This Row],[Milestones]]=0,0,(odi[[#This Row],[Mat]]/odi[[#This Row],[Milestones]]))</f>
        <v>0</v>
      </c>
      <c r="T803" s="3">
        <f>odi[[#This Row],[Milestones]]/odi[[#This Row],[Mat]]*100</f>
        <v>0</v>
      </c>
      <c r="U803" s="3"/>
    </row>
    <row r="804" spans="1:21" x14ac:dyDescent="0.3">
      <c r="A804">
        <v>27</v>
      </c>
      <c r="B804" t="s">
        <v>1657</v>
      </c>
      <c r="C804" t="s">
        <v>22</v>
      </c>
      <c r="D804">
        <v>2007</v>
      </c>
      <c r="E804">
        <v>15</v>
      </c>
      <c r="F804">
        <v>15</v>
      </c>
      <c r="G804">
        <v>1</v>
      </c>
      <c r="H804">
        <v>401</v>
      </c>
      <c r="I804">
        <v>116</v>
      </c>
      <c r="J804">
        <v>28.64</v>
      </c>
      <c r="K804">
        <v>67.5</v>
      </c>
      <c r="L804">
        <v>2</v>
      </c>
      <c r="M804">
        <v>0</v>
      </c>
      <c r="N804">
        <v>2</v>
      </c>
      <c r="O804" s="2">
        <f t="shared" si="55"/>
        <v>26.733333333333334</v>
      </c>
      <c r="P804" s="2">
        <f t="shared" si="56"/>
        <v>26.733333333333334</v>
      </c>
      <c r="Q804">
        <f t="shared" si="57"/>
        <v>96.14</v>
      </c>
      <c r="R804">
        <f t="shared" si="58"/>
        <v>2</v>
      </c>
      <c r="S804" s="3">
        <f>IF(odi[[#This Row],[Milestones]]=0,0,(odi[[#This Row],[Mat]]/odi[[#This Row],[Milestones]]))</f>
        <v>7.5</v>
      </c>
      <c r="T804" s="3">
        <f>odi[[#This Row],[Milestones]]/odi[[#This Row],[Mat]]*100</f>
        <v>13.333333333333334</v>
      </c>
      <c r="U804" s="3"/>
    </row>
    <row r="805" spans="1:21" x14ac:dyDescent="0.3">
      <c r="A805">
        <v>30</v>
      </c>
      <c r="B805" t="s">
        <v>1002</v>
      </c>
      <c r="C805" t="s">
        <v>15</v>
      </c>
      <c r="D805">
        <v>2009</v>
      </c>
      <c r="E805">
        <v>9</v>
      </c>
      <c r="F805">
        <v>8</v>
      </c>
      <c r="G805">
        <v>1</v>
      </c>
      <c r="H805">
        <v>146</v>
      </c>
      <c r="I805">
        <v>59</v>
      </c>
      <c r="J805">
        <v>20.85</v>
      </c>
      <c r="K805">
        <v>75.25</v>
      </c>
      <c r="L805">
        <v>0</v>
      </c>
      <c r="M805">
        <v>1</v>
      </c>
      <c r="N805">
        <v>0</v>
      </c>
      <c r="O805" s="2">
        <f t="shared" si="55"/>
        <v>16.222222222222221</v>
      </c>
      <c r="P805" s="2">
        <f t="shared" si="56"/>
        <v>18.25</v>
      </c>
      <c r="Q805">
        <f t="shared" si="57"/>
        <v>96.1</v>
      </c>
      <c r="R805">
        <f t="shared" si="58"/>
        <v>1</v>
      </c>
      <c r="S805" s="3">
        <f>IF(odi[[#This Row],[Milestones]]=0,0,(odi[[#This Row],[Mat]]/odi[[#This Row],[Milestones]]))</f>
        <v>9</v>
      </c>
      <c r="T805" s="3">
        <f>odi[[#This Row],[Milestones]]/odi[[#This Row],[Mat]]*100</f>
        <v>11.111111111111111</v>
      </c>
      <c r="U805" s="3"/>
    </row>
    <row r="806" spans="1:21" x14ac:dyDescent="0.3">
      <c r="A806">
        <v>16</v>
      </c>
      <c r="B806" t="s">
        <v>1359</v>
      </c>
      <c r="C806" t="s">
        <v>17</v>
      </c>
      <c r="D806">
        <v>2007</v>
      </c>
      <c r="E806">
        <v>88</v>
      </c>
      <c r="F806">
        <v>56</v>
      </c>
      <c r="G806">
        <v>13</v>
      </c>
      <c r="H806">
        <v>905</v>
      </c>
      <c r="I806">
        <v>81</v>
      </c>
      <c r="J806">
        <v>21.04</v>
      </c>
      <c r="K806">
        <v>75.040000000000006</v>
      </c>
      <c r="L806">
        <v>0</v>
      </c>
      <c r="M806">
        <v>3</v>
      </c>
      <c r="N806">
        <v>5</v>
      </c>
      <c r="O806" s="2">
        <f t="shared" si="55"/>
        <v>10.284090909090908</v>
      </c>
      <c r="P806" s="2">
        <f t="shared" si="56"/>
        <v>16.160714285714285</v>
      </c>
      <c r="Q806">
        <f t="shared" si="57"/>
        <v>96.080000000000013</v>
      </c>
      <c r="R806">
        <f t="shared" si="58"/>
        <v>3</v>
      </c>
      <c r="S806" s="3">
        <f>IF(odi[[#This Row],[Milestones]]=0,0,(odi[[#This Row],[Mat]]/odi[[#This Row],[Milestones]]))</f>
        <v>29.333333333333332</v>
      </c>
      <c r="T806" s="3">
        <f>odi[[#This Row],[Milestones]]/odi[[#This Row],[Mat]]*100</f>
        <v>3.4090909090909087</v>
      </c>
      <c r="U806" s="3"/>
    </row>
    <row r="807" spans="1:21" x14ac:dyDescent="0.3">
      <c r="A807">
        <v>1</v>
      </c>
      <c r="B807" t="s">
        <v>2205</v>
      </c>
      <c r="C807" t="s">
        <v>2024</v>
      </c>
      <c r="D807">
        <v>2003</v>
      </c>
      <c r="E807">
        <v>61</v>
      </c>
      <c r="F807">
        <v>59</v>
      </c>
      <c r="G807">
        <v>5</v>
      </c>
      <c r="H807">
        <v>1409</v>
      </c>
      <c r="I807">
        <v>83</v>
      </c>
      <c r="J807">
        <v>26.09</v>
      </c>
      <c r="K807">
        <v>69.959999999999994</v>
      </c>
      <c r="L807">
        <v>0</v>
      </c>
      <c r="M807">
        <v>11</v>
      </c>
      <c r="N807">
        <v>6</v>
      </c>
      <c r="O807" s="2">
        <f t="shared" si="55"/>
        <v>23.098360655737704</v>
      </c>
      <c r="P807" s="2">
        <f t="shared" si="56"/>
        <v>23.881355932203391</v>
      </c>
      <c r="Q807">
        <f t="shared" si="57"/>
        <v>96.05</v>
      </c>
      <c r="R807">
        <f t="shared" si="58"/>
        <v>11</v>
      </c>
      <c r="S807" s="3">
        <f>IF(odi[[#This Row],[Milestones]]=0,0,(odi[[#This Row],[Mat]]/odi[[#This Row],[Milestones]]))</f>
        <v>5.5454545454545459</v>
      </c>
      <c r="T807" s="3">
        <f>odi[[#This Row],[Milestones]]/odi[[#This Row],[Mat]]*100</f>
        <v>18.032786885245901</v>
      </c>
      <c r="U807" s="3"/>
    </row>
    <row r="808" spans="1:21" x14ac:dyDescent="0.3">
      <c r="A808">
        <v>1</v>
      </c>
      <c r="B808" t="s">
        <v>2374</v>
      </c>
      <c r="C808" t="s">
        <v>13</v>
      </c>
      <c r="D808">
        <v>2001</v>
      </c>
      <c r="E808">
        <v>18</v>
      </c>
      <c r="F808">
        <v>18</v>
      </c>
      <c r="G808">
        <v>4</v>
      </c>
      <c r="H808">
        <v>376</v>
      </c>
      <c r="I808">
        <v>51</v>
      </c>
      <c r="J808">
        <v>26.85</v>
      </c>
      <c r="K808">
        <v>69.11</v>
      </c>
      <c r="L808">
        <v>0</v>
      </c>
      <c r="M808">
        <v>1</v>
      </c>
      <c r="N808">
        <v>0</v>
      </c>
      <c r="O808" s="2">
        <f t="shared" si="55"/>
        <v>20.888888888888889</v>
      </c>
      <c r="P808" s="2">
        <f t="shared" si="56"/>
        <v>20.888888888888889</v>
      </c>
      <c r="Q808">
        <f t="shared" si="57"/>
        <v>95.960000000000008</v>
      </c>
      <c r="R808">
        <f t="shared" si="58"/>
        <v>1</v>
      </c>
      <c r="S808" s="3">
        <f>IF(odi[[#This Row],[Milestones]]=0,0,(odi[[#This Row],[Mat]]/odi[[#This Row],[Milestones]]))</f>
        <v>18</v>
      </c>
      <c r="T808" s="3">
        <f>odi[[#This Row],[Milestones]]/odi[[#This Row],[Mat]]*100</f>
        <v>5.5555555555555554</v>
      </c>
      <c r="U808" s="3"/>
    </row>
    <row r="809" spans="1:21" x14ac:dyDescent="0.3">
      <c r="A809">
        <v>1</v>
      </c>
      <c r="B809" t="s">
        <v>2119</v>
      </c>
      <c r="C809" t="s">
        <v>12</v>
      </c>
      <c r="D809">
        <v>1992</v>
      </c>
      <c r="E809">
        <v>117</v>
      </c>
      <c r="F809">
        <v>115</v>
      </c>
      <c r="G809">
        <v>6</v>
      </c>
      <c r="H809">
        <v>4357</v>
      </c>
      <c r="I809">
        <v>126</v>
      </c>
      <c r="J809">
        <v>39.97</v>
      </c>
      <c r="K809">
        <v>55.93</v>
      </c>
      <c r="L809">
        <v>9</v>
      </c>
      <c r="M809">
        <v>22</v>
      </c>
      <c r="N809">
        <v>4</v>
      </c>
      <c r="O809" s="2">
        <f t="shared" si="55"/>
        <v>37.239316239316238</v>
      </c>
      <c r="P809" s="2">
        <f t="shared" si="56"/>
        <v>37.88695652173913</v>
      </c>
      <c r="Q809">
        <f t="shared" si="57"/>
        <v>95.9</v>
      </c>
      <c r="R809">
        <f t="shared" si="58"/>
        <v>31</v>
      </c>
      <c r="S809" s="3">
        <f>IF(odi[[#This Row],[Milestones]]=0,0,(odi[[#This Row],[Mat]]/odi[[#This Row],[Milestones]]))</f>
        <v>3.774193548387097</v>
      </c>
      <c r="T809" s="3">
        <f>odi[[#This Row],[Milestones]]/odi[[#This Row],[Mat]]*100</f>
        <v>26.495726495726498</v>
      </c>
      <c r="U809" s="3"/>
    </row>
    <row r="810" spans="1:21" x14ac:dyDescent="0.3">
      <c r="A810">
        <v>18</v>
      </c>
      <c r="B810" t="s">
        <v>1730</v>
      </c>
      <c r="C810" t="s">
        <v>21</v>
      </c>
      <c r="D810">
        <v>2019</v>
      </c>
      <c r="E810">
        <v>39</v>
      </c>
      <c r="F810">
        <v>39</v>
      </c>
      <c r="G810">
        <v>6</v>
      </c>
      <c r="H810">
        <v>1062</v>
      </c>
      <c r="I810">
        <v>97</v>
      </c>
      <c r="J810">
        <v>32.18</v>
      </c>
      <c r="K810">
        <v>63.7</v>
      </c>
      <c r="L810">
        <v>0</v>
      </c>
      <c r="M810">
        <v>9</v>
      </c>
      <c r="N810">
        <v>4</v>
      </c>
      <c r="O810" s="2">
        <f t="shared" si="55"/>
        <v>27.23076923076923</v>
      </c>
      <c r="P810" s="2">
        <f t="shared" si="56"/>
        <v>27.23076923076923</v>
      </c>
      <c r="Q810">
        <f t="shared" si="57"/>
        <v>95.88</v>
      </c>
      <c r="R810">
        <f t="shared" si="58"/>
        <v>9</v>
      </c>
      <c r="S810" s="3">
        <f>IF(odi[[#This Row],[Milestones]]=0,0,(odi[[#This Row],[Mat]]/odi[[#This Row],[Milestones]]))</f>
        <v>4.333333333333333</v>
      </c>
      <c r="T810" s="3">
        <f>odi[[#This Row],[Milestones]]/odi[[#This Row],[Mat]]*100</f>
        <v>23.076923076923077</v>
      </c>
      <c r="U810" s="3"/>
    </row>
    <row r="811" spans="1:21" x14ac:dyDescent="0.3">
      <c r="A811">
        <v>31</v>
      </c>
      <c r="B811" t="s">
        <v>129</v>
      </c>
      <c r="C811" t="s">
        <v>19</v>
      </c>
      <c r="D811">
        <v>2018</v>
      </c>
      <c r="E811">
        <v>79</v>
      </c>
      <c r="F811">
        <v>72</v>
      </c>
      <c r="G811">
        <v>6</v>
      </c>
      <c r="H811">
        <v>1259</v>
      </c>
      <c r="I811">
        <v>99</v>
      </c>
      <c r="J811">
        <v>19.07</v>
      </c>
      <c r="K811">
        <v>76.81</v>
      </c>
      <c r="L811">
        <v>0</v>
      </c>
      <c r="M811">
        <v>5</v>
      </c>
      <c r="N811">
        <v>10</v>
      </c>
      <c r="O811" s="2">
        <f t="shared" si="55"/>
        <v>15.936708860759493</v>
      </c>
      <c r="P811" s="2">
        <f t="shared" si="56"/>
        <v>17.486111111111111</v>
      </c>
      <c r="Q811">
        <f t="shared" si="57"/>
        <v>95.88</v>
      </c>
      <c r="R811">
        <f t="shared" si="58"/>
        <v>5</v>
      </c>
      <c r="S811" s="3">
        <f>IF(odi[[#This Row],[Milestones]]=0,0,(odi[[#This Row],[Mat]]/odi[[#This Row],[Milestones]]))</f>
        <v>15.8</v>
      </c>
      <c r="T811" s="3">
        <f>odi[[#This Row],[Milestones]]/odi[[#This Row],[Mat]]*100</f>
        <v>6.3291139240506329</v>
      </c>
      <c r="U811" s="3"/>
    </row>
    <row r="812" spans="1:21" x14ac:dyDescent="0.3">
      <c r="A812">
        <v>3</v>
      </c>
      <c r="B812" t="s">
        <v>2376</v>
      </c>
      <c r="C812" t="s">
        <v>13</v>
      </c>
      <c r="D812">
        <v>1998</v>
      </c>
      <c r="E812">
        <v>53</v>
      </c>
      <c r="F812">
        <v>40</v>
      </c>
      <c r="G812">
        <v>14</v>
      </c>
      <c r="H812">
        <v>374</v>
      </c>
      <c r="I812">
        <v>33</v>
      </c>
      <c r="J812">
        <v>14.38</v>
      </c>
      <c r="K812">
        <v>81.48</v>
      </c>
      <c r="L812">
        <v>0</v>
      </c>
      <c r="M812">
        <v>0</v>
      </c>
      <c r="N812">
        <v>6</v>
      </c>
      <c r="O812" s="2">
        <f t="shared" si="55"/>
        <v>7.0566037735849054</v>
      </c>
      <c r="P812" s="2">
        <f t="shared" si="56"/>
        <v>9.35</v>
      </c>
      <c r="Q812">
        <f t="shared" si="57"/>
        <v>95.86</v>
      </c>
      <c r="R812">
        <f t="shared" si="58"/>
        <v>0</v>
      </c>
      <c r="S812" s="3">
        <f>IF(odi[[#This Row],[Milestones]]=0,0,(odi[[#This Row],[Mat]]/odi[[#This Row],[Milestones]]))</f>
        <v>0</v>
      </c>
      <c r="T812" s="3">
        <f>odi[[#This Row],[Milestones]]/odi[[#This Row],[Mat]]*100</f>
        <v>0</v>
      </c>
      <c r="U812" s="3"/>
    </row>
    <row r="813" spans="1:21" x14ac:dyDescent="0.3">
      <c r="A813">
        <v>16</v>
      </c>
      <c r="B813" t="s">
        <v>2190</v>
      </c>
      <c r="C813" t="s">
        <v>16</v>
      </c>
      <c r="D813">
        <v>2003</v>
      </c>
      <c r="E813">
        <v>166</v>
      </c>
      <c r="F813">
        <v>117</v>
      </c>
      <c r="G813">
        <v>29</v>
      </c>
      <c r="H813">
        <v>1709</v>
      </c>
      <c r="I813">
        <v>79</v>
      </c>
      <c r="J813">
        <v>19.420000000000002</v>
      </c>
      <c r="K813">
        <v>76.39</v>
      </c>
      <c r="L813">
        <v>0</v>
      </c>
      <c r="M813">
        <v>3</v>
      </c>
      <c r="N813">
        <v>8</v>
      </c>
      <c r="O813" s="2">
        <f t="shared" si="55"/>
        <v>10.295180722891565</v>
      </c>
      <c r="P813" s="2">
        <f t="shared" si="56"/>
        <v>14.606837606837606</v>
      </c>
      <c r="Q813">
        <f t="shared" si="57"/>
        <v>95.81</v>
      </c>
      <c r="R813">
        <f t="shared" si="58"/>
        <v>3</v>
      </c>
      <c r="S813" s="3">
        <f>IF(odi[[#This Row],[Milestones]]=0,0,(odi[[#This Row],[Mat]]/odi[[#This Row],[Milestones]]))</f>
        <v>55.333333333333336</v>
      </c>
      <c r="T813" s="3">
        <f>odi[[#This Row],[Milestones]]/odi[[#This Row],[Mat]]*100</f>
        <v>1.8072289156626504</v>
      </c>
      <c r="U813" s="3"/>
    </row>
    <row r="814" spans="1:21" x14ac:dyDescent="0.3">
      <c r="A814">
        <v>21</v>
      </c>
      <c r="B814" t="s">
        <v>72</v>
      </c>
      <c r="C814" t="s">
        <v>22</v>
      </c>
      <c r="D814">
        <v>2019</v>
      </c>
      <c r="E814">
        <v>105</v>
      </c>
      <c r="F814">
        <v>99</v>
      </c>
      <c r="G814">
        <v>12</v>
      </c>
      <c r="H814">
        <v>2072</v>
      </c>
      <c r="I814">
        <v>113</v>
      </c>
      <c r="J814">
        <v>23.81</v>
      </c>
      <c r="K814">
        <v>71.94</v>
      </c>
      <c r="L814">
        <v>1</v>
      </c>
      <c r="M814">
        <v>12</v>
      </c>
      <c r="N814">
        <v>6</v>
      </c>
      <c r="O814" s="2">
        <f t="shared" si="55"/>
        <v>19.733333333333334</v>
      </c>
      <c r="P814" s="2">
        <f t="shared" si="56"/>
        <v>20.929292929292931</v>
      </c>
      <c r="Q814">
        <f t="shared" si="57"/>
        <v>95.75</v>
      </c>
      <c r="R814">
        <f t="shared" si="58"/>
        <v>13</v>
      </c>
      <c r="S814" s="3">
        <f>IF(odi[[#This Row],[Milestones]]=0,0,(odi[[#This Row],[Mat]]/odi[[#This Row],[Milestones]]))</f>
        <v>8.0769230769230766</v>
      </c>
      <c r="T814" s="3">
        <f>odi[[#This Row],[Milestones]]/odi[[#This Row],[Mat]]*100</f>
        <v>12.380952380952381</v>
      </c>
      <c r="U814" s="3"/>
    </row>
    <row r="815" spans="1:21" x14ac:dyDescent="0.3">
      <c r="A815">
        <v>0</v>
      </c>
      <c r="B815" t="s">
        <v>2661</v>
      </c>
      <c r="C815" t="s">
        <v>13</v>
      </c>
      <c r="D815">
        <v>1996</v>
      </c>
      <c r="E815">
        <v>7</v>
      </c>
      <c r="F815">
        <v>6</v>
      </c>
      <c r="G815">
        <v>1</v>
      </c>
      <c r="H815">
        <v>100</v>
      </c>
      <c r="I815">
        <v>31</v>
      </c>
      <c r="J815">
        <v>20</v>
      </c>
      <c r="K815">
        <v>75.75</v>
      </c>
      <c r="L815">
        <v>0</v>
      </c>
      <c r="M815">
        <v>0</v>
      </c>
      <c r="N815">
        <v>0</v>
      </c>
      <c r="O815" s="2">
        <f t="shared" si="55"/>
        <v>14.285714285714286</v>
      </c>
      <c r="P815" s="2">
        <f t="shared" si="56"/>
        <v>16.666666666666668</v>
      </c>
      <c r="Q815">
        <f t="shared" si="57"/>
        <v>95.75</v>
      </c>
      <c r="R815">
        <f t="shared" si="58"/>
        <v>0</v>
      </c>
      <c r="S815" s="3">
        <f>IF(odi[[#This Row],[Milestones]]=0,0,(odi[[#This Row],[Mat]]/odi[[#This Row],[Milestones]]))</f>
        <v>0</v>
      </c>
      <c r="T815" s="3">
        <f>odi[[#This Row],[Milestones]]/odi[[#This Row],[Mat]]*100</f>
        <v>0</v>
      </c>
      <c r="U815" s="3"/>
    </row>
    <row r="816" spans="1:21" x14ac:dyDescent="0.3">
      <c r="A816">
        <v>5</v>
      </c>
      <c r="B816" t="s">
        <v>668</v>
      </c>
      <c r="C816" t="s">
        <v>2027</v>
      </c>
      <c r="D816">
        <v>2014</v>
      </c>
      <c r="E816">
        <v>6</v>
      </c>
      <c r="F816">
        <v>6</v>
      </c>
      <c r="G816">
        <v>0</v>
      </c>
      <c r="H816">
        <v>99</v>
      </c>
      <c r="I816">
        <v>37</v>
      </c>
      <c r="J816">
        <v>16.5</v>
      </c>
      <c r="K816">
        <v>79.2</v>
      </c>
      <c r="L816">
        <v>0</v>
      </c>
      <c r="M816">
        <v>0</v>
      </c>
      <c r="N816">
        <v>1</v>
      </c>
      <c r="O816" s="2">
        <f t="shared" si="55"/>
        <v>16.5</v>
      </c>
      <c r="P816" s="2">
        <f t="shared" si="56"/>
        <v>16.5</v>
      </c>
      <c r="Q816">
        <f t="shared" si="57"/>
        <v>95.7</v>
      </c>
      <c r="R816">
        <f t="shared" si="58"/>
        <v>0</v>
      </c>
      <c r="S816" s="3">
        <f>IF(odi[[#This Row],[Milestones]]=0,0,(odi[[#This Row],[Mat]]/odi[[#This Row],[Milestones]]))</f>
        <v>0</v>
      </c>
      <c r="T816" s="3">
        <f>odi[[#This Row],[Milestones]]/odi[[#This Row],[Mat]]*100</f>
        <v>0</v>
      </c>
      <c r="U816" s="3"/>
    </row>
    <row r="817" spans="1:21" x14ac:dyDescent="0.3">
      <c r="A817">
        <v>42</v>
      </c>
      <c r="B817" t="s">
        <v>2179</v>
      </c>
      <c r="C817" t="s">
        <v>18</v>
      </c>
      <c r="D817">
        <v>1987</v>
      </c>
      <c r="E817">
        <v>88</v>
      </c>
      <c r="F817">
        <v>80</v>
      </c>
      <c r="G817">
        <v>19</v>
      </c>
      <c r="H817">
        <v>1874</v>
      </c>
      <c r="I817">
        <v>66</v>
      </c>
      <c r="J817">
        <v>30.72</v>
      </c>
      <c r="K817">
        <v>64.95</v>
      </c>
      <c r="L817">
        <v>0</v>
      </c>
      <c r="M817">
        <v>8</v>
      </c>
      <c r="N817">
        <v>1</v>
      </c>
      <c r="O817" s="2">
        <f t="shared" si="55"/>
        <v>21.295454545454547</v>
      </c>
      <c r="P817" s="2">
        <f t="shared" si="56"/>
        <v>23.425000000000001</v>
      </c>
      <c r="Q817">
        <f t="shared" si="57"/>
        <v>95.67</v>
      </c>
      <c r="R817">
        <f t="shared" si="58"/>
        <v>8</v>
      </c>
      <c r="S817" s="3">
        <f>IF(odi[[#This Row],[Milestones]]=0,0,(odi[[#This Row],[Mat]]/odi[[#This Row],[Milestones]]))</f>
        <v>11</v>
      </c>
      <c r="T817" s="3">
        <f>odi[[#This Row],[Milestones]]/odi[[#This Row],[Mat]]*100</f>
        <v>9.0909090909090917</v>
      </c>
      <c r="U817" s="3"/>
    </row>
    <row r="818" spans="1:21" x14ac:dyDescent="0.3">
      <c r="A818">
        <v>30</v>
      </c>
      <c r="B818" t="s">
        <v>174</v>
      </c>
      <c r="C818" t="s">
        <v>2025</v>
      </c>
      <c r="D818">
        <v>2019</v>
      </c>
      <c r="E818">
        <v>27</v>
      </c>
      <c r="F818">
        <v>27</v>
      </c>
      <c r="G818">
        <v>0</v>
      </c>
      <c r="H818">
        <v>739</v>
      </c>
      <c r="I818">
        <v>104</v>
      </c>
      <c r="J818">
        <v>27.37</v>
      </c>
      <c r="K818">
        <v>68.290000000000006</v>
      </c>
      <c r="L818">
        <v>1</v>
      </c>
      <c r="M818">
        <v>2</v>
      </c>
      <c r="N818">
        <v>1</v>
      </c>
      <c r="O818" s="2">
        <f t="shared" si="55"/>
        <v>27.37037037037037</v>
      </c>
      <c r="P818" s="2">
        <f t="shared" si="56"/>
        <v>27.37037037037037</v>
      </c>
      <c r="Q818">
        <f t="shared" si="57"/>
        <v>95.660000000000011</v>
      </c>
      <c r="R818">
        <f t="shared" si="58"/>
        <v>3</v>
      </c>
      <c r="S818" s="3">
        <f>IF(odi[[#This Row],[Milestones]]=0,0,(odi[[#This Row],[Mat]]/odi[[#This Row],[Milestones]]))</f>
        <v>9</v>
      </c>
      <c r="T818" s="3">
        <f>odi[[#This Row],[Milestones]]/odi[[#This Row],[Mat]]*100</f>
        <v>11.111111111111111</v>
      </c>
      <c r="U818" s="3"/>
    </row>
    <row r="819" spans="1:21" x14ac:dyDescent="0.3">
      <c r="A819">
        <v>1</v>
      </c>
      <c r="B819" t="s">
        <v>588</v>
      </c>
      <c r="C819" t="s">
        <v>14</v>
      </c>
      <c r="D819">
        <v>2008</v>
      </c>
      <c r="E819">
        <v>9</v>
      </c>
      <c r="F819">
        <v>9</v>
      </c>
      <c r="G819">
        <v>0</v>
      </c>
      <c r="H819">
        <v>257</v>
      </c>
      <c r="I819">
        <v>73</v>
      </c>
      <c r="J819">
        <v>28.55</v>
      </c>
      <c r="K819">
        <v>67.099999999999994</v>
      </c>
      <c r="L819">
        <v>0</v>
      </c>
      <c r="M819">
        <v>2</v>
      </c>
      <c r="N819">
        <v>1</v>
      </c>
      <c r="O819" s="2">
        <f t="shared" si="55"/>
        <v>28.555555555555557</v>
      </c>
      <c r="P819" s="2">
        <f t="shared" si="56"/>
        <v>28.555555555555557</v>
      </c>
      <c r="Q819">
        <f t="shared" si="57"/>
        <v>95.649999999999991</v>
      </c>
      <c r="R819">
        <f t="shared" si="58"/>
        <v>2</v>
      </c>
      <c r="S819" s="3">
        <f>IF(odi[[#This Row],[Milestones]]=0,0,(odi[[#This Row],[Mat]]/odi[[#This Row],[Milestones]]))</f>
        <v>4.5</v>
      </c>
      <c r="T819" s="3">
        <f>odi[[#This Row],[Milestones]]/odi[[#This Row],[Mat]]*100</f>
        <v>22.222222222222221</v>
      </c>
      <c r="U819" s="3"/>
    </row>
    <row r="820" spans="1:21" x14ac:dyDescent="0.3">
      <c r="A820">
        <v>7</v>
      </c>
      <c r="B820" t="s">
        <v>2207</v>
      </c>
      <c r="C820" t="s">
        <v>13</v>
      </c>
      <c r="D820">
        <v>1988</v>
      </c>
      <c r="E820">
        <v>34</v>
      </c>
      <c r="F820">
        <v>34</v>
      </c>
      <c r="G820">
        <v>0</v>
      </c>
      <c r="H820">
        <v>1361</v>
      </c>
      <c r="I820">
        <v>106</v>
      </c>
      <c r="J820">
        <v>40.020000000000003</v>
      </c>
      <c r="K820">
        <v>55.61</v>
      </c>
      <c r="L820">
        <v>1</v>
      </c>
      <c r="M820">
        <v>11</v>
      </c>
      <c r="N820">
        <v>2</v>
      </c>
      <c r="O820" s="2">
        <f t="shared" si="55"/>
        <v>40.029411764705884</v>
      </c>
      <c r="P820" s="2">
        <f t="shared" si="56"/>
        <v>40.029411764705884</v>
      </c>
      <c r="Q820">
        <f t="shared" si="57"/>
        <v>95.63</v>
      </c>
      <c r="R820">
        <f t="shared" si="58"/>
        <v>12</v>
      </c>
      <c r="S820" s="3">
        <f>IF(odi[[#This Row],[Milestones]]=0,0,(odi[[#This Row],[Mat]]/odi[[#This Row],[Milestones]]))</f>
        <v>2.8333333333333335</v>
      </c>
      <c r="T820" s="3">
        <f>odi[[#This Row],[Milestones]]/odi[[#This Row],[Mat]]*100</f>
        <v>35.294117647058826</v>
      </c>
      <c r="U820" s="3"/>
    </row>
    <row r="821" spans="1:21" x14ac:dyDescent="0.3">
      <c r="A821">
        <v>48</v>
      </c>
      <c r="B821" t="s">
        <v>2183</v>
      </c>
      <c r="C821" t="s">
        <v>19</v>
      </c>
      <c r="D821">
        <v>2000</v>
      </c>
      <c r="E821">
        <v>71</v>
      </c>
      <c r="F821">
        <v>70</v>
      </c>
      <c r="G821">
        <v>3</v>
      </c>
      <c r="H821">
        <v>1818</v>
      </c>
      <c r="I821">
        <v>112</v>
      </c>
      <c r="J821">
        <v>27.13</v>
      </c>
      <c r="K821">
        <v>68.5</v>
      </c>
      <c r="L821">
        <v>2</v>
      </c>
      <c r="M821">
        <v>8</v>
      </c>
      <c r="N821">
        <v>1</v>
      </c>
      <c r="O821" s="2">
        <f t="shared" si="55"/>
        <v>25.6056338028169</v>
      </c>
      <c r="P821" s="2">
        <f t="shared" si="56"/>
        <v>25.971428571428572</v>
      </c>
      <c r="Q821">
        <f t="shared" si="57"/>
        <v>95.63</v>
      </c>
      <c r="R821">
        <f t="shared" si="58"/>
        <v>10</v>
      </c>
      <c r="S821" s="3">
        <f>IF(odi[[#This Row],[Milestones]]=0,0,(odi[[#This Row],[Mat]]/odi[[#This Row],[Milestones]]))</f>
        <v>7.1</v>
      </c>
      <c r="T821" s="3">
        <f>odi[[#This Row],[Milestones]]/odi[[#This Row],[Mat]]*100</f>
        <v>14.084507042253522</v>
      </c>
      <c r="U821" s="3"/>
    </row>
    <row r="822" spans="1:21" x14ac:dyDescent="0.3">
      <c r="A822">
        <v>25</v>
      </c>
      <c r="B822" t="s">
        <v>3194</v>
      </c>
      <c r="C822" t="s">
        <v>14</v>
      </c>
      <c r="D822">
        <v>2018</v>
      </c>
      <c r="E822">
        <v>2</v>
      </c>
      <c r="F822">
        <v>2</v>
      </c>
      <c r="G822">
        <v>1</v>
      </c>
      <c r="H822">
        <v>11</v>
      </c>
      <c r="I822">
        <v>11</v>
      </c>
      <c r="J822">
        <v>11</v>
      </c>
      <c r="K822">
        <v>84.61</v>
      </c>
      <c r="L822">
        <v>0</v>
      </c>
      <c r="M822">
        <v>0</v>
      </c>
      <c r="N822">
        <v>1</v>
      </c>
      <c r="O822" s="2">
        <f t="shared" si="55"/>
        <v>5.5</v>
      </c>
      <c r="P822" s="2">
        <f t="shared" si="56"/>
        <v>5.5</v>
      </c>
      <c r="Q822">
        <f t="shared" si="57"/>
        <v>95.61</v>
      </c>
      <c r="R822">
        <f t="shared" si="58"/>
        <v>0</v>
      </c>
      <c r="S822" s="3">
        <f>IF(odi[[#This Row],[Milestones]]=0,0,(odi[[#This Row],[Mat]]/odi[[#This Row],[Milestones]]))</f>
        <v>0</v>
      </c>
      <c r="T822" s="3">
        <f>odi[[#This Row],[Milestones]]/odi[[#This Row],[Mat]]*100</f>
        <v>0</v>
      </c>
      <c r="U822" s="3"/>
    </row>
    <row r="823" spans="1:21" x14ac:dyDescent="0.3">
      <c r="A823">
        <v>2</v>
      </c>
      <c r="B823" t="s">
        <v>2279</v>
      </c>
      <c r="C823" t="s">
        <v>15</v>
      </c>
      <c r="D823">
        <v>1999</v>
      </c>
      <c r="E823">
        <v>55</v>
      </c>
      <c r="F823">
        <v>36</v>
      </c>
      <c r="G823">
        <v>6</v>
      </c>
      <c r="H823">
        <v>678</v>
      </c>
      <c r="I823">
        <v>86</v>
      </c>
      <c r="J823">
        <v>22.6</v>
      </c>
      <c r="K823">
        <v>72.98</v>
      </c>
      <c r="L823">
        <v>0</v>
      </c>
      <c r="M823">
        <v>5</v>
      </c>
      <c r="N823">
        <v>4</v>
      </c>
      <c r="O823" s="2">
        <f t="shared" si="55"/>
        <v>12.327272727272728</v>
      </c>
      <c r="P823" s="2">
        <f t="shared" si="56"/>
        <v>18.833333333333332</v>
      </c>
      <c r="Q823">
        <f t="shared" si="57"/>
        <v>95.580000000000013</v>
      </c>
      <c r="R823">
        <f t="shared" si="58"/>
        <v>5</v>
      </c>
      <c r="S823" s="3">
        <f>IF(odi[[#This Row],[Milestones]]=0,0,(odi[[#This Row],[Mat]]/odi[[#This Row],[Milestones]]))</f>
        <v>11</v>
      </c>
      <c r="T823" s="3">
        <f>odi[[#This Row],[Milestones]]/odi[[#This Row],[Mat]]*100</f>
        <v>9.0909090909090917</v>
      </c>
      <c r="U823" s="3"/>
    </row>
    <row r="824" spans="1:21" x14ac:dyDescent="0.3">
      <c r="A824">
        <v>26</v>
      </c>
      <c r="B824" t="s">
        <v>790</v>
      </c>
      <c r="C824" t="s">
        <v>18</v>
      </c>
      <c r="D824">
        <v>2011</v>
      </c>
      <c r="E824">
        <v>41</v>
      </c>
      <c r="F824">
        <v>37</v>
      </c>
      <c r="G824">
        <v>1</v>
      </c>
      <c r="H824">
        <v>1046</v>
      </c>
      <c r="I824">
        <v>139</v>
      </c>
      <c r="J824">
        <v>29.05</v>
      </c>
      <c r="K824">
        <v>66.53</v>
      </c>
      <c r="L824">
        <v>1</v>
      </c>
      <c r="M824">
        <v>7</v>
      </c>
      <c r="N824">
        <v>3</v>
      </c>
      <c r="O824" s="2">
        <f t="shared" si="55"/>
        <v>25.512195121951219</v>
      </c>
      <c r="P824" s="2">
        <f t="shared" si="56"/>
        <v>28.27027027027027</v>
      </c>
      <c r="Q824">
        <f t="shared" si="57"/>
        <v>95.58</v>
      </c>
      <c r="R824">
        <f t="shared" si="58"/>
        <v>8</v>
      </c>
      <c r="S824" s="3">
        <f>IF(odi[[#This Row],[Milestones]]=0,0,(odi[[#This Row],[Mat]]/odi[[#This Row],[Milestones]]))</f>
        <v>5.125</v>
      </c>
      <c r="T824" s="3">
        <f>odi[[#This Row],[Milestones]]/odi[[#This Row],[Mat]]*100</f>
        <v>19.512195121951219</v>
      </c>
      <c r="U824" s="3"/>
    </row>
    <row r="825" spans="1:21" x14ac:dyDescent="0.3">
      <c r="A825">
        <v>45</v>
      </c>
      <c r="B825" t="s">
        <v>594</v>
      </c>
      <c r="C825" t="s">
        <v>20</v>
      </c>
      <c r="D825">
        <v>2019</v>
      </c>
      <c r="E825">
        <v>38</v>
      </c>
      <c r="F825">
        <v>24</v>
      </c>
      <c r="G825">
        <v>4</v>
      </c>
      <c r="H825">
        <v>381</v>
      </c>
      <c r="I825">
        <v>51</v>
      </c>
      <c r="J825">
        <v>19.05</v>
      </c>
      <c r="K825">
        <v>76.5</v>
      </c>
      <c r="L825">
        <v>0</v>
      </c>
      <c r="M825">
        <v>1</v>
      </c>
      <c r="N825">
        <v>0</v>
      </c>
      <c r="O825" s="2">
        <f t="shared" si="55"/>
        <v>10.026315789473685</v>
      </c>
      <c r="P825" s="2">
        <f t="shared" si="56"/>
        <v>15.875</v>
      </c>
      <c r="Q825">
        <f t="shared" si="57"/>
        <v>95.55</v>
      </c>
      <c r="R825">
        <f t="shared" si="58"/>
        <v>1</v>
      </c>
      <c r="S825" s="3">
        <f>IF(odi[[#This Row],[Milestones]]=0,0,(odi[[#This Row],[Mat]]/odi[[#This Row],[Milestones]]))</f>
        <v>38</v>
      </c>
      <c r="T825" s="3">
        <f>odi[[#This Row],[Milestones]]/odi[[#This Row],[Mat]]*100</f>
        <v>2.6315789473684208</v>
      </c>
      <c r="U825" s="3"/>
    </row>
    <row r="826" spans="1:21" x14ac:dyDescent="0.3">
      <c r="A826">
        <v>27</v>
      </c>
      <c r="B826" t="s">
        <v>1062</v>
      </c>
      <c r="C826" t="s">
        <v>13</v>
      </c>
      <c r="D826">
        <v>2007</v>
      </c>
      <c r="E826">
        <v>86</v>
      </c>
      <c r="F826">
        <v>83</v>
      </c>
      <c r="G826">
        <v>10</v>
      </c>
      <c r="H826">
        <v>1982</v>
      </c>
      <c r="I826">
        <v>90</v>
      </c>
      <c r="J826">
        <v>27.15</v>
      </c>
      <c r="K826">
        <v>68.39</v>
      </c>
      <c r="L826">
        <v>0</v>
      </c>
      <c r="M826">
        <v>16</v>
      </c>
      <c r="N826">
        <v>9</v>
      </c>
      <c r="O826" s="2">
        <f t="shared" si="55"/>
        <v>23.046511627906977</v>
      </c>
      <c r="P826" s="2">
        <f t="shared" si="56"/>
        <v>23.879518072289155</v>
      </c>
      <c r="Q826">
        <f t="shared" si="57"/>
        <v>95.539999999999992</v>
      </c>
      <c r="R826">
        <f t="shared" si="58"/>
        <v>16</v>
      </c>
      <c r="S826" s="3">
        <f>IF(odi[[#This Row],[Milestones]]=0,0,(odi[[#This Row],[Mat]]/odi[[#This Row],[Milestones]]))</f>
        <v>5.375</v>
      </c>
      <c r="T826" s="3">
        <f>odi[[#This Row],[Milestones]]/odi[[#This Row],[Mat]]*100</f>
        <v>18.604651162790699</v>
      </c>
      <c r="U826" s="3"/>
    </row>
    <row r="827" spans="1:21" x14ac:dyDescent="0.3">
      <c r="A827">
        <v>30</v>
      </c>
      <c r="B827" t="s">
        <v>463</v>
      </c>
      <c r="C827" t="s">
        <v>16</v>
      </c>
      <c r="D827">
        <v>2019</v>
      </c>
      <c r="E827">
        <v>23</v>
      </c>
      <c r="F827">
        <v>15</v>
      </c>
      <c r="G827">
        <v>2</v>
      </c>
      <c r="H827">
        <v>162</v>
      </c>
      <c r="I827">
        <v>28</v>
      </c>
      <c r="J827">
        <v>12.46</v>
      </c>
      <c r="K827">
        <v>83.07</v>
      </c>
      <c r="L827">
        <v>0</v>
      </c>
      <c r="M827">
        <v>0</v>
      </c>
      <c r="N827">
        <v>2</v>
      </c>
      <c r="O827" s="2">
        <f t="shared" si="55"/>
        <v>7.0434782608695654</v>
      </c>
      <c r="P827" s="2">
        <f t="shared" si="56"/>
        <v>10.8</v>
      </c>
      <c r="Q827">
        <f t="shared" si="57"/>
        <v>95.53</v>
      </c>
      <c r="R827">
        <f t="shared" si="58"/>
        <v>0</v>
      </c>
      <c r="S827" s="3">
        <f>IF(odi[[#This Row],[Milestones]]=0,0,(odi[[#This Row],[Mat]]/odi[[#This Row],[Milestones]]))</f>
        <v>0</v>
      </c>
      <c r="T827" s="3">
        <f>odi[[#This Row],[Milestones]]/odi[[#This Row],[Mat]]*100</f>
        <v>0</v>
      </c>
      <c r="U827" s="3"/>
    </row>
    <row r="828" spans="1:21" x14ac:dyDescent="0.3">
      <c r="A828">
        <v>0</v>
      </c>
      <c r="B828" t="s">
        <v>2118</v>
      </c>
      <c r="C828" t="s">
        <v>18</v>
      </c>
      <c r="D828">
        <v>2004</v>
      </c>
      <c r="E828">
        <v>250</v>
      </c>
      <c r="F828">
        <v>213</v>
      </c>
      <c r="G828">
        <v>62</v>
      </c>
      <c r="H828">
        <v>4379</v>
      </c>
      <c r="I828">
        <v>130</v>
      </c>
      <c r="J828">
        <v>29</v>
      </c>
      <c r="K828">
        <v>66.510000000000005</v>
      </c>
      <c r="L828">
        <v>1</v>
      </c>
      <c r="M828">
        <v>16</v>
      </c>
      <c r="N828">
        <v>12</v>
      </c>
      <c r="O828" s="2">
        <f t="shared" si="55"/>
        <v>17.515999999999998</v>
      </c>
      <c r="P828" s="2">
        <f t="shared" si="56"/>
        <v>20.558685446009388</v>
      </c>
      <c r="Q828">
        <f t="shared" si="57"/>
        <v>95.51</v>
      </c>
      <c r="R828">
        <f t="shared" si="58"/>
        <v>17</v>
      </c>
      <c r="S828" s="3">
        <f>IF(odi[[#This Row],[Milestones]]=0,0,(odi[[#This Row],[Mat]]/odi[[#This Row],[Milestones]]))</f>
        <v>14.705882352941176</v>
      </c>
      <c r="T828" s="3">
        <f>odi[[#This Row],[Milestones]]/odi[[#This Row],[Mat]]*100</f>
        <v>6.8000000000000007</v>
      </c>
      <c r="U828" s="3"/>
    </row>
    <row r="829" spans="1:21" x14ac:dyDescent="0.3">
      <c r="A829">
        <v>9</v>
      </c>
      <c r="B829" t="s">
        <v>330</v>
      </c>
      <c r="C829" t="s">
        <v>17</v>
      </c>
      <c r="D829">
        <v>2015</v>
      </c>
      <c r="E829">
        <v>17</v>
      </c>
      <c r="F829">
        <v>17</v>
      </c>
      <c r="G829">
        <v>1</v>
      </c>
      <c r="H829">
        <v>425</v>
      </c>
      <c r="I829">
        <v>82</v>
      </c>
      <c r="J829">
        <v>26.56</v>
      </c>
      <c r="K829">
        <v>68.88</v>
      </c>
      <c r="L829">
        <v>0</v>
      </c>
      <c r="M829">
        <v>4</v>
      </c>
      <c r="N829">
        <v>2</v>
      </c>
      <c r="O829" s="2">
        <f t="shared" si="55"/>
        <v>25</v>
      </c>
      <c r="P829" s="2">
        <f t="shared" si="56"/>
        <v>25</v>
      </c>
      <c r="Q829">
        <f t="shared" si="57"/>
        <v>95.44</v>
      </c>
      <c r="R829">
        <f t="shared" si="58"/>
        <v>4</v>
      </c>
      <c r="S829" s="3">
        <f>IF(odi[[#This Row],[Milestones]]=0,0,(odi[[#This Row],[Mat]]/odi[[#This Row],[Milestones]]))</f>
        <v>4.25</v>
      </c>
      <c r="T829" s="3">
        <f>odi[[#This Row],[Milestones]]/odi[[#This Row],[Mat]]*100</f>
        <v>23.52941176470588</v>
      </c>
      <c r="U829" s="3"/>
    </row>
    <row r="830" spans="1:21" x14ac:dyDescent="0.3">
      <c r="A830">
        <v>14</v>
      </c>
      <c r="B830" t="s">
        <v>1109</v>
      </c>
      <c r="C830" t="s">
        <v>16</v>
      </c>
      <c r="D830">
        <v>1997</v>
      </c>
      <c r="E830">
        <v>198</v>
      </c>
      <c r="F830">
        <v>197</v>
      </c>
      <c r="G830">
        <v>15</v>
      </c>
      <c r="H830">
        <v>5841</v>
      </c>
      <c r="I830">
        <v>119</v>
      </c>
      <c r="J830">
        <v>32.090000000000003</v>
      </c>
      <c r="K830">
        <v>63.31</v>
      </c>
      <c r="L830">
        <v>9</v>
      </c>
      <c r="M830">
        <v>31</v>
      </c>
      <c r="N830">
        <v>15</v>
      </c>
      <c r="O830" s="2">
        <f t="shared" si="55"/>
        <v>29.5</v>
      </c>
      <c r="P830" s="2">
        <f t="shared" si="56"/>
        <v>29.649746192893399</v>
      </c>
      <c r="Q830">
        <f t="shared" si="57"/>
        <v>95.4</v>
      </c>
      <c r="R830">
        <f t="shared" si="58"/>
        <v>40</v>
      </c>
      <c r="S830" s="3">
        <f>IF(odi[[#This Row],[Milestones]]=0,0,(odi[[#This Row],[Mat]]/odi[[#This Row],[Milestones]]))</f>
        <v>4.95</v>
      </c>
      <c r="T830" s="3">
        <f>odi[[#This Row],[Milestones]]/odi[[#This Row],[Mat]]*100</f>
        <v>20.202020202020201</v>
      </c>
      <c r="U830" s="3"/>
    </row>
    <row r="831" spans="1:21" x14ac:dyDescent="0.3">
      <c r="A831">
        <v>0</v>
      </c>
      <c r="B831" t="s">
        <v>2795</v>
      </c>
      <c r="C831" t="s">
        <v>2022</v>
      </c>
      <c r="D831">
        <v>2019</v>
      </c>
      <c r="E831">
        <v>3</v>
      </c>
      <c r="F831">
        <v>3</v>
      </c>
      <c r="G831">
        <v>0</v>
      </c>
      <c r="H831">
        <v>56</v>
      </c>
      <c r="I831">
        <v>23</v>
      </c>
      <c r="J831">
        <v>18.66</v>
      </c>
      <c r="K831">
        <v>76.709999999999994</v>
      </c>
      <c r="L831">
        <v>0</v>
      </c>
      <c r="M831">
        <v>0</v>
      </c>
      <c r="N831">
        <v>0</v>
      </c>
      <c r="O831" s="2">
        <f t="shared" si="55"/>
        <v>18.666666666666668</v>
      </c>
      <c r="P831" s="2">
        <f t="shared" si="56"/>
        <v>18.666666666666668</v>
      </c>
      <c r="Q831">
        <f t="shared" si="57"/>
        <v>95.36999999999999</v>
      </c>
      <c r="R831">
        <f t="shared" si="58"/>
        <v>0</v>
      </c>
      <c r="S831" s="3">
        <f>IF(odi[[#This Row],[Milestones]]=0,0,(odi[[#This Row],[Mat]]/odi[[#This Row],[Milestones]]))</f>
        <v>0</v>
      </c>
      <c r="T831" s="3">
        <f>odi[[#This Row],[Milestones]]/odi[[#This Row],[Mat]]*100</f>
        <v>0</v>
      </c>
      <c r="U831" s="3"/>
    </row>
    <row r="832" spans="1:21" x14ac:dyDescent="0.3">
      <c r="A832">
        <v>28</v>
      </c>
      <c r="B832" t="s">
        <v>2845</v>
      </c>
      <c r="C832" t="s">
        <v>17</v>
      </c>
      <c r="D832">
        <v>1994</v>
      </c>
      <c r="E832">
        <v>17</v>
      </c>
      <c r="F832">
        <v>8</v>
      </c>
      <c r="G832">
        <v>3</v>
      </c>
      <c r="H832">
        <v>48</v>
      </c>
      <c r="I832">
        <v>13</v>
      </c>
      <c r="J832">
        <v>9.6</v>
      </c>
      <c r="K832">
        <v>85.71</v>
      </c>
      <c r="L832">
        <v>0</v>
      </c>
      <c r="M832">
        <v>0</v>
      </c>
      <c r="N832">
        <v>1</v>
      </c>
      <c r="O832" s="2">
        <f t="shared" si="55"/>
        <v>2.8235294117647061</v>
      </c>
      <c r="P832" s="2">
        <f t="shared" si="56"/>
        <v>6</v>
      </c>
      <c r="Q832">
        <f t="shared" si="57"/>
        <v>95.309999999999988</v>
      </c>
      <c r="R832">
        <f t="shared" si="58"/>
        <v>0</v>
      </c>
      <c r="S832" s="3">
        <f>IF(odi[[#This Row],[Milestones]]=0,0,(odi[[#This Row],[Mat]]/odi[[#This Row],[Milestones]]))</f>
        <v>0</v>
      </c>
      <c r="T832" s="3">
        <f>odi[[#This Row],[Milestones]]/odi[[#This Row],[Mat]]*100</f>
        <v>0</v>
      </c>
      <c r="U832" s="3"/>
    </row>
    <row r="833" spans="1:21" x14ac:dyDescent="0.3">
      <c r="A833">
        <v>29</v>
      </c>
      <c r="B833" t="s">
        <v>1018</v>
      </c>
      <c r="C833" t="s">
        <v>20</v>
      </c>
      <c r="D833">
        <v>2013</v>
      </c>
      <c r="E833">
        <v>14</v>
      </c>
      <c r="F833">
        <v>13</v>
      </c>
      <c r="G833">
        <v>1</v>
      </c>
      <c r="H833">
        <v>270</v>
      </c>
      <c r="I833">
        <v>53</v>
      </c>
      <c r="J833">
        <v>22.5</v>
      </c>
      <c r="K833">
        <v>72.77</v>
      </c>
      <c r="L833">
        <v>0</v>
      </c>
      <c r="M833">
        <v>1</v>
      </c>
      <c r="N833">
        <v>2</v>
      </c>
      <c r="O833" s="2">
        <f t="shared" si="55"/>
        <v>19.285714285714285</v>
      </c>
      <c r="P833" s="2">
        <f t="shared" si="56"/>
        <v>20.76923076923077</v>
      </c>
      <c r="Q833">
        <f t="shared" si="57"/>
        <v>95.27</v>
      </c>
      <c r="R833">
        <f t="shared" si="58"/>
        <v>1</v>
      </c>
      <c r="S833" s="3">
        <f>IF(odi[[#This Row],[Milestones]]=0,0,(odi[[#This Row],[Mat]]/odi[[#This Row],[Milestones]]))</f>
        <v>14</v>
      </c>
      <c r="T833" s="3">
        <f>odi[[#This Row],[Milestones]]/odi[[#This Row],[Mat]]*100</f>
        <v>7.1428571428571423</v>
      </c>
      <c r="U833" s="3"/>
    </row>
    <row r="834" spans="1:21" x14ac:dyDescent="0.3">
      <c r="A834">
        <v>7</v>
      </c>
      <c r="B834" t="s">
        <v>2582</v>
      </c>
      <c r="C834" t="s">
        <v>18</v>
      </c>
      <c r="D834">
        <v>1981</v>
      </c>
      <c r="E834">
        <v>6</v>
      </c>
      <c r="F834">
        <v>6</v>
      </c>
      <c r="G834">
        <v>0</v>
      </c>
      <c r="H834">
        <v>138</v>
      </c>
      <c r="I834">
        <v>41</v>
      </c>
      <c r="J834">
        <v>23</v>
      </c>
      <c r="K834">
        <v>72.25</v>
      </c>
      <c r="L834">
        <v>0</v>
      </c>
      <c r="M834">
        <v>0</v>
      </c>
      <c r="N834">
        <v>1</v>
      </c>
      <c r="O834" s="2">
        <f t="shared" ref="O834:O897" si="59">H834/E834</f>
        <v>23</v>
      </c>
      <c r="P834" s="2">
        <f t="shared" ref="P834:P897" si="60">H834/F834</f>
        <v>23</v>
      </c>
      <c r="Q834">
        <f t="shared" ref="Q834:Q897" si="61">K834+J834</f>
        <v>95.25</v>
      </c>
      <c r="R834">
        <f t="shared" ref="R834:R897" si="62">M834+L834</f>
        <v>0</v>
      </c>
      <c r="S834" s="3">
        <f>IF(odi[[#This Row],[Milestones]]=0,0,(odi[[#This Row],[Mat]]/odi[[#This Row],[Milestones]]))</f>
        <v>0</v>
      </c>
      <c r="T834" s="3">
        <f>odi[[#This Row],[Milestones]]/odi[[#This Row],[Mat]]*100</f>
        <v>0</v>
      </c>
      <c r="U834" s="3"/>
    </row>
    <row r="835" spans="1:21" x14ac:dyDescent="0.3">
      <c r="A835">
        <v>18</v>
      </c>
      <c r="B835" t="s">
        <v>2481</v>
      </c>
      <c r="C835" t="s">
        <v>12</v>
      </c>
      <c r="D835">
        <v>1974</v>
      </c>
      <c r="E835">
        <v>6</v>
      </c>
      <c r="F835">
        <v>6</v>
      </c>
      <c r="G835">
        <v>0</v>
      </c>
      <c r="H835">
        <v>224</v>
      </c>
      <c r="I835">
        <v>61</v>
      </c>
      <c r="J835">
        <v>37.33</v>
      </c>
      <c r="K835">
        <v>57.88</v>
      </c>
      <c r="L835">
        <v>0</v>
      </c>
      <c r="M835">
        <v>3</v>
      </c>
      <c r="N835">
        <v>0</v>
      </c>
      <c r="O835" s="2">
        <f t="shared" si="59"/>
        <v>37.333333333333336</v>
      </c>
      <c r="P835" s="2">
        <f t="shared" si="60"/>
        <v>37.333333333333336</v>
      </c>
      <c r="Q835">
        <f t="shared" si="61"/>
        <v>95.210000000000008</v>
      </c>
      <c r="R835">
        <f t="shared" si="62"/>
        <v>3</v>
      </c>
      <c r="S835" s="3">
        <f>IF(odi[[#This Row],[Milestones]]=0,0,(odi[[#This Row],[Mat]]/odi[[#This Row],[Milestones]]))</f>
        <v>2</v>
      </c>
      <c r="T835" s="3">
        <f>odi[[#This Row],[Milestones]]/odi[[#This Row],[Mat]]*100</f>
        <v>50</v>
      </c>
      <c r="U835" s="3"/>
    </row>
    <row r="836" spans="1:21" x14ac:dyDescent="0.3">
      <c r="A836">
        <v>28</v>
      </c>
      <c r="B836" t="s">
        <v>1260</v>
      </c>
      <c r="C836" t="s">
        <v>11</v>
      </c>
      <c r="D836">
        <v>2007</v>
      </c>
      <c r="E836">
        <v>191</v>
      </c>
      <c r="F836">
        <v>113</v>
      </c>
      <c r="G836">
        <v>26</v>
      </c>
      <c r="H836">
        <v>1269</v>
      </c>
      <c r="I836">
        <v>95</v>
      </c>
      <c r="J836">
        <v>14.58</v>
      </c>
      <c r="K836">
        <v>80.62</v>
      </c>
      <c r="L836">
        <v>0</v>
      </c>
      <c r="M836">
        <v>3</v>
      </c>
      <c r="N836">
        <v>10</v>
      </c>
      <c r="O836" s="2">
        <f t="shared" si="59"/>
        <v>6.6439790575916229</v>
      </c>
      <c r="P836" s="2">
        <f t="shared" si="60"/>
        <v>11.230088495575222</v>
      </c>
      <c r="Q836">
        <f t="shared" si="61"/>
        <v>95.2</v>
      </c>
      <c r="R836">
        <f t="shared" si="62"/>
        <v>3</v>
      </c>
      <c r="S836" s="3">
        <f>IF(odi[[#This Row],[Milestones]]=0,0,(odi[[#This Row],[Mat]]/odi[[#This Row],[Milestones]]))</f>
        <v>63.666666666666664</v>
      </c>
      <c r="T836" s="3">
        <f>odi[[#This Row],[Milestones]]/odi[[#This Row],[Mat]]*100</f>
        <v>1.5706806282722512</v>
      </c>
      <c r="U836" s="3"/>
    </row>
    <row r="837" spans="1:21" x14ac:dyDescent="0.3">
      <c r="A837">
        <v>0</v>
      </c>
      <c r="B837" t="s">
        <v>798</v>
      </c>
      <c r="C837" t="s">
        <v>15</v>
      </c>
      <c r="D837">
        <v>2015</v>
      </c>
      <c r="E837">
        <v>31</v>
      </c>
      <c r="F837">
        <v>29</v>
      </c>
      <c r="G837">
        <v>3</v>
      </c>
      <c r="H837">
        <v>682</v>
      </c>
      <c r="I837">
        <v>65</v>
      </c>
      <c r="J837">
        <v>26.23</v>
      </c>
      <c r="K837">
        <v>68.95</v>
      </c>
      <c r="L837">
        <v>0</v>
      </c>
      <c r="M837">
        <v>4</v>
      </c>
      <c r="N837">
        <v>0</v>
      </c>
      <c r="O837" s="2">
        <f t="shared" si="59"/>
        <v>22</v>
      </c>
      <c r="P837" s="2">
        <f t="shared" si="60"/>
        <v>23.517241379310345</v>
      </c>
      <c r="Q837">
        <f t="shared" si="61"/>
        <v>95.18</v>
      </c>
      <c r="R837">
        <f t="shared" si="62"/>
        <v>4</v>
      </c>
      <c r="S837" s="3">
        <f>IF(odi[[#This Row],[Milestones]]=0,0,(odi[[#This Row],[Mat]]/odi[[#This Row],[Milestones]]))</f>
        <v>7.75</v>
      </c>
      <c r="T837" s="3">
        <f>odi[[#This Row],[Milestones]]/odi[[#This Row],[Mat]]*100</f>
        <v>12.903225806451612</v>
      </c>
      <c r="U837" s="3"/>
    </row>
    <row r="838" spans="1:21" x14ac:dyDescent="0.3">
      <c r="A838">
        <v>24</v>
      </c>
      <c r="B838" t="s">
        <v>780</v>
      </c>
      <c r="C838" t="s">
        <v>2026</v>
      </c>
      <c r="D838">
        <v>2019</v>
      </c>
      <c r="E838">
        <v>5</v>
      </c>
      <c r="F838">
        <v>3</v>
      </c>
      <c r="G838">
        <v>1</v>
      </c>
      <c r="H838">
        <v>33</v>
      </c>
      <c r="I838">
        <v>32</v>
      </c>
      <c r="J838">
        <v>16.5</v>
      </c>
      <c r="K838">
        <v>78.569999999999993</v>
      </c>
      <c r="L838">
        <v>0</v>
      </c>
      <c r="M838">
        <v>0</v>
      </c>
      <c r="N838">
        <v>1</v>
      </c>
      <c r="O838" s="2">
        <f t="shared" si="59"/>
        <v>6.6</v>
      </c>
      <c r="P838" s="2">
        <f t="shared" si="60"/>
        <v>11</v>
      </c>
      <c r="Q838">
        <f t="shared" si="61"/>
        <v>95.07</v>
      </c>
      <c r="R838">
        <f t="shared" si="62"/>
        <v>0</v>
      </c>
      <c r="S838" s="3">
        <f>IF(odi[[#This Row],[Milestones]]=0,0,(odi[[#This Row],[Mat]]/odi[[#This Row],[Milestones]]))</f>
        <v>0</v>
      </c>
      <c r="T838" s="3">
        <f>odi[[#This Row],[Milestones]]/odi[[#This Row],[Mat]]*100</f>
        <v>0</v>
      </c>
      <c r="U838" s="3"/>
    </row>
    <row r="839" spans="1:21" x14ac:dyDescent="0.3">
      <c r="A839">
        <v>38</v>
      </c>
      <c r="B839" t="s">
        <v>2888</v>
      </c>
      <c r="C839" t="s">
        <v>16</v>
      </c>
      <c r="D839">
        <v>2015</v>
      </c>
      <c r="E839">
        <v>3</v>
      </c>
      <c r="F839">
        <v>3</v>
      </c>
      <c r="G839">
        <v>0</v>
      </c>
      <c r="H839">
        <v>40</v>
      </c>
      <c r="I839">
        <v>38</v>
      </c>
      <c r="J839">
        <v>13.33</v>
      </c>
      <c r="K839">
        <v>81.63</v>
      </c>
      <c r="L839">
        <v>0</v>
      </c>
      <c r="M839">
        <v>0</v>
      </c>
      <c r="N839">
        <v>1</v>
      </c>
      <c r="O839" s="2">
        <f t="shared" si="59"/>
        <v>13.333333333333334</v>
      </c>
      <c r="P839" s="2">
        <f t="shared" si="60"/>
        <v>13.333333333333334</v>
      </c>
      <c r="Q839">
        <f t="shared" si="61"/>
        <v>94.96</v>
      </c>
      <c r="R839">
        <f t="shared" si="62"/>
        <v>0</v>
      </c>
      <c r="S839" s="3">
        <f>IF(odi[[#This Row],[Milestones]]=0,0,(odi[[#This Row],[Mat]]/odi[[#This Row],[Milestones]]))</f>
        <v>0</v>
      </c>
      <c r="T839" s="3">
        <f>odi[[#This Row],[Milestones]]/odi[[#This Row],[Mat]]*100</f>
        <v>0</v>
      </c>
      <c r="U839" s="3"/>
    </row>
    <row r="840" spans="1:21" x14ac:dyDescent="0.3">
      <c r="A840">
        <v>19</v>
      </c>
      <c r="B840" t="s">
        <v>359</v>
      </c>
      <c r="C840" t="s">
        <v>15</v>
      </c>
      <c r="D840">
        <v>2013</v>
      </c>
      <c r="E840">
        <v>47</v>
      </c>
      <c r="F840">
        <v>45</v>
      </c>
      <c r="G840">
        <v>2</v>
      </c>
      <c r="H840">
        <v>1059</v>
      </c>
      <c r="I840">
        <v>107</v>
      </c>
      <c r="J840">
        <v>24.62</v>
      </c>
      <c r="K840">
        <v>70.31</v>
      </c>
      <c r="L840">
        <v>1</v>
      </c>
      <c r="M840">
        <v>5</v>
      </c>
      <c r="N840">
        <v>4</v>
      </c>
      <c r="O840" s="2">
        <f t="shared" si="59"/>
        <v>22.531914893617021</v>
      </c>
      <c r="P840" s="2">
        <f t="shared" si="60"/>
        <v>23.533333333333335</v>
      </c>
      <c r="Q840">
        <f t="shared" si="61"/>
        <v>94.93</v>
      </c>
      <c r="R840">
        <f t="shared" si="62"/>
        <v>6</v>
      </c>
      <c r="S840" s="3">
        <f>IF(odi[[#This Row],[Milestones]]=0,0,(odi[[#This Row],[Mat]]/odi[[#This Row],[Milestones]]))</f>
        <v>7.833333333333333</v>
      </c>
      <c r="T840" s="3">
        <f>odi[[#This Row],[Milestones]]/odi[[#This Row],[Mat]]*100</f>
        <v>12.76595744680851</v>
      </c>
      <c r="U840" s="3"/>
    </row>
    <row r="841" spans="1:21" x14ac:dyDescent="0.3">
      <c r="A841">
        <v>44</v>
      </c>
      <c r="B841" t="s">
        <v>709</v>
      </c>
      <c r="C841" t="s">
        <v>21</v>
      </c>
      <c r="D841">
        <v>2019</v>
      </c>
      <c r="E841">
        <v>82</v>
      </c>
      <c r="F841">
        <v>56</v>
      </c>
      <c r="G841">
        <v>27</v>
      </c>
      <c r="H841">
        <v>513</v>
      </c>
      <c r="I841">
        <v>47</v>
      </c>
      <c r="J841">
        <v>17.68</v>
      </c>
      <c r="K841">
        <v>77.25</v>
      </c>
      <c r="L841">
        <v>0</v>
      </c>
      <c r="M841">
        <v>0</v>
      </c>
      <c r="N841">
        <v>7</v>
      </c>
      <c r="O841" s="2">
        <f t="shared" si="59"/>
        <v>6.2560975609756095</v>
      </c>
      <c r="P841" s="2">
        <f t="shared" si="60"/>
        <v>9.1607142857142865</v>
      </c>
      <c r="Q841">
        <f t="shared" si="61"/>
        <v>94.93</v>
      </c>
      <c r="R841">
        <f t="shared" si="62"/>
        <v>0</v>
      </c>
      <c r="S841" s="3">
        <f>IF(odi[[#This Row],[Milestones]]=0,0,(odi[[#This Row],[Mat]]/odi[[#This Row],[Milestones]]))</f>
        <v>0</v>
      </c>
      <c r="T841" s="3">
        <f>odi[[#This Row],[Milestones]]/odi[[#This Row],[Mat]]*100</f>
        <v>0</v>
      </c>
      <c r="U841" s="3"/>
    </row>
    <row r="842" spans="1:21" x14ac:dyDescent="0.3">
      <c r="A842">
        <v>4</v>
      </c>
      <c r="B842" t="s">
        <v>2431</v>
      </c>
      <c r="C842" t="s">
        <v>13</v>
      </c>
      <c r="D842">
        <v>1980</v>
      </c>
      <c r="E842">
        <v>8</v>
      </c>
      <c r="F842">
        <v>8</v>
      </c>
      <c r="G842">
        <v>1</v>
      </c>
      <c r="H842">
        <v>285</v>
      </c>
      <c r="I842">
        <v>116</v>
      </c>
      <c r="J842">
        <v>40.71</v>
      </c>
      <c r="K842">
        <v>54.18</v>
      </c>
      <c r="L842">
        <v>1</v>
      </c>
      <c r="M842">
        <v>0</v>
      </c>
      <c r="N842">
        <v>0</v>
      </c>
      <c r="O842" s="2">
        <f t="shared" si="59"/>
        <v>35.625</v>
      </c>
      <c r="P842" s="2">
        <f t="shared" si="60"/>
        <v>35.625</v>
      </c>
      <c r="Q842">
        <f t="shared" si="61"/>
        <v>94.89</v>
      </c>
      <c r="R842">
        <f t="shared" si="62"/>
        <v>1</v>
      </c>
      <c r="S842" s="3">
        <f>IF(odi[[#This Row],[Milestones]]=0,0,(odi[[#This Row],[Mat]]/odi[[#This Row],[Milestones]]))</f>
        <v>8</v>
      </c>
      <c r="T842" s="3">
        <f>odi[[#This Row],[Milestones]]/odi[[#This Row],[Mat]]*100</f>
        <v>12.5</v>
      </c>
      <c r="U842" s="3"/>
    </row>
    <row r="843" spans="1:21" x14ac:dyDescent="0.3">
      <c r="A843">
        <v>5</v>
      </c>
      <c r="B843" t="s">
        <v>2352</v>
      </c>
      <c r="C843" t="s">
        <v>12</v>
      </c>
      <c r="D843">
        <v>1996</v>
      </c>
      <c r="E843">
        <v>138</v>
      </c>
      <c r="F843">
        <v>78</v>
      </c>
      <c r="G843">
        <v>17</v>
      </c>
      <c r="H843">
        <v>432</v>
      </c>
      <c r="I843">
        <v>37</v>
      </c>
      <c r="J843">
        <v>7.08</v>
      </c>
      <c r="K843">
        <v>87.8</v>
      </c>
      <c r="L843">
        <v>0</v>
      </c>
      <c r="M843">
        <v>0</v>
      </c>
      <c r="N843">
        <v>15</v>
      </c>
      <c r="O843" s="2">
        <f t="shared" si="59"/>
        <v>3.1304347826086958</v>
      </c>
      <c r="P843" s="2">
        <f t="shared" si="60"/>
        <v>5.5384615384615383</v>
      </c>
      <c r="Q843">
        <f t="shared" si="61"/>
        <v>94.88</v>
      </c>
      <c r="R843">
        <f t="shared" si="62"/>
        <v>0</v>
      </c>
      <c r="S843" s="3">
        <f>IF(odi[[#This Row],[Milestones]]=0,0,(odi[[#This Row],[Mat]]/odi[[#This Row],[Milestones]]))</f>
        <v>0</v>
      </c>
      <c r="T843" s="3">
        <f>odi[[#This Row],[Milestones]]/odi[[#This Row],[Mat]]*100</f>
        <v>0</v>
      </c>
      <c r="U843" s="3"/>
    </row>
    <row r="844" spans="1:21" x14ac:dyDescent="0.3">
      <c r="A844">
        <v>8</v>
      </c>
      <c r="B844" t="s">
        <v>2583</v>
      </c>
      <c r="C844" t="s">
        <v>15</v>
      </c>
      <c r="D844">
        <v>2017</v>
      </c>
      <c r="E844">
        <v>7</v>
      </c>
      <c r="F844">
        <v>6</v>
      </c>
      <c r="G844">
        <v>0</v>
      </c>
      <c r="H844">
        <v>138</v>
      </c>
      <c r="I844">
        <v>46</v>
      </c>
      <c r="J844">
        <v>23</v>
      </c>
      <c r="K844">
        <v>71.87</v>
      </c>
      <c r="L844">
        <v>0</v>
      </c>
      <c r="M844">
        <v>0</v>
      </c>
      <c r="N844">
        <v>0</v>
      </c>
      <c r="O844" s="2">
        <f t="shared" si="59"/>
        <v>19.714285714285715</v>
      </c>
      <c r="P844" s="2">
        <f t="shared" si="60"/>
        <v>23</v>
      </c>
      <c r="Q844">
        <f t="shared" si="61"/>
        <v>94.87</v>
      </c>
      <c r="R844">
        <f t="shared" si="62"/>
        <v>0</v>
      </c>
      <c r="S844" s="3">
        <f>IF(odi[[#This Row],[Milestones]]=0,0,(odi[[#This Row],[Mat]]/odi[[#This Row],[Milestones]]))</f>
        <v>0</v>
      </c>
      <c r="T844" s="3">
        <f>odi[[#This Row],[Milestones]]/odi[[#This Row],[Mat]]*100</f>
        <v>0</v>
      </c>
      <c r="U844" s="3"/>
    </row>
    <row r="845" spans="1:21" x14ac:dyDescent="0.3">
      <c r="A845">
        <v>3</v>
      </c>
      <c r="B845" t="s">
        <v>2350</v>
      </c>
      <c r="C845" t="s">
        <v>12</v>
      </c>
      <c r="D845">
        <v>1992</v>
      </c>
      <c r="E845">
        <v>83</v>
      </c>
      <c r="F845">
        <v>47</v>
      </c>
      <c r="G845">
        <v>25</v>
      </c>
      <c r="H845">
        <v>437</v>
      </c>
      <c r="I845">
        <v>54</v>
      </c>
      <c r="J845">
        <v>19.86</v>
      </c>
      <c r="K845">
        <v>74.95</v>
      </c>
      <c r="L845">
        <v>0</v>
      </c>
      <c r="M845">
        <v>1</v>
      </c>
      <c r="N845">
        <v>4</v>
      </c>
      <c r="O845" s="2">
        <f t="shared" si="59"/>
        <v>5.2650602409638552</v>
      </c>
      <c r="P845" s="2">
        <f t="shared" si="60"/>
        <v>9.2978723404255312</v>
      </c>
      <c r="Q845">
        <f t="shared" si="61"/>
        <v>94.81</v>
      </c>
      <c r="R845">
        <f t="shared" si="62"/>
        <v>1</v>
      </c>
      <c r="S845" s="3">
        <f>IF(odi[[#This Row],[Milestones]]=0,0,(odi[[#This Row],[Mat]]/odi[[#This Row],[Milestones]]))</f>
        <v>83</v>
      </c>
      <c r="T845" s="3">
        <f>odi[[#This Row],[Milestones]]/odi[[#This Row],[Mat]]*100</f>
        <v>1.2048192771084338</v>
      </c>
      <c r="U845" s="3"/>
    </row>
    <row r="846" spans="1:21" x14ac:dyDescent="0.3">
      <c r="A846">
        <v>6</v>
      </c>
      <c r="B846" t="s">
        <v>526</v>
      </c>
      <c r="C846" t="s">
        <v>18</v>
      </c>
      <c r="D846">
        <v>2016</v>
      </c>
      <c r="E846">
        <v>12</v>
      </c>
      <c r="F846">
        <v>11</v>
      </c>
      <c r="G846">
        <v>0</v>
      </c>
      <c r="H846">
        <v>195</v>
      </c>
      <c r="I846">
        <v>58</v>
      </c>
      <c r="J846">
        <v>17.72</v>
      </c>
      <c r="K846">
        <v>77.069999999999993</v>
      </c>
      <c r="L846">
        <v>0</v>
      </c>
      <c r="M846">
        <v>1</v>
      </c>
      <c r="N846">
        <v>2</v>
      </c>
      <c r="O846" s="2">
        <f t="shared" si="59"/>
        <v>16.25</v>
      </c>
      <c r="P846" s="2">
        <f t="shared" si="60"/>
        <v>17.727272727272727</v>
      </c>
      <c r="Q846">
        <f t="shared" si="61"/>
        <v>94.789999999999992</v>
      </c>
      <c r="R846">
        <f t="shared" si="62"/>
        <v>1</v>
      </c>
      <c r="S846" s="3">
        <f>IF(odi[[#This Row],[Milestones]]=0,0,(odi[[#This Row],[Mat]]/odi[[#This Row],[Milestones]]))</f>
        <v>12</v>
      </c>
      <c r="T846" s="3">
        <f>odi[[#This Row],[Milestones]]/odi[[#This Row],[Mat]]*100</f>
        <v>8.3333333333333321</v>
      </c>
      <c r="U846" s="3"/>
    </row>
    <row r="847" spans="1:21" x14ac:dyDescent="0.3">
      <c r="A847">
        <v>27</v>
      </c>
      <c r="B847" t="s">
        <v>168</v>
      </c>
      <c r="C847" t="s">
        <v>21</v>
      </c>
      <c r="D847">
        <v>2019</v>
      </c>
      <c r="E847">
        <v>65</v>
      </c>
      <c r="F847">
        <v>56</v>
      </c>
      <c r="G847">
        <v>8</v>
      </c>
      <c r="H847">
        <v>1041</v>
      </c>
      <c r="I847">
        <v>82</v>
      </c>
      <c r="J847">
        <v>21.68</v>
      </c>
      <c r="K847">
        <v>73.099999999999994</v>
      </c>
      <c r="L847">
        <v>0</v>
      </c>
      <c r="M847">
        <v>5</v>
      </c>
      <c r="N847">
        <v>5</v>
      </c>
      <c r="O847" s="2">
        <f t="shared" si="59"/>
        <v>16.015384615384615</v>
      </c>
      <c r="P847" s="2">
        <f t="shared" si="60"/>
        <v>18.589285714285715</v>
      </c>
      <c r="Q847">
        <f t="shared" si="61"/>
        <v>94.78</v>
      </c>
      <c r="R847">
        <f t="shared" si="62"/>
        <v>5</v>
      </c>
      <c r="S847" s="3">
        <f>IF(odi[[#This Row],[Milestones]]=0,0,(odi[[#This Row],[Mat]]/odi[[#This Row],[Milestones]]))</f>
        <v>13</v>
      </c>
      <c r="T847" s="3">
        <f>odi[[#This Row],[Milestones]]/odi[[#This Row],[Mat]]*100</f>
        <v>7.6923076923076925</v>
      </c>
      <c r="U847" s="3"/>
    </row>
    <row r="848" spans="1:21" x14ac:dyDescent="0.3">
      <c r="A848">
        <v>24</v>
      </c>
      <c r="B848" t="s">
        <v>2704</v>
      </c>
      <c r="C848" t="s">
        <v>2041</v>
      </c>
      <c r="D848">
        <v>2007</v>
      </c>
      <c r="E848">
        <v>19</v>
      </c>
      <c r="F848">
        <v>13</v>
      </c>
      <c r="G848">
        <v>5</v>
      </c>
      <c r="H848">
        <v>85</v>
      </c>
      <c r="I848">
        <v>22</v>
      </c>
      <c r="J848">
        <v>10.62</v>
      </c>
      <c r="K848">
        <v>84.15</v>
      </c>
      <c r="L848">
        <v>0</v>
      </c>
      <c r="M848">
        <v>0</v>
      </c>
      <c r="N848">
        <v>2</v>
      </c>
      <c r="O848" s="2">
        <f t="shared" si="59"/>
        <v>4.4736842105263159</v>
      </c>
      <c r="P848" s="2">
        <f t="shared" si="60"/>
        <v>6.5384615384615383</v>
      </c>
      <c r="Q848">
        <f t="shared" si="61"/>
        <v>94.77000000000001</v>
      </c>
      <c r="R848">
        <f t="shared" si="62"/>
        <v>0</v>
      </c>
      <c r="S848" s="3">
        <f>IF(odi[[#This Row],[Milestones]]=0,0,(odi[[#This Row],[Mat]]/odi[[#This Row],[Milestones]]))</f>
        <v>0</v>
      </c>
      <c r="T848" s="3">
        <f>odi[[#This Row],[Milestones]]/odi[[#This Row],[Mat]]*100</f>
        <v>0</v>
      </c>
      <c r="U848" s="3"/>
    </row>
    <row r="849" spans="1:21" x14ac:dyDescent="0.3">
      <c r="A849">
        <v>2</v>
      </c>
      <c r="B849" t="s">
        <v>89</v>
      </c>
      <c r="C849" t="s">
        <v>21</v>
      </c>
      <c r="D849">
        <v>2019</v>
      </c>
      <c r="E849">
        <v>84</v>
      </c>
      <c r="F849">
        <v>74</v>
      </c>
      <c r="G849">
        <v>12</v>
      </c>
      <c r="H849">
        <v>1811</v>
      </c>
      <c r="I849">
        <v>96</v>
      </c>
      <c r="J849">
        <v>29.2</v>
      </c>
      <c r="K849">
        <v>65.489999999999995</v>
      </c>
      <c r="L849">
        <v>0</v>
      </c>
      <c r="M849">
        <v>11</v>
      </c>
      <c r="N849">
        <v>1</v>
      </c>
      <c r="O849" s="2">
        <f t="shared" si="59"/>
        <v>21.55952380952381</v>
      </c>
      <c r="P849" s="2">
        <f t="shared" si="60"/>
        <v>24.472972972972972</v>
      </c>
      <c r="Q849">
        <f t="shared" si="61"/>
        <v>94.69</v>
      </c>
      <c r="R849">
        <f t="shared" si="62"/>
        <v>11</v>
      </c>
      <c r="S849" s="3">
        <f>IF(odi[[#This Row],[Milestones]]=0,0,(odi[[#This Row],[Mat]]/odi[[#This Row],[Milestones]]))</f>
        <v>7.6363636363636367</v>
      </c>
      <c r="T849" s="3">
        <f>odi[[#This Row],[Milestones]]/odi[[#This Row],[Mat]]*100</f>
        <v>13.095238095238097</v>
      </c>
      <c r="U849" s="3"/>
    </row>
    <row r="850" spans="1:21" x14ac:dyDescent="0.3">
      <c r="A850">
        <v>37</v>
      </c>
      <c r="B850" t="s">
        <v>1113</v>
      </c>
      <c r="C850" t="s">
        <v>15</v>
      </c>
      <c r="D850">
        <v>2012</v>
      </c>
      <c r="E850">
        <v>14</v>
      </c>
      <c r="F850">
        <v>14</v>
      </c>
      <c r="G850">
        <v>1</v>
      </c>
      <c r="H850">
        <v>394</v>
      </c>
      <c r="I850">
        <v>113</v>
      </c>
      <c r="J850">
        <v>30.3</v>
      </c>
      <c r="K850">
        <v>64.37</v>
      </c>
      <c r="L850">
        <v>1</v>
      </c>
      <c r="M850">
        <v>1</v>
      </c>
      <c r="N850">
        <v>2</v>
      </c>
      <c r="O850" s="2">
        <f t="shared" si="59"/>
        <v>28.142857142857142</v>
      </c>
      <c r="P850" s="2">
        <f t="shared" si="60"/>
        <v>28.142857142857142</v>
      </c>
      <c r="Q850">
        <f t="shared" si="61"/>
        <v>94.67</v>
      </c>
      <c r="R850">
        <f t="shared" si="62"/>
        <v>2</v>
      </c>
      <c r="S850" s="3">
        <f>IF(odi[[#This Row],[Milestones]]=0,0,(odi[[#This Row],[Mat]]/odi[[#This Row],[Milestones]]))</f>
        <v>7</v>
      </c>
      <c r="T850" s="3">
        <f>odi[[#This Row],[Milestones]]/odi[[#This Row],[Mat]]*100</f>
        <v>14.285714285714285</v>
      </c>
      <c r="U850" s="3"/>
    </row>
    <row r="851" spans="1:21" x14ac:dyDescent="0.3">
      <c r="A851">
        <v>38</v>
      </c>
      <c r="B851" t="s">
        <v>2200</v>
      </c>
      <c r="C851" t="s">
        <v>16</v>
      </c>
      <c r="D851">
        <v>2007</v>
      </c>
      <c r="E851">
        <v>143</v>
      </c>
      <c r="F851">
        <v>110</v>
      </c>
      <c r="G851">
        <v>26</v>
      </c>
      <c r="H851">
        <v>1521</v>
      </c>
      <c r="I851">
        <v>67</v>
      </c>
      <c r="J851">
        <v>18.100000000000001</v>
      </c>
      <c r="K851">
        <v>76.5</v>
      </c>
      <c r="L851">
        <v>0</v>
      </c>
      <c r="M851">
        <v>3</v>
      </c>
      <c r="N851">
        <v>9</v>
      </c>
      <c r="O851" s="2">
        <f t="shared" si="59"/>
        <v>10.636363636363637</v>
      </c>
      <c r="P851" s="2">
        <f t="shared" si="60"/>
        <v>13.827272727272728</v>
      </c>
      <c r="Q851">
        <f t="shared" si="61"/>
        <v>94.6</v>
      </c>
      <c r="R851">
        <f t="shared" si="62"/>
        <v>3</v>
      </c>
      <c r="S851" s="3">
        <f>IF(odi[[#This Row],[Milestones]]=0,0,(odi[[#This Row],[Mat]]/odi[[#This Row],[Milestones]]))</f>
        <v>47.666666666666664</v>
      </c>
      <c r="T851" s="3">
        <f>odi[[#This Row],[Milestones]]/odi[[#This Row],[Mat]]*100</f>
        <v>2.0979020979020979</v>
      </c>
      <c r="U851" s="3"/>
    </row>
    <row r="852" spans="1:21" x14ac:dyDescent="0.3">
      <c r="A852">
        <v>33</v>
      </c>
      <c r="B852" t="s">
        <v>1129</v>
      </c>
      <c r="C852" t="s">
        <v>16</v>
      </c>
      <c r="D852">
        <v>2010</v>
      </c>
      <c r="E852">
        <v>4</v>
      </c>
      <c r="F852">
        <v>4</v>
      </c>
      <c r="G852">
        <v>2</v>
      </c>
      <c r="H852">
        <v>48</v>
      </c>
      <c r="I852">
        <v>19</v>
      </c>
      <c r="J852">
        <v>24</v>
      </c>
      <c r="K852">
        <v>70.58</v>
      </c>
      <c r="L852">
        <v>0</v>
      </c>
      <c r="M852">
        <v>0</v>
      </c>
      <c r="N852">
        <v>0</v>
      </c>
      <c r="O852" s="2">
        <f t="shared" si="59"/>
        <v>12</v>
      </c>
      <c r="P852" s="2">
        <f t="shared" si="60"/>
        <v>12</v>
      </c>
      <c r="Q852">
        <f t="shared" si="61"/>
        <v>94.58</v>
      </c>
      <c r="R852">
        <f t="shared" si="62"/>
        <v>0</v>
      </c>
      <c r="S852" s="3">
        <f>IF(odi[[#This Row],[Milestones]]=0,0,(odi[[#This Row],[Mat]]/odi[[#This Row],[Milestones]]))</f>
        <v>0</v>
      </c>
      <c r="T852" s="3">
        <f>odi[[#This Row],[Milestones]]/odi[[#This Row],[Mat]]*100</f>
        <v>0</v>
      </c>
      <c r="U852" s="3"/>
    </row>
    <row r="853" spans="1:21" x14ac:dyDescent="0.3">
      <c r="A853">
        <v>39</v>
      </c>
      <c r="B853" t="s">
        <v>497</v>
      </c>
      <c r="C853" t="s">
        <v>16</v>
      </c>
      <c r="D853">
        <v>2019</v>
      </c>
      <c r="E853">
        <v>43</v>
      </c>
      <c r="F853">
        <v>22</v>
      </c>
      <c r="G853">
        <v>9</v>
      </c>
      <c r="H853">
        <v>337</v>
      </c>
      <c r="I853">
        <v>54</v>
      </c>
      <c r="J853">
        <v>25.92</v>
      </c>
      <c r="K853">
        <v>68.63</v>
      </c>
      <c r="L853">
        <v>0</v>
      </c>
      <c r="M853">
        <v>3</v>
      </c>
      <c r="N853">
        <v>2</v>
      </c>
      <c r="O853" s="2">
        <f t="shared" si="59"/>
        <v>7.8372093023255811</v>
      </c>
      <c r="P853" s="2">
        <f t="shared" si="60"/>
        <v>15.318181818181818</v>
      </c>
      <c r="Q853">
        <f t="shared" si="61"/>
        <v>94.55</v>
      </c>
      <c r="R853">
        <f t="shared" si="62"/>
        <v>3</v>
      </c>
      <c r="S853" s="3">
        <f>IF(odi[[#This Row],[Milestones]]=0,0,(odi[[#This Row],[Mat]]/odi[[#This Row],[Milestones]]))</f>
        <v>14.333333333333334</v>
      </c>
      <c r="T853" s="3">
        <f>odi[[#This Row],[Milestones]]/odi[[#This Row],[Mat]]*100</f>
        <v>6.9767441860465116</v>
      </c>
      <c r="U853" s="3"/>
    </row>
    <row r="854" spans="1:21" x14ac:dyDescent="0.3">
      <c r="A854">
        <v>27</v>
      </c>
      <c r="B854" t="s">
        <v>1329</v>
      </c>
      <c r="C854" t="s">
        <v>12</v>
      </c>
      <c r="D854">
        <v>2019</v>
      </c>
      <c r="E854">
        <v>12</v>
      </c>
      <c r="F854">
        <v>7</v>
      </c>
      <c r="G854">
        <v>2</v>
      </c>
      <c r="H854">
        <v>68</v>
      </c>
      <c r="I854">
        <v>29</v>
      </c>
      <c r="J854">
        <v>13.6</v>
      </c>
      <c r="K854">
        <v>80.95</v>
      </c>
      <c r="L854">
        <v>0</v>
      </c>
      <c r="M854">
        <v>0</v>
      </c>
      <c r="N854">
        <v>0</v>
      </c>
      <c r="O854" s="2">
        <f t="shared" si="59"/>
        <v>5.666666666666667</v>
      </c>
      <c r="P854" s="2">
        <f t="shared" si="60"/>
        <v>9.7142857142857135</v>
      </c>
      <c r="Q854">
        <f t="shared" si="61"/>
        <v>94.55</v>
      </c>
      <c r="R854">
        <f t="shared" si="62"/>
        <v>0</v>
      </c>
      <c r="S854" s="3">
        <f>IF(odi[[#This Row],[Milestones]]=0,0,(odi[[#This Row],[Mat]]/odi[[#This Row],[Milestones]]))</f>
        <v>0</v>
      </c>
      <c r="T854" s="3">
        <f>odi[[#This Row],[Milestones]]/odi[[#This Row],[Mat]]*100</f>
        <v>0</v>
      </c>
      <c r="U854" s="3"/>
    </row>
    <row r="855" spans="1:21" x14ac:dyDescent="0.3">
      <c r="A855">
        <v>33</v>
      </c>
      <c r="B855" t="s">
        <v>822</v>
      </c>
      <c r="C855" t="s">
        <v>2030</v>
      </c>
      <c r="D855">
        <v>2009</v>
      </c>
      <c r="E855">
        <v>19</v>
      </c>
      <c r="F855">
        <v>19</v>
      </c>
      <c r="G855">
        <v>0</v>
      </c>
      <c r="H855">
        <v>529</v>
      </c>
      <c r="I855">
        <v>93</v>
      </c>
      <c r="J855">
        <v>27.84</v>
      </c>
      <c r="K855">
        <v>66.7</v>
      </c>
      <c r="L855">
        <v>0</v>
      </c>
      <c r="M855">
        <v>4</v>
      </c>
      <c r="N855">
        <v>0</v>
      </c>
      <c r="O855" s="2">
        <f t="shared" si="59"/>
        <v>27.842105263157894</v>
      </c>
      <c r="P855" s="2">
        <f t="shared" si="60"/>
        <v>27.842105263157894</v>
      </c>
      <c r="Q855">
        <f t="shared" si="61"/>
        <v>94.54</v>
      </c>
      <c r="R855">
        <f t="shared" si="62"/>
        <v>4</v>
      </c>
      <c r="S855" s="3">
        <f>IF(odi[[#This Row],[Milestones]]=0,0,(odi[[#This Row],[Mat]]/odi[[#This Row],[Milestones]]))</f>
        <v>4.75</v>
      </c>
      <c r="T855" s="3">
        <f>odi[[#This Row],[Milestones]]/odi[[#This Row],[Mat]]*100</f>
        <v>21.052631578947366</v>
      </c>
      <c r="U855" s="3"/>
    </row>
    <row r="856" spans="1:21" x14ac:dyDescent="0.3">
      <c r="A856">
        <v>32</v>
      </c>
      <c r="B856" t="s">
        <v>5056</v>
      </c>
      <c r="C856" t="s">
        <v>16</v>
      </c>
      <c r="D856">
        <v>2001</v>
      </c>
      <c r="E856">
        <v>2</v>
      </c>
      <c r="F856">
        <v>1</v>
      </c>
      <c r="G856">
        <v>0</v>
      </c>
      <c r="H856">
        <v>7</v>
      </c>
      <c r="I856">
        <v>7</v>
      </c>
      <c r="J856">
        <v>7</v>
      </c>
      <c r="K856">
        <v>87.5</v>
      </c>
      <c r="L856">
        <v>0</v>
      </c>
      <c r="M856">
        <v>0</v>
      </c>
      <c r="N856">
        <v>0</v>
      </c>
      <c r="O856" s="2">
        <f t="shared" si="59"/>
        <v>3.5</v>
      </c>
      <c r="P856" s="2">
        <f t="shared" si="60"/>
        <v>7</v>
      </c>
      <c r="Q856">
        <f t="shared" si="61"/>
        <v>94.5</v>
      </c>
      <c r="R856">
        <f t="shared" si="62"/>
        <v>0</v>
      </c>
      <c r="S856" s="3">
        <f>IF(odi[[#This Row],[Milestones]]=0,0,(odi[[#This Row],[Mat]]/odi[[#This Row],[Milestones]]))</f>
        <v>0</v>
      </c>
      <c r="T856" s="3">
        <f>odi[[#This Row],[Milestones]]/odi[[#This Row],[Mat]]*100</f>
        <v>0</v>
      </c>
      <c r="U856" s="3"/>
    </row>
    <row r="857" spans="1:21" x14ac:dyDescent="0.3">
      <c r="A857">
        <v>18</v>
      </c>
      <c r="B857" t="s">
        <v>505</v>
      </c>
      <c r="C857" t="s">
        <v>15</v>
      </c>
      <c r="D857">
        <v>2017</v>
      </c>
      <c r="E857">
        <v>90</v>
      </c>
      <c r="F857">
        <v>42</v>
      </c>
      <c r="G857">
        <v>9</v>
      </c>
      <c r="H857">
        <v>278</v>
      </c>
      <c r="I857">
        <v>43</v>
      </c>
      <c r="J857">
        <v>8.42</v>
      </c>
      <c r="K857">
        <v>86.06</v>
      </c>
      <c r="L857">
        <v>0</v>
      </c>
      <c r="M857">
        <v>0</v>
      </c>
      <c r="N857">
        <v>7</v>
      </c>
      <c r="O857" s="2">
        <f t="shared" si="59"/>
        <v>3.088888888888889</v>
      </c>
      <c r="P857" s="2">
        <f t="shared" si="60"/>
        <v>6.6190476190476186</v>
      </c>
      <c r="Q857">
        <f t="shared" si="61"/>
        <v>94.48</v>
      </c>
      <c r="R857">
        <f t="shared" si="62"/>
        <v>0</v>
      </c>
      <c r="S857" s="3">
        <f>IF(odi[[#This Row],[Milestones]]=0,0,(odi[[#This Row],[Mat]]/odi[[#This Row],[Milestones]]))</f>
        <v>0</v>
      </c>
      <c r="T857" s="3">
        <f>odi[[#This Row],[Milestones]]/odi[[#This Row],[Mat]]*100</f>
        <v>0</v>
      </c>
      <c r="U857" s="3"/>
    </row>
    <row r="858" spans="1:21" x14ac:dyDescent="0.3">
      <c r="A858">
        <v>20</v>
      </c>
      <c r="B858" t="s">
        <v>2776</v>
      </c>
      <c r="C858" t="s">
        <v>15</v>
      </c>
      <c r="D858">
        <v>1980</v>
      </c>
      <c r="E858">
        <v>6</v>
      </c>
      <c r="F858">
        <v>5</v>
      </c>
      <c r="G858">
        <v>1</v>
      </c>
      <c r="H858">
        <v>61</v>
      </c>
      <c r="I858">
        <v>32</v>
      </c>
      <c r="J858">
        <v>15.25</v>
      </c>
      <c r="K858">
        <v>79.22</v>
      </c>
      <c r="L858">
        <v>0</v>
      </c>
      <c r="M858">
        <v>0</v>
      </c>
      <c r="N858">
        <v>0</v>
      </c>
      <c r="O858" s="2">
        <f t="shared" si="59"/>
        <v>10.166666666666666</v>
      </c>
      <c r="P858" s="2">
        <f t="shared" si="60"/>
        <v>12.2</v>
      </c>
      <c r="Q858">
        <f t="shared" si="61"/>
        <v>94.47</v>
      </c>
      <c r="R858">
        <f t="shared" si="62"/>
        <v>0</v>
      </c>
      <c r="S858" s="3">
        <f>IF(odi[[#This Row],[Milestones]]=0,0,(odi[[#This Row],[Mat]]/odi[[#This Row],[Milestones]]))</f>
        <v>0</v>
      </c>
      <c r="T858" s="3">
        <f>odi[[#This Row],[Milestones]]/odi[[#This Row],[Mat]]*100</f>
        <v>0</v>
      </c>
      <c r="U858" s="3"/>
    </row>
    <row r="859" spans="1:21" x14ac:dyDescent="0.3">
      <c r="A859">
        <v>14</v>
      </c>
      <c r="B859" t="s">
        <v>3013</v>
      </c>
      <c r="C859" t="s">
        <v>2034</v>
      </c>
      <c r="D859">
        <v>2003</v>
      </c>
      <c r="E859">
        <v>3</v>
      </c>
      <c r="F859">
        <v>3</v>
      </c>
      <c r="G859">
        <v>2</v>
      </c>
      <c r="H859">
        <v>26</v>
      </c>
      <c r="I859">
        <v>17</v>
      </c>
      <c r="J859">
        <v>26</v>
      </c>
      <c r="K859">
        <v>68.42</v>
      </c>
      <c r="L859">
        <v>0</v>
      </c>
      <c r="M859">
        <v>0</v>
      </c>
      <c r="N859">
        <v>0</v>
      </c>
      <c r="O859" s="2">
        <f t="shared" si="59"/>
        <v>8.6666666666666661</v>
      </c>
      <c r="P859" s="2">
        <f t="shared" si="60"/>
        <v>8.6666666666666661</v>
      </c>
      <c r="Q859">
        <f t="shared" si="61"/>
        <v>94.42</v>
      </c>
      <c r="R859">
        <f t="shared" si="62"/>
        <v>0</v>
      </c>
      <c r="S859" s="3">
        <f>IF(odi[[#This Row],[Milestones]]=0,0,(odi[[#This Row],[Mat]]/odi[[#This Row],[Milestones]]))</f>
        <v>0</v>
      </c>
      <c r="T859" s="3">
        <f>odi[[#This Row],[Milestones]]/odi[[#This Row],[Mat]]*100</f>
        <v>0</v>
      </c>
      <c r="U859" s="3"/>
    </row>
    <row r="860" spans="1:21" x14ac:dyDescent="0.3">
      <c r="A860">
        <v>6</v>
      </c>
      <c r="B860" t="s">
        <v>671</v>
      </c>
      <c r="C860" t="s">
        <v>19</v>
      </c>
      <c r="D860">
        <v>2015</v>
      </c>
      <c r="E860">
        <v>113</v>
      </c>
      <c r="F860">
        <v>110</v>
      </c>
      <c r="G860">
        <v>9</v>
      </c>
      <c r="H860">
        <v>2224</v>
      </c>
      <c r="I860">
        <v>90</v>
      </c>
      <c r="J860">
        <v>22.01</v>
      </c>
      <c r="K860">
        <v>72.39</v>
      </c>
      <c r="L860">
        <v>0</v>
      </c>
      <c r="M860">
        <v>13</v>
      </c>
      <c r="N860">
        <v>8</v>
      </c>
      <c r="O860" s="2">
        <f t="shared" si="59"/>
        <v>19.681415929203538</v>
      </c>
      <c r="P860" s="2">
        <f t="shared" si="60"/>
        <v>20.218181818181819</v>
      </c>
      <c r="Q860">
        <f t="shared" si="61"/>
        <v>94.4</v>
      </c>
      <c r="R860">
        <f t="shared" si="62"/>
        <v>13</v>
      </c>
      <c r="S860" s="3">
        <f>IF(odi[[#This Row],[Milestones]]=0,0,(odi[[#This Row],[Mat]]/odi[[#This Row],[Milestones]]))</f>
        <v>8.6923076923076916</v>
      </c>
      <c r="T860" s="3">
        <f>odi[[#This Row],[Milestones]]/odi[[#This Row],[Mat]]*100</f>
        <v>11.504424778761061</v>
      </c>
      <c r="U860" s="3"/>
    </row>
    <row r="861" spans="1:21" x14ac:dyDescent="0.3">
      <c r="A861">
        <v>5</v>
      </c>
      <c r="B861" t="s">
        <v>2580</v>
      </c>
      <c r="C861" t="s">
        <v>12</v>
      </c>
      <c r="D861">
        <v>1987</v>
      </c>
      <c r="E861">
        <v>16</v>
      </c>
      <c r="F861">
        <v>13</v>
      </c>
      <c r="G861">
        <v>2</v>
      </c>
      <c r="H861">
        <v>139</v>
      </c>
      <c r="I861">
        <v>41</v>
      </c>
      <c r="J861">
        <v>12.63</v>
      </c>
      <c r="K861">
        <v>81.760000000000005</v>
      </c>
      <c r="L861">
        <v>0</v>
      </c>
      <c r="M861">
        <v>0</v>
      </c>
      <c r="N861">
        <v>0</v>
      </c>
      <c r="O861" s="2">
        <f t="shared" si="59"/>
        <v>8.6875</v>
      </c>
      <c r="P861" s="2">
        <f t="shared" si="60"/>
        <v>10.692307692307692</v>
      </c>
      <c r="Q861">
        <f t="shared" si="61"/>
        <v>94.39</v>
      </c>
      <c r="R861">
        <f t="shared" si="62"/>
        <v>0</v>
      </c>
      <c r="S861" s="3">
        <f>IF(odi[[#This Row],[Milestones]]=0,0,(odi[[#This Row],[Mat]]/odi[[#This Row],[Milestones]]))</f>
        <v>0</v>
      </c>
      <c r="T861" s="3">
        <f>odi[[#This Row],[Milestones]]/odi[[#This Row],[Mat]]*100</f>
        <v>0</v>
      </c>
      <c r="U861" s="3"/>
    </row>
    <row r="862" spans="1:21" x14ac:dyDescent="0.3">
      <c r="A862">
        <v>15</v>
      </c>
      <c r="B862" t="s">
        <v>2508</v>
      </c>
      <c r="C862" t="s">
        <v>2041</v>
      </c>
      <c r="D862">
        <v>2007</v>
      </c>
      <c r="E862">
        <v>12</v>
      </c>
      <c r="F862">
        <v>12</v>
      </c>
      <c r="G862">
        <v>0</v>
      </c>
      <c r="H862">
        <v>192</v>
      </c>
      <c r="I862">
        <v>52</v>
      </c>
      <c r="J862">
        <v>16</v>
      </c>
      <c r="K862">
        <v>78.36</v>
      </c>
      <c r="L862">
        <v>0</v>
      </c>
      <c r="M862">
        <v>1</v>
      </c>
      <c r="N862">
        <v>3</v>
      </c>
      <c r="O862" s="2">
        <f t="shared" si="59"/>
        <v>16</v>
      </c>
      <c r="P862" s="2">
        <f t="shared" si="60"/>
        <v>16</v>
      </c>
      <c r="Q862">
        <f t="shared" si="61"/>
        <v>94.36</v>
      </c>
      <c r="R862">
        <f t="shared" si="62"/>
        <v>1</v>
      </c>
      <c r="S862" s="3">
        <f>IF(odi[[#This Row],[Milestones]]=0,0,(odi[[#This Row],[Mat]]/odi[[#This Row],[Milestones]]))</f>
        <v>12</v>
      </c>
      <c r="T862" s="3">
        <f>odi[[#This Row],[Milestones]]/odi[[#This Row],[Mat]]*100</f>
        <v>8.3333333333333321</v>
      </c>
      <c r="U862" s="3"/>
    </row>
    <row r="863" spans="1:21" x14ac:dyDescent="0.3">
      <c r="A863">
        <v>36</v>
      </c>
      <c r="B863" t="s">
        <v>535</v>
      </c>
      <c r="C863" t="s">
        <v>11</v>
      </c>
      <c r="D863">
        <v>2015</v>
      </c>
      <c r="E863">
        <v>236</v>
      </c>
      <c r="F863">
        <v>128</v>
      </c>
      <c r="G863">
        <v>35</v>
      </c>
      <c r="H863">
        <v>1237</v>
      </c>
      <c r="I863">
        <v>49</v>
      </c>
      <c r="J863">
        <v>13.3</v>
      </c>
      <c r="K863">
        <v>81.06</v>
      </c>
      <c r="L863">
        <v>0</v>
      </c>
      <c r="M863">
        <v>0</v>
      </c>
      <c r="N863">
        <v>17</v>
      </c>
      <c r="O863" s="2">
        <f t="shared" si="59"/>
        <v>5.2415254237288131</v>
      </c>
      <c r="P863" s="2">
        <f t="shared" si="60"/>
        <v>9.6640625</v>
      </c>
      <c r="Q863">
        <f t="shared" si="61"/>
        <v>94.36</v>
      </c>
      <c r="R863">
        <f t="shared" si="62"/>
        <v>0</v>
      </c>
      <c r="S863" s="3">
        <f>IF(odi[[#This Row],[Milestones]]=0,0,(odi[[#This Row],[Mat]]/odi[[#This Row],[Milestones]]))</f>
        <v>0</v>
      </c>
      <c r="T863" s="3">
        <f>odi[[#This Row],[Milestones]]/odi[[#This Row],[Mat]]*100</f>
        <v>0</v>
      </c>
      <c r="U863" s="3"/>
    </row>
    <row r="864" spans="1:21" x14ac:dyDescent="0.3">
      <c r="A864">
        <v>40</v>
      </c>
      <c r="B864" t="s">
        <v>1147</v>
      </c>
      <c r="C864" t="s">
        <v>18</v>
      </c>
      <c r="D864">
        <v>2009</v>
      </c>
      <c r="E864">
        <v>32</v>
      </c>
      <c r="F864">
        <v>14</v>
      </c>
      <c r="G864">
        <v>8</v>
      </c>
      <c r="H864">
        <v>93</v>
      </c>
      <c r="I864">
        <v>28</v>
      </c>
      <c r="J864">
        <v>15.5</v>
      </c>
      <c r="K864">
        <v>78.81</v>
      </c>
      <c r="L864">
        <v>0</v>
      </c>
      <c r="M864">
        <v>0</v>
      </c>
      <c r="N864">
        <v>1</v>
      </c>
      <c r="O864" s="2">
        <f t="shared" si="59"/>
        <v>2.90625</v>
      </c>
      <c r="P864" s="2">
        <f t="shared" si="60"/>
        <v>6.6428571428571432</v>
      </c>
      <c r="Q864">
        <f t="shared" si="61"/>
        <v>94.31</v>
      </c>
      <c r="R864">
        <f t="shared" si="62"/>
        <v>0</v>
      </c>
      <c r="S864" s="3">
        <f>IF(odi[[#This Row],[Milestones]]=0,0,(odi[[#This Row],[Mat]]/odi[[#This Row],[Milestones]]))</f>
        <v>0</v>
      </c>
      <c r="T864" s="3">
        <f>odi[[#This Row],[Milestones]]/odi[[#This Row],[Mat]]*100</f>
        <v>0</v>
      </c>
      <c r="U864" s="3"/>
    </row>
    <row r="865" spans="1:21" x14ac:dyDescent="0.3">
      <c r="A865">
        <v>17</v>
      </c>
      <c r="B865" t="s">
        <v>239</v>
      </c>
      <c r="C865" t="s">
        <v>2026</v>
      </c>
      <c r="D865">
        <v>2019</v>
      </c>
      <c r="E865">
        <v>2</v>
      </c>
      <c r="F865">
        <v>1</v>
      </c>
      <c r="G865">
        <v>0</v>
      </c>
      <c r="H865">
        <v>13</v>
      </c>
      <c r="I865">
        <v>13</v>
      </c>
      <c r="J865">
        <v>13</v>
      </c>
      <c r="K865">
        <v>81.25</v>
      </c>
      <c r="L865">
        <v>0</v>
      </c>
      <c r="M865">
        <v>0</v>
      </c>
      <c r="N865">
        <v>0</v>
      </c>
      <c r="O865" s="2">
        <f t="shared" si="59"/>
        <v>6.5</v>
      </c>
      <c r="P865" s="2">
        <f t="shared" si="60"/>
        <v>13</v>
      </c>
      <c r="Q865">
        <f t="shared" si="61"/>
        <v>94.25</v>
      </c>
      <c r="R865">
        <f t="shared" si="62"/>
        <v>0</v>
      </c>
      <c r="S865" s="3">
        <f>IF(odi[[#This Row],[Milestones]]=0,0,(odi[[#This Row],[Mat]]/odi[[#This Row],[Milestones]]))</f>
        <v>0</v>
      </c>
      <c r="T865" s="3">
        <f>odi[[#This Row],[Milestones]]/odi[[#This Row],[Mat]]*100</f>
        <v>0</v>
      </c>
      <c r="U865" s="3"/>
    </row>
    <row r="866" spans="1:21" x14ac:dyDescent="0.3">
      <c r="A866">
        <v>9</v>
      </c>
      <c r="B866" t="s">
        <v>2308</v>
      </c>
      <c r="C866" t="s">
        <v>17</v>
      </c>
      <c r="D866">
        <v>1999</v>
      </c>
      <c r="E866">
        <v>22</v>
      </c>
      <c r="F866">
        <v>22</v>
      </c>
      <c r="G866">
        <v>1</v>
      </c>
      <c r="H866">
        <v>575</v>
      </c>
      <c r="I866">
        <v>106</v>
      </c>
      <c r="J866">
        <v>27.38</v>
      </c>
      <c r="K866">
        <v>66.86</v>
      </c>
      <c r="L866">
        <v>1</v>
      </c>
      <c r="M866">
        <v>2</v>
      </c>
      <c r="N866">
        <v>1</v>
      </c>
      <c r="O866" s="2">
        <f t="shared" si="59"/>
        <v>26.136363636363637</v>
      </c>
      <c r="P866" s="2">
        <f t="shared" si="60"/>
        <v>26.136363636363637</v>
      </c>
      <c r="Q866">
        <f t="shared" si="61"/>
        <v>94.24</v>
      </c>
      <c r="R866">
        <f t="shared" si="62"/>
        <v>3</v>
      </c>
      <c r="S866" s="3">
        <f>IF(odi[[#This Row],[Milestones]]=0,0,(odi[[#This Row],[Mat]]/odi[[#This Row],[Milestones]]))</f>
        <v>7.333333333333333</v>
      </c>
      <c r="T866" s="3">
        <f>odi[[#This Row],[Milestones]]/odi[[#This Row],[Mat]]*100</f>
        <v>13.636363636363635</v>
      </c>
      <c r="U866" s="3"/>
    </row>
    <row r="867" spans="1:21" x14ac:dyDescent="0.3">
      <c r="A867">
        <v>12</v>
      </c>
      <c r="B867" t="s">
        <v>2262</v>
      </c>
      <c r="C867" t="s">
        <v>11</v>
      </c>
      <c r="D867">
        <v>1989</v>
      </c>
      <c r="E867">
        <v>32</v>
      </c>
      <c r="F867">
        <v>31</v>
      </c>
      <c r="G867">
        <v>2</v>
      </c>
      <c r="H867">
        <v>783</v>
      </c>
      <c r="I867">
        <v>102</v>
      </c>
      <c r="J867">
        <v>27</v>
      </c>
      <c r="K867">
        <v>67.150000000000006</v>
      </c>
      <c r="L867">
        <v>1</v>
      </c>
      <c r="M867">
        <v>6</v>
      </c>
      <c r="N867">
        <v>2</v>
      </c>
      <c r="O867" s="2">
        <f t="shared" si="59"/>
        <v>24.46875</v>
      </c>
      <c r="P867" s="2">
        <f t="shared" si="60"/>
        <v>25.258064516129032</v>
      </c>
      <c r="Q867">
        <f t="shared" si="61"/>
        <v>94.15</v>
      </c>
      <c r="R867">
        <f t="shared" si="62"/>
        <v>7</v>
      </c>
      <c r="S867" s="3">
        <f>IF(odi[[#This Row],[Milestones]]=0,0,(odi[[#This Row],[Mat]]/odi[[#This Row],[Milestones]]))</f>
        <v>4.5714285714285712</v>
      </c>
      <c r="T867" s="3">
        <f>odi[[#This Row],[Milestones]]/odi[[#This Row],[Mat]]*100</f>
        <v>21.875</v>
      </c>
      <c r="U867" s="3"/>
    </row>
    <row r="868" spans="1:21" x14ac:dyDescent="0.3">
      <c r="A868">
        <v>37</v>
      </c>
      <c r="B868" t="s">
        <v>1362</v>
      </c>
      <c r="C868" t="s">
        <v>14</v>
      </c>
      <c r="D868">
        <v>2007</v>
      </c>
      <c r="E868">
        <v>21</v>
      </c>
      <c r="F868">
        <v>18</v>
      </c>
      <c r="G868">
        <v>3</v>
      </c>
      <c r="H868">
        <v>210</v>
      </c>
      <c r="I868">
        <v>69</v>
      </c>
      <c r="J868">
        <v>14</v>
      </c>
      <c r="K868">
        <v>80.150000000000006</v>
      </c>
      <c r="L868">
        <v>0</v>
      </c>
      <c r="M868">
        <v>1</v>
      </c>
      <c r="N868">
        <v>2</v>
      </c>
      <c r="O868" s="2">
        <f t="shared" si="59"/>
        <v>10</v>
      </c>
      <c r="P868" s="2">
        <f t="shared" si="60"/>
        <v>11.666666666666666</v>
      </c>
      <c r="Q868">
        <f t="shared" si="61"/>
        <v>94.15</v>
      </c>
      <c r="R868">
        <f t="shared" si="62"/>
        <v>1</v>
      </c>
      <c r="S868" s="3">
        <f>IF(odi[[#This Row],[Milestones]]=0,0,(odi[[#This Row],[Mat]]/odi[[#This Row],[Milestones]]))</f>
        <v>21</v>
      </c>
      <c r="T868" s="3">
        <f>odi[[#This Row],[Milestones]]/odi[[#This Row],[Mat]]*100</f>
        <v>4.7619047619047619</v>
      </c>
      <c r="U868" s="3"/>
    </row>
    <row r="869" spans="1:21" x14ac:dyDescent="0.3">
      <c r="A869">
        <v>20</v>
      </c>
      <c r="B869" t="s">
        <v>2265</v>
      </c>
      <c r="C869" t="s">
        <v>19</v>
      </c>
      <c r="D869">
        <v>2002</v>
      </c>
      <c r="E869">
        <v>53</v>
      </c>
      <c r="F869">
        <v>47</v>
      </c>
      <c r="G869">
        <v>5</v>
      </c>
      <c r="H869">
        <v>764</v>
      </c>
      <c r="I869">
        <v>96</v>
      </c>
      <c r="J869">
        <v>18.190000000000001</v>
      </c>
      <c r="K869">
        <v>75.94</v>
      </c>
      <c r="L869">
        <v>0</v>
      </c>
      <c r="M869">
        <v>2</v>
      </c>
      <c r="N869">
        <v>3</v>
      </c>
      <c r="O869" s="2">
        <f t="shared" si="59"/>
        <v>14.415094339622641</v>
      </c>
      <c r="P869" s="2">
        <f t="shared" si="60"/>
        <v>16.25531914893617</v>
      </c>
      <c r="Q869">
        <f t="shared" si="61"/>
        <v>94.13</v>
      </c>
      <c r="R869">
        <f t="shared" si="62"/>
        <v>2</v>
      </c>
      <c r="S869" s="3">
        <f>IF(odi[[#This Row],[Milestones]]=0,0,(odi[[#This Row],[Mat]]/odi[[#This Row],[Milestones]]))</f>
        <v>26.5</v>
      </c>
      <c r="T869" s="3">
        <f>odi[[#This Row],[Milestones]]/odi[[#This Row],[Mat]]*100</f>
        <v>3.7735849056603774</v>
      </c>
      <c r="U869" s="3"/>
    </row>
    <row r="870" spans="1:21" x14ac:dyDescent="0.3">
      <c r="A870">
        <v>16</v>
      </c>
      <c r="B870" t="s">
        <v>974</v>
      </c>
      <c r="C870" t="s">
        <v>2025</v>
      </c>
      <c r="D870">
        <v>2018</v>
      </c>
      <c r="E870">
        <v>13</v>
      </c>
      <c r="F870">
        <v>13</v>
      </c>
      <c r="G870">
        <v>1</v>
      </c>
      <c r="H870">
        <v>313</v>
      </c>
      <c r="I870">
        <v>65</v>
      </c>
      <c r="J870">
        <v>26.08</v>
      </c>
      <c r="K870">
        <v>68.040000000000006</v>
      </c>
      <c r="L870">
        <v>0</v>
      </c>
      <c r="M870">
        <v>3</v>
      </c>
      <c r="N870">
        <v>1</v>
      </c>
      <c r="O870" s="2">
        <f t="shared" si="59"/>
        <v>24.076923076923077</v>
      </c>
      <c r="P870" s="2">
        <f t="shared" si="60"/>
        <v>24.076923076923077</v>
      </c>
      <c r="Q870">
        <f t="shared" si="61"/>
        <v>94.12</v>
      </c>
      <c r="R870">
        <f t="shared" si="62"/>
        <v>3</v>
      </c>
      <c r="S870" s="3">
        <f>IF(odi[[#This Row],[Milestones]]=0,0,(odi[[#This Row],[Mat]]/odi[[#This Row],[Milestones]]))</f>
        <v>4.333333333333333</v>
      </c>
      <c r="T870" s="3">
        <f>odi[[#This Row],[Milestones]]/odi[[#This Row],[Mat]]*100</f>
        <v>23.076923076923077</v>
      </c>
      <c r="U870" s="3"/>
    </row>
    <row r="871" spans="1:21" x14ac:dyDescent="0.3">
      <c r="A871">
        <v>22</v>
      </c>
      <c r="B871" t="s">
        <v>121</v>
      </c>
      <c r="C871" t="s">
        <v>2024</v>
      </c>
      <c r="D871">
        <v>2014</v>
      </c>
      <c r="E871">
        <v>104</v>
      </c>
      <c r="F871">
        <v>89</v>
      </c>
      <c r="G871">
        <v>9</v>
      </c>
      <c r="H871">
        <v>2044</v>
      </c>
      <c r="I871">
        <v>98</v>
      </c>
      <c r="J871">
        <v>25.55</v>
      </c>
      <c r="K871">
        <v>68.56</v>
      </c>
      <c r="L871">
        <v>0</v>
      </c>
      <c r="M871">
        <v>11</v>
      </c>
      <c r="N871">
        <v>6</v>
      </c>
      <c r="O871" s="2">
        <f t="shared" si="59"/>
        <v>19.653846153846153</v>
      </c>
      <c r="P871" s="2">
        <f t="shared" si="60"/>
        <v>22.966292134831459</v>
      </c>
      <c r="Q871">
        <f t="shared" si="61"/>
        <v>94.11</v>
      </c>
      <c r="R871">
        <f t="shared" si="62"/>
        <v>11</v>
      </c>
      <c r="S871" s="3">
        <f>IF(odi[[#This Row],[Milestones]]=0,0,(odi[[#This Row],[Mat]]/odi[[#This Row],[Milestones]]))</f>
        <v>9.454545454545455</v>
      </c>
      <c r="T871" s="3">
        <f>odi[[#This Row],[Milestones]]/odi[[#This Row],[Mat]]*100</f>
        <v>10.576923076923077</v>
      </c>
      <c r="U871" s="3"/>
    </row>
    <row r="872" spans="1:21" x14ac:dyDescent="0.3">
      <c r="A872">
        <v>40</v>
      </c>
      <c r="B872" t="s">
        <v>422</v>
      </c>
      <c r="C872" t="s">
        <v>2021</v>
      </c>
      <c r="D872">
        <v>2014</v>
      </c>
      <c r="E872">
        <v>46</v>
      </c>
      <c r="F872">
        <v>34</v>
      </c>
      <c r="G872">
        <v>4</v>
      </c>
      <c r="H872">
        <v>516</v>
      </c>
      <c r="I872">
        <v>71</v>
      </c>
      <c r="J872">
        <v>17.2</v>
      </c>
      <c r="K872">
        <v>76.900000000000006</v>
      </c>
      <c r="L872">
        <v>0</v>
      </c>
      <c r="M872">
        <v>2</v>
      </c>
      <c r="N872">
        <v>4</v>
      </c>
      <c r="O872" s="2">
        <f t="shared" si="59"/>
        <v>11.217391304347826</v>
      </c>
      <c r="P872" s="2">
        <f t="shared" si="60"/>
        <v>15.176470588235293</v>
      </c>
      <c r="Q872">
        <f t="shared" si="61"/>
        <v>94.100000000000009</v>
      </c>
      <c r="R872">
        <f t="shared" si="62"/>
        <v>2</v>
      </c>
      <c r="S872" s="3">
        <f>IF(odi[[#This Row],[Milestones]]=0,0,(odi[[#This Row],[Mat]]/odi[[#This Row],[Milestones]]))</f>
        <v>23</v>
      </c>
      <c r="T872" s="3">
        <f>odi[[#This Row],[Milestones]]/odi[[#This Row],[Mat]]*100</f>
        <v>4.3478260869565215</v>
      </c>
      <c r="U872" s="3"/>
    </row>
    <row r="873" spans="1:21" x14ac:dyDescent="0.3">
      <c r="A873">
        <v>31</v>
      </c>
      <c r="B873" t="s">
        <v>259</v>
      </c>
      <c r="C873" t="s">
        <v>2025</v>
      </c>
      <c r="D873">
        <v>2019</v>
      </c>
      <c r="E873">
        <v>25</v>
      </c>
      <c r="F873">
        <v>25</v>
      </c>
      <c r="G873">
        <v>0</v>
      </c>
      <c r="H873">
        <v>471</v>
      </c>
      <c r="I873">
        <v>109</v>
      </c>
      <c r="J873">
        <v>18.84</v>
      </c>
      <c r="K873">
        <v>75.23</v>
      </c>
      <c r="L873">
        <v>1</v>
      </c>
      <c r="M873">
        <v>1</v>
      </c>
      <c r="N873">
        <v>4</v>
      </c>
      <c r="O873" s="2">
        <f t="shared" si="59"/>
        <v>18.84</v>
      </c>
      <c r="P873" s="2">
        <f t="shared" si="60"/>
        <v>18.84</v>
      </c>
      <c r="Q873">
        <f t="shared" si="61"/>
        <v>94.070000000000007</v>
      </c>
      <c r="R873">
        <f t="shared" si="62"/>
        <v>2</v>
      </c>
      <c r="S873" s="3">
        <f>IF(odi[[#This Row],[Milestones]]=0,0,(odi[[#This Row],[Mat]]/odi[[#This Row],[Milestones]]))</f>
        <v>12.5</v>
      </c>
      <c r="T873" s="3">
        <f>odi[[#This Row],[Milestones]]/odi[[#This Row],[Mat]]*100</f>
        <v>8</v>
      </c>
      <c r="U873" s="3"/>
    </row>
    <row r="874" spans="1:21" x14ac:dyDescent="0.3">
      <c r="A874">
        <v>9</v>
      </c>
      <c r="B874" t="s">
        <v>1030</v>
      </c>
      <c r="C874" t="s">
        <v>15</v>
      </c>
      <c r="D874">
        <v>2010</v>
      </c>
      <c r="E874">
        <v>119</v>
      </c>
      <c r="F874">
        <v>111</v>
      </c>
      <c r="G874">
        <v>10</v>
      </c>
      <c r="H874">
        <v>2880</v>
      </c>
      <c r="I874">
        <v>127</v>
      </c>
      <c r="J874">
        <v>28.51</v>
      </c>
      <c r="K874">
        <v>65.55</v>
      </c>
      <c r="L874">
        <v>5</v>
      </c>
      <c r="M874">
        <v>14</v>
      </c>
      <c r="N874">
        <v>8</v>
      </c>
      <c r="O874" s="2">
        <f t="shared" si="59"/>
        <v>24.201680672268907</v>
      </c>
      <c r="P874" s="2">
        <f t="shared" si="60"/>
        <v>25.945945945945947</v>
      </c>
      <c r="Q874">
        <f t="shared" si="61"/>
        <v>94.06</v>
      </c>
      <c r="R874">
        <f t="shared" si="62"/>
        <v>19</v>
      </c>
      <c r="S874" s="3">
        <f>IF(odi[[#This Row],[Milestones]]=0,0,(odi[[#This Row],[Mat]]/odi[[#This Row],[Milestones]]))</f>
        <v>6.2631578947368425</v>
      </c>
      <c r="T874" s="3">
        <f>odi[[#This Row],[Milestones]]/odi[[#This Row],[Mat]]*100</f>
        <v>15.966386554621847</v>
      </c>
      <c r="U874" s="3"/>
    </row>
    <row r="875" spans="1:21" x14ac:dyDescent="0.3">
      <c r="A875">
        <v>13</v>
      </c>
      <c r="B875" t="s">
        <v>2411</v>
      </c>
      <c r="C875" t="s">
        <v>15</v>
      </c>
      <c r="D875">
        <v>2003</v>
      </c>
      <c r="E875">
        <v>45</v>
      </c>
      <c r="F875">
        <v>34</v>
      </c>
      <c r="G875">
        <v>8</v>
      </c>
      <c r="H875">
        <v>314</v>
      </c>
      <c r="I875">
        <v>50</v>
      </c>
      <c r="J875">
        <v>12.07</v>
      </c>
      <c r="K875">
        <v>81.98</v>
      </c>
      <c r="L875">
        <v>0</v>
      </c>
      <c r="M875">
        <v>1</v>
      </c>
      <c r="N875">
        <v>7</v>
      </c>
      <c r="O875" s="2">
        <f t="shared" si="59"/>
        <v>6.9777777777777779</v>
      </c>
      <c r="P875" s="2">
        <f t="shared" si="60"/>
        <v>9.235294117647058</v>
      </c>
      <c r="Q875">
        <f t="shared" si="61"/>
        <v>94.050000000000011</v>
      </c>
      <c r="R875">
        <f t="shared" si="62"/>
        <v>1</v>
      </c>
      <c r="S875" s="3">
        <f>IF(odi[[#This Row],[Milestones]]=0,0,(odi[[#This Row],[Mat]]/odi[[#This Row],[Milestones]]))</f>
        <v>45</v>
      </c>
      <c r="T875" s="3">
        <f>odi[[#This Row],[Milestones]]/odi[[#This Row],[Mat]]*100</f>
        <v>2.2222222222222223</v>
      </c>
      <c r="U875" s="3"/>
    </row>
    <row r="876" spans="1:21" x14ac:dyDescent="0.3">
      <c r="A876">
        <v>20</v>
      </c>
      <c r="B876" t="s">
        <v>2209</v>
      </c>
      <c r="C876" t="s">
        <v>17</v>
      </c>
      <c r="D876">
        <v>1994</v>
      </c>
      <c r="E876">
        <v>40</v>
      </c>
      <c r="F876">
        <v>40</v>
      </c>
      <c r="G876">
        <v>6</v>
      </c>
      <c r="H876">
        <v>1293</v>
      </c>
      <c r="I876">
        <v>97</v>
      </c>
      <c r="J876">
        <v>38.020000000000003</v>
      </c>
      <c r="K876">
        <v>56.02</v>
      </c>
      <c r="L876">
        <v>0</v>
      </c>
      <c r="M876">
        <v>9</v>
      </c>
      <c r="N876">
        <v>0</v>
      </c>
      <c r="O876" s="2">
        <f t="shared" si="59"/>
        <v>32.325000000000003</v>
      </c>
      <c r="P876" s="2">
        <f t="shared" si="60"/>
        <v>32.325000000000003</v>
      </c>
      <c r="Q876">
        <f t="shared" si="61"/>
        <v>94.04</v>
      </c>
      <c r="R876">
        <f t="shared" si="62"/>
        <v>9</v>
      </c>
      <c r="S876" s="3">
        <f>IF(odi[[#This Row],[Milestones]]=0,0,(odi[[#This Row],[Mat]]/odi[[#This Row],[Milestones]]))</f>
        <v>4.4444444444444446</v>
      </c>
      <c r="T876" s="3">
        <f>odi[[#This Row],[Milestones]]/odi[[#This Row],[Mat]]*100</f>
        <v>22.5</v>
      </c>
      <c r="U876" s="3"/>
    </row>
    <row r="877" spans="1:21" x14ac:dyDescent="0.3">
      <c r="A877">
        <v>34</v>
      </c>
      <c r="B877" t="s">
        <v>2153</v>
      </c>
      <c r="C877" t="s">
        <v>17</v>
      </c>
      <c r="D877">
        <v>1997</v>
      </c>
      <c r="E877">
        <v>89</v>
      </c>
      <c r="F877">
        <v>88</v>
      </c>
      <c r="G877">
        <v>1</v>
      </c>
      <c r="H877">
        <v>2559</v>
      </c>
      <c r="I877">
        <v>161</v>
      </c>
      <c r="J877">
        <v>29.41</v>
      </c>
      <c r="K877">
        <v>64.62</v>
      </c>
      <c r="L877">
        <v>2</v>
      </c>
      <c r="M877">
        <v>18</v>
      </c>
      <c r="N877">
        <v>6</v>
      </c>
      <c r="O877" s="2">
        <f t="shared" si="59"/>
        <v>28.752808988764045</v>
      </c>
      <c r="P877" s="2">
        <f t="shared" si="60"/>
        <v>29.079545454545453</v>
      </c>
      <c r="Q877">
        <f t="shared" si="61"/>
        <v>94.03</v>
      </c>
      <c r="R877">
        <f t="shared" si="62"/>
        <v>20</v>
      </c>
      <c r="S877" s="3">
        <f>IF(odi[[#This Row],[Milestones]]=0,0,(odi[[#This Row],[Mat]]/odi[[#This Row],[Milestones]]))</f>
        <v>4.45</v>
      </c>
      <c r="T877" s="3">
        <f>odi[[#This Row],[Milestones]]/odi[[#This Row],[Mat]]*100</f>
        <v>22.471910112359549</v>
      </c>
      <c r="U877" s="3"/>
    </row>
    <row r="878" spans="1:21" x14ac:dyDescent="0.3">
      <c r="A878">
        <v>40</v>
      </c>
      <c r="B878" t="s">
        <v>2495</v>
      </c>
      <c r="C878" t="s">
        <v>16</v>
      </c>
      <c r="D878">
        <v>1978</v>
      </c>
      <c r="E878">
        <v>10</v>
      </c>
      <c r="F878">
        <v>9</v>
      </c>
      <c r="G878">
        <v>3</v>
      </c>
      <c r="H878">
        <v>209</v>
      </c>
      <c r="I878">
        <v>55</v>
      </c>
      <c r="J878">
        <v>34.83</v>
      </c>
      <c r="K878">
        <v>59.2</v>
      </c>
      <c r="L878">
        <v>0</v>
      </c>
      <c r="M878">
        <v>1</v>
      </c>
      <c r="N878">
        <v>0</v>
      </c>
      <c r="O878" s="2">
        <f t="shared" si="59"/>
        <v>20.9</v>
      </c>
      <c r="P878" s="2">
        <f t="shared" si="60"/>
        <v>23.222222222222221</v>
      </c>
      <c r="Q878">
        <f t="shared" si="61"/>
        <v>94.03</v>
      </c>
      <c r="R878">
        <f t="shared" si="62"/>
        <v>1</v>
      </c>
      <c r="S878" s="3">
        <f>IF(odi[[#This Row],[Milestones]]=0,0,(odi[[#This Row],[Mat]]/odi[[#This Row],[Milestones]]))</f>
        <v>10</v>
      </c>
      <c r="T878" s="3">
        <f>odi[[#This Row],[Milestones]]/odi[[#This Row],[Mat]]*100</f>
        <v>10</v>
      </c>
      <c r="U878" s="3"/>
    </row>
    <row r="879" spans="1:21" x14ac:dyDescent="0.3">
      <c r="A879">
        <v>8</v>
      </c>
      <c r="B879" t="s">
        <v>2612</v>
      </c>
      <c r="C879" t="s">
        <v>17</v>
      </c>
      <c r="D879">
        <v>2004</v>
      </c>
      <c r="E879">
        <v>11</v>
      </c>
      <c r="F879">
        <v>7</v>
      </c>
      <c r="G879">
        <v>1</v>
      </c>
      <c r="H879">
        <v>124</v>
      </c>
      <c r="I879">
        <v>45</v>
      </c>
      <c r="J879">
        <v>20.66</v>
      </c>
      <c r="K879">
        <v>73.37</v>
      </c>
      <c r="L879">
        <v>0</v>
      </c>
      <c r="M879">
        <v>0</v>
      </c>
      <c r="N879">
        <v>1</v>
      </c>
      <c r="O879" s="2">
        <f t="shared" si="59"/>
        <v>11.272727272727273</v>
      </c>
      <c r="P879" s="2">
        <f t="shared" si="60"/>
        <v>17.714285714285715</v>
      </c>
      <c r="Q879">
        <f t="shared" si="61"/>
        <v>94.03</v>
      </c>
      <c r="R879">
        <f t="shared" si="62"/>
        <v>0</v>
      </c>
      <c r="S879" s="3">
        <f>IF(odi[[#This Row],[Milestones]]=0,0,(odi[[#This Row],[Mat]]/odi[[#This Row],[Milestones]]))</f>
        <v>0</v>
      </c>
      <c r="T879" s="3">
        <f>odi[[#This Row],[Milestones]]/odi[[#This Row],[Mat]]*100</f>
        <v>0</v>
      </c>
      <c r="U879" s="3"/>
    </row>
    <row r="880" spans="1:21" x14ac:dyDescent="0.3">
      <c r="A880">
        <v>36</v>
      </c>
      <c r="B880" t="s">
        <v>1357</v>
      </c>
      <c r="C880" t="s">
        <v>2022</v>
      </c>
      <c r="D880">
        <v>2016</v>
      </c>
      <c r="E880">
        <v>3</v>
      </c>
      <c r="F880">
        <v>3</v>
      </c>
      <c r="G880">
        <v>2</v>
      </c>
      <c r="H880">
        <v>47</v>
      </c>
      <c r="I880">
        <v>37</v>
      </c>
      <c r="J880">
        <v>47</v>
      </c>
      <c r="K880">
        <v>47</v>
      </c>
      <c r="L880">
        <v>0</v>
      </c>
      <c r="M880">
        <v>0</v>
      </c>
      <c r="N880">
        <v>0</v>
      </c>
      <c r="O880" s="2">
        <f t="shared" si="59"/>
        <v>15.666666666666666</v>
      </c>
      <c r="P880" s="2">
        <f t="shared" si="60"/>
        <v>15.666666666666666</v>
      </c>
      <c r="Q880">
        <f t="shared" si="61"/>
        <v>94</v>
      </c>
      <c r="R880">
        <f t="shared" si="62"/>
        <v>0</v>
      </c>
      <c r="S880" s="3">
        <f>IF(odi[[#This Row],[Milestones]]=0,0,(odi[[#This Row],[Mat]]/odi[[#This Row],[Milestones]]))</f>
        <v>0</v>
      </c>
      <c r="T880" s="3">
        <f>odi[[#This Row],[Milestones]]/odi[[#This Row],[Mat]]*100</f>
        <v>0</v>
      </c>
      <c r="U880" s="3"/>
    </row>
    <row r="881" spans="1:21" x14ac:dyDescent="0.3">
      <c r="A881">
        <v>47</v>
      </c>
      <c r="B881" t="s">
        <v>2140</v>
      </c>
      <c r="C881" t="s">
        <v>18</v>
      </c>
      <c r="D881">
        <v>1995</v>
      </c>
      <c r="E881">
        <v>121</v>
      </c>
      <c r="F881">
        <v>115</v>
      </c>
      <c r="G881">
        <v>9</v>
      </c>
      <c r="H881">
        <v>3143</v>
      </c>
      <c r="I881">
        <v>108</v>
      </c>
      <c r="J881">
        <v>29.65</v>
      </c>
      <c r="K881">
        <v>64.3</v>
      </c>
      <c r="L881">
        <v>2</v>
      </c>
      <c r="M881">
        <v>18</v>
      </c>
      <c r="N881">
        <v>6</v>
      </c>
      <c r="O881" s="2">
        <f t="shared" si="59"/>
        <v>25.975206611570247</v>
      </c>
      <c r="P881" s="2">
        <f t="shared" si="60"/>
        <v>27.330434782608695</v>
      </c>
      <c r="Q881">
        <f t="shared" si="61"/>
        <v>93.949999999999989</v>
      </c>
      <c r="R881">
        <f t="shared" si="62"/>
        <v>20</v>
      </c>
      <c r="S881" s="3">
        <f>IF(odi[[#This Row],[Milestones]]=0,0,(odi[[#This Row],[Mat]]/odi[[#This Row],[Milestones]]))</f>
        <v>6.05</v>
      </c>
      <c r="T881" s="3">
        <f>odi[[#This Row],[Milestones]]/odi[[#This Row],[Mat]]*100</f>
        <v>16.528925619834713</v>
      </c>
      <c r="U881" s="3"/>
    </row>
    <row r="882" spans="1:21" x14ac:dyDescent="0.3">
      <c r="A882">
        <v>48</v>
      </c>
      <c r="B882" t="s">
        <v>1561</v>
      </c>
      <c r="C882" t="s">
        <v>17</v>
      </c>
      <c r="D882">
        <v>2019</v>
      </c>
      <c r="E882">
        <v>75</v>
      </c>
      <c r="F882">
        <v>28</v>
      </c>
      <c r="G882">
        <v>12</v>
      </c>
      <c r="H882">
        <v>259</v>
      </c>
      <c r="I882">
        <v>31</v>
      </c>
      <c r="J882">
        <v>16.18</v>
      </c>
      <c r="K882">
        <v>77.77</v>
      </c>
      <c r="L882">
        <v>0</v>
      </c>
      <c r="M882">
        <v>0</v>
      </c>
      <c r="N882">
        <v>2</v>
      </c>
      <c r="O882" s="2">
        <f t="shared" si="59"/>
        <v>3.4533333333333331</v>
      </c>
      <c r="P882" s="2">
        <f t="shared" si="60"/>
        <v>9.25</v>
      </c>
      <c r="Q882">
        <f t="shared" si="61"/>
        <v>93.949999999999989</v>
      </c>
      <c r="R882">
        <f t="shared" si="62"/>
        <v>0</v>
      </c>
      <c r="S882" s="3">
        <f>IF(odi[[#This Row],[Milestones]]=0,0,(odi[[#This Row],[Mat]]/odi[[#This Row],[Milestones]]))</f>
        <v>0</v>
      </c>
      <c r="T882" s="3">
        <f>odi[[#This Row],[Milestones]]/odi[[#This Row],[Mat]]*100</f>
        <v>0</v>
      </c>
      <c r="U882" s="3"/>
    </row>
    <row r="883" spans="1:21" x14ac:dyDescent="0.3">
      <c r="A883">
        <v>17</v>
      </c>
      <c r="B883" t="s">
        <v>2978</v>
      </c>
      <c r="C883" t="s">
        <v>15</v>
      </c>
      <c r="D883">
        <v>1978</v>
      </c>
      <c r="E883">
        <v>2</v>
      </c>
      <c r="F883">
        <v>2</v>
      </c>
      <c r="G883">
        <v>0</v>
      </c>
      <c r="H883">
        <v>30</v>
      </c>
      <c r="I883">
        <v>24</v>
      </c>
      <c r="J883">
        <v>15</v>
      </c>
      <c r="K883">
        <v>78.94</v>
      </c>
      <c r="L883">
        <v>0</v>
      </c>
      <c r="M883">
        <v>0</v>
      </c>
      <c r="N883">
        <v>0</v>
      </c>
      <c r="O883" s="2">
        <f t="shared" si="59"/>
        <v>15</v>
      </c>
      <c r="P883" s="2">
        <f t="shared" si="60"/>
        <v>15</v>
      </c>
      <c r="Q883">
        <f t="shared" si="61"/>
        <v>93.94</v>
      </c>
      <c r="R883">
        <f t="shared" si="62"/>
        <v>0</v>
      </c>
      <c r="S883" s="3">
        <f>IF(odi[[#This Row],[Milestones]]=0,0,(odi[[#This Row],[Mat]]/odi[[#This Row],[Milestones]]))</f>
        <v>0</v>
      </c>
      <c r="T883" s="3">
        <f>odi[[#This Row],[Milestones]]/odi[[#This Row],[Mat]]*100</f>
        <v>0</v>
      </c>
      <c r="U883" s="3"/>
    </row>
    <row r="884" spans="1:21" x14ac:dyDescent="0.3">
      <c r="A884">
        <v>30</v>
      </c>
      <c r="B884" t="s">
        <v>2488</v>
      </c>
      <c r="C884" t="s">
        <v>15</v>
      </c>
      <c r="D884">
        <v>2000</v>
      </c>
      <c r="E884">
        <v>27</v>
      </c>
      <c r="F884">
        <v>23</v>
      </c>
      <c r="G884">
        <v>5</v>
      </c>
      <c r="H884">
        <v>217</v>
      </c>
      <c r="I884">
        <v>30</v>
      </c>
      <c r="J884">
        <v>12.05</v>
      </c>
      <c r="K884">
        <v>81.88</v>
      </c>
      <c r="L884">
        <v>0</v>
      </c>
      <c r="M884">
        <v>0</v>
      </c>
      <c r="N884">
        <v>2</v>
      </c>
      <c r="O884" s="2">
        <f t="shared" si="59"/>
        <v>8.0370370370370363</v>
      </c>
      <c r="P884" s="2">
        <f t="shared" si="60"/>
        <v>9.4347826086956523</v>
      </c>
      <c r="Q884">
        <f t="shared" si="61"/>
        <v>93.929999999999993</v>
      </c>
      <c r="R884">
        <f t="shared" si="62"/>
        <v>0</v>
      </c>
      <c r="S884" s="3">
        <f>IF(odi[[#This Row],[Milestones]]=0,0,(odi[[#This Row],[Mat]]/odi[[#This Row],[Milestones]]))</f>
        <v>0</v>
      </c>
      <c r="T884" s="3">
        <f>odi[[#This Row],[Milestones]]/odi[[#This Row],[Mat]]*100</f>
        <v>0</v>
      </c>
      <c r="U884" s="3"/>
    </row>
    <row r="885" spans="1:21" x14ac:dyDescent="0.3">
      <c r="A885">
        <v>5</v>
      </c>
      <c r="B885" t="s">
        <v>2307</v>
      </c>
      <c r="C885" t="s">
        <v>15</v>
      </c>
      <c r="D885">
        <v>2019</v>
      </c>
      <c r="E885">
        <v>33</v>
      </c>
      <c r="F885">
        <v>28</v>
      </c>
      <c r="G885">
        <v>3</v>
      </c>
      <c r="H885">
        <v>581</v>
      </c>
      <c r="I885">
        <v>54</v>
      </c>
      <c r="J885">
        <v>23.24</v>
      </c>
      <c r="K885">
        <v>70.680000000000007</v>
      </c>
      <c r="L885">
        <v>0</v>
      </c>
      <c r="M885">
        <v>3</v>
      </c>
      <c r="N885">
        <v>1</v>
      </c>
      <c r="O885" s="2">
        <f t="shared" si="59"/>
        <v>17.606060606060606</v>
      </c>
      <c r="P885" s="2">
        <f t="shared" si="60"/>
        <v>20.75</v>
      </c>
      <c r="Q885">
        <f t="shared" si="61"/>
        <v>93.92</v>
      </c>
      <c r="R885">
        <f t="shared" si="62"/>
        <v>3</v>
      </c>
      <c r="S885" s="3">
        <f>IF(odi[[#This Row],[Milestones]]=0,0,(odi[[#This Row],[Mat]]/odi[[#This Row],[Milestones]]))</f>
        <v>11</v>
      </c>
      <c r="T885" s="3">
        <f>odi[[#This Row],[Milestones]]/odi[[#This Row],[Mat]]*100</f>
        <v>9.0909090909090917</v>
      </c>
      <c r="U885" s="3"/>
    </row>
    <row r="886" spans="1:21" x14ac:dyDescent="0.3">
      <c r="A886">
        <v>24</v>
      </c>
      <c r="B886" t="s">
        <v>308</v>
      </c>
      <c r="C886" t="s">
        <v>16</v>
      </c>
      <c r="D886">
        <v>2010</v>
      </c>
      <c r="E886">
        <v>5</v>
      </c>
      <c r="F886">
        <v>5</v>
      </c>
      <c r="G886">
        <v>0</v>
      </c>
      <c r="H886">
        <v>147</v>
      </c>
      <c r="I886">
        <v>64</v>
      </c>
      <c r="J886">
        <v>29.4</v>
      </c>
      <c r="K886">
        <v>64.47</v>
      </c>
      <c r="L886">
        <v>0</v>
      </c>
      <c r="M886">
        <v>1</v>
      </c>
      <c r="N886">
        <v>1</v>
      </c>
      <c r="O886" s="2">
        <f t="shared" si="59"/>
        <v>29.4</v>
      </c>
      <c r="P886" s="2">
        <f t="shared" si="60"/>
        <v>29.4</v>
      </c>
      <c r="Q886">
        <f t="shared" si="61"/>
        <v>93.87</v>
      </c>
      <c r="R886">
        <f t="shared" si="62"/>
        <v>1</v>
      </c>
      <c r="S886" s="3">
        <f>IF(odi[[#This Row],[Milestones]]=0,0,(odi[[#This Row],[Mat]]/odi[[#This Row],[Milestones]]))</f>
        <v>5</v>
      </c>
      <c r="T886" s="3">
        <f>odi[[#This Row],[Milestones]]/odi[[#This Row],[Mat]]*100</f>
        <v>20</v>
      </c>
      <c r="U886" s="3"/>
    </row>
    <row r="887" spans="1:21" x14ac:dyDescent="0.3">
      <c r="A887">
        <v>39</v>
      </c>
      <c r="B887" t="s">
        <v>590</v>
      </c>
      <c r="C887" t="s">
        <v>2024</v>
      </c>
      <c r="D887">
        <v>2014</v>
      </c>
      <c r="E887">
        <v>136</v>
      </c>
      <c r="F887">
        <v>119</v>
      </c>
      <c r="G887">
        <v>16</v>
      </c>
      <c r="H887">
        <v>2420</v>
      </c>
      <c r="I887">
        <v>111</v>
      </c>
      <c r="J887">
        <v>23.49</v>
      </c>
      <c r="K887">
        <v>70.38</v>
      </c>
      <c r="L887">
        <v>1</v>
      </c>
      <c r="M887">
        <v>8</v>
      </c>
      <c r="N887">
        <v>13</v>
      </c>
      <c r="O887" s="2">
        <f t="shared" si="59"/>
        <v>17.794117647058822</v>
      </c>
      <c r="P887" s="2">
        <f t="shared" si="60"/>
        <v>20.336134453781511</v>
      </c>
      <c r="Q887">
        <f t="shared" si="61"/>
        <v>93.86999999999999</v>
      </c>
      <c r="R887">
        <f t="shared" si="62"/>
        <v>9</v>
      </c>
      <c r="S887" s="3">
        <f>IF(odi[[#This Row],[Milestones]]=0,0,(odi[[#This Row],[Mat]]/odi[[#This Row],[Milestones]]))</f>
        <v>15.111111111111111</v>
      </c>
      <c r="T887" s="3">
        <f>odi[[#This Row],[Milestones]]/odi[[#This Row],[Mat]]*100</f>
        <v>6.6176470588235299</v>
      </c>
      <c r="U887" s="3"/>
    </row>
    <row r="888" spans="1:21" x14ac:dyDescent="0.3">
      <c r="A888">
        <v>10</v>
      </c>
      <c r="B888" t="s">
        <v>2330</v>
      </c>
      <c r="C888" t="s">
        <v>17</v>
      </c>
      <c r="D888">
        <v>2000</v>
      </c>
      <c r="E888">
        <v>29</v>
      </c>
      <c r="F888">
        <v>25</v>
      </c>
      <c r="G888">
        <v>6</v>
      </c>
      <c r="H888">
        <v>493</v>
      </c>
      <c r="I888">
        <v>169</v>
      </c>
      <c r="J888">
        <v>25.94</v>
      </c>
      <c r="K888">
        <v>67.900000000000006</v>
      </c>
      <c r="L888">
        <v>1</v>
      </c>
      <c r="M888">
        <v>0</v>
      </c>
      <c r="N888">
        <v>2</v>
      </c>
      <c r="O888" s="2">
        <f t="shared" si="59"/>
        <v>17</v>
      </c>
      <c r="P888" s="2">
        <f t="shared" si="60"/>
        <v>19.72</v>
      </c>
      <c r="Q888">
        <f t="shared" si="61"/>
        <v>93.84</v>
      </c>
      <c r="R888">
        <f t="shared" si="62"/>
        <v>1</v>
      </c>
      <c r="S888" s="3">
        <f>IF(odi[[#This Row],[Milestones]]=0,0,(odi[[#This Row],[Mat]]/odi[[#This Row],[Milestones]]))</f>
        <v>29</v>
      </c>
      <c r="T888" s="3">
        <f>odi[[#This Row],[Milestones]]/odi[[#This Row],[Mat]]*100</f>
        <v>3.4482758620689653</v>
      </c>
      <c r="U888" s="3"/>
    </row>
    <row r="889" spans="1:21" x14ac:dyDescent="0.3">
      <c r="A889">
        <v>15</v>
      </c>
      <c r="B889" t="s">
        <v>2189</v>
      </c>
      <c r="C889" t="s">
        <v>19</v>
      </c>
      <c r="D889">
        <v>2005</v>
      </c>
      <c r="E889">
        <v>90</v>
      </c>
      <c r="F889">
        <v>82</v>
      </c>
      <c r="G889">
        <v>8</v>
      </c>
      <c r="H889">
        <v>1719</v>
      </c>
      <c r="I889">
        <v>172</v>
      </c>
      <c r="J889">
        <v>23.22</v>
      </c>
      <c r="K889">
        <v>70.56</v>
      </c>
      <c r="L889">
        <v>2</v>
      </c>
      <c r="M889">
        <v>5</v>
      </c>
      <c r="N889">
        <v>8</v>
      </c>
      <c r="O889" s="2">
        <f t="shared" si="59"/>
        <v>19.100000000000001</v>
      </c>
      <c r="P889" s="2">
        <f t="shared" si="60"/>
        <v>20.963414634146343</v>
      </c>
      <c r="Q889">
        <f t="shared" si="61"/>
        <v>93.78</v>
      </c>
      <c r="R889">
        <f t="shared" si="62"/>
        <v>7</v>
      </c>
      <c r="S889" s="3">
        <f>IF(odi[[#This Row],[Milestones]]=0,0,(odi[[#This Row],[Mat]]/odi[[#This Row],[Milestones]]))</f>
        <v>12.857142857142858</v>
      </c>
      <c r="T889" s="3">
        <f>odi[[#This Row],[Milestones]]/odi[[#This Row],[Mat]]*100</f>
        <v>7.7777777777777777</v>
      </c>
      <c r="U889" s="3"/>
    </row>
    <row r="890" spans="1:21" x14ac:dyDescent="0.3">
      <c r="A890">
        <v>40</v>
      </c>
      <c r="B890" t="s">
        <v>2137</v>
      </c>
      <c r="C890" t="s">
        <v>18</v>
      </c>
      <c r="D890">
        <v>2002</v>
      </c>
      <c r="E890">
        <v>179</v>
      </c>
      <c r="F890">
        <v>161</v>
      </c>
      <c r="G890">
        <v>32</v>
      </c>
      <c r="H890">
        <v>3314</v>
      </c>
      <c r="I890">
        <v>108</v>
      </c>
      <c r="J890">
        <v>25.68</v>
      </c>
      <c r="K890">
        <v>68.09</v>
      </c>
      <c r="L890">
        <v>1</v>
      </c>
      <c r="M890">
        <v>14</v>
      </c>
      <c r="N890">
        <v>19</v>
      </c>
      <c r="O890" s="2">
        <f t="shared" si="59"/>
        <v>18.513966480446928</v>
      </c>
      <c r="P890" s="2">
        <f t="shared" si="60"/>
        <v>20.58385093167702</v>
      </c>
      <c r="Q890">
        <f t="shared" si="61"/>
        <v>93.77000000000001</v>
      </c>
      <c r="R890">
        <f t="shared" si="62"/>
        <v>15</v>
      </c>
      <c r="S890" s="3">
        <f>IF(odi[[#This Row],[Milestones]]=0,0,(odi[[#This Row],[Mat]]/odi[[#This Row],[Milestones]]))</f>
        <v>11.933333333333334</v>
      </c>
      <c r="T890" s="3">
        <f>odi[[#This Row],[Milestones]]/odi[[#This Row],[Mat]]*100</f>
        <v>8.3798882681564244</v>
      </c>
      <c r="U890" s="3"/>
    </row>
    <row r="891" spans="1:21" x14ac:dyDescent="0.3">
      <c r="A891">
        <v>0</v>
      </c>
      <c r="B891" t="s">
        <v>1796</v>
      </c>
      <c r="C891" t="s">
        <v>2021</v>
      </c>
      <c r="D891">
        <v>2011</v>
      </c>
      <c r="E891">
        <v>17</v>
      </c>
      <c r="F891">
        <v>11</v>
      </c>
      <c r="G891">
        <v>2</v>
      </c>
      <c r="H891">
        <v>140</v>
      </c>
      <c r="I891">
        <v>34</v>
      </c>
      <c r="J891">
        <v>15.55</v>
      </c>
      <c r="K891">
        <v>78.209999999999994</v>
      </c>
      <c r="L891">
        <v>0</v>
      </c>
      <c r="M891">
        <v>0</v>
      </c>
      <c r="N891">
        <v>2</v>
      </c>
      <c r="O891" s="2">
        <f t="shared" si="59"/>
        <v>8.235294117647058</v>
      </c>
      <c r="P891" s="2">
        <f t="shared" si="60"/>
        <v>12.727272727272727</v>
      </c>
      <c r="Q891">
        <f t="shared" si="61"/>
        <v>93.759999999999991</v>
      </c>
      <c r="R891">
        <f t="shared" si="62"/>
        <v>0</v>
      </c>
      <c r="S891" s="3">
        <f>IF(odi[[#This Row],[Milestones]]=0,0,(odi[[#This Row],[Mat]]/odi[[#This Row],[Milestones]]))</f>
        <v>0</v>
      </c>
      <c r="T891" s="3">
        <f>odi[[#This Row],[Milestones]]/odi[[#This Row],[Mat]]*100</f>
        <v>0</v>
      </c>
      <c r="U891" s="3"/>
    </row>
    <row r="892" spans="1:21" x14ac:dyDescent="0.3">
      <c r="A892">
        <v>5</v>
      </c>
      <c r="B892" t="s">
        <v>2186</v>
      </c>
      <c r="C892" t="s">
        <v>13</v>
      </c>
      <c r="D892">
        <v>1998</v>
      </c>
      <c r="E892">
        <v>54</v>
      </c>
      <c r="F892">
        <v>54</v>
      </c>
      <c r="G892">
        <v>3</v>
      </c>
      <c r="H892">
        <v>1791</v>
      </c>
      <c r="I892">
        <v>127</v>
      </c>
      <c r="J892">
        <v>35.11</v>
      </c>
      <c r="K892">
        <v>58.64</v>
      </c>
      <c r="L892">
        <v>2</v>
      </c>
      <c r="M892">
        <v>12</v>
      </c>
      <c r="N892">
        <v>4</v>
      </c>
      <c r="O892" s="2">
        <f t="shared" si="59"/>
        <v>33.166666666666664</v>
      </c>
      <c r="P892" s="2">
        <f t="shared" si="60"/>
        <v>33.166666666666664</v>
      </c>
      <c r="Q892">
        <f t="shared" si="61"/>
        <v>93.75</v>
      </c>
      <c r="R892">
        <f t="shared" si="62"/>
        <v>14</v>
      </c>
      <c r="S892" s="3">
        <f>IF(odi[[#This Row],[Milestones]]=0,0,(odi[[#This Row],[Mat]]/odi[[#This Row],[Milestones]]))</f>
        <v>3.8571428571428572</v>
      </c>
      <c r="T892" s="3">
        <f>odi[[#This Row],[Milestones]]/odi[[#This Row],[Mat]]*100</f>
        <v>25.925925925925924</v>
      </c>
      <c r="U892" s="3"/>
    </row>
    <row r="893" spans="1:21" x14ac:dyDescent="0.3">
      <c r="A893">
        <v>16</v>
      </c>
      <c r="B893" t="s">
        <v>1462</v>
      </c>
      <c r="C893" t="s">
        <v>21</v>
      </c>
      <c r="D893">
        <v>2019</v>
      </c>
      <c r="E893">
        <v>40</v>
      </c>
      <c r="F893">
        <v>21</v>
      </c>
      <c r="G893">
        <v>10</v>
      </c>
      <c r="H893">
        <v>69</v>
      </c>
      <c r="I893">
        <v>15</v>
      </c>
      <c r="J893">
        <v>6.27</v>
      </c>
      <c r="K893">
        <v>87.34</v>
      </c>
      <c r="L893">
        <v>0</v>
      </c>
      <c r="M893">
        <v>0</v>
      </c>
      <c r="N893">
        <v>7</v>
      </c>
      <c r="O893" s="2">
        <f t="shared" si="59"/>
        <v>1.7250000000000001</v>
      </c>
      <c r="P893" s="2">
        <f t="shared" si="60"/>
        <v>3.2857142857142856</v>
      </c>
      <c r="Q893">
        <f t="shared" si="61"/>
        <v>93.61</v>
      </c>
      <c r="R893">
        <f t="shared" si="62"/>
        <v>0</v>
      </c>
      <c r="S893" s="3">
        <f>IF(odi[[#This Row],[Milestones]]=0,0,(odi[[#This Row],[Mat]]/odi[[#This Row],[Milestones]]))</f>
        <v>0</v>
      </c>
      <c r="T893" s="3">
        <f>odi[[#This Row],[Milestones]]/odi[[#This Row],[Mat]]*100</f>
        <v>0</v>
      </c>
      <c r="U893" s="3"/>
    </row>
    <row r="894" spans="1:21" x14ac:dyDescent="0.3">
      <c r="A894">
        <v>8</v>
      </c>
      <c r="B894" t="s">
        <v>2504</v>
      </c>
      <c r="C894" t="s">
        <v>14</v>
      </c>
      <c r="D894">
        <v>2001</v>
      </c>
      <c r="E894">
        <v>20</v>
      </c>
      <c r="F894">
        <v>13</v>
      </c>
      <c r="G894">
        <v>2</v>
      </c>
      <c r="H894">
        <v>195</v>
      </c>
      <c r="I894">
        <v>56</v>
      </c>
      <c r="J894">
        <v>17.72</v>
      </c>
      <c r="K894">
        <v>75.87</v>
      </c>
      <c r="L894">
        <v>0</v>
      </c>
      <c r="M894">
        <v>1</v>
      </c>
      <c r="N894">
        <v>1</v>
      </c>
      <c r="O894" s="2">
        <f t="shared" si="59"/>
        <v>9.75</v>
      </c>
      <c r="P894" s="2">
        <f t="shared" si="60"/>
        <v>15</v>
      </c>
      <c r="Q894">
        <f t="shared" si="61"/>
        <v>93.59</v>
      </c>
      <c r="R894">
        <f t="shared" si="62"/>
        <v>1</v>
      </c>
      <c r="S894" s="3">
        <f>IF(odi[[#This Row],[Milestones]]=0,0,(odi[[#This Row],[Mat]]/odi[[#This Row],[Milestones]]))</f>
        <v>20</v>
      </c>
      <c r="T894" s="3">
        <f>odi[[#This Row],[Milestones]]/odi[[#This Row],[Mat]]*100</f>
        <v>5</v>
      </c>
      <c r="U894" s="3"/>
    </row>
    <row r="895" spans="1:21" x14ac:dyDescent="0.3">
      <c r="A895">
        <v>7</v>
      </c>
      <c r="B895" t="s">
        <v>605</v>
      </c>
      <c r="C895" t="s">
        <v>21</v>
      </c>
      <c r="D895">
        <v>2010</v>
      </c>
      <c r="E895">
        <v>5</v>
      </c>
      <c r="F895">
        <v>4</v>
      </c>
      <c r="G895">
        <v>1</v>
      </c>
      <c r="H895">
        <v>88</v>
      </c>
      <c r="I895">
        <v>39</v>
      </c>
      <c r="J895">
        <v>29.33</v>
      </c>
      <c r="K895">
        <v>64.23</v>
      </c>
      <c r="L895">
        <v>0</v>
      </c>
      <c r="M895">
        <v>0</v>
      </c>
      <c r="N895">
        <v>0</v>
      </c>
      <c r="O895" s="2">
        <f t="shared" si="59"/>
        <v>17.600000000000001</v>
      </c>
      <c r="P895" s="2">
        <f t="shared" si="60"/>
        <v>22</v>
      </c>
      <c r="Q895">
        <f t="shared" si="61"/>
        <v>93.56</v>
      </c>
      <c r="R895">
        <f t="shared" si="62"/>
        <v>0</v>
      </c>
      <c r="S895" s="3">
        <f>IF(odi[[#This Row],[Milestones]]=0,0,(odi[[#This Row],[Mat]]/odi[[#This Row],[Milestones]]))</f>
        <v>0</v>
      </c>
      <c r="T895" s="3">
        <f>odi[[#This Row],[Milestones]]/odi[[#This Row],[Mat]]*100</f>
        <v>0</v>
      </c>
      <c r="U895" s="3"/>
    </row>
    <row r="896" spans="1:21" x14ac:dyDescent="0.3">
      <c r="A896">
        <v>15</v>
      </c>
      <c r="B896" t="s">
        <v>2146</v>
      </c>
      <c r="C896" t="s">
        <v>18</v>
      </c>
      <c r="D896">
        <v>1995</v>
      </c>
      <c r="E896">
        <v>87</v>
      </c>
      <c r="F896">
        <v>87</v>
      </c>
      <c r="G896">
        <v>9</v>
      </c>
      <c r="H896">
        <v>2784</v>
      </c>
      <c r="I896">
        <v>93</v>
      </c>
      <c r="J896">
        <v>35.69</v>
      </c>
      <c r="K896">
        <v>57.86</v>
      </c>
      <c r="L896">
        <v>0</v>
      </c>
      <c r="M896">
        <v>25</v>
      </c>
      <c r="N896">
        <v>4</v>
      </c>
      <c r="O896" s="2">
        <f t="shared" si="59"/>
        <v>32</v>
      </c>
      <c r="P896" s="2">
        <f t="shared" si="60"/>
        <v>32</v>
      </c>
      <c r="Q896">
        <f t="shared" si="61"/>
        <v>93.55</v>
      </c>
      <c r="R896">
        <f t="shared" si="62"/>
        <v>25</v>
      </c>
      <c r="S896" s="3">
        <f>IF(odi[[#This Row],[Milestones]]=0,0,(odi[[#This Row],[Mat]]/odi[[#This Row],[Milestones]]))</f>
        <v>3.48</v>
      </c>
      <c r="T896" s="3">
        <f>odi[[#This Row],[Milestones]]/odi[[#This Row],[Mat]]*100</f>
        <v>28.735632183908045</v>
      </c>
      <c r="U896" s="3"/>
    </row>
    <row r="897" spans="1:21" x14ac:dyDescent="0.3">
      <c r="A897">
        <v>38</v>
      </c>
      <c r="B897" t="s">
        <v>2177</v>
      </c>
      <c r="C897" t="s">
        <v>15</v>
      </c>
      <c r="D897">
        <v>1999</v>
      </c>
      <c r="E897">
        <v>105</v>
      </c>
      <c r="F897">
        <v>93</v>
      </c>
      <c r="G897">
        <v>20</v>
      </c>
      <c r="H897">
        <v>1904</v>
      </c>
      <c r="I897">
        <v>84</v>
      </c>
      <c r="J897">
        <v>26.08</v>
      </c>
      <c r="K897">
        <v>67.459999999999994</v>
      </c>
      <c r="L897">
        <v>0</v>
      </c>
      <c r="M897">
        <v>9</v>
      </c>
      <c r="N897">
        <v>12</v>
      </c>
      <c r="O897" s="2">
        <f t="shared" si="59"/>
        <v>18.133333333333333</v>
      </c>
      <c r="P897" s="2">
        <f t="shared" si="60"/>
        <v>20.473118279569892</v>
      </c>
      <c r="Q897">
        <f t="shared" si="61"/>
        <v>93.539999999999992</v>
      </c>
      <c r="R897">
        <f t="shared" si="62"/>
        <v>9</v>
      </c>
      <c r="S897" s="3">
        <f>IF(odi[[#This Row],[Milestones]]=0,0,(odi[[#This Row],[Mat]]/odi[[#This Row],[Milestones]]))</f>
        <v>11.666666666666666</v>
      </c>
      <c r="T897" s="3">
        <f>odi[[#This Row],[Milestones]]/odi[[#This Row],[Mat]]*100</f>
        <v>8.5714285714285712</v>
      </c>
      <c r="U897" s="3"/>
    </row>
    <row r="898" spans="1:21" x14ac:dyDescent="0.3">
      <c r="A898">
        <v>34</v>
      </c>
      <c r="B898" t="s">
        <v>2270</v>
      </c>
      <c r="C898" t="s">
        <v>18</v>
      </c>
      <c r="D898">
        <v>2003</v>
      </c>
      <c r="E898">
        <v>37</v>
      </c>
      <c r="F898">
        <v>36</v>
      </c>
      <c r="G898">
        <v>0</v>
      </c>
      <c r="H898">
        <v>732</v>
      </c>
      <c r="I898">
        <v>74</v>
      </c>
      <c r="J898">
        <v>20.329999999999998</v>
      </c>
      <c r="K898">
        <v>73.2</v>
      </c>
      <c r="L898">
        <v>0</v>
      </c>
      <c r="M898">
        <v>4</v>
      </c>
      <c r="N898">
        <v>4</v>
      </c>
      <c r="O898" s="2">
        <f t="shared" ref="O898:O961" si="63">H898/E898</f>
        <v>19.783783783783782</v>
      </c>
      <c r="P898" s="2">
        <f t="shared" ref="P898:P961" si="64">H898/F898</f>
        <v>20.333333333333332</v>
      </c>
      <c r="Q898">
        <f t="shared" ref="Q898:Q961" si="65">K898+J898</f>
        <v>93.53</v>
      </c>
      <c r="R898">
        <f t="shared" ref="R898:R961" si="66">M898+L898</f>
        <v>4</v>
      </c>
      <c r="S898" s="3">
        <f>IF(odi[[#This Row],[Milestones]]=0,0,(odi[[#This Row],[Mat]]/odi[[#This Row],[Milestones]]))</f>
        <v>9.25</v>
      </c>
      <c r="T898" s="3">
        <f>odi[[#This Row],[Milestones]]/odi[[#This Row],[Mat]]*100</f>
        <v>10.810810810810811</v>
      </c>
      <c r="U898" s="3"/>
    </row>
    <row r="899" spans="1:21" x14ac:dyDescent="0.3">
      <c r="A899">
        <v>29</v>
      </c>
      <c r="B899" t="s">
        <v>2337</v>
      </c>
      <c r="C899" t="s">
        <v>15</v>
      </c>
      <c r="D899">
        <v>1992</v>
      </c>
      <c r="E899">
        <v>24</v>
      </c>
      <c r="F899">
        <v>23</v>
      </c>
      <c r="G899">
        <v>4</v>
      </c>
      <c r="H899">
        <v>473</v>
      </c>
      <c r="I899">
        <v>100</v>
      </c>
      <c r="J899">
        <v>24.89</v>
      </c>
      <c r="K899">
        <v>68.55</v>
      </c>
      <c r="L899">
        <v>1</v>
      </c>
      <c r="M899">
        <v>2</v>
      </c>
      <c r="N899">
        <v>2</v>
      </c>
      <c r="O899" s="2">
        <f t="shared" si="63"/>
        <v>19.708333333333332</v>
      </c>
      <c r="P899" s="2">
        <f t="shared" si="64"/>
        <v>20.565217391304348</v>
      </c>
      <c r="Q899">
        <f t="shared" si="65"/>
        <v>93.44</v>
      </c>
      <c r="R899">
        <f t="shared" si="66"/>
        <v>3</v>
      </c>
      <c r="S899" s="3">
        <f>IF(odi[[#This Row],[Milestones]]=0,0,(odi[[#This Row],[Mat]]/odi[[#This Row],[Milestones]]))</f>
        <v>8</v>
      </c>
      <c r="T899" s="3">
        <f>odi[[#This Row],[Milestones]]/odi[[#This Row],[Mat]]*100</f>
        <v>12.5</v>
      </c>
      <c r="U899" s="3"/>
    </row>
    <row r="900" spans="1:21" x14ac:dyDescent="0.3">
      <c r="A900">
        <v>42</v>
      </c>
      <c r="B900" t="s">
        <v>2202</v>
      </c>
      <c r="C900" t="s">
        <v>2024</v>
      </c>
      <c r="D900">
        <v>2007</v>
      </c>
      <c r="E900">
        <v>56</v>
      </c>
      <c r="F900">
        <v>55</v>
      </c>
      <c r="G900">
        <v>1</v>
      </c>
      <c r="H900">
        <v>1506</v>
      </c>
      <c r="I900">
        <v>113</v>
      </c>
      <c r="J900">
        <v>27.88</v>
      </c>
      <c r="K900">
        <v>65.53</v>
      </c>
      <c r="L900">
        <v>1</v>
      </c>
      <c r="M900">
        <v>12</v>
      </c>
      <c r="N900">
        <v>5</v>
      </c>
      <c r="O900" s="2">
        <f t="shared" si="63"/>
        <v>26.892857142857142</v>
      </c>
      <c r="P900" s="2">
        <f t="shared" si="64"/>
        <v>27.381818181818183</v>
      </c>
      <c r="Q900">
        <f t="shared" si="65"/>
        <v>93.41</v>
      </c>
      <c r="R900">
        <f t="shared" si="66"/>
        <v>13</v>
      </c>
      <c r="S900" s="3">
        <f>IF(odi[[#This Row],[Milestones]]=0,0,(odi[[#This Row],[Mat]]/odi[[#This Row],[Milestones]]))</f>
        <v>4.3076923076923075</v>
      </c>
      <c r="T900" s="3">
        <f>odi[[#This Row],[Milestones]]/odi[[#This Row],[Mat]]*100</f>
        <v>23.214285714285715</v>
      </c>
      <c r="U900" s="3"/>
    </row>
    <row r="901" spans="1:21" x14ac:dyDescent="0.3">
      <c r="A901">
        <v>44</v>
      </c>
      <c r="B901" t="s">
        <v>2180</v>
      </c>
      <c r="C901" t="s">
        <v>15</v>
      </c>
      <c r="D901">
        <v>2004</v>
      </c>
      <c r="E901">
        <v>147</v>
      </c>
      <c r="F901">
        <v>112</v>
      </c>
      <c r="G901">
        <v>32</v>
      </c>
      <c r="H901">
        <v>1865</v>
      </c>
      <c r="I901">
        <v>80</v>
      </c>
      <c r="J901">
        <v>23.31</v>
      </c>
      <c r="K901">
        <v>70.06</v>
      </c>
      <c r="L901">
        <v>0</v>
      </c>
      <c r="M901">
        <v>9</v>
      </c>
      <c r="N901">
        <v>11</v>
      </c>
      <c r="O901" s="2">
        <f t="shared" si="63"/>
        <v>12.687074829931973</v>
      </c>
      <c r="P901" s="2">
        <f t="shared" si="64"/>
        <v>16.651785714285715</v>
      </c>
      <c r="Q901">
        <f t="shared" si="65"/>
        <v>93.37</v>
      </c>
      <c r="R901">
        <f t="shared" si="66"/>
        <v>9</v>
      </c>
      <c r="S901" s="3">
        <f>IF(odi[[#This Row],[Milestones]]=0,0,(odi[[#This Row],[Mat]]/odi[[#This Row],[Milestones]]))</f>
        <v>16.333333333333332</v>
      </c>
      <c r="T901" s="3">
        <f>odi[[#This Row],[Milestones]]/odi[[#This Row],[Mat]]*100</f>
        <v>6.1224489795918364</v>
      </c>
      <c r="U901" s="3"/>
    </row>
    <row r="902" spans="1:21" x14ac:dyDescent="0.3">
      <c r="A902">
        <v>19</v>
      </c>
      <c r="B902" t="s">
        <v>2675</v>
      </c>
      <c r="C902" t="s">
        <v>12</v>
      </c>
      <c r="D902">
        <v>1985</v>
      </c>
      <c r="E902">
        <v>4</v>
      </c>
      <c r="F902">
        <v>4</v>
      </c>
      <c r="G902">
        <v>1</v>
      </c>
      <c r="H902">
        <v>97</v>
      </c>
      <c r="I902">
        <v>87</v>
      </c>
      <c r="J902">
        <v>32.33</v>
      </c>
      <c r="K902">
        <v>61</v>
      </c>
      <c r="L902">
        <v>0</v>
      </c>
      <c r="M902">
        <v>1</v>
      </c>
      <c r="N902">
        <v>0</v>
      </c>
      <c r="O902" s="2">
        <f t="shared" si="63"/>
        <v>24.25</v>
      </c>
      <c r="P902" s="2">
        <f t="shared" si="64"/>
        <v>24.25</v>
      </c>
      <c r="Q902">
        <f t="shared" si="65"/>
        <v>93.33</v>
      </c>
      <c r="R902">
        <f t="shared" si="66"/>
        <v>1</v>
      </c>
      <c r="S902" s="3">
        <f>IF(odi[[#This Row],[Milestones]]=0,0,(odi[[#This Row],[Mat]]/odi[[#This Row],[Milestones]]))</f>
        <v>4</v>
      </c>
      <c r="T902" s="3">
        <f>odi[[#This Row],[Milestones]]/odi[[#This Row],[Mat]]*100</f>
        <v>25</v>
      </c>
      <c r="U902" s="3"/>
    </row>
    <row r="903" spans="1:21" x14ac:dyDescent="0.3">
      <c r="A903">
        <v>4</v>
      </c>
      <c r="B903" t="s">
        <v>5051</v>
      </c>
      <c r="C903" t="s">
        <v>19</v>
      </c>
      <c r="D903">
        <v>1992</v>
      </c>
      <c r="E903">
        <v>1</v>
      </c>
      <c r="F903">
        <v>1</v>
      </c>
      <c r="G903">
        <v>1</v>
      </c>
      <c r="H903">
        <v>14</v>
      </c>
      <c r="I903">
        <v>14</v>
      </c>
      <c r="J903">
        <v>0</v>
      </c>
      <c r="K903">
        <v>93.33</v>
      </c>
      <c r="L903">
        <v>0</v>
      </c>
      <c r="M903">
        <v>0</v>
      </c>
      <c r="N903">
        <v>0</v>
      </c>
      <c r="O903" s="2">
        <f t="shared" si="63"/>
        <v>14</v>
      </c>
      <c r="P903" s="2">
        <f t="shared" si="64"/>
        <v>14</v>
      </c>
      <c r="Q903">
        <f t="shared" si="65"/>
        <v>93.33</v>
      </c>
      <c r="R903">
        <f t="shared" si="66"/>
        <v>0</v>
      </c>
      <c r="S903" s="3">
        <f>IF(odi[[#This Row],[Milestones]]=0,0,(odi[[#This Row],[Mat]]/odi[[#This Row],[Milestones]]))</f>
        <v>0</v>
      </c>
      <c r="T903" s="3">
        <f>odi[[#This Row],[Milestones]]/odi[[#This Row],[Mat]]*100</f>
        <v>0</v>
      </c>
      <c r="U903" s="3"/>
    </row>
    <row r="904" spans="1:21" x14ac:dyDescent="0.3">
      <c r="A904">
        <v>11</v>
      </c>
      <c r="B904" t="s">
        <v>425</v>
      </c>
      <c r="C904" t="s">
        <v>15</v>
      </c>
      <c r="D904">
        <v>2016</v>
      </c>
      <c r="E904">
        <v>65</v>
      </c>
      <c r="F904">
        <v>45</v>
      </c>
      <c r="G904">
        <v>12</v>
      </c>
      <c r="H904">
        <v>363</v>
      </c>
      <c r="I904">
        <v>36</v>
      </c>
      <c r="J904">
        <v>11</v>
      </c>
      <c r="K904">
        <v>82.31</v>
      </c>
      <c r="L904">
        <v>0</v>
      </c>
      <c r="M904">
        <v>0</v>
      </c>
      <c r="N904">
        <v>8</v>
      </c>
      <c r="O904" s="2">
        <f t="shared" si="63"/>
        <v>5.5846153846153843</v>
      </c>
      <c r="P904" s="2">
        <f t="shared" si="64"/>
        <v>8.0666666666666664</v>
      </c>
      <c r="Q904">
        <f t="shared" si="65"/>
        <v>93.31</v>
      </c>
      <c r="R904">
        <f t="shared" si="66"/>
        <v>0</v>
      </c>
      <c r="S904" s="3">
        <f>IF(odi[[#This Row],[Milestones]]=0,0,(odi[[#This Row],[Mat]]/odi[[#This Row],[Milestones]]))</f>
        <v>0</v>
      </c>
      <c r="T904" s="3">
        <f>odi[[#This Row],[Milestones]]/odi[[#This Row],[Mat]]*100</f>
        <v>0</v>
      </c>
      <c r="U904" s="3"/>
    </row>
    <row r="905" spans="1:21" x14ac:dyDescent="0.3">
      <c r="A905">
        <v>11</v>
      </c>
      <c r="B905" t="s">
        <v>944</v>
      </c>
      <c r="C905" t="s">
        <v>18</v>
      </c>
      <c r="D905">
        <v>2018</v>
      </c>
      <c r="E905">
        <v>28</v>
      </c>
      <c r="F905">
        <v>25</v>
      </c>
      <c r="G905">
        <v>2</v>
      </c>
      <c r="H905">
        <v>573</v>
      </c>
      <c r="I905">
        <v>96</v>
      </c>
      <c r="J905">
        <v>24.91</v>
      </c>
      <c r="K905">
        <v>68.37</v>
      </c>
      <c r="L905">
        <v>0</v>
      </c>
      <c r="M905">
        <v>5</v>
      </c>
      <c r="N905">
        <v>3</v>
      </c>
      <c r="O905" s="2">
        <f t="shared" si="63"/>
        <v>20.464285714285715</v>
      </c>
      <c r="P905" s="2">
        <f t="shared" si="64"/>
        <v>22.92</v>
      </c>
      <c r="Q905">
        <f t="shared" si="65"/>
        <v>93.28</v>
      </c>
      <c r="R905">
        <f t="shared" si="66"/>
        <v>5</v>
      </c>
      <c r="S905" s="3">
        <f>IF(odi[[#This Row],[Milestones]]=0,0,(odi[[#This Row],[Mat]]/odi[[#This Row],[Milestones]]))</f>
        <v>5.6</v>
      </c>
      <c r="T905" s="3">
        <f>odi[[#This Row],[Milestones]]/odi[[#This Row],[Mat]]*100</f>
        <v>17.857142857142858</v>
      </c>
      <c r="U905" s="3"/>
    </row>
    <row r="906" spans="1:21" x14ac:dyDescent="0.3">
      <c r="A906">
        <v>45</v>
      </c>
      <c r="B906" t="s">
        <v>471</v>
      </c>
      <c r="C906" t="s">
        <v>20</v>
      </c>
      <c r="D906">
        <v>2014</v>
      </c>
      <c r="E906">
        <v>59</v>
      </c>
      <c r="F906">
        <v>51</v>
      </c>
      <c r="G906">
        <v>15</v>
      </c>
      <c r="H906">
        <v>975</v>
      </c>
      <c r="I906">
        <v>84</v>
      </c>
      <c r="J906">
        <v>27.08</v>
      </c>
      <c r="K906">
        <v>66.19</v>
      </c>
      <c r="L906">
        <v>0</v>
      </c>
      <c r="M906">
        <v>5</v>
      </c>
      <c r="N906">
        <v>5</v>
      </c>
      <c r="O906" s="2">
        <f t="shared" si="63"/>
        <v>16.525423728813561</v>
      </c>
      <c r="P906" s="2">
        <f t="shared" si="64"/>
        <v>19.117647058823529</v>
      </c>
      <c r="Q906">
        <f t="shared" si="65"/>
        <v>93.27</v>
      </c>
      <c r="R906">
        <f t="shared" si="66"/>
        <v>5</v>
      </c>
      <c r="S906" s="3">
        <f>IF(odi[[#This Row],[Milestones]]=0,0,(odi[[#This Row],[Mat]]/odi[[#This Row],[Milestones]]))</f>
        <v>11.8</v>
      </c>
      <c r="T906" s="3">
        <f>odi[[#This Row],[Milestones]]/odi[[#This Row],[Mat]]*100</f>
        <v>8.4745762711864394</v>
      </c>
      <c r="U906" s="3"/>
    </row>
    <row r="907" spans="1:21" x14ac:dyDescent="0.3">
      <c r="A907">
        <v>22</v>
      </c>
      <c r="B907" t="s">
        <v>609</v>
      </c>
      <c r="C907" t="s">
        <v>15</v>
      </c>
      <c r="D907">
        <v>2018</v>
      </c>
      <c r="E907">
        <v>28</v>
      </c>
      <c r="F907">
        <v>24</v>
      </c>
      <c r="G907">
        <v>1</v>
      </c>
      <c r="H907">
        <v>551</v>
      </c>
      <c r="I907">
        <v>91</v>
      </c>
      <c r="J907">
        <v>23.95</v>
      </c>
      <c r="K907">
        <v>69.3</v>
      </c>
      <c r="L907">
        <v>0</v>
      </c>
      <c r="M907">
        <v>4</v>
      </c>
      <c r="N907">
        <v>2</v>
      </c>
      <c r="O907" s="2">
        <f t="shared" si="63"/>
        <v>19.678571428571427</v>
      </c>
      <c r="P907" s="2">
        <f t="shared" si="64"/>
        <v>22.958333333333332</v>
      </c>
      <c r="Q907">
        <f t="shared" si="65"/>
        <v>93.25</v>
      </c>
      <c r="R907">
        <f t="shared" si="66"/>
        <v>4</v>
      </c>
      <c r="S907" s="3">
        <f>IF(odi[[#This Row],[Milestones]]=0,0,(odi[[#This Row],[Mat]]/odi[[#This Row],[Milestones]]))</f>
        <v>7</v>
      </c>
      <c r="T907" s="3">
        <f>odi[[#This Row],[Milestones]]/odi[[#This Row],[Mat]]*100</f>
        <v>14.285714285714285</v>
      </c>
      <c r="U907" s="3"/>
    </row>
    <row r="908" spans="1:21" x14ac:dyDescent="0.3">
      <c r="A908">
        <v>46</v>
      </c>
      <c r="B908" t="s">
        <v>2427</v>
      </c>
      <c r="C908" t="s">
        <v>11</v>
      </c>
      <c r="D908">
        <v>1992</v>
      </c>
      <c r="E908">
        <v>36</v>
      </c>
      <c r="F908">
        <v>23</v>
      </c>
      <c r="G908">
        <v>9</v>
      </c>
      <c r="H908">
        <v>290</v>
      </c>
      <c r="I908">
        <v>33</v>
      </c>
      <c r="J908">
        <v>20.71</v>
      </c>
      <c r="K908">
        <v>72.5</v>
      </c>
      <c r="L908">
        <v>0</v>
      </c>
      <c r="M908">
        <v>0</v>
      </c>
      <c r="N908">
        <v>2</v>
      </c>
      <c r="O908" s="2">
        <f t="shared" si="63"/>
        <v>8.0555555555555554</v>
      </c>
      <c r="P908" s="2">
        <f t="shared" si="64"/>
        <v>12.608695652173912</v>
      </c>
      <c r="Q908">
        <f t="shared" si="65"/>
        <v>93.210000000000008</v>
      </c>
      <c r="R908">
        <f t="shared" si="66"/>
        <v>0</v>
      </c>
      <c r="S908" s="3">
        <f>IF(odi[[#This Row],[Milestones]]=0,0,(odi[[#This Row],[Mat]]/odi[[#This Row],[Milestones]]))</f>
        <v>0</v>
      </c>
      <c r="T908" s="3">
        <f>odi[[#This Row],[Milestones]]/odi[[#This Row],[Mat]]*100</f>
        <v>0</v>
      </c>
      <c r="U908" s="3"/>
    </row>
    <row r="909" spans="1:21" x14ac:dyDescent="0.3">
      <c r="A909">
        <v>7</v>
      </c>
      <c r="B909" t="s">
        <v>2163</v>
      </c>
      <c r="C909" t="s">
        <v>12</v>
      </c>
      <c r="D909">
        <v>1989</v>
      </c>
      <c r="E909">
        <v>83</v>
      </c>
      <c r="F909">
        <v>77</v>
      </c>
      <c r="G909">
        <v>11</v>
      </c>
      <c r="H909">
        <v>2219</v>
      </c>
      <c r="I909">
        <v>114</v>
      </c>
      <c r="J909">
        <v>33.619999999999997</v>
      </c>
      <c r="K909">
        <v>59.57</v>
      </c>
      <c r="L909">
        <v>3</v>
      </c>
      <c r="M909">
        <v>11</v>
      </c>
      <c r="N909">
        <v>4</v>
      </c>
      <c r="O909" s="2">
        <f t="shared" si="63"/>
        <v>26.734939759036145</v>
      </c>
      <c r="P909" s="2">
        <f t="shared" si="64"/>
        <v>28.818181818181817</v>
      </c>
      <c r="Q909">
        <f t="shared" si="65"/>
        <v>93.19</v>
      </c>
      <c r="R909">
        <f t="shared" si="66"/>
        <v>14</v>
      </c>
      <c r="S909" s="3">
        <f>IF(odi[[#This Row],[Milestones]]=0,0,(odi[[#This Row],[Mat]]/odi[[#This Row],[Milestones]]))</f>
        <v>5.9285714285714288</v>
      </c>
      <c r="T909" s="3">
        <f>odi[[#This Row],[Milestones]]/odi[[#This Row],[Mat]]*100</f>
        <v>16.867469879518072</v>
      </c>
      <c r="U909" s="3"/>
    </row>
    <row r="910" spans="1:21" x14ac:dyDescent="0.3">
      <c r="A910">
        <v>0</v>
      </c>
      <c r="B910" t="s">
        <v>2259</v>
      </c>
      <c r="C910" t="s">
        <v>19</v>
      </c>
      <c r="D910">
        <v>1997</v>
      </c>
      <c r="E910">
        <v>39</v>
      </c>
      <c r="F910">
        <v>38</v>
      </c>
      <c r="G910">
        <v>3</v>
      </c>
      <c r="H910">
        <v>818</v>
      </c>
      <c r="I910">
        <v>83</v>
      </c>
      <c r="J910">
        <v>23.37</v>
      </c>
      <c r="K910">
        <v>69.790000000000006</v>
      </c>
      <c r="L910">
        <v>0</v>
      </c>
      <c r="M910">
        <v>4</v>
      </c>
      <c r="N910">
        <v>4</v>
      </c>
      <c r="O910" s="2">
        <f t="shared" si="63"/>
        <v>20.974358974358974</v>
      </c>
      <c r="P910" s="2">
        <f t="shared" si="64"/>
        <v>21.526315789473685</v>
      </c>
      <c r="Q910">
        <f t="shared" si="65"/>
        <v>93.160000000000011</v>
      </c>
      <c r="R910">
        <f t="shared" si="66"/>
        <v>4</v>
      </c>
      <c r="S910" s="3">
        <f>IF(odi[[#This Row],[Milestones]]=0,0,(odi[[#This Row],[Mat]]/odi[[#This Row],[Milestones]]))</f>
        <v>9.75</v>
      </c>
      <c r="T910" s="3">
        <f>odi[[#This Row],[Milestones]]/odi[[#This Row],[Mat]]*100</f>
        <v>10.256410256410255</v>
      </c>
      <c r="U910" s="3"/>
    </row>
    <row r="911" spans="1:21" x14ac:dyDescent="0.3">
      <c r="A911">
        <v>23</v>
      </c>
      <c r="B911" t="s">
        <v>119</v>
      </c>
      <c r="C911" t="s">
        <v>14</v>
      </c>
      <c r="D911">
        <v>2017</v>
      </c>
      <c r="E911">
        <v>102</v>
      </c>
      <c r="F911">
        <v>84</v>
      </c>
      <c r="G911">
        <v>7</v>
      </c>
      <c r="H911">
        <v>1624</v>
      </c>
      <c r="I911">
        <v>95</v>
      </c>
      <c r="J911">
        <v>21.09</v>
      </c>
      <c r="K911">
        <v>72.040000000000006</v>
      </c>
      <c r="L911">
        <v>0</v>
      </c>
      <c r="M911">
        <v>8</v>
      </c>
      <c r="N911">
        <v>7</v>
      </c>
      <c r="O911" s="2">
        <f t="shared" si="63"/>
        <v>15.921568627450981</v>
      </c>
      <c r="P911" s="2">
        <f t="shared" si="64"/>
        <v>19.333333333333332</v>
      </c>
      <c r="Q911">
        <f t="shared" si="65"/>
        <v>93.13000000000001</v>
      </c>
      <c r="R911">
        <f t="shared" si="66"/>
        <v>8</v>
      </c>
      <c r="S911" s="3">
        <f>IF(odi[[#This Row],[Milestones]]=0,0,(odi[[#This Row],[Mat]]/odi[[#This Row],[Milestones]]))</f>
        <v>12.75</v>
      </c>
      <c r="T911" s="3">
        <f>odi[[#This Row],[Milestones]]/odi[[#This Row],[Mat]]*100</f>
        <v>7.8431372549019605</v>
      </c>
      <c r="U911" s="3"/>
    </row>
    <row r="912" spans="1:21" x14ac:dyDescent="0.3">
      <c r="A912">
        <v>7</v>
      </c>
      <c r="B912" t="s">
        <v>328</v>
      </c>
      <c r="C912" t="s">
        <v>14</v>
      </c>
      <c r="D912">
        <v>2019</v>
      </c>
      <c r="E912">
        <v>12</v>
      </c>
      <c r="F912">
        <v>10</v>
      </c>
      <c r="G912">
        <v>1</v>
      </c>
      <c r="H912">
        <v>195</v>
      </c>
      <c r="I912">
        <v>96</v>
      </c>
      <c r="J912">
        <v>21.66</v>
      </c>
      <c r="K912">
        <v>71.42</v>
      </c>
      <c r="L912">
        <v>0</v>
      </c>
      <c r="M912">
        <v>1</v>
      </c>
      <c r="N912">
        <v>2</v>
      </c>
      <c r="O912" s="2">
        <f t="shared" si="63"/>
        <v>16.25</v>
      </c>
      <c r="P912" s="2">
        <f t="shared" si="64"/>
        <v>19.5</v>
      </c>
      <c r="Q912">
        <f t="shared" si="65"/>
        <v>93.08</v>
      </c>
      <c r="R912">
        <f t="shared" si="66"/>
        <v>1</v>
      </c>
      <c r="S912" s="3">
        <f>IF(odi[[#This Row],[Milestones]]=0,0,(odi[[#This Row],[Mat]]/odi[[#This Row],[Milestones]]))</f>
        <v>12</v>
      </c>
      <c r="T912" s="3">
        <f>odi[[#This Row],[Milestones]]/odi[[#This Row],[Mat]]*100</f>
        <v>8.3333333333333321</v>
      </c>
      <c r="U912" s="3"/>
    </row>
    <row r="913" spans="1:21" x14ac:dyDescent="0.3">
      <c r="A913">
        <v>28</v>
      </c>
      <c r="B913" t="s">
        <v>2244</v>
      </c>
      <c r="C913" t="s">
        <v>19</v>
      </c>
      <c r="D913">
        <v>2009</v>
      </c>
      <c r="E913">
        <v>43</v>
      </c>
      <c r="F913">
        <v>43</v>
      </c>
      <c r="G913">
        <v>4</v>
      </c>
      <c r="H913">
        <v>868</v>
      </c>
      <c r="I913">
        <v>92</v>
      </c>
      <c r="J913">
        <v>22.25</v>
      </c>
      <c r="K913">
        <v>70.739999999999995</v>
      </c>
      <c r="L913">
        <v>0</v>
      </c>
      <c r="M913">
        <v>6</v>
      </c>
      <c r="N913">
        <v>4</v>
      </c>
      <c r="O913" s="2">
        <f t="shared" si="63"/>
        <v>20.186046511627907</v>
      </c>
      <c r="P913" s="2">
        <f t="shared" si="64"/>
        <v>20.186046511627907</v>
      </c>
      <c r="Q913">
        <f t="shared" si="65"/>
        <v>92.99</v>
      </c>
      <c r="R913">
        <f t="shared" si="66"/>
        <v>6</v>
      </c>
      <c r="S913" s="3">
        <f>IF(odi[[#This Row],[Milestones]]=0,0,(odi[[#This Row],[Mat]]/odi[[#This Row],[Milestones]]))</f>
        <v>7.166666666666667</v>
      </c>
      <c r="T913" s="3">
        <f>odi[[#This Row],[Milestones]]/odi[[#This Row],[Mat]]*100</f>
        <v>13.953488372093023</v>
      </c>
      <c r="U913" s="3"/>
    </row>
    <row r="914" spans="1:21" x14ac:dyDescent="0.3">
      <c r="A914">
        <v>44</v>
      </c>
      <c r="B914" t="s">
        <v>1959</v>
      </c>
      <c r="C914" t="s">
        <v>2022</v>
      </c>
      <c r="D914">
        <v>2015</v>
      </c>
      <c r="E914">
        <v>5</v>
      </c>
      <c r="F914">
        <v>3</v>
      </c>
      <c r="G914">
        <v>0</v>
      </c>
      <c r="H914">
        <v>82</v>
      </c>
      <c r="I914">
        <v>60</v>
      </c>
      <c r="J914">
        <v>27.33</v>
      </c>
      <c r="K914">
        <v>65.599999999999994</v>
      </c>
      <c r="L914">
        <v>0</v>
      </c>
      <c r="M914">
        <v>1</v>
      </c>
      <c r="N914">
        <v>0</v>
      </c>
      <c r="O914" s="2">
        <f t="shared" si="63"/>
        <v>16.399999999999999</v>
      </c>
      <c r="P914" s="2">
        <f t="shared" si="64"/>
        <v>27.333333333333332</v>
      </c>
      <c r="Q914">
        <f t="shared" si="65"/>
        <v>92.929999999999993</v>
      </c>
      <c r="R914">
        <f t="shared" si="66"/>
        <v>1</v>
      </c>
      <c r="S914" s="3">
        <f>IF(odi[[#This Row],[Milestones]]=0,0,(odi[[#This Row],[Mat]]/odi[[#This Row],[Milestones]]))</f>
        <v>5</v>
      </c>
      <c r="T914" s="3">
        <f>odi[[#This Row],[Milestones]]/odi[[#This Row],[Mat]]*100</f>
        <v>20</v>
      </c>
      <c r="U914" s="3"/>
    </row>
    <row r="915" spans="1:21" x14ac:dyDescent="0.3">
      <c r="A915">
        <v>5</v>
      </c>
      <c r="B915" t="s">
        <v>657</v>
      </c>
      <c r="C915" t="s">
        <v>2034</v>
      </c>
      <c r="D915">
        <v>2019</v>
      </c>
      <c r="E915">
        <v>5</v>
      </c>
      <c r="F915">
        <v>5</v>
      </c>
      <c r="G915">
        <v>0</v>
      </c>
      <c r="H915">
        <v>124</v>
      </c>
      <c r="I915">
        <v>41</v>
      </c>
      <c r="J915">
        <v>24.8</v>
      </c>
      <c r="K915">
        <v>68.13</v>
      </c>
      <c r="L915">
        <v>0</v>
      </c>
      <c r="M915">
        <v>0</v>
      </c>
      <c r="N915">
        <v>0</v>
      </c>
      <c r="O915" s="2">
        <f t="shared" si="63"/>
        <v>24.8</v>
      </c>
      <c r="P915" s="2">
        <f t="shared" si="64"/>
        <v>24.8</v>
      </c>
      <c r="Q915">
        <f t="shared" si="65"/>
        <v>92.929999999999993</v>
      </c>
      <c r="R915">
        <f t="shared" si="66"/>
        <v>0</v>
      </c>
      <c r="S915" s="3">
        <f>IF(odi[[#This Row],[Milestones]]=0,0,(odi[[#This Row],[Mat]]/odi[[#This Row],[Milestones]]))</f>
        <v>0</v>
      </c>
      <c r="T915" s="3">
        <f>odi[[#This Row],[Milestones]]/odi[[#This Row],[Mat]]*100</f>
        <v>0</v>
      </c>
      <c r="U915" s="3"/>
    </row>
    <row r="916" spans="1:21" x14ac:dyDescent="0.3">
      <c r="A916">
        <v>35</v>
      </c>
      <c r="B916" t="s">
        <v>2339</v>
      </c>
      <c r="C916" t="s">
        <v>14</v>
      </c>
      <c r="D916">
        <v>1987</v>
      </c>
      <c r="E916">
        <v>57</v>
      </c>
      <c r="F916">
        <v>41</v>
      </c>
      <c r="G916">
        <v>9</v>
      </c>
      <c r="H916">
        <v>466</v>
      </c>
      <c r="I916">
        <v>36</v>
      </c>
      <c r="J916">
        <v>14.56</v>
      </c>
      <c r="K916">
        <v>78.31</v>
      </c>
      <c r="L916">
        <v>0</v>
      </c>
      <c r="M916">
        <v>0</v>
      </c>
      <c r="N916">
        <v>6</v>
      </c>
      <c r="O916" s="2">
        <f t="shared" si="63"/>
        <v>8.1754385964912277</v>
      </c>
      <c r="P916" s="2">
        <f t="shared" si="64"/>
        <v>11.365853658536585</v>
      </c>
      <c r="Q916">
        <f t="shared" si="65"/>
        <v>92.87</v>
      </c>
      <c r="R916">
        <f t="shared" si="66"/>
        <v>0</v>
      </c>
      <c r="S916" s="3">
        <f>IF(odi[[#This Row],[Milestones]]=0,0,(odi[[#This Row],[Mat]]/odi[[#This Row],[Milestones]]))</f>
        <v>0</v>
      </c>
      <c r="T916" s="3">
        <f>odi[[#This Row],[Milestones]]/odi[[#This Row],[Mat]]*100</f>
        <v>0</v>
      </c>
      <c r="U916" s="3"/>
    </row>
    <row r="917" spans="1:21" x14ac:dyDescent="0.3">
      <c r="A917">
        <v>19</v>
      </c>
      <c r="B917" t="s">
        <v>2264</v>
      </c>
      <c r="C917" t="s">
        <v>16</v>
      </c>
      <c r="D917">
        <v>1990</v>
      </c>
      <c r="E917">
        <v>86</v>
      </c>
      <c r="F917">
        <v>62</v>
      </c>
      <c r="G917">
        <v>19</v>
      </c>
      <c r="H917">
        <v>768</v>
      </c>
      <c r="I917">
        <v>62</v>
      </c>
      <c r="J917">
        <v>17.86</v>
      </c>
      <c r="K917">
        <v>75</v>
      </c>
      <c r="L917">
        <v>0</v>
      </c>
      <c r="M917">
        <v>4</v>
      </c>
      <c r="N917">
        <v>5</v>
      </c>
      <c r="O917" s="2">
        <f t="shared" si="63"/>
        <v>8.9302325581395348</v>
      </c>
      <c r="P917" s="2">
        <f t="shared" si="64"/>
        <v>12.387096774193548</v>
      </c>
      <c r="Q917">
        <f t="shared" si="65"/>
        <v>92.86</v>
      </c>
      <c r="R917">
        <f t="shared" si="66"/>
        <v>4</v>
      </c>
      <c r="S917" s="3">
        <f>IF(odi[[#This Row],[Milestones]]=0,0,(odi[[#This Row],[Mat]]/odi[[#This Row],[Milestones]]))</f>
        <v>21.5</v>
      </c>
      <c r="T917" s="3">
        <f>odi[[#This Row],[Milestones]]/odi[[#This Row],[Mat]]*100</f>
        <v>4.6511627906976747</v>
      </c>
      <c r="U917" s="3"/>
    </row>
    <row r="918" spans="1:21" x14ac:dyDescent="0.3">
      <c r="A918">
        <v>1</v>
      </c>
      <c r="B918" t="s">
        <v>2429</v>
      </c>
      <c r="C918" t="s">
        <v>19</v>
      </c>
      <c r="D918">
        <v>1987</v>
      </c>
      <c r="E918">
        <v>11</v>
      </c>
      <c r="F918">
        <v>11</v>
      </c>
      <c r="G918">
        <v>0</v>
      </c>
      <c r="H918">
        <v>287</v>
      </c>
      <c r="I918">
        <v>73</v>
      </c>
      <c r="J918">
        <v>26.09</v>
      </c>
      <c r="K918">
        <v>66.739999999999995</v>
      </c>
      <c r="L918">
        <v>0</v>
      </c>
      <c r="M918">
        <v>2</v>
      </c>
      <c r="N918">
        <v>1</v>
      </c>
      <c r="O918" s="2">
        <f t="shared" si="63"/>
        <v>26.09090909090909</v>
      </c>
      <c r="P918" s="2">
        <f t="shared" si="64"/>
        <v>26.09090909090909</v>
      </c>
      <c r="Q918">
        <f t="shared" si="65"/>
        <v>92.83</v>
      </c>
      <c r="R918">
        <f t="shared" si="66"/>
        <v>2</v>
      </c>
      <c r="S918" s="3">
        <f>IF(odi[[#This Row],[Milestones]]=0,0,(odi[[#This Row],[Mat]]/odi[[#This Row],[Milestones]]))</f>
        <v>5.5</v>
      </c>
      <c r="T918" s="3">
        <f>odi[[#This Row],[Milestones]]/odi[[#This Row],[Mat]]*100</f>
        <v>18.181818181818183</v>
      </c>
      <c r="U918" s="3"/>
    </row>
    <row r="919" spans="1:21" x14ac:dyDescent="0.3">
      <c r="A919">
        <v>23</v>
      </c>
      <c r="B919" t="s">
        <v>2565</v>
      </c>
      <c r="C919" t="s">
        <v>11</v>
      </c>
      <c r="D919">
        <v>2001</v>
      </c>
      <c r="E919">
        <v>12</v>
      </c>
      <c r="F919">
        <v>11</v>
      </c>
      <c r="G919">
        <v>0</v>
      </c>
      <c r="H919">
        <v>149</v>
      </c>
      <c r="I919">
        <v>57</v>
      </c>
      <c r="J919">
        <v>13.54</v>
      </c>
      <c r="K919">
        <v>79.25</v>
      </c>
      <c r="L919">
        <v>0</v>
      </c>
      <c r="M919">
        <v>1</v>
      </c>
      <c r="N919">
        <v>1</v>
      </c>
      <c r="O919" s="2">
        <f t="shared" si="63"/>
        <v>12.416666666666666</v>
      </c>
      <c r="P919" s="2">
        <f t="shared" si="64"/>
        <v>13.545454545454545</v>
      </c>
      <c r="Q919">
        <f t="shared" si="65"/>
        <v>92.789999999999992</v>
      </c>
      <c r="R919">
        <f t="shared" si="66"/>
        <v>1</v>
      </c>
      <c r="S919" s="3">
        <f>IF(odi[[#This Row],[Milestones]]=0,0,(odi[[#This Row],[Mat]]/odi[[#This Row],[Milestones]]))</f>
        <v>12</v>
      </c>
      <c r="T919" s="3">
        <f>odi[[#This Row],[Milestones]]/odi[[#This Row],[Mat]]*100</f>
        <v>8.3333333333333321</v>
      </c>
      <c r="U919" s="3"/>
    </row>
    <row r="920" spans="1:21" x14ac:dyDescent="0.3">
      <c r="A920">
        <v>38</v>
      </c>
      <c r="B920" t="s">
        <v>2253</v>
      </c>
      <c r="C920" t="s">
        <v>14</v>
      </c>
      <c r="D920">
        <v>1994</v>
      </c>
      <c r="E920">
        <v>39</v>
      </c>
      <c r="F920">
        <v>39</v>
      </c>
      <c r="G920">
        <v>2</v>
      </c>
      <c r="H920">
        <v>844</v>
      </c>
      <c r="I920">
        <v>76</v>
      </c>
      <c r="J920">
        <v>22.81</v>
      </c>
      <c r="K920">
        <v>69.92</v>
      </c>
      <c r="L920">
        <v>0</v>
      </c>
      <c r="M920">
        <v>4</v>
      </c>
      <c r="N920">
        <v>2</v>
      </c>
      <c r="O920" s="2">
        <f t="shared" si="63"/>
        <v>21.641025641025642</v>
      </c>
      <c r="P920" s="2">
        <f t="shared" si="64"/>
        <v>21.641025641025642</v>
      </c>
      <c r="Q920">
        <f t="shared" si="65"/>
        <v>92.73</v>
      </c>
      <c r="R920">
        <f t="shared" si="66"/>
        <v>4</v>
      </c>
      <c r="S920" s="3">
        <f>IF(odi[[#This Row],[Milestones]]=0,0,(odi[[#This Row],[Mat]]/odi[[#This Row],[Milestones]]))</f>
        <v>9.75</v>
      </c>
      <c r="T920" s="3">
        <f>odi[[#This Row],[Milestones]]/odi[[#This Row],[Mat]]*100</f>
        <v>10.256410256410255</v>
      </c>
      <c r="U920" s="3"/>
    </row>
    <row r="921" spans="1:21" x14ac:dyDescent="0.3">
      <c r="A921">
        <v>7</v>
      </c>
      <c r="B921" t="s">
        <v>3043</v>
      </c>
      <c r="C921" t="s">
        <v>15</v>
      </c>
      <c r="D921">
        <v>1978</v>
      </c>
      <c r="E921">
        <v>1</v>
      </c>
      <c r="F921">
        <v>1</v>
      </c>
      <c r="G921">
        <v>0</v>
      </c>
      <c r="H921">
        <v>23</v>
      </c>
      <c r="I921">
        <v>23</v>
      </c>
      <c r="J921">
        <v>23</v>
      </c>
      <c r="K921">
        <v>69.69</v>
      </c>
      <c r="L921">
        <v>0</v>
      </c>
      <c r="M921">
        <v>0</v>
      </c>
      <c r="N921">
        <v>0</v>
      </c>
      <c r="O921" s="2">
        <f t="shared" si="63"/>
        <v>23</v>
      </c>
      <c r="P921" s="2">
        <f t="shared" si="64"/>
        <v>23</v>
      </c>
      <c r="Q921">
        <f t="shared" si="65"/>
        <v>92.69</v>
      </c>
      <c r="R921">
        <f t="shared" si="66"/>
        <v>0</v>
      </c>
      <c r="S921" s="3">
        <f>IF(odi[[#This Row],[Milestones]]=0,0,(odi[[#This Row],[Mat]]/odi[[#This Row],[Milestones]]))</f>
        <v>0</v>
      </c>
      <c r="T921" s="3">
        <f>odi[[#This Row],[Milestones]]/odi[[#This Row],[Mat]]*100</f>
        <v>0</v>
      </c>
      <c r="U921" s="3"/>
    </row>
    <row r="922" spans="1:21" x14ac:dyDescent="0.3">
      <c r="A922">
        <v>39</v>
      </c>
      <c r="B922" t="s">
        <v>2445</v>
      </c>
      <c r="C922" t="s">
        <v>13</v>
      </c>
      <c r="D922">
        <v>1975</v>
      </c>
      <c r="E922">
        <v>12</v>
      </c>
      <c r="F922">
        <v>11</v>
      </c>
      <c r="G922">
        <v>2</v>
      </c>
      <c r="H922">
        <v>264</v>
      </c>
      <c r="I922">
        <v>66</v>
      </c>
      <c r="J922">
        <v>29.33</v>
      </c>
      <c r="K922">
        <v>63.3</v>
      </c>
      <c r="L922">
        <v>0</v>
      </c>
      <c r="M922">
        <v>1</v>
      </c>
      <c r="N922">
        <v>1</v>
      </c>
      <c r="O922" s="2">
        <f t="shared" si="63"/>
        <v>22</v>
      </c>
      <c r="P922" s="2">
        <f t="shared" si="64"/>
        <v>24</v>
      </c>
      <c r="Q922">
        <f t="shared" si="65"/>
        <v>92.63</v>
      </c>
      <c r="R922">
        <f t="shared" si="66"/>
        <v>1</v>
      </c>
      <c r="S922" s="3">
        <f>IF(odi[[#This Row],[Milestones]]=0,0,(odi[[#This Row],[Mat]]/odi[[#This Row],[Milestones]]))</f>
        <v>12</v>
      </c>
      <c r="T922" s="3">
        <f>odi[[#This Row],[Milestones]]/odi[[#This Row],[Mat]]*100</f>
        <v>8.3333333333333321</v>
      </c>
      <c r="U922" s="3"/>
    </row>
    <row r="923" spans="1:21" x14ac:dyDescent="0.3">
      <c r="A923">
        <v>47</v>
      </c>
      <c r="B923" t="s">
        <v>756</v>
      </c>
      <c r="C923" t="s">
        <v>19</v>
      </c>
      <c r="D923">
        <v>2016</v>
      </c>
      <c r="E923">
        <v>22</v>
      </c>
      <c r="F923">
        <v>19</v>
      </c>
      <c r="G923">
        <v>3</v>
      </c>
      <c r="H923">
        <v>236</v>
      </c>
      <c r="I923">
        <v>46</v>
      </c>
      <c r="J923">
        <v>14.75</v>
      </c>
      <c r="K923">
        <v>77.88</v>
      </c>
      <c r="L923">
        <v>0</v>
      </c>
      <c r="M923">
        <v>0</v>
      </c>
      <c r="N923">
        <v>2</v>
      </c>
      <c r="O923" s="2">
        <f t="shared" si="63"/>
        <v>10.727272727272727</v>
      </c>
      <c r="P923" s="2">
        <f t="shared" si="64"/>
        <v>12.421052631578947</v>
      </c>
      <c r="Q923">
        <f t="shared" si="65"/>
        <v>92.63</v>
      </c>
      <c r="R923">
        <f t="shared" si="66"/>
        <v>0</v>
      </c>
      <c r="S923" s="3">
        <f>IF(odi[[#This Row],[Milestones]]=0,0,(odi[[#This Row],[Mat]]/odi[[#This Row],[Milestones]]))</f>
        <v>0</v>
      </c>
      <c r="T923" s="3">
        <f>odi[[#This Row],[Milestones]]/odi[[#This Row],[Mat]]*100</f>
        <v>0</v>
      </c>
      <c r="U923" s="3"/>
    </row>
    <row r="924" spans="1:21" x14ac:dyDescent="0.3">
      <c r="A924">
        <v>25</v>
      </c>
      <c r="B924" t="s">
        <v>2389</v>
      </c>
      <c r="C924" t="s">
        <v>21</v>
      </c>
      <c r="D924">
        <v>2018</v>
      </c>
      <c r="E924">
        <v>16</v>
      </c>
      <c r="F924">
        <v>14</v>
      </c>
      <c r="G924">
        <v>1</v>
      </c>
      <c r="H924">
        <v>352</v>
      </c>
      <c r="I924">
        <v>53</v>
      </c>
      <c r="J924">
        <v>27.07</v>
      </c>
      <c r="K924">
        <v>65.540000000000006</v>
      </c>
      <c r="L924">
        <v>0</v>
      </c>
      <c r="M924">
        <v>3</v>
      </c>
      <c r="N924">
        <v>1</v>
      </c>
      <c r="O924" s="2">
        <f t="shared" si="63"/>
        <v>22</v>
      </c>
      <c r="P924" s="2">
        <f t="shared" si="64"/>
        <v>25.142857142857142</v>
      </c>
      <c r="Q924">
        <f t="shared" si="65"/>
        <v>92.610000000000014</v>
      </c>
      <c r="R924">
        <f t="shared" si="66"/>
        <v>3</v>
      </c>
      <c r="S924" s="3">
        <f>IF(odi[[#This Row],[Milestones]]=0,0,(odi[[#This Row],[Mat]]/odi[[#This Row],[Milestones]]))</f>
        <v>5.333333333333333</v>
      </c>
      <c r="T924" s="3">
        <f>odi[[#This Row],[Milestones]]/odi[[#This Row],[Mat]]*100</f>
        <v>18.75</v>
      </c>
      <c r="U924" s="3"/>
    </row>
    <row r="925" spans="1:21" x14ac:dyDescent="0.3">
      <c r="A925">
        <v>8</v>
      </c>
      <c r="B925" t="s">
        <v>2353</v>
      </c>
      <c r="C925" t="s">
        <v>13</v>
      </c>
      <c r="D925">
        <v>1993</v>
      </c>
      <c r="E925">
        <v>44</v>
      </c>
      <c r="F925">
        <v>30</v>
      </c>
      <c r="G925">
        <v>12</v>
      </c>
      <c r="H925">
        <v>425</v>
      </c>
      <c r="I925">
        <v>49</v>
      </c>
      <c r="J925">
        <v>23.61</v>
      </c>
      <c r="K925">
        <v>68.989999999999995</v>
      </c>
      <c r="L925">
        <v>0</v>
      </c>
      <c r="M925">
        <v>0</v>
      </c>
      <c r="N925">
        <v>1</v>
      </c>
      <c r="O925" s="2">
        <f t="shared" si="63"/>
        <v>9.6590909090909083</v>
      </c>
      <c r="P925" s="2">
        <f t="shared" si="64"/>
        <v>14.166666666666666</v>
      </c>
      <c r="Q925">
        <f t="shared" si="65"/>
        <v>92.6</v>
      </c>
      <c r="R925">
        <f t="shared" si="66"/>
        <v>0</v>
      </c>
      <c r="S925" s="3">
        <f>IF(odi[[#This Row],[Milestones]]=0,0,(odi[[#This Row],[Mat]]/odi[[#This Row],[Milestones]]))</f>
        <v>0</v>
      </c>
      <c r="T925" s="3">
        <f>odi[[#This Row],[Milestones]]/odi[[#This Row],[Mat]]*100</f>
        <v>0</v>
      </c>
      <c r="U925" s="3"/>
    </row>
    <row r="926" spans="1:21" x14ac:dyDescent="0.3">
      <c r="A926">
        <v>45</v>
      </c>
      <c r="B926" t="s">
        <v>2217</v>
      </c>
      <c r="C926" t="s">
        <v>12</v>
      </c>
      <c r="D926">
        <v>1999</v>
      </c>
      <c r="E926">
        <v>76</v>
      </c>
      <c r="F926">
        <v>64</v>
      </c>
      <c r="G926">
        <v>12</v>
      </c>
      <c r="H926">
        <v>1211</v>
      </c>
      <c r="I926">
        <v>89</v>
      </c>
      <c r="J926">
        <v>23.28</v>
      </c>
      <c r="K926">
        <v>69.31</v>
      </c>
      <c r="L926">
        <v>0</v>
      </c>
      <c r="M926">
        <v>10</v>
      </c>
      <c r="N926">
        <v>6</v>
      </c>
      <c r="O926" s="2">
        <f t="shared" si="63"/>
        <v>15.934210526315789</v>
      </c>
      <c r="P926" s="2">
        <f t="shared" si="64"/>
        <v>18.921875</v>
      </c>
      <c r="Q926">
        <f t="shared" si="65"/>
        <v>92.59</v>
      </c>
      <c r="R926">
        <f t="shared" si="66"/>
        <v>10</v>
      </c>
      <c r="S926" s="3">
        <f>IF(odi[[#This Row],[Milestones]]=0,0,(odi[[#This Row],[Mat]]/odi[[#This Row],[Milestones]]))</f>
        <v>7.6</v>
      </c>
      <c r="T926" s="3">
        <f>odi[[#This Row],[Milestones]]/odi[[#This Row],[Mat]]*100</f>
        <v>13.157894736842104</v>
      </c>
      <c r="U926" s="3"/>
    </row>
    <row r="927" spans="1:21" x14ac:dyDescent="0.3">
      <c r="A927">
        <v>36</v>
      </c>
      <c r="B927" t="s">
        <v>2295</v>
      </c>
      <c r="C927" t="s">
        <v>15</v>
      </c>
      <c r="D927">
        <v>1983</v>
      </c>
      <c r="E927">
        <v>29</v>
      </c>
      <c r="F927">
        <v>26</v>
      </c>
      <c r="G927">
        <v>3</v>
      </c>
      <c r="H927">
        <v>612</v>
      </c>
      <c r="I927">
        <v>80</v>
      </c>
      <c r="J927">
        <v>26.6</v>
      </c>
      <c r="K927">
        <v>65.94</v>
      </c>
      <c r="L927">
        <v>0</v>
      </c>
      <c r="M927">
        <v>3</v>
      </c>
      <c r="N927">
        <v>2</v>
      </c>
      <c r="O927" s="2">
        <f t="shared" si="63"/>
        <v>21.103448275862068</v>
      </c>
      <c r="P927" s="2">
        <f t="shared" si="64"/>
        <v>23.53846153846154</v>
      </c>
      <c r="Q927">
        <f t="shared" si="65"/>
        <v>92.539999999999992</v>
      </c>
      <c r="R927">
        <f t="shared" si="66"/>
        <v>3</v>
      </c>
      <c r="S927" s="3">
        <f>IF(odi[[#This Row],[Milestones]]=0,0,(odi[[#This Row],[Mat]]/odi[[#This Row],[Milestones]]))</f>
        <v>9.6666666666666661</v>
      </c>
      <c r="T927" s="3">
        <f>odi[[#This Row],[Milestones]]/odi[[#This Row],[Mat]]*100</f>
        <v>10.344827586206897</v>
      </c>
      <c r="U927" s="3"/>
    </row>
    <row r="928" spans="1:21" x14ac:dyDescent="0.3">
      <c r="A928">
        <v>47</v>
      </c>
      <c r="B928" t="s">
        <v>2522</v>
      </c>
      <c r="C928" t="s">
        <v>12</v>
      </c>
      <c r="D928">
        <v>1988</v>
      </c>
      <c r="E928">
        <v>23</v>
      </c>
      <c r="F928">
        <v>13</v>
      </c>
      <c r="G928">
        <v>2</v>
      </c>
      <c r="H928">
        <v>174</v>
      </c>
      <c r="I928">
        <v>45</v>
      </c>
      <c r="J928">
        <v>15.81</v>
      </c>
      <c r="K928">
        <v>76.650000000000006</v>
      </c>
      <c r="L928">
        <v>0</v>
      </c>
      <c r="M928">
        <v>0</v>
      </c>
      <c r="N928">
        <v>1</v>
      </c>
      <c r="O928" s="2">
        <f t="shared" si="63"/>
        <v>7.5652173913043477</v>
      </c>
      <c r="P928" s="2">
        <f t="shared" si="64"/>
        <v>13.384615384615385</v>
      </c>
      <c r="Q928">
        <f t="shared" si="65"/>
        <v>92.460000000000008</v>
      </c>
      <c r="R928">
        <f t="shared" si="66"/>
        <v>0</v>
      </c>
      <c r="S928" s="3">
        <f>IF(odi[[#This Row],[Milestones]]=0,0,(odi[[#This Row],[Mat]]/odi[[#This Row],[Milestones]]))</f>
        <v>0</v>
      </c>
      <c r="T928" s="3">
        <f>odi[[#This Row],[Milestones]]/odi[[#This Row],[Mat]]*100</f>
        <v>0</v>
      </c>
      <c r="U928" s="3"/>
    </row>
    <row r="929" spans="1:21" x14ac:dyDescent="0.3">
      <c r="A929">
        <v>42</v>
      </c>
      <c r="B929" t="s">
        <v>2298</v>
      </c>
      <c r="C929" t="s">
        <v>15</v>
      </c>
      <c r="D929">
        <v>1997</v>
      </c>
      <c r="E929">
        <v>37</v>
      </c>
      <c r="F929">
        <v>31</v>
      </c>
      <c r="G929">
        <v>6</v>
      </c>
      <c r="H929">
        <v>599</v>
      </c>
      <c r="I929">
        <v>65</v>
      </c>
      <c r="J929">
        <v>23.96</v>
      </c>
      <c r="K929">
        <v>68.37</v>
      </c>
      <c r="L929">
        <v>0</v>
      </c>
      <c r="M929">
        <v>2</v>
      </c>
      <c r="N929">
        <v>4</v>
      </c>
      <c r="O929" s="2">
        <f t="shared" si="63"/>
        <v>16.189189189189189</v>
      </c>
      <c r="P929" s="2">
        <f t="shared" si="64"/>
        <v>19.322580645161292</v>
      </c>
      <c r="Q929">
        <f t="shared" si="65"/>
        <v>92.330000000000013</v>
      </c>
      <c r="R929">
        <f t="shared" si="66"/>
        <v>2</v>
      </c>
      <c r="S929" s="3">
        <f>IF(odi[[#This Row],[Milestones]]=0,0,(odi[[#This Row],[Mat]]/odi[[#This Row],[Milestones]]))</f>
        <v>18.5</v>
      </c>
      <c r="T929" s="3">
        <f>odi[[#This Row],[Milestones]]/odi[[#This Row],[Mat]]*100</f>
        <v>5.4054054054054053</v>
      </c>
      <c r="U929" s="3"/>
    </row>
    <row r="930" spans="1:21" x14ac:dyDescent="0.3">
      <c r="A930">
        <v>32</v>
      </c>
      <c r="B930" t="s">
        <v>180</v>
      </c>
      <c r="C930" t="s">
        <v>20</v>
      </c>
      <c r="D930">
        <v>2013</v>
      </c>
      <c r="E930">
        <v>177</v>
      </c>
      <c r="F930">
        <v>169</v>
      </c>
      <c r="G930">
        <v>13</v>
      </c>
      <c r="H930">
        <v>3468</v>
      </c>
      <c r="I930">
        <v>109</v>
      </c>
      <c r="J930">
        <v>22.23</v>
      </c>
      <c r="K930">
        <v>70.099999999999994</v>
      </c>
      <c r="L930">
        <v>3</v>
      </c>
      <c r="M930">
        <v>20</v>
      </c>
      <c r="N930">
        <v>14</v>
      </c>
      <c r="O930" s="2">
        <f t="shared" si="63"/>
        <v>19.593220338983052</v>
      </c>
      <c r="P930" s="2">
        <f t="shared" si="64"/>
        <v>20.520710059171599</v>
      </c>
      <c r="Q930">
        <f t="shared" si="65"/>
        <v>92.33</v>
      </c>
      <c r="R930">
        <f t="shared" si="66"/>
        <v>23</v>
      </c>
      <c r="S930" s="3">
        <f>IF(odi[[#This Row],[Milestones]]=0,0,(odi[[#This Row],[Mat]]/odi[[#This Row],[Milestones]]))</f>
        <v>7.6956521739130439</v>
      </c>
      <c r="T930" s="3">
        <f>odi[[#This Row],[Milestones]]/odi[[#This Row],[Mat]]*100</f>
        <v>12.994350282485875</v>
      </c>
      <c r="U930" s="3"/>
    </row>
    <row r="931" spans="1:21" x14ac:dyDescent="0.3">
      <c r="A931">
        <v>40</v>
      </c>
      <c r="B931" t="s">
        <v>1145</v>
      </c>
      <c r="C931" t="s">
        <v>18</v>
      </c>
      <c r="D931">
        <v>2010</v>
      </c>
      <c r="E931">
        <v>82</v>
      </c>
      <c r="F931">
        <v>40</v>
      </c>
      <c r="G931">
        <v>22</v>
      </c>
      <c r="H931">
        <v>292</v>
      </c>
      <c r="I931">
        <v>31</v>
      </c>
      <c r="J931">
        <v>16.22</v>
      </c>
      <c r="K931">
        <v>76.040000000000006</v>
      </c>
      <c r="L931">
        <v>0</v>
      </c>
      <c r="M931">
        <v>0</v>
      </c>
      <c r="N931">
        <v>2</v>
      </c>
      <c r="O931" s="2">
        <f t="shared" si="63"/>
        <v>3.5609756097560976</v>
      </c>
      <c r="P931" s="2">
        <f t="shared" si="64"/>
        <v>7.3</v>
      </c>
      <c r="Q931">
        <f t="shared" si="65"/>
        <v>92.26</v>
      </c>
      <c r="R931">
        <f t="shared" si="66"/>
        <v>0</v>
      </c>
      <c r="S931" s="3">
        <f>IF(odi[[#This Row],[Milestones]]=0,0,(odi[[#This Row],[Mat]]/odi[[#This Row],[Milestones]]))</f>
        <v>0</v>
      </c>
      <c r="T931" s="3">
        <f>odi[[#This Row],[Milestones]]/odi[[#This Row],[Mat]]*100</f>
        <v>0</v>
      </c>
      <c r="U931" s="3"/>
    </row>
    <row r="932" spans="1:21" x14ac:dyDescent="0.3">
      <c r="A932">
        <v>1</v>
      </c>
      <c r="B932" t="s">
        <v>2235</v>
      </c>
      <c r="C932" t="s">
        <v>12</v>
      </c>
      <c r="D932">
        <v>1987</v>
      </c>
      <c r="E932">
        <v>44</v>
      </c>
      <c r="F932">
        <v>42</v>
      </c>
      <c r="G932">
        <v>7</v>
      </c>
      <c r="H932">
        <v>959</v>
      </c>
      <c r="I932">
        <v>84</v>
      </c>
      <c r="J932">
        <v>27.4</v>
      </c>
      <c r="K932">
        <v>64.84</v>
      </c>
      <c r="L932">
        <v>0</v>
      </c>
      <c r="M932">
        <v>6</v>
      </c>
      <c r="N932">
        <v>2</v>
      </c>
      <c r="O932" s="2">
        <f t="shared" si="63"/>
        <v>21.795454545454547</v>
      </c>
      <c r="P932" s="2">
        <f t="shared" si="64"/>
        <v>22.833333333333332</v>
      </c>
      <c r="Q932">
        <f t="shared" si="65"/>
        <v>92.240000000000009</v>
      </c>
      <c r="R932">
        <f t="shared" si="66"/>
        <v>6</v>
      </c>
      <c r="S932" s="3">
        <f>IF(odi[[#This Row],[Milestones]]=0,0,(odi[[#This Row],[Mat]]/odi[[#This Row],[Milestones]]))</f>
        <v>7.333333333333333</v>
      </c>
      <c r="T932" s="3">
        <f>odi[[#This Row],[Milestones]]/odi[[#This Row],[Mat]]*100</f>
        <v>13.636363636363635</v>
      </c>
      <c r="U932" s="3"/>
    </row>
    <row r="933" spans="1:21" x14ac:dyDescent="0.3">
      <c r="A933">
        <v>10</v>
      </c>
      <c r="B933" t="s">
        <v>373</v>
      </c>
      <c r="C933" t="s">
        <v>16</v>
      </c>
      <c r="D933">
        <v>2017</v>
      </c>
      <c r="E933">
        <v>60</v>
      </c>
      <c r="F933">
        <v>58</v>
      </c>
      <c r="G933">
        <v>4</v>
      </c>
      <c r="H933">
        <v>1336</v>
      </c>
      <c r="I933">
        <v>84</v>
      </c>
      <c r="J933">
        <v>24.74</v>
      </c>
      <c r="K933">
        <v>67.5</v>
      </c>
      <c r="L933">
        <v>0</v>
      </c>
      <c r="M933">
        <v>9</v>
      </c>
      <c r="N933">
        <v>5</v>
      </c>
      <c r="O933" s="2">
        <f t="shared" si="63"/>
        <v>22.266666666666666</v>
      </c>
      <c r="P933" s="2">
        <f t="shared" si="64"/>
        <v>23.03448275862069</v>
      </c>
      <c r="Q933">
        <f t="shared" si="65"/>
        <v>92.24</v>
      </c>
      <c r="R933">
        <f t="shared" si="66"/>
        <v>9</v>
      </c>
      <c r="S933" s="3">
        <f>IF(odi[[#This Row],[Milestones]]=0,0,(odi[[#This Row],[Mat]]/odi[[#This Row],[Milestones]]))</f>
        <v>6.666666666666667</v>
      </c>
      <c r="T933" s="3">
        <f>odi[[#This Row],[Milestones]]/odi[[#This Row],[Mat]]*100</f>
        <v>15</v>
      </c>
      <c r="U933" s="3"/>
    </row>
    <row r="934" spans="1:21" x14ac:dyDescent="0.3">
      <c r="A934">
        <v>12</v>
      </c>
      <c r="B934" t="s">
        <v>1900</v>
      </c>
      <c r="C934" t="s">
        <v>12</v>
      </c>
      <c r="D934">
        <v>2009</v>
      </c>
      <c r="E934">
        <v>39</v>
      </c>
      <c r="F934">
        <v>12</v>
      </c>
      <c r="G934">
        <v>7</v>
      </c>
      <c r="H934">
        <v>69</v>
      </c>
      <c r="I934">
        <v>16</v>
      </c>
      <c r="J934">
        <v>13.8</v>
      </c>
      <c r="K934">
        <v>78.400000000000006</v>
      </c>
      <c r="L934">
        <v>0</v>
      </c>
      <c r="M934">
        <v>0</v>
      </c>
      <c r="N934">
        <v>1</v>
      </c>
      <c r="O934" s="2">
        <f t="shared" si="63"/>
        <v>1.7692307692307692</v>
      </c>
      <c r="P934" s="2">
        <f t="shared" si="64"/>
        <v>5.75</v>
      </c>
      <c r="Q934">
        <f t="shared" si="65"/>
        <v>92.2</v>
      </c>
      <c r="R934">
        <f t="shared" si="66"/>
        <v>0</v>
      </c>
      <c r="S934" s="3">
        <f>IF(odi[[#This Row],[Milestones]]=0,0,(odi[[#This Row],[Mat]]/odi[[#This Row],[Milestones]]))</f>
        <v>0</v>
      </c>
      <c r="T934" s="3">
        <f>odi[[#This Row],[Milestones]]/odi[[#This Row],[Mat]]*100</f>
        <v>0</v>
      </c>
      <c r="U934" s="3"/>
    </row>
    <row r="935" spans="1:21" x14ac:dyDescent="0.3">
      <c r="A935">
        <v>39</v>
      </c>
      <c r="B935" t="s">
        <v>600</v>
      </c>
      <c r="C935" t="s">
        <v>13</v>
      </c>
      <c r="D935">
        <v>2019</v>
      </c>
      <c r="E935">
        <v>13</v>
      </c>
      <c r="F935">
        <v>11</v>
      </c>
      <c r="G935">
        <v>0</v>
      </c>
      <c r="H935">
        <v>293</v>
      </c>
      <c r="I935">
        <v>67</v>
      </c>
      <c r="J935">
        <v>26.63</v>
      </c>
      <c r="K935">
        <v>65.540000000000006</v>
      </c>
      <c r="L935">
        <v>0</v>
      </c>
      <c r="M935">
        <v>2</v>
      </c>
      <c r="N935">
        <v>0</v>
      </c>
      <c r="O935" s="2">
        <f t="shared" si="63"/>
        <v>22.53846153846154</v>
      </c>
      <c r="P935" s="2">
        <f t="shared" si="64"/>
        <v>26.636363636363637</v>
      </c>
      <c r="Q935">
        <f t="shared" si="65"/>
        <v>92.17</v>
      </c>
      <c r="R935">
        <f t="shared" si="66"/>
        <v>2</v>
      </c>
      <c r="S935" s="3">
        <f>IF(odi[[#This Row],[Milestones]]=0,0,(odi[[#This Row],[Mat]]/odi[[#This Row],[Milestones]]))</f>
        <v>6.5</v>
      </c>
      <c r="T935" s="3">
        <f>odi[[#This Row],[Milestones]]/odi[[#This Row],[Mat]]*100</f>
        <v>15.384615384615385</v>
      </c>
      <c r="U935" s="3"/>
    </row>
    <row r="936" spans="1:21" x14ac:dyDescent="0.3">
      <c r="A936">
        <v>4</v>
      </c>
      <c r="B936" t="s">
        <v>128</v>
      </c>
      <c r="C936" t="s">
        <v>2021</v>
      </c>
      <c r="D936">
        <v>2014</v>
      </c>
      <c r="E936">
        <v>12</v>
      </c>
      <c r="F936">
        <v>11</v>
      </c>
      <c r="G936">
        <v>1</v>
      </c>
      <c r="H936">
        <v>197</v>
      </c>
      <c r="I936">
        <v>52</v>
      </c>
      <c r="J936">
        <v>19.7</v>
      </c>
      <c r="K936">
        <v>72.42</v>
      </c>
      <c r="L936">
        <v>0</v>
      </c>
      <c r="M936">
        <v>1</v>
      </c>
      <c r="N936">
        <v>1</v>
      </c>
      <c r="O936" s="2">
        <f t="shared" si="63"/>
        <v>16.416666666666668</v>
      </c>
      <c r="P936" s="2">
        <f t="shared" si="64"/>
        <v>17.90909090909091</v>
      </c>
      <c r="Q936">
        <f t="shared" si="65"/>
        <v>92.12</v>
      </c>
      <c r="R936">
        <f t="shared" si="66"/>
        <v>1</v>
      </c>
      <c r="S936" s="3">
        <f>IF(odi[[#This Row],[Milestones]]=0,0,(odi[[#This Row],[Mat]]/odi[[#This Row],[Milestones]]))</f>
        <v>12</v>
      </c>
      <c r="T936" s="3">
        <f>odi[[#This Row],[Milestones]]/odi[[#This Row],[Mat]]*100</f>
        <v>8.3333333333333321</v>
      </c>
      <c r="U936" s="3"/>
    </row>
    <row r="937" spans="1:21" x14ac:dyDescent="0.3">
      <c r="A937">
        <v>44</v>
      </c>
      <c r="B937" t="s">
        <v>2758</v>
      </c>
      <c r="C937" t="s">
        <v>15</v>
      </c>
      <c r="D937">
        <v>1996</v>
      </c>
      <c r="E937">
        <v>26</v>
      </c>
      <c r="F937">
        <v>13</v>
      </c>
      <c r="G937">
        <v>7</v>
      </c>
      <c r="H937">
        <v>65</v>
      </c>
      <c r="I937">
        <v>17</v>
      </c>
      <c r="J937">
        <v>10.83</v>
      </c>
      <c r="K937">
        <v>81.25</v>
      </c>
      <c r="L937">
        <v>0</v>
      </c>
      <c r="M937">
        <v>0</v>
      </c>
      <c r="N937">
        <v>1</v>
      </c>
      <c r="O937" s="2">
        <f t="shared" si="63"/>
        <v>2.5</v>
      </c>
      <c r="P937" s="2">
        <f t="shared" si="64"/>
        <v>5</v>
      </c>
      <c r="Q937">
        <f t="shared" si="65"/>
        <v>92.08</v>
      </c>
      <c r="R937">
        <f t="shared" si="66"/>
        <v>0</v>
      </c>
      <c r="S937" s="3">
        <f>IF(odi[[#This Row],[Milestones]]=0,0,(odi[[#This Row],[Mat]]/odi[[#This Row],[Milestones]]))</f>
        <v>0</v>
      </c>
      <c r="T937" s="3">
        <f>odi[[#This Row],[Milestones]]/odi[[#This Row],[Mat]]*100</f>
        <v>0</v>
      </c>
      <c r="U937" s="3"/>
    </row>
    <row r="938" spans="1:21" x14ac:dyDescent="0.3">
      <c r="A938">
        <v>21</v>
      </c>
      <c r="B938" t="s">
        <v>1552</v>
      </c>
      <c r="C938" t="s">
        <v>19</v>
      </c>
      <c r="D938">
        <v>2014</v>
      </c>
      <c r="E938">
        <v>6</v>
      </c>
      <c r="F938">
        <v>6</v>
      </c>
      <c r="G938">
        <v>1</v>
      </c>
      <c r="H938">
        <v>38</v>
      </c>
      <c r="I938">
        <v>16</v>
      </c>
      <c r="J938">
        <v>7.6</v>
      </c>
      <c r="K938">
        <v>84.44</v>
      </c>
      <c r="L938">
        <v>0</v>
      </c>
      <c r="M938">
        <v>0</v>
      </c>
      <c r="N938">
        <v>1</v>
      </c>
      <c r="O938" s="2">
        <f t="shared" si="63"/>
        <v>6.333333333333333</v>
      </c>
      <c r="P938" s="2">
        <f t="shared" si="64"/>
        <v>6.333333333333333</v>
      </c>
      <c r="Q938">
        <f t="shared" si="65"/>
        <v>92.039999999999992</v>
      </c>
      <c r="R938">
        <f t="shared" si="66"/>
        <v>0</v>
      </c>
      <c r="S938" s="3">
        <f>IF(odi[[#This Row],[Milestones]]=0,0,(odi[[#This Row],[Mat]]/odi[[#This Row],[Milestones]]))</f>
        <v>0</v>
      </c>
      <c r="T938" s="3">
        <f>odi[[#This Row],[Milestones]]/odi[[#This Row],[Mat]]*100</f>
        <v>0</v>
      </c>
      <c r="U938" s="3"/>
    </row>
    <row r="939" spans="1:21" x14ac:dyDescent="0.3">
      <c r="A939">
        <v>13</v>
      </c>
      <c r="B939" t="s">
        <v>755</v>
      </c>
      <c r="C939" t="s">
        <v>13</v>
      </c>
      <c r="D939">
        <v>2007</v>
      </c>
      <c r="E939">
        <v>27</v>
      </c>
      <c r="F939">
        <v>26</v>
      </c>
      <c r="G939">
        <v>1</v>
      </c>
      <c r="H939">
        <v>487</v>
      </c>
      <c r="I939">
        <v>67</v>
      </c>
      <c r="J939">
        <v>19.48</v>
      </c>
      <c r="K939">
        <v>72.47</v>
      </c>
      <c r="L939">
        <v>0</v>
      </c>
      <c r="M939">
        <v>2</v>
      </c>
      <c r="N939">
        <v>2</v>
      </c>
      <c r="O939" s="2">
        <f t="shared" si="63"/>
        <v>18.037037037037038</v>
      </c>
      <c r="P939" s="2">
        <f t="shared" si="64"/>
        <v>18.73076923076923</v>
      </c>
      <c r="Q939">
        <f t="shared" si="65"/>
        <v>91.95</v>
      </c>
      <c r="R939">
        <f t="shared" si="66"/>
        <v>2</v>
      </c>
      <c r="S939" s="3">
        <f>IF(odi[[#This Row],[Milestones]]=0,0,(odi[[#This Row],[Mat]]/odi[[#This Row],[Milestones]]))</f>
        <v>13.5</v>
      </c>
      <c r="T939" s="3">
        <f>odi[[#This Row],[Milestones]]/odi[[#This Row],[Mat]]*100</f>
        <v>7.4074074074074066</v>
      </c>
      <c r="U939" s="3"/>
    </row>
    <row r="940" spans="1:21" x14ac:dyDescent="0.3">
      <c r="A940">
        <v>7</v>
      </c>
      <c r="B940" t="s">
        <v>2380</v>
      </c>
      <c r="C940" t="s">
        <v>12</v>
      </c>
      <c r="D940">
        <v>2012</v>
      </c>
      <c r="E940">
        <v>15</v>
      </c>
      <c r="F940">
        <v>14</v>
      </c>
      <c r="G940">
        <v>0</v>
      </c>
      <c r="H940">
        <v>368</v>
      </c>
      <c r="I940">
        <v>104</v>
      </c>
      <c r="J940">
        <v>26.28</v>
      </c>
      <c r="K940">
        <v>65.59</v>
      </c>
      <c r="L940">
        <v>1</v>
      </c>
      <c r="M940">
        <v>3</v>
      </c>
      <c r="N940">
        <v>2</v>
      </c>
      <c r="O940" s="2">
        <f t="shared" si="63"/>
        <v>24.533333333333335</v>
      </c>
      <c r="P940" s="2">
        <f t="shared" si="64"/>
        <v>26.285714285714285</v>
      </c>
      <c r="Q940">
        <f t="shared" si="65"/>
        <v>91.87</v>
      </c>
      <c r="R940">
        <f t="shared" si="66"/>
        <v>4</v>
      </c>
      <c r="S940" s="3">
        <f>IF(odi[[#This Row],[Milestones]]=0,0,(odi[[#This Row],[Mat]]/odi[[#This Row],[Milestones]]))</f>
        <v>3.75</v>
      </c>
      <c r="T940" s="3">
        <f>odi[[#This Row],[Milestones]]/odi[[#This Row],[Mat]]*100</f>
        <v>26.666666666666668</v>
      </c>
      <c r="U940" s="3"/>
    </row>
    <row r="941" spans="1:21" x14ac:dyDescent="0.3">
      <c r="A941">
        <v>23</v>
      </c>
      <c r="B941" t="s">
        <v>2644</v>
      </c>
      <c r="C941" t="s">
        <v>12</v>
      </c>
      <c r="D941">
        <v>1979</v>
      </c>
      <c r="E941">
        <v>6</v>
      </c>
      <c r="F941">
        <v>5</v>
      </c>
      <c r="G941">
        <v>1</v>
      </c>
      <c r="H941">
        <v>105</v>
      </c>
      <c r="I941">
        <v>74</v>
      </c>
      <c r="J941">
        <v>26.25</v>
      </c>
      <c r="K941">
        <v>65.62</v>
      </c>
      <c r="L941">
        <v>0</v>
      </c>
      <c r="M941">
        <v>1</v>
      </c>
      <c r="N941">
        <v>0</v>
      </c>
      <c r="O941" s="2">
        <f t="shared" si="63"/>
        <v>17.5</v>
      </c>
      <c r="P941" s="2">
        <f t="shared" si="64"/>
        <v>21</v>
      </c>
      <c r="Q941">
        <f t="shared" si="65"/>
        <v>91.87</v>
      </c>
      <c r="R941">
        <f t="shared" si="66"/>
        <v>1</v>
      </c>
      <c r="S941" s="3">
        <f>IF(odi[[#This Row],[Milestones]]=0,0,(odi[[#This Row],[Mat]]/odi[[#This Row],[Milestones]]))</f>
        <v>6</v>
      </c>
      <c r="T941" s="3">
        <f>odi[[#This Row],[Milestones]]/odi[[#This Row],[Mat]]*100</f>
        <v>16.666666666666664</v>
      </c>
      <c r="U941" s="3"/>
    </row>
    <row r="942" spans="1:21" x14ac:dyDescent="0.3">
      <c r="A942">
        <v>25</v>
      </c>
      <c r="B942" t="s">
        <v>1742</v>
      </c>
      <c r="C942" t="s">
        <v>13</v>
      </c>
      <c r="D942">
        <v>2009</v>
      </c>
      <c r="E942">
        <v>26</v>
      </c>
      <c r="F942">
        <v>15</v>
      </c>
      <c r="G942">
        <v>4</v>
      </c>
      <c r="H942">
        <v>85</v>
      </c>
      <c r="I942">
        <v>22</v>
      </c>
      <c r="J942">
        <v>7.72</v>
      </c>
      <c r="K942">
        <v>84.15</v>
      </c>
      <c r="L942">
        <v>0</v>
      </c>
      <c r="M942">
        <v>0</v>
      </c>
      <c r="N942">
        <v>3</v>
      </c>
      <c r="O942" s="2">
        <f t="shared" si="63"/>
        <v>3.2692307692307692</v>
      </c>
      <c r="P942" s="2">
        <f t="shared" si="64"/>
        <v>5.666666666666667</v>
      </c>
      <c r="Q942">
        <f t="shared" si="65"/>
        <v>91.87</v>
      </c>
      <c r="R942">
        <f t="shared" si="66"/>
        <v>0</v>
      </c>
      <c r="S942" s="3">
        <f>IF(odi[[#This Row],[Milestones]]=0,0,(odi[[#This Row],[Mat]]/odi[[#This Row],[Milestones]]))</f>
        <v>0</v>
      </c>
      <c r="T942" s="3">
        <f>odi[[#This Row],[Milestones]]/odi[[#This Row],[Mat]]*100</f>
        <v>0</v>
      </c>
      <c r="U942" s="3"/>
    </row>
    <row r="943" spans="1:21" x14ac:dyDescent="0.3">
      <c r="A943">
        <v>1</v>
      </c>
      <c r="B943" t="s">
        <v>2608</v>
      </c>
      <c r="C943" t="s">
        <v>12</v>
      </c>
      <c r="D943">
        <v>2007</v>
      </c>
      <c r="E943">
        <v>6</v>
      </c>
      <c r="F943">
        <v>6</v>
      </c>
      <c r="G943">
        <v>0</v>
      </c>
      <c r="H943">
        <v>125</v>
      </c>
      <c r="I943">
        <v>94</v>
      </c>
      <c r="J943">
        <v>20.83</v>
      </c>
      <c r="K943">
        <v>71.02</v>
      </c>
      <c r="L943">
        <v>0</v>
      </c>
      <c r="M943">
        <v>1</v>
      </c>
      <c r="N943">
        <v>1</v>
      </c>
      <c r="O943" s="2">
        <f t="shared" si="63"/>
        <v>20.833333333333332</v>
      </c>
      <c r="P943" s="2">
        <f t="shared" si="64"/>
        <v>20.833333333333332</v>
      </c>
      <c r="Q943">
        <f t="shared" si="65"/>
        <v>91.85</v>
      </c>
      <c r="R943">
        <f t="shared" si="66"/>
        <v>1</v>
      </c>
      <c r="S943" s="3">
        <f>IF(odi[[#This Row],[Milestones]]=0,0,(odi[[#This Row],[Mat]]/odi[[#This Row],[Milestones]]))</f>
        <v>6</v>
      </c>
      <c r="T943" s="3">
        <f>odi[[#This Row],[Milestones]]/odi[[#This Row],[Mat]]*100</f>
        <v>16.666666666666664</v>
      </c>
      <c r="U943" s="3"/>
    </row>
    <row r="944" spans="1:21" x14ac:dyDescent="0.3">
      <c r="A944">
        <v>25</v>
      </c>
      <c r="B944" t="s">
        <v>2314</v>
      </c>
      <c r="C944" t="s">
        <v>19</v>
      </c>
      <c r="D944">
        <v>2004</v>
      </c>
      <c r="E944">
        <v>51</v>
      </c>
      <c r="F944">
        <v>39</v>
      </c>
      <c r="G944">
        <v>5</v>
      </c>
      <c r="H944">
        <v>548</v>
      </c>
      <c r="I944">
        <v>91</v>
      </c>
      <c r="J944">
        <v>16.11</v>
      </c>
      <c r="K944">
        <v>75.69</v>
      </c>
      <c r="L944">
        <v>0</v>
      </c>
      <c r="M944">
        <v>3</v>
      </c>
      <c r="N944">
        <v>5</v>
      </c>
      <c r="O944" s="2">
        <f t="shared" si="63"/>
        <v>10.745098039215685</v>
      </c>
      <c r="P944" s="2">
        <f t="shared" si="64"/>
        <v>14.051282051282051</v>
      </c>
      <c r="Q944">
        <f t="shared" si="65"/>
        <v>91.8</v>
      </c>
      <c r="R944">
        <f t="shared" si="66"/>
        <v>3</v>
      </c>
      <c r="S944" s="3">
        <f>IF(odi[[#This Row],[Milestones]]=0,0,(odi[[#This Row],[Mat]]/odi[[#This Row],[Milestones]]))</f>
        <v>17</v>
      </c>
      <c r="T944" s="3">
        <f>odi[[#This Row],[Milestones]]/odi[[#This Row],[Mat]]*100</f>
        <v>5.8823529411764701</v>
      </c>
      <c r="U944" s="3"/>
    </row>
    <row r="945" spans="1:21" x14ac:dyDescent="0.3">
      <c r="A945">
        <v>4</v>
      </c>
      <c r="B945" t="s">
        <v>2609</v>
      </c>
      <c r="C945" t="s">
        <v>12</v>
      </c>
      <c r="D945">
        <v>1993</v>
      </c>
      <c r="E945">
        <v>24</v>
      </c>
      <c r="F945">
        <v>16</v>
      </c>
      <c r="G945">
        <v>7</v>
      </c>
      <c r="H945">
        <v>124</v>
      </c>
      <c r="I945">
        <v>30</v>
      </c>
      <c r="J945">
        <v>13.77</v>
      </c>
      <c r="K945">
        <v>77.98</v>
      </c>
      <c r="L945">
        <v>0</v>
      </c>
      <c r="M945">
        <v>0</v>
      </c>
      <c r="N945">
        <v>1</v>
      </c>
      <c r="O945" s="2">
        <f t="shared" si="63"/>
        <v>5.166666666666667</v>
      </c>
      <c r="P945" s="2">
        <f t="shared" si="64"/>
        <v>7.75</v>
      </c>
      <c r="Q945">
        <f t="shared" si="65"/>
        <v>91.75</v>
      </c>
      <c r="R945">
        <f t="shared" si="66"/>
        <v>0</v>
      </c>
      <c r="S945" s="3">
        <f>IF(odi[[#This Row],[Milestones]]=0,0,(odi[[#This Row],[Mat]]/odi[[#This Row],[Milestones]]))</f>
        <v>0</v>
      </c>
      <c r="T945" s="3">
        <f>odi[[#This Row],[Milestones]]/odi[[#This Row],[Mat]]*100</f>
        <v>0</v>
      </c>
      <c r="U945" s="3"/>
    </row>
    <row r="946" spans="1:21" x14ac:dyDescent="0.3">
      <c r="A946">
        <v>49</v>
      </c>
      <c r="B946" t="s">
        <v>2860</v>
      </c>
      <c r="C946" t="s">
        <v>2034</v>
      </c>
      <c r="D946">
        <v>2003</v>
      </c>
      <c r="E946">
        <v>3</v>
      </c>
      <c r="F946">
        <v>2</v>
      </c>
      <c r="G946">
        <v>0</v>
      </c>
      <c r="H946">
        <v>45</v>
      </c>
      <c r="I946">
        <v>41</v>
      </c>
      <c r="J946">
        <v>22.5</v>
      </c>
      <c r="K946">
        <v>69.23</v>
      </c>
      <c r="L946">
        <v>0</v>
      </c>
      <c r="M946">
        <v>0</v>
      </c>
      <c r="N946">
        <v>0</v>
      </c>
      <c r="O946" s="2">
        <f t="shared" si="63"/>
        <v>15</v>
      </c>
      <c r="P946" s="2">
        <f t="shared" si="64"/>
        <v>22.5</v>
      </c>
      <c r="Q946">
        <f t="shared" si="65"/>
        <v>91.73</v>
      </c>
      <c r="R946">
        <f t="shared" si="66"/>
        <v>0</v>
      </c>
      <c r="S946" s="3">
        <f>IF(odi[[#This Row],[Milestones]]=0,0,(odi[[#This Row],[Mat]]/odi[[#This Row],[Milestones]]))</f>
        <v>0</v>
      </c>
      <c r="T946" s="3">
        <f>odi[[#This Row],[Milestones]]/odi[[#This Row],[Mat]]*100</f>
        <v>0</v>
      </c>
      <c r="U946" s="3"/>
    </row>
    <row r="947" spans="1:21" x14ac:dyDescent="0.3">
      <c r="A947">
        <v>11</v>
      </c>
      <c r="B947" t="s">
        <v>1216</v>
      </c>
      <c r="C947" t="s">
        <v>2021</v>
      </c>
      <c r="D947">
        <v>2018</v>
      </c>
      <c r="E947">
        <v>2</v>
      </c>
      <c r="F947">
        <v>2</v>
      </c>
      <c r="G947">
        <v>0</v>
      </c>
      <c r="H947">
        <v>12</v>
      </c>
      <c r="I947">
        <v>12</v>
      </c>
      <c r="J947">
        <v>6</v>
      </c>
      <c r="K947">
        <v>85.71</v>
      </c>
      <c r="L947">
        <v>0</v>
      </c>
      <c r="M947">
        <v>0</v>
      </c>
      <c r="N947">
        <v>1</v>
      </c>
      <c r="O947" s="2">
        <f t="shared" si="63"/>
        <v>6</v>
      </c>
      <c r="P947" s="2">
        <f t="shared" si="64"/>
        <v>6</v>
      </c>
      <c r="Q947">
        <f t="shared" si="65"/>
        <v>91.71</v>
      </c>
      <c r="R947">
        <f t="shared" si="66"/>
        <v>0</v>
      </c>
      <c r="S947" s="3">
        <f>IF(odi[[#This Row],[Milestones]]=0,0,(odi[[#This Row],[Mat]]/odi[[#This Row],[Milestones]]))</f>
        <v>0</v>
      </c>
      <c r="T947" s="3">
        <f>odi[[#This Row],[Milestones]]/odi[[#This Row],[Mat]]*100</f>
        <v>0</v>
      </c>
      <c r="U947" s="3"/>
    </row>
    <row r="948" spans="1:21" x14ac:dyDescent="0.3">
      <c r="A948">
        <v>17</v>
      </c>
      <c r="B948" t="s">
        <v>3299</v>
      </c>
      <c r="C948" t="s">
        <v>2021</v>
      </c>
      <c r="D948">
        <v>2011</v>
      </c>
      <c r="E948">
        <v>1</v>
      </c>
      <c r="F948">
        <v>1</v>
      </c>
      <c r="G948">
        <v>0</v>
      </c>
      <c r="H948">
        <v>6</v>
      </c>
      <c r="I948">
        <v>6</v>
      </c>
      <c r="J948">
        <v>6</v>
      </c>
      <c r="K948">
        <v>85.71</v>
      </c>
      <c r="L948">
        <v>0</v>
      </c>
      <c r="M948">
        <v>0</v>
      </c>
      <c r="N948">
        <v>0</v>
      </c>
      <c r="O948" s="2">
        <f t="shared" si="63"/>
        <v>6</v>
      </c>
      <c r="P948" s="2">
        <f t="shared" si="64"/>
        <v>6</v>
      </c>
      <c r="Q948">
        <f t="shared" si="65"/>
        <v>91.71</v>
      </c>
      <c r="R948">
        <f t="shared" si="66"/>
        <v>0</v>
      </c>
      <c r="S948" s="3">
        <f>IF(odi[[#This Row],[Milestones]]=0,0,(odi[[#This Row],[Mat]]/odi[[#This Row],[Milestones]]))</f>
        <v>0</v>
      </c>
      <c r="T948" s="3">
        <f>odi[[#This Row],[Milestones]]/odi[[#This Row],[Mat]]*100</f>
        <v>0</v>
      </c>
      <c r="U948" s="3"/>
    </row>
    <row r="949" spans="1:21" x14ac:dyDescent="0.3">
      <c r="A949">
        <v>29</v>
      </c>
      <c r="B949" t="s">
        <v>2134</v>
      </c>
      <c r="C949" t="s">
        <v>12</v>
      </c>
      <c r="D949">
        <v>1997</v>
      </c>
      <c r="E949">
        <v>113</v>
      </c>
      <c r="F949">
        <v>110</v>
      </c>
      <c r="G949">
        <v>1</v>
      </c>
      <c r="H949">
        <v>3514</v>
      </c>
      <c r="I949">
        <v>105</v>
      </c>
      <c r="J949">
        <v>32.229999999999997</v>
      </c>
      <c r="K949">
        <v>59.46</v>
      </c>
      <c r="L949">
        <v>1</v>
      </c>
      <c r="M949">
        <v>28</v>
      </c>
      <c r="N949">
        <v>4</v>
      </c>
      <c r="O949" s="2">
        <f t="shared" si="63"/>
        <v>31.097345132743364</v>
      </c>
      <c r="P949" s="2">
        <f t="shared" si="64"/>
        <v>31.945454545454545</v>
      </c>
      <c r="Q949">
        <f t="shared" si="65"/>
        <v>91.69</v>
      </c>
      <c r="R949">
        <f t="shared" si="66"/>
        <v>29</v>
      </c>
      <c r="S949" s="3">
        <f>IF(odi[[#This Row],[Milestones]]=0,0,(odi[[#This Row],[Mat]]/odi[[#This Row],[Milestones]]))</f>
        <v>3.896551724137931</v>
      </c>
      <c r="T949" s="3">
        <f>odi[[#This Row],[Milestones]]/odi[[#This Row],[Mat]]*100</f>
        <v>25.663716814159294</v>
      </c>
      <c r="U949" s="3"/>
    </row>
    <row r="950" spans="1:21" x14ac:dyDescent="0.3">
      <c r="A950">
        <v>24</v>
      </c>
      <c r="B950" t="s">
        <v>2418</v>
      </c>
      <c r="C950" t="s">
        <v>21</v>
      </c>
      <c r="D950">
        <v>2018</v>
      </c>
      <c r="E950">
        <v>16</v>
      </c>
      <c r="F950">
        <v>16</v>
      </c>
      <c r="G950">
        <v>2</v>
      </c>
      <c r="H950">
        <v>307</v>
      </c>
      <c r="I950">
        <v>57</v>
      </c>
      <c r="J950">
        <v>21.92</v>
      </c>
      <c r="K950">
        <v>69.77</v>
      </c>
      <c r="L950">
        <v>0</v>
      </c>
      <c r="M950">
        <v>3</v>
      </c>
      <c r="N950">
        <v>2</v>
      </c>
      <c r="O950" s="2">
        <f t="shared" si="63"/>
        <v>19.1875</v>
      </c>
      <c r="P950" s="2">
        <f t="shared" si="64"/>
        <v>19.1875</v>
      </c>
      <c r="Q950">
        <f t="shared" si="65"/>
        <v>91.69</v>
      </c>
      <c r="R950">
        <f t="shared" si="66"/>
        <v>3</v>
      </c>
      <c r="S950" s="3">
        <f>IF(odi[[#This Row],[Milestones]]=0,0,(odi[[#This Row],[Mat]]/odi[[#This Row],[Milestones]]))</f>
        <v>5.333333333333333</v>
      </c>
      <c r="T950" s="3">
        <f>odi[[#This Row],[Milestones]]/odi[[#This Row],[Mat]]*100</f>
        <v>18.75</v>
      </c>
      <c r="U950" s="3"/>
    </row>
    <row r="951" spans="1:21" x14ac:dyDescent="0.3">
      <c r="A951">
        <v>28</v>
      </c>
      <c r="B951" t="s">
        <v>2512</v>
      </c>
      <c r="C951" t="s">
        <v>15</v>
      </c>
      <c r="D951">
        <v>1990</v>
      </c>
      <c r="E951">
        <v>43</v>
      </c>
      <c r="F951">
        <v>16</v>
      </c>
      <c r="G951">
        <v>4</v>
      </c>
      <c r="H951">
        <v>184</v>
      </c>
      <c r="I951">
        <v>31</v>
      </c>
      <c r="J951">
        <v>15.33</v>
      </c>
      <c r="K951">
        <v>76.34</v>
      </c>
      <c r="L951">
        <v>0</v>
      </c>
      <c r="M951">
        <v>0</v>
      </c>
      <c r="N951">
        <v>0</v>
      </c>
      <c r="O951" s="2">
        <f t="shared" si="63"/>
        <v>4.2790697674418601</v>
      </c>
      <c r="P951" s="2">
        <f t="shared" si="64"/>
        <v>11.5</v>
      </c>
      <c r="Q951">
        <f t="shared" si="65"/>
        <v>91.67</v>
      </c>
      <c r="R951">
        <f t="shared" si="66"/>
        <v>0</v>
      </c>
      <c r="S951" s="3">
        <f>IF(odi[[#This Row],[Milestones]]=0,0,(odi[[#This Row],[Mat]]/odi[[#This Row],[Milestones]]))</f>
        <v>0</v>
      </c>
      <c r="T951" s="3">
        <f>odi[[#This Row],[Milestones]]/odi[[#This Row],[Mat]]*100</f>
        <v>0</v>
      </c>
      <c r="U951" s="3"/>
    </row>
    <row r="952" spans="1:21" x14ac:dyDescent="0.3">
      <c r="A952">
        <v>4</v>
      </c>
      <c r="B952" t="s">
        <v>2236</v>
      </c>
      <c r="C952" t="s">
        <v>15</v>
      </c>
      <c r="D952">
        <v>1992</v>
      </c>
      <c r="E952">
        <v>136</v>
      </c>
      <c r="F952">
        <v>83</v>
      </c>
      <c r="G952">
        <v>19</v>
      </c>
      <c r="H952">
        <v>955</v>
      </c>
      <c r="I952">
        <v>66</v>
      </c>
      <c r="J952">
        <v>14.92</v>
      </c>
      <c r="K952">
        <v>76.64</v>
      </c>
      <c r="L952">
        <v>0</v>
      </c>
      <c r="M952">
        <v>2</v>
      </c>
      <c r="N952">
        <v>5</v>
      </c>
      <c r="O952" s="2">
        <f t="shared" si="63"/>
        <v>7.0220588235294121</v>
      </c>
      <c r="P952" s="2">
        <f t="shared" si="64"/>
        <v>11.506024096385541</v>
      </c>
      <c r="Q952">
        <f t="shared" si="65"/>
        <v>91.56</v>
      </c>
      <c r="R952">
        <f t="shared" si="66"/>
        <v>2</v>
      </c>
      <c r="S952" s="3">
        <f>IF(odi[[#This Row],[Milestones]]=0,0,(odi[[#This Row],[Mat]]/odi[[#This Row],[Milestones]]))</f>
        <v>68</v>
      </c>
      <c r="T952" s="3">
        <f>odi[[#This Row],[Milestones]]/odi[[#This Row],[Mat]]*100</f>
        <v>1.4705882352941175</v>
      </c>
      <c r="U952" s="3"/>
    </row>
    <row r="953" spans="1:21" x14ac:dyDescent="0.3">
      <c r="A953">
        <v>4</v>
      </c>
      <c r="B953" t="s">
        <v>261</v>
      </c>
      <c r="C953" t="s">
        <v>19</v>
      </c>
      <c r="D953">
        <v>2019</v>
      </c>
      <c r="E953">
        <v>33</v>
      </c>
      <c r="F953">
        <v>31</v>
      </c>
      <c r="G953">
        <v>2</v>
      </c>
      <c r="H953">
        <v>582</v>
      </c>
      <c r="I953">
        <v>74</v>
      </c>
      <c r="J953">
        <v>20.059999999999999</v>
      </c>
      <c r="K953">
        <v>71.489999999999995</v>
      </c>
      <c r="L953">
        <v>0</v>
      </c>
      <c r="M953">
        <v>3</v>
      </c>
      <c r="N953">
        <v>3</v>
      </c>
      <c r="O953" s="2">
        <f t="shared" si="63"/>
        <v>17.636363636363637</v>
      </c>
      <c r="P953" s="2">
        <f t="shared" si="64"/>
        <v>18.774193548387096</v>
      </c>
      <c r="Q953">
        <f t="shared" si="65"/>
        <v>91.55</v>
      </c>
      <c r="R953">
        <f t="shared" si="66"/>
        <v>3</v>
      </c>
      <c r="S953" s="3">
        <f>IF(odi[[#This Row],[Milestones]]=0,0,(odi[[#This Row],[Mat]]/odi[[#This Row],[Milestones]]))</f>
        <v>11</v>
      </c>
      <c r="T953" s="3">
        <f>odi[[#This Row],[Milestones]]/odi[[#This Row],[Mat]]*100</f>
        <v>9.0909090909090917</v>
      </c>
      <c r="U953" s="3"/>
    </row>
    <row r="954" spans="1:21" x14ac:dyDescent="0.3">
      <c r="A954">
        <v>23</v>
      </c>
      <c r="B954" t="s">
        <v>2242</v>
      </c>
      <c r="C954" t="s">
        <v>11</v>
      </c>
      <c r="D954">
        <v>1985</v>
      </c>
      <c r="E954">
        <v>42</v>
      </c>
      <c r="F954">
        <v>40</v>
      </c>
      <c r="G954">
        <v>9</v>
      </c>
      <c r="H954">
        <v>883</v>
      </c>
      <c r="I954">
        <v>89</v>
      </c>
      <c r="J954">
        <v>28.48</v>
      </c>
      <c r="K954">
        <v>63.02</v>
      </c>
      <c r="L954">
        <v>0</v>
      </c>
      <c r="M954">
        <v>4</v>
      </c>
      <c r="N954">
        <v>0</v>
      </c>
      <c r="O954" s="2">
        <f t="shared" si="63"/>
        <v>21.023809523809526</v>
      </c>
      <c r="P954" s="2">
        <f t="shared" si="64"/>
        <v>22.074999999999999</v>
      </c>
      <c r="Q954">
        <f t="shared" si="65"/>
        <v>91.5</v>
      </c>
      <c r="R954">
        <f t="shared" si="66"/>
        <v>4</v>
      </c>
      <c r="S954" s="3">
        <f>IF(odi[[#This Row],[Milestones]]=0,0,(odi[[#This Row],[Mat]]/odi[[#This Row],[Milestones]]))</f>
        <v>10.5</v>
      </c>
      <c r="T954" s="3">
        <f>odi[[#This Row],[Milestones]]/odi[[#This Row],[Mat]]*100</f>
        <v>9.5238095238095237</v>
      </c>
      <c r="U954" s="3"/>
    </row>
    <row r="955" spans="1:21" x14ac:dyDescent="0.3">
      <c r="A955">
        <v>31</v>
      </c>
      <c r="B955" t="s">
        <v>2174</v>
      </c>
      <c r="C955" t="s">
        <v>12</v>
      </c>
      <c r="D955">
        <v>1985</v>
      </c>
      <c r="E955">
        <v>97</v>
      </c>
      <c r="F955">
        <v>88</v>
      </c>
      <c r="G955">
        <v>6</v>
      </c>
      <c r="H955">
        <v>1968</v>
      </c>
      <c r="I955">
        <v>98</v>
      </c>
      <c r="J955">
        <v>24</v>
      </c>
      <c r="K955">
        <v>67.42</v>
      </c>
      <c r="L955">
        <v>0</v>
      </c>
      <c r="M955">
        <v>17</v>
      </c>
      <c r="N955">
        <v>12</v>
      </c>
      <c r="O955" s="2">
        <f t="shared" si="63"/>
        <v>20.288659793814432</v>
      </c>
      <c r="P955" s="2">
        <f t="shared" si="64"/>
        <v>22.363636363636363</v>
      </c>
      <c r="Q955">
        <f t="shared" si="65"/>
        <v>91.42</v>
      </c>
      <c r="R955">
        <f t="shared" si="66"/>
        <v>17</v>
      </c>
      <c r="S955" s="3">
        <f>IF(odi[[#This Row],[Milestones]]=0,0,(odi[[#This Row],[Mat]]/odi[[#This Row],[Milestones]]))</f>
        <v>5.7058823529411766</v>
      </c>
      <c r="T955" s="3">
        <f>odi[[#This Row],[Milestones]]/odi[[#This Row],[Mat]]*100</f>
        <v>17.525773195876287</v>
      </c>
      <c r="U955" s="3"/>
    </row>
    <row r="956" spans="1:21" x14ac:dyDescent="0.3">
      <c r="A956">
        <v>41</v>
      </c>
      <c r="B956" t="s">
        <v>381</v>
      </c>
      <c r="C956" t="s">
        <v>2022</v>
      </c>
      <c r="D956">
        <v>2015</v>
      </c>
      <c r="E956">
        <v>13</v>
      </c>
      <c r="F956">
        <v>12</v>
      </c>
      <c r="G956">
        <v>2</v>
      </c>
      <c r="H956">
        <v>263</v>
      </c>
      <c r="I956">
        <v>99</v>
      </c>
      <c r="J956">
        <v>26.3</v>
      </c>
      <c r="K956">
        <v>65.09</v>
      </c>
      <c r="L956">
        <v>0</v>
      </c>
      <c r="M956">
        <v>2</v>
      </c>
      <c r="N956">
        <v>1</v>
      </c>
      <c r="O956" s="2">
        <f t="shared" si="63"/>
        <v>20.23076923076923</v>
      </c>
      <c r="P956" s="2">
        <f t="shared" si="64"/>
        <v>21.916666666666668</v>
      </c>
      <c r="Q956">
        <f t="shared" si="65"/>
        <v>91.39</v>
      </c>
      <c r="R956">
        <f t="shared" si="66"/>
        <v>2</v>
      </c>
      <c r="S956" s="3">
        <f>IF(odi[[#This Row],[Milestones]]=0,0,(odi[[#This Row],[Mat]]/odi[[#This Row],[Milestones]]))</f>
        <v>6.5</v>
      </c>
      <c r="T956" s="3">
        <f>odi[[#This Row],[Milestones]]/odi[[#This Row],[Mat]]*100</f>
        <v>15.384615384615385</v>
      </c>
      <c r="U956" s="3"/>
    </row>
    <row r="957" spans="1:21" x14ac:dyDescent="0.3">
      <c r="A957">
        <v>1</v>
      </c>
      <c r="B957" t="s">
        <v>356</v>
      </c>
      <c r="C957" t="s">
        <v>2034</v>
      </c>
      <c r="D957">
        <v>2019</v>
      </c>
      <c r="E957">
        <v>5</v>
      </c>
      <c r="F957">
        <v>5</v>
      </c>
      <c r="G957">
        <v>1</v>
      </c>
      <c r="H957">
        <v>81</v>
      </c>
      <c r="I957">
        <v>33</v>
      </c>
      <c r="J957">
        <v>20.25</v>
      </c>
      <c r="K957">
        <v>71.05</v>
      </c>
      <c r="L957">
        <v>0</v>
      </c>
      <c r="M957">
        <v>0</v>
      </c>
      <c r="N957">
        <v>0</v>
      </c>
      <c r="O957" s="2">
        <f t="shared" si="63"/>
        <v>16.2</v>
      </c>
      <c r="P957" s="2">
        <f t="shared" si="64"/>
        <v>16.2</v>
      </c>
      <c r="Q957">
        <f t="shared" si="65"/>
        <v>91.3</v>
      </c>
      <c r="R957">
        <f t="shared" si="66"/>
        <v>0</v>
      </c>
      <c r="S957" s="3">
        <f>IF(odi[[#This Row],[Milestones]]=0,0,(odi[[#This Row],[Mat]]/odi[[#This Row],[Milestones]]))</f>
        <v>0</v>
      </c>
      <c r="T957" s="3">
        <f>odi[[#This Row],[Milestones]]/odi[[#This Row],[Mat]]*100</f>
        <v>0</v>
      </c>
      <c r="U957" s="3"/>
    </row>
    <row r="958" spans="1:21" x14ac:dyDescent="0.3">
      <c r="A958">
        <v>42</v>
      </c>
      <c r="B958" t="s">
        <v>492</v>
      </c>
      <c r="C958" t="s">
        <v>2020</v>
      </c>
      <c r="D958">
        <v>2019</v>
      </c>
      <c r="E958">
        <v>44</v>
      </c>
      <c r="F958">
        <v>33</v>
      </c>
      <c r="G958">
        <v>16</v>
      </c>
      <c r="H958">
        <v>292</v>
      </c>
      <c r="I958">
        <v>34</v>
      </c>
      <c r="J958">
        <v>17.170000000000002</v>
      </c>
      <c r="K958">
        <v>74.11</v>
      </c>
      <c r="L958">
        <v>0</v>
      </c>
      <c r="M958">
        <v>0</v>
      </c>
      <c r="N958">
        <v>3</v>
      </c>
      <c r="O958" s="2">
        <f t="shared" si="63"/>
        <v>6.6363636363636367</v>
      </c>
      <c r="P958" s="2">
        <f t="shared" si="64"/>
        <v>8.8484848484848477</v>
      </c>
      <c r="Q958">
        <f t="shared" si="65"/>
        <v>91.28</v>
      </c>
      <c r="R958">
        <f t="shared" si="66"/>
        <v>0</v>
      </c>
      <c r="S958" s="3">
        <f>IF(odi[[#This Row],[Milestones]]=0,0,(odi[[#This Row],[Mat]]/odi[[#This Row],[Milestones]]))</f>
        <v>0</v>
      </c>
      <c r="T958" s="3">
        <f>odi[[#This Row],[Milestones]]/odi[[#This Row],[Mat]]*100</f>
        <v>0</v>
      </c>
      <c r="U958" s="3"/>
    </row>
    <row r="959" spans="1:21" x14ac:dyDescent="0.3">
      <c r="A959">
        <v>31</v>
      </c>
      <c r="B959" t="s">
        <v>2463</v>
      </c>
      <c r="C959" t="s">
        <v>11</v>
      </c>
      <c r="D959">
        <v>1979</v>
      </c>
      <c r="E959">
        <v>10</v>
      </c>
      <c r="F959">
        <v>9</v>
      </c>
      <c r="G959">
        <v>1</v>
      </c>
      <c r="H959">
        <v>243</v>
      </c>
      <c r="I959">
        <v>82</v>
      </c>
      <c r="J959">
        <v>30.37</v>
      </c>
      <c r="K959">
        <v>60.9</v>
      </c>
      <c r="L959">
        <v>0</v>
      </c>
      <c r="M959">
        <v>1</v>
      </c>
      <c r="N959">
        <v>0</v>
      </c>
      <c r="O959" s="2">
        <f t="shared" si="63"/>
        <v>24.3</v>
      </c>
      <c r="P959" s="2">
        <f t="shared" si="64"/>
        <v>27</v>
      </c>
      <c r="Q959">
        <f t="shared" si="65"/>
        <v>91.27</v>
      </c>
      <c r="R959">
        <f t="shared" si="66"/>
        <v>1</v>
      </c>
      <c r="S959" s="3">
        <f>IF(odi[[#This Row],[Milestones]]=0,0,(odi[[#This Row],[Mat]]/odi[[#This Row],[Milestones]]))</f>
        <v>10</v>
      </c>
      <c r="T959" s="3">
        <f>odi[[#This Row],[Milestones]]/odi[[#This Row],[Mat]]*100</f>
        <v>10</v>
      </c>
      <c r="U959" s="3"/>
    </row>
    <row r="960" spans="1:21" x14ac:dyDescent="0.3">
      <c r="A960">
        <v>48</v>
      </c>
      <c r="B960" t="s">
        <v>77</v>
      </c>
      <c r="C960" t="s">
        <v>21</v>
      </c>
      <c r="D960">
        <v>2019</v>
      </c>
      <c r="E960">
        <v>111</v>
      </c>
      <c r="F960">
        <v>105</v>
      </c>
      <c r="G960">
        <v>9</v>
      </c>
      <c r="H960">
        <v>2356</v>
      </c>
      <c r="I960">
        <v>101</v>
      </c>
      <c r="J960">
        <v>24.54</v>
      </c>
      <c r="K960">
        <v>66.72</v>
      </c>
      <c r="L960">
        <v>1</v>
      </c>
      <c r="M960">
        <v>12</v>
      </c>
      <c r="N960">
        <v>7</v>
      </c>
      <c r="O960" s="2">
        <f t="shared" si="63"/>
        <v>21.225225225225227</v>
      </c>
      <c r="P960" s="2">
        <f t="shared" si="64"/>
        <v>22.438095238095237</v>
      </c>
      <c r="Q960">
        <f t="shared" si="65"/>
        <v>91.259999999999991</v>
      </c>
      <c r="R960">
        <f t="shared" si="66"/>
        <v>13</v>
      </c>
      <c r="S960" s="3">
        <f>IF(odi[[#This Row],[Milestones]]=0,0,(odi[[#This Row],[Mat]]/odi[[#This Row],[Milestones]]))</f>
        <v>8.5384615384615383</v>
      </c>
      <c r="T960" s="3">
        <f>odi[[#This Row],[Milestones]]/odi[[#This Row],[Mat]]*100</f>
        <v>11.711711711711711</v>
      </c>
      <c r="U960" s="3"/>
    </row>
    <row r="961" spans="1:21" x14ac:dyDescent="0.3">
      <c r="A961">
        <v>46</v>
      </c>
      <c r="B961" t="s">
        <v>417</v>
      </c>
      <c r="C961" t="s">
        <v>20</v>
      </c>
      <c r="D961">
        <v>2011</v>
      </c>
      <c r="E961">
        <v>54</v>
      </c>
      <c r="F961">
        <v>53</v>
      </c>
      <c r="G961">
        <v>1</v>
      </c>
      <c r="H961">
        <v>1196</v>
      </c>
      <c r="I961">
        <v>100</v>
      </c>
      <c r="J961">
        <v>23</v>
      </c>
      <c r="K961">
        <v>68.22</v>
      </c>
      <c r="L961">
        <v>1</v>
      </c>
      <c r="M961">
        <v>6</v>
      </c>
      <c r="N961">
        <v>6</v>
      </c>
      <c r="O961" s="2">
        <f t="shared" si="63"/>
        <v>22.148148148148149</v>
      </c>
      <c r="P961" s="2">
        <f t="shared" si="64"/>
        <v>22.566037735849058</v>
      </c>
      <c r="Q961">
        <f t="shared" si="65"/>
        <v>91.22</v>
      </c>
      <c r="R961">
        <f t="shared" si="66"/>
        <v>7</v>
      </c>
      <c r="S961" s="3">
        <f>IF(odi[[#This Row],[Milestones]]=0,0,(odi[[#This Row],[Mat]]/odi[[#This Row],[Milestones]]))</f>
        <v>7.7142857142857144</v>
      </c>
      <c r="T961" s="3">
        <f>odi[[#This Row],[Milestones]]/odi[[#This Row],[Mat]]*100</f>
        <v>12.962962962962962</v>
      </c>
      <c r="U961" s="3"/>
    </row>
    <row r="962" spans="1:21" x14ac:dyDescent="0.3">
      <c r="A962">
        <v>40</v>
      </c>
      <c r="B962" t="s">
        <v>362</v>
      </c>
      <c r="C962" t="s">
        <v>2030</v>
      </c>
      <c r="D962">
        <v>2014</v>
      </c>
      <c r="E962">
        <v>19</v>
      </c>
      <c r="F962">
        <v>19</v>
      </c>
      <c r="G962">
        <v>0</v>
      </c>
      <c r="H962">
        <v>455</v>
      </c>
      <c r="I962">
        <v>72</v>
      </c>
      <c r="J962">
        <v>23.94</v>
      </c>
      <c r="K962">
        <v>67.2</v>
      </c>
      <c r="L962">
        <v>0</v>
      </c>
      <c r="M962">
        <v>6</v>
      </c>
      <c r="N962">
        <v>3</v>
      </c>
      <c r="O962" s="2">
        <f t="shared" ref="O962:O1025" si="67">H962/E962</f>
        <v>23.94736842105263</v>
      </c>
      <c r="P962" s="2">
        <f t="shared" ref="P962:P1025" si="68">H962/F962</f>
        <v>23.94736842105263</v>
      </c>
      <c r="Q962">
        <f t="shared" ref="Q962:Q1025" si="69">K962+J962</f>
        <v>91.14</v>
      </c>
      <c r="R962">
        <f t="shared" ref="R962:R1025" si="70">M962+L962</f>
        <v>6</v>
      </c>
      <c r="S962" s="3">
        <f>IF(odi[[#This Row],[Milestones]]=0,0,(odi[[#This Row],[Mat]]/odi[[#This Row],[Milestones]]))</f>
        <v>3.1666666666666665</v>
      </c>
      <c r="T962" s="3">
        <f>odi[[#This Row],[Milestones]]/odi[[#This Row],[Mat]]*100</f>
        <v>31.578947368421051</v>
      </c>
      <c r="U962" s="3"/>
    </row>
    <row r="963" spans="1:21" x14ac:dyDescent="0.3">
      <c r="A963">
        <v>46</v>
      </c>
      <c r="B963" t="s">
        <v>457</v>
      </c>
      <c r="C963" t="s">
        <v>2020</v>
      </c>
      <c r="D963">
        <v>2011</v>
      </c>
      <c r="E963">
        <v>36</v>
      </c>
      <c r="F963">
        <v>35</v>
      </c>
      <c r="G963">
        <v>1</v>
      </c>
      <c r="H963">
        <v>974</v>
      </c>
      <c r="I963">
        <v>101</v>
      </c>
      <c r="J963">
        <v>28.64</v>
      </c>
      <c r="K963">
        <v>62.47</v>
      </c>
      <c r="L963">
        <v>1</v>
      </c>
      <c r="M963">
        <v>9</v>
      </c>
      <c r="N963">
        <v>4</v>
      </c>
      <c r="O963" s="2">
        <f t="shared" si="67"/>
        <v>27.055555555555557</v>
      </c>
      <c r="P963" s="2">
        <f t="shared" si="68"/>
        <v>27.828571428571429</v>
      </c>
      <c r="Q963">
        <f t="shared" si="69"/>
        <v>91.11</v>
      </c>
      <c r="R963">
        <f t="shared" si="70"/>
        <v>10</v>
      </c>
      <c r="S963" s="3">
        <f>IF(odi[[#This Row],[Milestones]]=0,0,(odi[[#This Row],[Mat]]/odi[[#This Row],[Milestones]]))</f>
        <v>3.6</v>
      </c>
      <c r="T963" s="3">
        <f>odi[[#This Row],[Milestones]]/odi[[#This Row],[Mat]]*100</f>
        <v>27.777777777777779</v>
      </c>
      <c r="U963" s="3"/>
    </row>
    <row r="964" spans="1:21" x14ac:dyDescent="0.3">
      <c r="A964">
        <v>49</v>
      </c>
      <c r="B964" t="s">
        <v>1105</v>
      </c>
      <c r="C964" t="s">
        <v>12</v>
      </c>
      <c r="D964">
        <v>2005</v>
      </c>
      <c r="E964">
        <v>97</v>
      </c>
      <c r="F964">
        <v>39</v>
      </c>
      <c r="G964">
        <v>16</v>
      </c>
      <c r="H964">
        <v>289</v>
      </c>
      <c r="I964">
        <v>44</v>
      </c>
      <c r="J964">
        <v>12.56</v>
      </c>
      <c r="K964">
        <v>78.53</v>
      </c>
      <c r="L964">
        <v>0</v>
      </c>
      <c r="M964">
        <v>0</v>
      </c>
      <c r="N964">
        <v>8</v>
      </c>
      <c r="O964" s="2">
        <f t="shared" si="67"/>
        <v>2.9793814432989691</v>
      </c>
      <c r="P964" s="2">
        <f t="shared" si="68"/>
        <v>7.4102564102564106</v>
      </c>
      <c r="Q964">
        <f t="shared" si="69"/>
        <v>91.09</v>
      </c>
      <c r="R964">
        <f t="shared" si="70"/>
        <v>0</v>
      </c>
      <c r="S964" s="3">
        <f>IF(odi[[#This Row],[Milestones]]=0,0,(odi[[#This Row],[Mat]]/odi[[#This Row],[Milestones]]))</f>
        <v>0</v>
      </c>
      <c r="T964" s="3">
        <f>odi[[#This Row],[Milestones]]/odi[[#This Row],[Mat]]*100</f>
        <v>0</v>
      </c>
      <c r="U964" s="3"/>
    </row>
    <row r="965" spans="1:21" x14ac:dyDescent="0.3">
      <c r="A965">
        <v>19</v>
      </c>
      <c r="B965" t="s">
        <v>2148</v>
      </c>
      <c r="C965" t="s">
        <v>19</v>
      </c>
      <c r="D965">
        <v>2005</v>
      </c>
      <c r="E965">
        <v>111</v>
      </c>
      <c r="F965">
        <v>107</v>
      </c>
      <c r="G965">
        <v>8</v>
      </c>
      <c r="H965">
        <v>2740</v>
      </c>
      <c r="I965">
        <v>121</v>
      </c>
      <c r="J965">
        <v>27.67</v>
      </c>
      <c r="K965">
        <v>63.35</v>
      </c>
      <c r="L965">
        <v>3</v>
      </c>
      <c r="M965">
        <v>9</v>
      </c>
      <c r="N965">
        <v>11</v>
      </c>
      <c r="O965" s="2">
        <f t="shared" si="67"/>
        <v>24.684684684684683</v>
      </c>
      <c r="P965" s="2">
        <f t="shared" si="68"/>
        <v>25.607476635514018</v>
      </c>
      <c r="Q965">
        <f t="shared" si="69"/>
        <v>91.02000000000001</v>
      </c>
      <c r="R965">
        <f t="shared" si="70"/>
        <v>12</v>
      </c>
      <c r="S965" s="3">
        <f>IF(odi[[#This Row],[Milestones]]=0,0,(odi[[#This Row],[Mat]]/odi[[#This Row],[Milestones]]))</f>
        <v>9.25</v>
      </c>
      <c r="T965" s="3">
        <f>odi[[#This Row],[Milestones]]/odi[[#This Row],[Mat]]*100</f>
        <v>10.810810810810811</v>
      </c>
      <c r="U965" s="3"/>
    </row>
    <row r="966" spans="1:21" x14ac:dyDescent="0.3">
      <c r="A966">
        <v>39</v>
      </c>
      <c r="B966" t="s">
        <v>3279</v>
      </c>
      <c r="C966" t="s">
        <v>17</v>
      </c>
      <c r="D966">
        <v>1995</v>
      </c>
      <c r="E966">
        <v>2</v>
      </c>
      <c r="F966">
        <v>2</v>
      </c>
      <c r="G966">
        <v>0</v>
      </c>
      <c r="H966">
        <v>7</v>
      </c>
      <c r="I966">
        <v>6</v>
      </c>
      <c r="J966">
        <v>3.5</v>
      </c>
      <c r="K966">
        <v>87.5</v>
      </c>
      <c r="L966">
        <v>0</v>
      </c>
      <c r="M966">
        <v>0</v>
      </c>
      <c r="N966">
        <v>0</v>
      </c>
      <c r="O966" s="2">
        <f t="shared" si="67"/>
        <v>3.5</v>
      </c>
      <c r="P966" s="2">
        <f t="shared" si="68"/>
        <v>3.5</v>
      </c>
      <c r="Q966">
        <f t="shared" si="69"/>
        <v>91</v>
      </c>
      <c r="R966">
        <f t="shared" si="70"/>
        <v>0</v>
      </c>
      <c r="S966" s="3">
        <f>IF(odi[[#This Row],[Milestones]]=0,0,(odi[[#This Row],[Mat]]/odi[[#This Row],[Milestones]]))</f>
        <v>0</v>
      </c>
      <c r="T966" s="3">
        <f>odi[[#This Row],[Milestones]]/odi[[#This Row],[Mat]]*100</f>
        <v>0</v>
      </c>
      <c r="U966" s="3"/>
    </row>
    <row r="967" spans="1:21" x14ac:dyDescent="0.3">
      <c r="A967">
        <v>41</v>
      </c>
      <c r="B967" t="s">
        <v>2604</v>
      </c>
      <c r="C967" t="s">
        <v>13</v>
      </c>
      <c r="D967">
        <v>1983</v>
      </c>
      <c r="E967">
        <v>10</v>
      </c>
      <c r="F967">
        <v>10</v>
      </c>
      <c r="G967">
        <v>4</v>
      </c>
      <c r="H967">
        <v>127</v>
      </c>
      <c r="I967">
        <v>52</v>
      </c>
      <c r="J967">
        <v>21.16</v>
      </c>
      <c r="K967">
        <v>69.78</v>
      </c>
      <c r="L967">
        <v>0</v>
      </c>
      <c r="M967">
        <v>1</v>
      </c>
      <c r="N967">
        <v>2</v>
      </c>
      <c r="O967" s="2">
        <f t="shared" si="67"/>
        <v>12.7</v>
      </c>
      <c r="P967" s="2">
        <f t="shared" si="68"/>
        <v>12.7</v>
      </c>
      <c r="Q967">
        <f t="shared" si="69"/>
        <v>90.94</v>
      </c>
      <c r="R967">
        <f t="shared" si="70"/>
        <v>1</v>
      </c>
      <c r="S967" s="3">
        <f>IF(odi[[#This Row],[Milestones]]=0,0,(odi[[#This Row],[Mat]]/odi[[#This Row],[Milestones]]))</f>
        <v>10</v>
      </c>
      <c r="T967" s="3">
        <f>odi[[#This Row],[Milestones]]/odi[[#This Row],[Mat]]*100</f>
        <v>10</v>
      </c>
      <c r="U967" s="3"/>
    </row>
    <row r="968" spans="1:21" x14ac:dyDescent="0.3">
      <c r="A968">
        <v>20</v>
      </c>
      <c r="B968" t="s">
        <v>1885</v>
      </c>
      <c r="C968" t="s">
        <v>11</v>
      </c>
      <c r="D968">
        <v>2009</v>
      </c>
      <c r="E968">
        <v>30</v>
      </c>
      <c r="F968">
        <v>16</v>
      </c>
      <c r="G968">
        <v>6</v>
      </c>
      <c r="H968">
        <v>120</v>
      </c>
      <c r="I968">
        <v>21</v>
      </c>
      <c r="J968">
        <v>12</v>
      </c>
      <c r="K968">
        <v>78.94</v>
      </c>
      <c r="L968">
        <v>0</v>
      </c>
      <c r="M968">
        <v>0</v>
      </c>
      <c r="N968">
        <v>2</v>
      </c>
      <c r="O968" s="2">
        <f t="shared" si="67"/>
        <v>4</v>
      </c>
      <c r="P968" s="2">
        <f t="shared" si="68"/>
        <v>7.5</v>
      </c>
      <c r="Q968">
        <f t="shared" si="69"/>
        <v>90.94</v>
      </c>
      <c r="R968">
        <f t="shared" si="70"/>
        <v>0</v>
      </c>
      <c r="S968" s="3">
        <f>IF(odi[[#This Row],[Milestones]]=0,0,(odi[[#This Row],[Mat]]/odi[[#This Row],[Milestones]]))</f>
        <v>0</v>
      </c>
      <c r="T968" s="3">
        <f>odi[[#This Row],[Milestones]]/odi[[#This Row],[Mat]]*100</f>
        <v>0</v>
      </c>
      <c r="U968" s="3"/>
    </row>
    <row r="969" spans="1:21" x14ac:dyDescent="0.3">
      <c r="A969">
        <v>47</v>
      </c>
      <c r="B969" t="s">
        <v>1915</v>
      </c>
      <c r="C969" t="s">
        <v>12</v>
      </c>
      <c r="D969">
        <v>2009</v>
      </c>
      <c r="E969">
        <v>2</v>
      </c>
      <c r="F969">
        <v>2</v>
      </c>
      <c r="G969">
        <v>2</v>
      </c>
      <c r="H969">
        <v>10</v>
      </c>
      <c r="I969">
        <v>10</v>
      </c>
      <c r="J969">
        <v>0</v>
      </c>
      <c r="K969">
        <v>90.9</v>
      </c>
      <c r="L969">
        <v>0</v>
      </c>
      <c r="M969">
        <v>0</v>
      </c>
      <c r="N969">
        <v>0</v>
      </c>
      <c r="O969" s="2">
        <f t="shared" si="67"/>
        <v>5</v>
      </c>
      <c r="P969" s="2">
        <f t="shared" si="68"/>
        <v>5</v>
      </c>
      <c r="Q969">
        <f t="shared" si="69"/>
        <v>90.9</v>
      </c>
      <c r="R969">
        <f t="shared" si="70"/>
        <v>0</v>
      </c>
      <c r="S969" s="3">
        <f>IF(odi[[#This Row],[Milestones]]=0,0,(odi[[#This Row],[Mat]]/odi[[#This Row],[Milestones]]))</f>
        <v>0</v>
      </c>
      <c r="T969" s="3">
        <f>odi[[#This Row],[Milestones]]/odi[[#This Row],[Mat]]*100</f>
        <v>0</v>
      </c>
      <c r="U969" s="3"/>
    </row>
    <row r="970" spans="1:21" x14ac:dyDescent="0.3">
      <c r="A970">
        <v>49</v>
      </c>
      <c r="B970" t="s">
        <v>833</v>
      </c>
      <c r="C970" t="s">
        <v>2030</v>
      </c>
      <c r="D970">
        <v>2010</v>
      </c>
      <c r="E970">
        <v>36</v>
      </c>
      <c r="F970">
        <v>30</v>
      </c>
      <c r="G970">
        <v>8</v>
      </c>
      <c r="H970">
        <v>378</v>
      </c>
      <c r="I970">
        <v>46</v>
      </c>
      <c r="J970">
        <v>17.18</v>
      </c>
      <c r="K970">
        <v>73.680000000000007</v>
      </c>
      <c r="L970">
        <v>0</v>
      </c>
      <c r="M970">
        <v>0</v>
      </c>
      <c r="N970">
        <v>2</v>
      </c>
      <c r="O970" s="2">
        <f t="shared" si="67"/>
        <v>10.5</v>
      </c>
      <c r="P970" s="2">
        <f t="shared" si="68"/>
        <v>12.6</v>
      </c>
      <c r="Q970">
        <f t="shared" si="69"/>
        <v>90.860000000000014</v>
      </c>
      <c r="R970">
        <f t="shared" si="70"/>
        <v>0</v>
      </c>
      <c r="S970" s="3">
        <f>IF(odi[[#This Row],[Milestones]]=0,0,(odi[[#This Row],[Mat]]/odi[[#This Row],[Milestones]]))</f>
        <v>0</v>
      </c>
      <c r="T970" s="3">
        <f>odi[[#This Row],[Milestones]]/odi[[#This Row],[Mat]]*100</f>
        <v>0</v>
      </c>
      <c r="U970" s="3"/>
    </row>
    <row r="971" spans="1:21" x14ac:dyDescent="0.3">
      <c r="A971">
        <v>19</v>
      </c>
      <c r="B971" t="s">
        <v>1861</v>
      </c>
      <c r="C971" t="s">
        <v>18</v>
      </c>
      <c r="D971">
        <v>2009</v>
      </c>
      <c r="E971">
        <v>54</v>
      </c>
      <c r="F971">
        <v>50</v>
      </c>
      <c r="G971">
        <v>4</v>
      </c>
      <c r="H971">
        <v>1304</v>
      </c>
      <c r="I971">
        <v>118</v>
      </c>
      <c r="J971">
        <v>28.34</v>
      </c>
      <c r="K971">
        <v>62.51</v>
      </c>
      <c r="L971">
        <v>2</v>
      </c>
      <c r="M971">
        <v>8</v>
      </c>
      <c r="N971">
        <v>8</v>
      </c>
      <c r="O971" s="2">
        <f t="shared" si="67"/>
        <v>24.148148148148149</v>
      </c>
      <c r="P971" s="2">
        <f t="shared" si="68"/>
        <v>26.08</v>
      </c>
      <c r="Q971">
        <f t="shared" si="69"/>
        <v>90.85</v>
      </c>
      <c r="R971">
        <f t="shared" si="70"/>
        <v>10</v>
      </c>
      <c r="S971" s="3">
        <f>IF(odi[[#This Row],[Milestones]]=0,0,(odi[[#This Row],[Mat]]/odi[[#This Row],[Milestones]]))</f>
        <v>5.4</v>
      </c>
      <c r="T971" s="3">
        <f>odi[[#This Row],[Milestones]]/odi[[#This Row],[Mat]]*100</f>
        <v>18.518518518518519</v>
      </c>
      <c r="U971" s="3"/>
    </row>
    <row r="972" spans="1:21" x14ac:dyDescent="0.3">
      <c r="A972">
        <v>10</v>
      </c>
      <c r="B972" t="s">
        <v>710</v>
      </c>
      <c r="C972" t="s">
        <v>15</v>
      </c>
      <c r="D972">
        <v>2010</v>
      </c>
      <c r="E972">
        <v>11</v>
      </c>
      <c r="F972">
        <v>11</v>
      </c>
      <c r="G972">
        <v>2</v>
      </c>
      <c r="H972">
        <v>228</v>
      </c>
      <c r="I972">
        <v>100</v>
      </c>
      <c r="J972">
        <v>25.33</v>
      </c>
      <c r="K972">
        <v>65.510000000000005</v>
      </c>
      <c r="L972">
        <v>1</v>
      </c>
      <c r="M972">
        <v>1</v>
      </c>
      <c r="N972">
        <v>2</v>
      </c>
      <c r="O972" s="2">
        <f t="shared" si="67"/>
        <v>20.727272727272727</v>
      </c>
      <c r="P972" s="2">
        <f t="shared" si="68"/>
        <v>20.727272727272727</v>
      </c>
      <c r="Q972">
        <f t="shared" si="69"/>
        <v>90.84</v>
      </c>
      <c r="R972">
        <f t="shared" si="70"/>
        <v>2</v>
      </c>
      <c r="S972" s="3">
        <f>IF(odi[[#This Row],[Milestones]]=0,0,(odi[[#This Row],[Mat]]/odi[[#This Row],[Milestones]]))</f>
        <v>5.5</v>
      </c>
      <c r="T972" s="3">
        <f>odi[[#This Row],[Milestones]]/odi[[#This Row],[Mat]]*100</f>
        <v>18.181818181818183</v>
      </c>
      <c r="U972" s="3"/>
    </row>
    <row r="973" spans="1:21" x14ac:dyDescent="0.3">
      <c r="A973">
        <v>1</v>
      </c>
      <c r="B973" t="s">
        <v>2348</v>
      </c>
      <c r="C973" t="s">
        <v>12</v>
      </c>
      <c r="D973">
        <v>2003</v>
      </c>
      <c r="E973">
        <v>26</v>
      </c>
      <c r="F973">
        <v>20</v>
      </c>
      <c r="G973">
        <v>3</v>
      </c>
      <c r="H973">
        <v>438</v>
      </c>
      <c r="I973">
        <v>95</v>
      </c>
      <c r="J973">
        <v>25.76</v>
      </c>
      <c r="K973">
        <v>65.08</v>
      </c>
      <c r="L973">
        <v>0</v>
      </c>
      <c r="M973">
        <v>1</v>
      </c>
      <c r="N973">
        <v>1</v>
      </c>
      <c r="O973" s="2">
        <f t="shared" si="67"/>
        <v>16.846153846153847</v>
      </c>
      <c r="P973" s="2">
        <f t="shared" si="68"/>
        <v>21.9</v>
      </c>
      <c r="Q973">
        <f t="shared" si="69"/>
        <v>90.84</v>
      </c>
      <c r="R973">
        <f t="shared" si="70"/>
        <v>1</v>
      </c>
      <c r="S973" s="3">
        <f>IF(odi[[#This Row],[Milestones]]=0,0,(odi[[#This Row],[Mat]]/odi[[#This Row],[Milestones]]))</f>
        <v>26</v>
      </c>
      <c r="T973" s="3">
        <f>odi[[#This Row],[Milestones]]/odi[[#This Row],[Mat]]*100</f>
        <v>3.8461538461538463</v>
      </c>
      <c r="U973" s="3"/>
    </row>
    <row r="974" spans="1:21" x14ac:dyDescent="0.3">
      <c r="A974">
        <v>44</v>
      </c>
      <c r="B974" t="s">
        <v>3246</v>
      </c>
      <c r="C974" t="s">
        <v>13</v>
      </c>
      <c r="D974">
        <v>2002</v>
      </c>
      <c r="E974">
        <v>3</v>
      </c>
      <c r="F974">
        <v>2</v>
      </c>
      <c r="G974">
        <v>1</v>
      </c>
      <c r="H974">
        <v>9</v>
      </c>
      <c r="I974">
        <v>6</v>
      </c>
      <c r="J974">
        <v>9</v>
      </c>
      <c r="K974">
        <v>81.81</v>
      </c>
      <c r="L974">
        <v>0</v>
      </c>
      <c r="M974">
        <v>0</v>
      </c>
      <c r="N974">
        <v>0</v>
      </c>
      <c r="O974" s="2">
        <f t="shared" si="67"/>
        <v>3</v>
      </c>
      <c r="P974" s="2">
        <f t="shared" si="68"/>
        <v>4.5</v>
      </c>
      <c r="Q974">
        <f t="shared" si="69"/>
        <v>90.81</v>
      </c>
      <c r="R974">
        <f t="shared" si="70"/>
        <v>0</v>
      </c>
      <c r="S974" s="3">
        <f>IF(odi[[#This Row],[Milestones]]=0,0,(odi[[#This Row],[Mat]]/odi[[#This Row],[Milestones]]))</f>
        <v>0</v>
      </c>
      <c r="T974" s="3">
        <f>odi[[#This Row],[Milestones]]/odi[[#This Row],[Mat]]*100</f>
        <v>0</v>
      </c>
      <c r="U974" s="3"/>
    </row>
    <row r="975" spans="1:21" x14ac:dyDescent="0.3">
      <c r="A975">
        <v>28</v>
      </c>
      <c r="B975" t="s">
        <v>1328</v>
      </c>
      <c r="C975" t="s">
        <v>13</v>
      </c>
      <c r="D975">
        <v>2006</v>
      </c>
      <c r="E975">
        <v>36</v>
      </c>
      <c r="F975">
        <v>24</v>
      </c>
      <c r="G975">
        <v>7</v>
      </c>
      <c r="H975">
        <v>300</v>
      </c>
      <c r="I975">
        <v>30</v>
      </c>
      <c r="J975">
        <v>17.64</v>
      </c>
      <c r="K975">
        <v>73.17</v>
      </c>
      <c r="L975">
        <v>0</v>
      </c>
      <c r="M975">
        <v>0</v>
      </c>
      <c r="N975">
        <v>4</v>
      </c>
      <c r="O975" s="2">
        <f t="shared" si="67"/>
        <v>8.3333333333333339</v>
      </c>
      <c r="P975" s="2">
        <f t="shared" si="68"/>
        <v>12.5</v>
      </c>
      <c r="Q975">
        <f t="shared" si="69"/>
        <v>90.81</v>
      </c>
      <c r="R975">
        <f t="shared" si="70"/>
        <v>0</v>
      </c>
      <c r="S975" s="3">
        <f>IF(odi[[#This Row],[Milestones]]=0,0,(odi[[#This Row],[Mat]]/odi[[#This Row],[Milestones]]))</f>
        <v>0</v>
      </c>
      <c r="T975" s="3">
        <f>odi[[#This Row],[Milestones]]/odi[[#This Row],[Mat]]*100</f>
        <v>0</v>
      </c>
      <c r="U975" s="3"/>
    </row>
    <row r="976" spans="1:21" x14ac:dyDescent="0.3">
      <c r="A976">
        <v>7</v>
      </c>
      <c r="B976" t="s">
        <v>1082</v>
      </c>
      <c r="C976" t="s">
        <v>2020</v>
      </c>
      <c r="D976">
        <v>2013</v>
      </c>
      <c r="E976">
        <v>16</v>
      </c>
      <c r="F976">
        <v>11</v>
      </c>
      <c r="G976">
        <v>3</v>
      </c>
      <c r="H976">
        <v>80</v>
      </c>
      <c r="I976">
        <v>23</v>
      </c>
      <c r="J976">
        <v>10</v>
      </c>
      <c r="K976">
        <v>80.8</v>
      </c>
      <c r="L976">
        <v>0</v>
      </c>
      <c r="M976">
        <v>0</v>
      </c>
      <c r="N976">
        <v>2</v>
      </c>
      <c r="O976" s="2">
        <f t="shared" si="67"/>
        <v>5</v>
      </c>
      <c r="P976" s="2">
        <f t="shared" si="68"/>
        <v>7.2727272727272725</v>
      </c>
      <c r="Q976">
        <f t="shared" si="69"/>
        <v>90.8</v>
      </c>
      <c r="R976">
        <f t="shared" si="70"/>
        <v>0</v>
      </c>
      <c r="S976" s="3">
        <f>IF(odi[[#This Row],[Milestones]]=0,0,(odi[[#This Row],[Mat]]/odi[[#This Row],[Milestones]]))</f>
        <v>0</v>
      </c>
      <c r="T976" s="3">
        <f>odi[[#This Row],[Milestones]]/odi[[#This Row],[Mat]]*100</f>
        <v>0</v>
      </c>
      <c r="U976" s="3"/>
    </row>
    <row r="977" spans="1:21" x14ac:dyDescent="0.3">
      <c r="A977">
        <v>13</v>
      </c>
      <c r="B977" t="s">
        <v>1455</v>
      </c>
      <c r="C977" t="s">
        <v>14</v>
      </c>
      <c r="D977">
        <v>2016</v>
      </c>
      <c r="E977">
        <v>31</v>
      </c>
      <c r="F977">
        <v>18</v>
      </c>
      <c r="G977">
        <v>2</v>
      </c>
      <c r="H977">
        <v>280</v>
      </c>
      <c r="I977">
        <v>56</v>
      </c>
      <c r="J977">
        <v>17.5</v>
      </c>
      <c r="K977">
        <v>73.290000000000006</v>
      </c>
      <c r="L977">
        <v>0</v>
      </c>
      <c r="M977">
        <v>1</v>
      </c>
      <c r="N977">
        <v>2</v>
      </c>
      <c r="O977" s="2">
        <f t="shared" si="67"/>
        <v>9.0322580645161299</v>
      </c>
      <c r="P977" s="2">
        <f t="shared" si="68"/>
        <v>15.555555555555555</v>
      </c>
      <c r="Q977">
        <f t="shared" si="69"/>
        <v>90.79</v>
      </c>
      <c r="R977">
        <f t="shared" si="70"/>
        <v>1</v>
      </c>
      <c r="S977" s="3">
        <f>IF(odi[[#This Row],[Milestones]]=0,0,(odi[[#This Row],[Mat]]/odi[[#This Row],[Milestones]]))</f>
        <v>31</v>
      </c>
      <c r="T977" s="3">
        <f>odi[[#This Row],[Milestones]]/odi[[#This Row],[Mat]]*100</f>
        <v>3.225806451612903</v>
      </c>
      <c r="U977" s="3"/>
    </row>
    <row r="978" spans="1:21" x14ac:dyDescent="0.3">
      <c r="A978">
        <v>19</v>
      </c>
      <c r="B978" t="s">
        <v>2285</v>
      </c>
      <c r="C978" t="s">
        <v>16</v>
      </c>
      <c r="D978">
        <v>1993</v>
      </c>
      <c r="E978">
        <v>104</v>
      </c>
      <c r="F978">
        <v>68</v>
      </c>
      <c r="G978">
        <v>26</v>
      </c>
      <c r="H978">
        <v>641</v>
      </c>
      <c r="I978">
        <v>41</v>
      </c>
      <c r="J978">
        <v>15.26</v>
      </c>
      <c r="K978">
        <v>75.5</v>
      </c>
      <c r="L978">
        <v>0</v>
      </c>
      <c r="M978">
        <v>0</v>
      </c>
      <c r="N978">
        <v>6</v>
      </c>
      <c r="O978" s="2">
        <f t="shared" si="67"/>
        <v>6.1634615384615383</v>
      </c>
      <c r="P978" s="2">
        <f t="shared" si="68"/>
        <v>9.4264705882352935</v>
      </c>
      <c r="Q978">
        <f t="shared" si="69"/>
        <v>90.76</v>
      </c>
      <c r="R978">
        <f t="shared" si="70"/>
        <v>0</v>
      </c>
      <c r="S978" s="3">
        <f>IF(odi[[#This Row],[Milestones]]=0,0,(odi[[#This Row],[Mat]]/odi[[#This Row],[Milestones]]))</f>
        <v>0</v>
      </c>
      <c r="T978" s="3">
        <f>odi[[#This Row],[Milestones]]/odi[[#This Row],[Mat]]*100</f>
        <v>0</v>
      </c>
      <c r="U978" s="3"/>
    </row>
    <row r="979" spans="1:21" x14ac:dyDescent="0.3">
      <c r="A979">
        <v>36</v>
      </c>
      <c r="B979" t="s">
        <v>2175</v>
      </c>
      <c r="C979" t="s">
        <v>15</v>
      </c>
      <c r="D979">
        <v>1991</v>
      </c>
      <c r="E979">
        <v>169</v>
      </c>
      <c r="F979">
        <v>120</v>
      </c>
      <c r="G979">
        <v>36</v>
      </c>
      <c r="H979">
        <v>1945</v>
      </c>
      <c r="I979">
        <v>82</v>
      </c>
      <c r="J979">
        <v>23.15</v>
      </c>
      <c r="K979">
        <v>67.510000000000005</v>
      </c>
      <c r="L979">
        <v>0</v>
      </c>
      <c r="M979">
        <v>6</v>
      </c>
      <c r="N979">
        <v>8</v>
      </c>
      <c r="O979" s="2">
        <f t="shared" si="67"/>
        <v>11.508875739644971</v>
      </c>
      <c r="P979" s="2">
        <f t="shared" si="68"/>
        <v>16.208333333333332</v>
      </c>
      <c r="Q979">
        <f t="shared" si="69"/>
        <v>90.66</v>
      </c>
      <c r="R979">
        <f t="shared" si="70"/>
        <v>6</v>
      </c>
      <c r="S979" s="3">
        <f>IF(odi[[#This Row],[Milestones]]=0,0,(odi[[#This Row],[Mat]]/odi[[#This Row],[Milestones]]))</f>
        <v>28.166666666666668</v>
      </c>
      <c r="T979" s="3">
        <f>odi[[#This Row],[Milestones]]/odi[[#This Row],[Mat]]*100</f>
        <v>3.5502958579881656</v>
      </c>
      <c r="U979" s="3"/>
    </row>
    <row r="980" spans="1:21" x14ac:dyDescent="0.3">
      <c r="A980">
        <v>45</v>
      </c>
      <c r="B980" t="s">
        <v>2400</v>
      </c>
      <c r="C980" t="s">
        <v>15</v>
      </c>
      <c r="D980">
        <v>2014</v>
      </c>
      <c r="E980">
        <v>16</v>
      </c>
      <c r="F980">
        <v>16</v>
      </c>
      <c r="G980">
        <v>2</v>
      </c>
      <c r="H980">
        <v>331</v>
      </c>
      <c r="I980">
        <v>123</v>
      </c>
      <c r="J980">
        <v>23.64</v>
      </c>
      <c r="K980">
        <v>67</v>
      </c>
      <c r="L980">
        <v>1</v>
      </c>
      <c r="M980">
        <v>0</v>
      </c>
      <c r="N980">
        <v>3</v>
      </c>
      <c r="O980" s="2">
        <f t="shared" si="67"/>
        <v>20.6875</v>
      </c>
      <c r="P980" s="2">
        <f t="shared" si="68"/>
        <v>20.6875</v>
      </c>
      <c r="Q980">
        <f t="shared" si="69"/>
        <v>90.64</v>
      </c>
      <c r="R980">
        <f t="shared" si="70"/>
        <v>1</v>
      </c>
      <c r="S980" s="3">
        <f>IF(odi[[#This Row],[Milestones]]=0,0,(odi[[#This Row],[Mat]]/odi[[#This Row],[Milestones]]))</f>
        <v>16</v>
      </c>
      <c r="T980" s="3">
        <f>odi[[#This Row],[Milestones]]/odi[[#This Row],[Mat]]*100</f>
        <v>6.25</v>
      </c>
      <c r="U980" s="3"/>
    </row>
    <row r="981" spans="1:21" x14ac:dyDescent="0.3">
      <c r="A981">
        <v>46</v>
      </c>
      <c r="B981" t="s">
        <v>628</v>
      </c>
      <c r="C981" t="s">
        <v>18</v>
      </c>
      <c r="D981">
        <v>2010</v>
      </c>
      <c r="E981">
        <v>25</v>
      </c>
      <c r="F981">
        <v>17</v>
      </c>
      <c r="G981">
        <v>1</v>
      </c>
      <c r="H981">
        <v>236</v>
      </c>
      <c r="I981">
        <v>45</v>
      </c>
      <c r="J981">
        <v>14.75</v>
      </c>
      <c r="K981">
        <v>75.88</v>
      </c>
      <c r="L981">
        <v>0</v>
      </c>
      <c r="M981">
        <v>0</v>
      </c>
      <c r="N981">
        <v>3</v>
      </c>
      <c r="O981" s="2">
        <f t="shared" si="67"/>
        <v>9.44</v>
      </c>
      <c r="P981" s="2">
        <f t="shared" si="68"/>
        <v>13.882352941176471</v>
      </c>
      <c r="Q981">
        <f t="shared" si="69"/>
        <v>90.63</v>
      </c>
      <c r="R981">
        <f t="shared" si="70"/>
        <v>0</v>
      </c>
      <c r="S981" s="3">
        <f>IF(odi[[#This Row],[Milestones]]=0,0,(odi[[#This Row],[Mat]]/odi[[#This Row],[Milestones]]))</f>
        <v>0</v>
      </c>
      <c r="T981" s="3">
        <f>odi[[#This Row],[Milestones]]/odi[[#This Row],[Mat]]*100</f>
        <v>0</v>
      </c>
      <c r="U981" s="3"/>
    </row>
    <row r="982" spans="1:21" x14ac:dyDescent="0.3">
      <c r="A982">
        <v>13</v>
      </c>
      <c r="B982" t="s">
        <v>361</v>
      </c>
      <c r="C982" t="s">
        <v>2027</v>
      </c>
      <c r="D982">
        <v>2017</v>
      </c>
      <c r="E982">
        <v>9</v>
      </c>
      <c r="F982">
        <v>9</v>
      </c>
      <c r="G982">
        <v>0</v>
      </c>
      <c r="H982">
        <v>250</v>
      </c>
      <c r="I982">
        <v>59</v>
      </c>
      <c r="J982">
        <v>27.77</v>
      </c>
      <c r="K982">
        <v>62.81</v>
      </c>
      <c r="L982">
        <v>0</v>
      </c>
      <c r="M982">
        <v>1</v>
      </c>
      <c r="N982">
        <v>0</v>
      </c>
      <c r="O982" s="2">
        <f t="shared" si="67"/>
        <v>27.777777777777779</v>
      </c>
      <c r="P982" s="2">
        <f t="shared" si="68"/>
        <v>27.777777777777779</v>
      </c>
      <c r="Q982">
        <f t="shared" si="69"/>
        <v>90.58</v>
      </c>
      <c r="R982">
        <f t="shared" si="70"/>
        <v>1</v>
      </c>
      <c r="S982" s="3">
        <f>IF(odi[[#This Row],[Milestones]]=0,0,(odi[[#This Row],[Mat]]/odi[[#This Row],[Milestones]]))</f>
        <v>9</v>
      </c>
      <c r="T982" s="3">
        <f>odi[[#This Row],[Milestones]]/odi[[#This Row],[Mat]]*100</f>
        <v>11.111111111111111</v>
      </c>
      <c r="U982" s="3"/>
    </row>
    <row r="983" spans="1:21" x14ac:dyDescent="0.3">
      <c r="A983">
        <v>9</v>
      </c>
      <c r="B983" t="s">
        <v>1313</v>
      </c>
      <c r="C983" t="s">
        <v>2041</v>
      </c>
      <c r="D983">
        <v>2008</v>
      </c>
      <c r="E983">
        <v>11</v>
      </c>
      <c r="F983">
        <v>11</v>
      </c>
      <c r="G983">
        <v>2</v>
      </c>
      <c r="H983">
        <v>252</v>
      </c>
      <c r="I983">
        <v>72</v>
      </c>
      <c r="J983">
        <v>28</v>
      </c>
      <c r="K983">
        <v>62.53</v>
      </c>
      <c r="L983">
        <v>0</v>
      </c>
      <c r="M983">
        <v>1</v>
      </c>
      <c r="N983">
        <v>1</v>
      </c>
      <c r="O983" s="2">
        <f t="shared" si="67"/>
        <v>22.90909090909091</v>
      </c>
      <c r="P983" s="2">
        <f t="shared" si="68"/>
        <v>22.90909090909091</v>
      </c>
      <c r="Q983">
        <f t="shared" si="69"/>
        <v>90.53</v>
      </c>
      <c r="R983">
        <f t="shared" si="70"/>
        <v>1</v>
      </c>
      <c r="S983" s="3">
        <f>IF(odi[[#This Row],[Milestones]]=0,0,(odi[[#This Row],[Mat]]/odi[[#This Row],[Milestones]]))</f>
        <v>11</v>
      </c>
      <c r="T983" s="3">
        <f>odi[[#This Row],[Milestones]]/odi[[#This Row],[Mat]]*100</f>
        <v>9.0909090909090917</v>
      </c>
      <c r="U983" s="3"/>
    </row>
    <row r="984" spans="1:21" x14ac:dyDescent="0.3">
      <c r="A984">
        <v>49</v>
      </c>
      <c r="B984" t="s">
        <v>2234</v>
      </c>
      <c r="C984" t="s">
        <v>18</v>
      </c>
      <c r="D984">
        <v>1996</v>
      </c>
      <c r="E984">
        <v>56</v>
      </c>
      <c r="F984">
        <v>52</v>
      </c>
      <c r="G984">
        <v>10</v>
      </c>
      <c r="H984">
        <v>964</v>
      </c>
      <c r="I984">
        <v>83</v>
      </c>
      <c r="J984">
        <v>22.95</v>
      </c>
      <c r="K984">
        <v>67.55</v>
      </c>
      <c r="L984">
        <v>0</v>
      </c>
      <c r="M984">
        <v>5</v>
      </c>
      <c r="N984">
        <v>2</v>
      </c>
      <c r="O984" s="2">
        <f t="shared" si="67"/>
        <v>17.214285714285715</v>
      </c>
      <c r="P984" s="2">
        <f t="shared" si="68"/>
        <v>18.53846153846154</v>
      </c>
      <c r="Q984">
        <f t="shared" si="69"/>
        <v>90.5</v>
      </c>
      <c r="R984">
        <f t="shared" si="70"/>
        <v>5</v>
      </c>
      <c r="S984" s="3">
        <f>IF(odi[[#This Row],[Milestones]]=0,0,(odi[[#This Row],[Mat]]/odi[[#This Row],[Milestones]]))</f>
        <v>11.2</v>
      </c>
      <c r="T984" s="3">
        <f>odi[[#This Row],[Milestones]]/odi[[#This Row],[Mat]]*100</f>
        <v>8.9285714285714288</v>
      </c>
      <c r="U984" s="3"/>
    </row>
    <row r="985" spans="1:21" x14ac:dyDescent="0.3">
      <c r="A985">
        <v>15</v>
      </c>
      <c r="B985" t="s">
        <v>1950</v>
      </c>
      <c r="C985" t="s">
        <v>11</v>
      </c>
      <c r="D985">
        <v>2019</v>
      </c>
      <c r="E985">
        <v>73</v>
      </c>
      <c r="F985">
        <v>34</v>
      </c>
      <c r="G985">
        <v>16</v>
      </c>
      <c r="H985">
        <v>136</v>
      </c>
      <c r="I985">
        <v>25</v>
      </c>
      <c r="J985">
        <v>7.55</v>
      </c>
      <c r="K985">
        <v>82.92</v>
      </c>
      <c r="L985">
        <v>0</v>
      </c>
      <c r="M985">
        <v>0</v>
      </c>
      <c r="N985">
        <v>5</v>
      </c>
      <c r="O985" s="2">
        <f t="shared" si="67"/>
        <v>1.8630136986301369</v>
      </c>
      <c r="P985" s="2">
        <f t="shared" si="68"/>
        <v>4</v>
      </c>
      <c r="Q985">
        <f t="shared" si="69"/>
        <v>90.47</v>
      </c>
      <c r="R985">
        <f t="shared" si="70"/>
        <v>0</v>
      </c>
      <c r="S985" s="3">
        <f>IF(odi[[#This Row],[Milestones]]=0,0,(odi[[#This Row],[Mat]]/odi[[#This Row],[Milestones]]))</f>
        <v>0</v>
      </c>
      <c r="T985" s="3">
        <f>odi[[#This Row],[Milestones]]/odi[[#This Row],[Mat]]*100</f>
        <v>0</v>
      </c>
      <c r="U985" s="3"/>
    </row>
    <row r="986" spans="1:21" x14ac:dyDescent="0.3">
      <c r="A986">
        <v>33</v>
      </c>
      <c r="B986" t="s">
        <v>566</v>
      </c>
      <c r="C986" t="s">
        <v>2030</v>
      </c>
      <c r="D986">
        <v>2014</v>
      </c>
      <c r="E986">
        <v>7</v>
      </c>
      <c r="F986">
        <v>7</v>
      </c>
      <c r="G986">
        <v>0</v>
      </c>
      <c r="H986">
        <v>116</v>
      </c>
      <c r="I986">
        <v>71</v>
      </c>
      <c r="J986">
        <v>16.57</v>
      </c>
      <c r="K986">
        <v>73.88</v>
      </c>
      <c r="L986">
        <v>0</v>
      </c>
      <c r="M986">
        <v>1</v>
      </c>
      <c r="N986">
        <v>2</v>
      </c>
      <c r="O986" s="2">
        <f t="shared" si="67"/>
        <v>16.571428571428573</v>
      </c>
      <c r="P986" s="2">
        <f t="shared" si="68"/>
        <v>16.571428571428573</v>
      </c>
      <c r="Q986">
        <f t="shared" si="69"/>
        <v>90.449999999999989</v>
      </c>
      <c r="R986">
        <f t="shared" si="70"/>
        <v>1</v>
      </c>
      <c r="S986" s="3">
        <f>IF(odi[[#This Row],[Milestones]]=0,0,(odi[[#This Row],[Mat]]/odi[[#This Row],[Milestones]]))</f>
        <v>7</v>
      </c>
      <c r="T986" s="3">
        <f>odi[[#This Row],[Milestones]]/odi[[#This Row],[Mat]]*100</f>
        <v>14.285714285714285</v>
      </c>
      <c r="U986" s="3"/>
    </row>
    <row r="987" spans="1:21" x14ac:dyDescent="0.3">
      <c r="A987">
        <v>5</v>
      </c>
      <c r="B987" t="s">
        <v>2766</v>
      </c>
      <c r="C987" t="s">
        <v>16</v>
      </c>
      <c r="D987">
        <v>2012</v>
      </c>
      <c r="E987">
        <v>5</v>
      </c>
      <c r="F987">
        <v>4</v>
      </c>
      <c r="G987">
        <v>1</v>
      </c>
      <c r="H987">
        <v>62</v>
      </c>
      <c r="I987">
        <v>27</v>
      </c>
      <c r="J987">
        <v>20.66</v>
      </c>
      <c r="K987">
        <v>69.66</v>
      </c>
      <c r="L987">
        <v>0</v>
      </c>
      <c r="M987">
        <v>0</v>
      </c>
      <c r="N987">
        <v>0</v>
      </c>
      <c r="O987" s="2">
        <f t="shared" si="67"/>
        <v>12.4</v>
      </c>
      <c r="P987" s="2">
        <f t="shared" si="68"/>
        <v>15.5</v>
      </c>
      <c r="Q987">
        <f t="shared" si="69"/>
        <v>90.32</v>
      </c>
      <c r="R987">
        <f t="shared" si="70"/>
        <v>0</v>
      </c>
      <c r="S987" s="3">
        <f>IF(odi[[#This Row],[Milestones]]=0,0,(odi[[#This Row],[Mat]]/odi[[#This Row],[Milestones]]))</f>
        <v>0</v>
      </c>
      <c r="T987" s="3">
        <f>odi[[#This Row],[Milestones]]/odi[[#This Row],[Mat]]*100</f>
        <v>0</v>
      </c>
      <c r="U987" s="3"/>
    </row>
    <row r="988" spans="1:21" x14ac:dyDescent="0.3">
      <c r="A988">
        <v>22</v>
      </c>
      <c r="B988" t="s">
        <v>2194</v>
      </c>
      <c r="C988" t="s">
        <v>14</v>
      </c>
      <c r="D988">
        <v>2007</v>
      </c>
      <c r="E988">
        <v>147</v>
      </c>
      <c r="F988">
        <v>111</v>
      </c>
      <c r="G988">
        <v>17</v>
      </c>
      <c r="H988">
        <v>1627</v>
      </c>
      <c r="I988">
        <v>89</v>
      </c>
      <c r="J988">
        <v>17.3</v>
      </c>
      <c r="K988">
        <v>72.989999999999995</v>
      </c>
      <c r="L988">
        <v>0</v>
      </c>
      <c r="M988">
        <v>5</v>
      </c>
      <c r="N988">
        <v>8</v>
      </c>
      <c r="O988" s="2">
        <f t="shared" si="67"/>
        <v>11.068027210884354</v>
      </c>
      <c r="P988" s="2">
        <f t="shared" si="68"/>
        <v>14.657657657657658</v>
      </c>
      <c r="Q988">
        <f t="shared" si="69"/>
        <v>90.289999999999992</v>
      </c>
      <c r="R988">
        <f t="shared" si="70"/>
        <v>5</v>
      </c>
      <c r="S988" s="3">
        <f>IF(odi[[#This Row],[Milestones]]=0,0,(odi[[#This Row],[Mat]]/odi[[#This Row],[Milestones]]))</f>
        <v>29.4</v>
      </c>
      <c r="T988" s="3">
        <f>odi[[#This Row],[Milestones]]/odi[[#This Row],[Mat]]*100</f>
        <v>3.4013605442176873</v>
      </c>
      <c r="U988" s="3"/>
    </row>
    <row r="989" spans="1:21" x14ac:dyDescent="0.3">
      <c r="A989">
        <v>22</v>
      </c>
      <c r="B989" t="s">
        <v>2241</v>
      </c>
      <c r="C989" t="s">
        <v>11</v>
      </c>
      <c r="D989">
        <v>2003</v>
      </c>
      <c r="E989">
        <v>229</v>
      </c>
      <c r="F989">
        <v>121</v>
      </c>
      <c r="G989">
        <v>38</v>
      </c>
      <c r="H989">
        <v>883</v>
      </c>
      <c r="I989">
        <v>53</v>
      </c>
      <c r="J989">
        <v>10.63</v>
      </c>
      <c r="K989">
        <v>79.62</v>
      </c>
      <c r="L989">
        <v>0</v>
      </c>
      <c r="M989">
        <v>1</v>
      </c>
      <c r="N989">
        <v>19</v>
      </c>
      <c r="O989" s="2">
        <f t="shared" si="67"/>
        <v>3.8558951965065504</v>
      </c>
      <c r="P989" s="2">
        <f t="shared" si="68"/>
        <v>7.2975206611570247</v>
      </c>
      <c r="Q989">
        <f t="shared" si="69"/>
        <v>90.25</v>
      </c>
      <c r="R989">
        <f t="shared" si="70"/>
        <v>1</v>
      </c>
      <c r="S989" s="3">
        <f>IF(odi[[#This Row],[Milestones]]=0,0,(odi[[#This Row],[Mat]]/odi[[#This Row],[Milestones]]))</f>
        <v>229</v>
      </c>
      <c r="T989" s="3">
        <f>odi[[#This Row],[Milestones]]/odi[[#This Row],[Mat]]*100</f>
        <v>0.43668122270742354</v>
      </c>
      <c r="U989" s="3"/>
    </row>
    <row r="990" spans="1:21" x14ac:dyDescent="0.3">
      <c r="A990">
        <v>20</v>
      </c>
      <c r="B990" t="s">
        <v>2676</v>
      </c>
      <c r="C990" t="s">
        <v>16</v>
      </c>
      <c r="D990">
        <v>1998</v>
      </c>
      <c r="E990">
        <v>7</v>
      </c>
      <c r="F990">
        <v>4</v>
      </c>
      <c r="G990">
        <v>0</v>
      </c>
      <c r="H990">
        <v>97</v>
      </c>
      <c r="I990">
        <v>44</v>
      </c>
      <c r="J990">
        <v>24.25</v>
      </c>
      <c r="K990">
        <v>65.98</v>
      </c>
      <c r="L990">
        <v>0</v>
      </c>
      <c r="M990">
        <v>0</v>
      </c>
      <c r="N990">
        <v>0</v>
      </c>
      <c r="O990" s="2">
        <f t="shared" si="67"/>
        <v>13.857142857142858</v>
      </c>
      <c r="P990" s="2">
        <f t="shared" si="68"/>
        <v>24.25</v>
      </c>
      <c r="Q990">
        <f t="shared" si="69"/>
        <v>90.23</v>
      </c>
      <c r="R990">
        <f t="shared" si="70"/>
        <v>0</v>
      </c>
      <c r="S990" s="3">
        <f>IF(odi[[#This Row],[Milestones]]=0,0,(odi[[#This Row],[Mat]]/odi[[#This Row],[Milestones]]))</f>
        <v>0</v>
      </c>
      <c r="T990" s="3">
        <f>odi[[#This Row],[Milestones]]/odi[[#This Row],[Mat]]*100</f>
        <v>0</v>
      </c>
      <c r="U990" s="3"/>
    </row>
    <row r="991" spans="1:21" x14ac:dyDescent="0.3">
      <c r="A991">
        <v>8</v>
      </c>
      <c r="B991" t="s">
        <v>2800</v>
      </c>
      <c r="C991" t="s">
        <v>11</v>
      </c>
      <c r="D991">
        <v>2016</v>
      </c>
      <c r="E991">
        <v>1</v>
      </c>
      <c r="F991">
        <v>1</v>
      </c>
      <c r="G991">
        <v>1</v>
      </c>
      <c r="H991">
        <v>55</v>
      </c>
      <c r="I991">
        <v>55</v>
      </c>
      <c r="J991">
        <v>0</v>
      </c>
      <c r="K991">
        <v>90.16</v>
      </c>
      <c r="L991">
        <v>0</v>
      </c>
      <c r="M991">
        <v>1</v>
      </c>
      <c r="N991">
        <v>0</v>
      </c>
      <c r="O991" s="2">
        <f t="shared" si="67"/>
        <v>55</v>
      </c>
      <c r="P991" s="2">
        <f t="shared" si="68"/>
        <v>55</v>
      </c>
      <c r="Q991">
        <f t="shared" si="69"/>
        <v>90.16</v>
      </c>
      <c r="R991">
        <f t="shared" si="70"/>
        <v>1</v>
      </c>
      <c r="S991" s="3">
        <f>IF(odi[[#This Row],[Milestones]]=0,0,(odi[[#This Row],[Mat]]/odi[[#This Row],[Milestones]]))</f>
        <v>1</v>
      </c>
      <c r="T991" s="3">
        <f>odi[[#This Row],[Milestones]]/odi[[#This Row],[Mat]]*100</f>
        <v>100</v>
      </c>
      <c r="U991" s="3"/>
    </row>
    <row r="992" spans="1:21" x14ac:dyDescent="0.3">
      <c r="A992">
        <v>49</v>
      </c>
      <c r="B992" t="s">
        <v>2141</v>
      </c>
      <c r="C992" t="s">
        <v>11</v>
      </c>
      <c r="D992">
        <v>1992</v>
      </c>
      <c r="E992">
        <v>150</v>
      </c>
      <c r="F992">
        <v>128</v>
      </c>
      <c r="G992">
        <v>21</v>
      </c>
      <c r="H992">
        <v>3108</v>
      </c>
      <c r="I992">
        <v>109</v>
      </c>
      <c r="J992">
        <v>29.04</v>
      </c>
      <c r="K992">
        <v>61.07</v>
      </c>
      <c r="L992">
        <v>4</v>
      </c>
      <c r="M992">
        <v>18</v>
      </c>
      <c r="N992">
        <v>5</v>
      </c>
      <c r="O992" s="2">
        <f t="shared" si="67"/>
        <v>20.72</v>
      </c>
      <c r="P992" s="2">
        <f t="shared" si="68"/>
        <v>24.28125</v>
      </c>
      <c r="Q992">
        <f t="shared" si="69"/>
        <v>90.11</v>
      </c>
      <c r="R992">
        <f t="shared" si="70"/>
        <v>22</v>
      </c>
      <c r="S992" s="3">
        <f>IF(odi[[#This Row],[Milestones]]=0,0,(odi[[#This Row],[Mat]]/odi[[#This Row],[Milestones]]))</f>
        <v>6.8181818181818183</v>
      </c>
      <c r="T992" s="3">
        <f>odi[[#This Row],[Milestones]]/odi[[#This Row],[Mat]]*100</f>
        <v>14.666666666666666</v>
      </c>
      <c r="U992" s="3"/>
    </row>
    <row r="993" spans="1:21" x14ac:dyDescent="0.3">
      <c r="A993">
        <v>31</v>
      </c>
      <c r="B993" t="s">
        <v>2112</v>
      </c>
      <c r="C993" t="s">
        <v>14</v>
      </c>
      <c r="D993">
        <v>1999</v>
      </c>
      <c r="E993">
        <v>213</v>
      </c>
      <c r="F993">
        <v>198</v>
      </c>
      <c r="G993">
        <v>23</v>
      </c>
      <c r="H993">
        <v>5162</v>
      </c>
      <c r="I993">
        <v>119</v>
      </c>
      <c r="J993">
        <v>29.49</v>
      </c>
      <c r="K993">
        <v>60.57</v>
      </c>
      <c r="L993">
        <v>4</v>
      </c>
      <c r="M993">
        <v>35</v>
      </c>
      <c r="N993">
        <v>15</v>
      </c>
      <c r="O993" s="2">
        <f t="shared" si="67"/>
        <v>24.23474178403756</v>
      </c>
      <c r="P993" s="2">
        <f t="shared" si="68"/>
        <v>26.070707070707069</v>
      </c>
      <c r="Q993">
        <f t="shared" si="69"/>
        <v>90.06</v>
      </c>
      <c r="R993">
        <f t="shared" si="70"/>
        <v>39</v>
      </c>
      <c r="S993" s="3">
        <f>IF(odi[[#This Row],[Milestones]]=0,0,(odi[[#This Row],[Mat]]/odi[[#This Row],[Milestones]]))</f>
        <v>5.4615384615384617</v>
      </c>
      <c r="T993" s="3">
        <f>odi[[#This Row],[Milestones]]/odi[[#This Row],[Mat]]*100</f>
        <v>18.30985915492958</v>
      </c>
      <c r="U993" s="3"/>
    </row>
    <row r="994" spans="1:21" x14ac:dyDescent="0.3">
      <c r="A994">
        <v>20</v>
      </c>
      <c r="B994" t="s">
        <v>3228</v>
      </c>
      <c r="C994" t="s">
        <v>11</v>
      </c>
      <c r="D994">
        <v>1997</v>
      </c>
      <c r="E994">
        <v>4</v>
      </c>
      <c r="F994">
        <v>2</v>
      </c>
      <c r="G994">
        <v>2</v>
      </c>
      <c r="H994">
        <v>9</v>
      </c>
      <c r="I994">
        <v>8</v>
      </c>
      <c r="J994">
        <v>0</v>
      </c>
      <c r="K994">
        <v>90</v>
      </c>
      <c r="L994">
        <v>0</v>
      </c>
      <c r="M994">
        <v>0</v>
      </c>
      <c r="N994">
        <v>0</v>
      </c>
      <c r="O994" s="2">
        <f t="shared" si="67"/>
        <v>2.25</v>
      </c>
      <c r="P994" s="2">
        <f t="shared" si="68"/>
        <v>4.5</v>
      </c>
      <c r="Q994">
        <f t="shared" si="69"/>
        <v>90</v>
      </c>
      <c r="R994">
        <f t="shared" si="70"/>
        <v>0</v>
      </c>
      <c r="S994" s="3">
        <f>IF(odi[[#This Row],[Milestones]]=0,0,(odi[[#This Row],[Mat]]/odi[[#This Row],[Milestones]]))</f>
        <v>0</v>
      </c>
      <c r="T994" s="3">
        <f>odi[[#This Row],[Milestones]]/odi[[#This Row],[Mat]]*100</f>
        <v>0</v>
      </c>
      <c r="U994" s="3"/>
    </row>
    <row r="995" spans="1:21" x14ac:dyDescent="0.3">
      <c r="A995">
        <v>24</v>
      </c>
      <c r="B995" t="s">
        <v>2150</v>
      </c>
      <c r="C995" t="s">
        <v>19</v>
      </c>
      <c r="D995">
        <v>2003</v>
      </c>
      <c r="E995">
        <v>147</v>
      </c>
      <c r="F995">
        <v>142</v>
      </c>
      <c r="G995">
        <v>22</v>
      </c>
      <c r="H995">
        <v>2705</v>
      </c>
      <c r="I995">
        <v>83</v>
      </c>
      <c r="J995">
        <v>22.54</v>
      </c>
      <c r="K995">
        <v>67.430000000000007</v>
      </c>
      <c r="L995">
        <v>0</v>
      </c>
      <c r="M995">
        <v>11</v>
      </c>
      <c r="N995">
        <v>12</v>
      </c>
      <c r="O995" s="2">
        <f t="shared" si="67"/>
        <v>18.401360544217688</v>
      </c>
      <c r="P995" s="2">
        <f t="shared" si="68"/>
        <v>19.049295774647888</v>
      </c>
      <c r="Q995">
        <f t="shared" si="69"/>
        <v>89.97</v>
      </c>
      <c r="R995">
        <f t="shared" si="70"/>
        <v>11</v>
      </c>
      <c r="S995" s="3">
        <f>IF(odi[[#This Row],[Milestones]]=0,0,(odi[[#This Row],[Mat]]/odi[[#This Row],[Milestones]]))</f>
        <v>13.363636363636363</v>
      </c>
      <c r="T995" s="3">
        <f>odi[[#This Row],[Milestones]]/odi[[#This Row],[Mat]]*100</f>
        <v>7.4829931972789119</v>
      </c>
      <c r="U995" s="3"/>
    </row>
    <row r="996" spans="1:21" x14ac:dyDescent="0.3">
      <c r="A996">
        <v>33</v>
      </c>
      <c r="B996" t="s">
        <v>208</v>
      </c>
      <c r="C996" t="s">
        <v>2025</v>
      </c>
      <c r="D996">
        <v>2019</v>
      </c>
      <c r="E996">
        <v>15</v>
      </c>
      <c r="F996">
        <v>15</v>
      </c>
      <c r="G996">
        <v>1</v>
      </c>
      <c r="H996">
        <v>296</v>
      </c>
      <c r="I996">
        <v>61</v>
      </c>
      <c r="J996">
        <v>21.14</v>
      </c>
      <c r="K996">
        <v>68.83</v>
      </c>
      <c r="L996">
        <v>0</v>
      </c>
      <c r="M996">
        <v>2</v>
      </c>
      <c r="N996">
        <v>1</v>
      </c>
      <c r="O996" s="2">
        <f t="shared" si="67"/>
        <v>19.733333333333334</v>
      </c>
      <c r="P996" s="2">
        <f t="shared" si="68"/>
        <v>19.733333333333334</v>
      </c>
      <c r="Q996">
        <f t="shared" si="69"/>
        <v>89.97</v>
      </c>
      <c r="R996">
        <f t="shared" si="70"/>
        <v>2</v>
      </c>
      <c r="S996" s="3">
        <f>IF(odi[[#This Row],[Milestones]]=0,0,(odi[[#This Row],[Mat]]/odi[[#This Row],[Milestones]]))</f>
        <v>7.5</v>
      </c>
      <c r="T996" s="3">
        <f>odi[[#This Row],[Milestones]]/odi[[#This Row],[Mat]]*100</f>
        <v>13.333333333333334</v>
      </c>
      <c r="U996" s="3"/>
    </row>
    <row r="997" spans="1:21" x14ac:dyDescent="0.3">
      <c r="A997">
        <v>42</v>
      </c>
      <c r="B997" t="s">
        <v>2446</v>
      </c>
      <c r="C997" t="s">
        <v>2020</v>
      </c>
      <c r="D997">
        <v>2015</v>
      </c>
      <c r="E997">
        <v>11</v>
      </c>
      <c r="F997">
        <v>11</v>
      </c>
      <c r="G997">
        <v>0</v>
      </c>
      <c r="H997">
        <v>262</v>
      </c>
      <c r="I997">
        <v>96</v>
      </c>
      <c r="J997">
        <v>23.81</v>
      </c>
      <c r="K997">
        <v>66.16</v>
      </c>
      <c r="L997">
        <v>0</v>
      </c>
      <c r="M997">
        <v>2</v>
      </c>
      <c r="N997">
        <v>1</v>
      </c>
      <c r="O997" s="2">
        <f t="shared" si="67"/>
        <v>23.818181818181817</v>
      </c>
      <c r="P997" s="2">
        <f t="shared" si="68"/>
        <v>23.818181818181817</v>
      </c>
      <c r="Q997">
        <f t="shared" si="69"/>
        <v>89.97</v>
      </c>
      <c r="R997">
        <f t="shared" si="70"/>
        <v>2</v>
      </c>
      <c r="S997" s="3">
        <f>IF(odi[[#This Row],[Milestones]]=0,0,(odi[[#This Row],[Mat]]/odi[[#This Row],[Milestones]]))</f>
        <v>5.5</v>
      </c>
      <c r="T997" s="3">
        <f>odi[[#This Row],[Milestones]]/odi[[#This Row],[Mat]]*100</f>
        <v>18.181818181818183</v>
      </c>
      <c r="U997" s="3"/>
    </row>
    <row r="998" spans="1:21" x14ac:dyDescent="0.3">
      <c r="A998">
        <v>15</v>
      </c>
      <c r="B998" t="s">
        <v>1423</v>
      </c>
      <c r="C998" t="s">
        <v>17</v>
      </c>
      <c r="D998">
        <v>2014</v>
      </c>
      <c r="E998">
        <v>54</v>
      </c>
      <c r="F998">
        <v>41</v>
      </c>
      <c r="G998">
        <v>15</v>
      </c>
      <c r="H998">
        <v>485</v>
      </c>
      <c r="I998">
        <v>71</v>
      </c>
      <c r="J998">
        <v>18.649999999999999</v>
      </c>
      <c r="K998">
        <v>71.319999999999993</v>
      </c>
      <c r="L998">
        <v>0</v>
      </c>
      <c r="M998">
        <v>1</v>
      </c>
      <c r="N998">
        <v>3</v>
      </c>
      <c r="O998" s="2">
        <f t="shared" si="67"/>
        <v>8.981481481481481</v>
      </c>
      <c r="P998" s="2">
        <f t="shared" si="68"/>
        <v>11.829268292682928</v>
      </c>
      <c r="Q998">
        <f t="shared" si="69"/>
        <v>89.97</v>
      </c>
      <c r="R998">
        <f t="shared" si="70"/>
        <v>1</v>
      </c>
      <c r="S998" s="3">
        <f>IF(odi[[#This Row],[Milestones]]=0,0,(odi[[#This Row],[Mat]]/odi[[#This Row],[Milestones]]))</f>
        <v>54</v>
      </c>
      <c r="T998" s="3">
        <f>odi[[#This Row],[Milestones]]/odi[[#This Row],[Mat]]*100</f>
        <v>1.8518518518518516</v>
      </c>
      <c r="U998" s="3"/>
    </row>
    <row r="999" spans="1:21" x14ac:dyDescent="0.3">
      <c r="A999">
        <v>16</v>
      </c>
      <c r="B999" t="s">
        <v>2221</v>
      </c>
      <c r="C999" t="s">
        <v>16</v>
      </c>
      <c r="D999">
        <v>1996</v>
      </c>
      <c r="E999">
        <v>66</v>
      </c>
      <c r="F999">
        <v>55</v>
      </c>
      <c r="G999">
        <v>14</v>
      </c>
      <c r="H999">
        <v>1068</v>
      </c>
      <c r="I999">
        <v>113</v>
      </c>
      <c r="J999">
        <v>26.04</v>
      </c>
      <c r="K999">
        <v>63.91</v>
      </c>
      <c r="L999">
        <v>1</v>
      </c>
      <c r="M999">
        <v>6</v>
      </c>
      <c r="N999">
        <v>8</v>
      </c>
      <c r="O999" s="2">
        <f t="shared" si="67"/>
        <v>16.181818181818183</v>
      </c>
      <c r="P999" s="2">
        <f t="shared" si="68"/>
        <v>19.418181818181818</v>
      </c>
      <c r="Q999">
        <f t="shared" si="69"/>
        <v>89.949999999999989</v>
      </c>
      <c r="R999">
        <f t="shared" si="70"/>
        <v>7</v>
      </c>
      <c r="S999" s="3">
        <f>IF(odi[[#This Row],[Milestones]]=0,0,(odi[[#This Row],[Mat]]/odi[[#This Row],[Milestones]]))</f>
        <v>9.4285714285714288</v>
      </c>
      <c r="T999" s="3">
        <f>odi[[#This Row],[Milestones]]/odi[[#This Row],[Mat]]*100</f>
        <v>10.606060606060606</v>
      </c>
      <c r="U999" s="3"/>
    </row>
    <row r="1000" spans="1:21" x14ac:dyDescent="0.3">
      <c r="A1000">
        <v>41</v>
      </c>
      <c r="B1000" t="s">
        <v>1303</v>
      </c>
      <c r="C1000" t="s">
        <v>2022</v>
      </c>
      <c r="D1000">
        <v>2016</v>
      </c>
      <c r="E1000">
        <v>5</v>
      </c>
      <c r="F1000">
        <v>4</v>
      </c>
      <c r="G1000">
        <v>0</v>
      </c>
      <c r="H1000">
        <v>58</v>
      </c>
      <c r="I1000">
        <v>28</v>
      </c>
      <c r="J1000">
        <v>14.5</v>
      </c>
      <c r="K1000">
        <v>75.319999999999993</v>
      </c>
      <c r="L1000">
        <v>0</v>
      </c>
      <c r="M1000">
        <v>0</v>
      </c>
      <c r="N1000">
        <v>0</v>
      </c>
      <c r="O1000" s="2">
        <f t="shared" si="67"/>
        <v>11.6</v>
      </c>
      <c r="P1000" s="2">
        <f t="shared" si="68"/>
        <v>14.5</v>
      </c>
      <c r="Q1000">
        <f t="shared" si="69"/>
        <v>89.82</v>
      </c>
      <c r="R1000">
        <f t="shared" si="70"/>
        <v>0</v>
      </c>
      <c r="S1000" s="3">
        <f>IF(odi[[#This Row],[Milestones]]=0,0,(odi[[#This Row],[Mat]]/odi[[#This Row],[Milestones]]))</f>
        <v>0</v>
      </c>
      <c r="T1000" s="3">
        <f>odi[[#This Row],[Milestones]]/odi[[#This Row],[Mat]]*100</f>
        <v>0</v>
      </c>
      <c r="U1000" s="3"/>
    </row>
    <row r="1001" spans="1:21" x14ac:dyDescent="0.3">
      <c r="A1001">
        <v>16</v>
      </c>
      <c r="B1001" t="s">
        <v>905</v>
      </c>
      <c r="C1001" t="s">
        <v>20</v>
      </c>
      <c r="D1001">
        <v>2014</v>
      </c>
      <c r="E1001">
        <v>153</v>
      </c>
      <c r="F1001">
        <v>97</v>
      </c>
      <c r="G1001">
        <v>39</v>
      </c>
      <c r="H1001">
        <v>779</v>
      </c>
      <c r="I1001">
        <v>53</v>
      </c>
      <c r="J1001">
        <v>13.43</v>
      </c>
      <c r="K1001">
        <v>76.37</v>
      </c>
      <c r="L1001">
        <v>0</v>
      </c>
      <c r="M1001">
        <v>1</v>
      </c>
      <c r="N1001">
        <v>12</v>
      </c>
      <c r="O1001" s="2">
        <f t="shared" si="67"/>
        <v>5.0915032679738559</v>
      </c>
      <c r="P1001" s="2">
        <f t="shared" si="68"/>
        <v>8.0309278350515463</v>
      </c>
      <c r="Q1001">
        <f t="shared" si="69"/>
        <v>89.800000000000011</v>
      </c>
      <c r="R1001">
        <f t="shared" si="70"/>
        <v>1</v>
      </c>
      <c r="S1001" s="3">
        <f>IF(odi[[#This Row],[Milestones]]=0,0,(odi[[#This Row],[Mat]]/odi[[#This Row],[Milestones]]))</f>
        <v>153</v>
      </c>
      <c r="T1001" s="3">
        <f>odi[[#This Row],[Milestones]]/odi[[#This Row],[Mat]]*100</f>
        <v>0.65359477124183007</v>
      </c>
      <c r="U1001" s="3"/>
    </row>
    <row r="1002" spans="1:21" x14ac:dyDescent="0.3">
      <c r="A1002">
        <v>5</v>
      </c>
      <c r="B1002" t="s">
        <v>2329</v>
      </c>
      <c r="C1002" t="s">
        <v>13</v>
      </c>
      <c r="D1002">
        <v>1993</v>
      </c>
      <c r="E1002">
        <v>61</v>
      </c>
      <c r="F1002">
        <v>45</v>
      </c>
      <c r="G1002">
        <v>10</v>
      </c>
      <c r="H1002">
        <v>501</v>
      </c>
      <c r="I1002">
        <v>34</v>
      </c>
      <c r="J1002">
        <v>14.31</v>
      </c>
      <c r="K1002">
        <v>75.45</v>
      </c>
      <c r="L1002">
        <v>0</v>
      </c>
      <c r="M1002">
        <v>0</v>
      </c>
      <c r="N1002">
        <v>3</v>
      </c>
      <c r="O1002" s="2">
        <f t="shared" si="67"/>
        <v>8.2131147540983598</v>
      </c>
      <c r="P1002" s="2">
        <f t="shared" si="68"/>
        <v>11.133333333333333</v>
      </c>
      <c r="Q1002">
        <f t="shared" si="69"/>
        <v>89.76</v>
      </c>
      <c r="R1002">
        <f t="shared" si="70"/>
        <v>0</v>
      </c>
      <c r="S1002" s="3">
        <f>IF(odi[[#This Row],[Milestones]]=0,0,(odi[[#This Row],[Mat]]/odi[[#This Row],[Milestones]]))</f>
        <v>0</v>
      </c>
      <c r="T1002" s="3">
        <f>odi[[#This Row],[Milestones]]/odi[[#This Row],[Mat]]*100</f>
        <v>0</v>
      </c>
      <c r="U1002" s="3"/>
    </row>
    <row r="1003" spans="1:21" x14ac:dyDescent="0.3">
      <c r="A1003">
        <v>22</v>
      </c>
      <c r="B1003" t="s">
        <v>2537</v>
      </c>
      <c r="C1003" t="s">
        <v>2021</v>
      </c>
      <c r="D1003">
        <v>2003</v>
      </c>
      <c r="E1003">
        <v>6</v>
      </c>
      <c r="F1003">
        <v>6</v>
      </c>
      <c r="G1003">
        <v>0</v>
      </c>
      <c r="H1003">
        <v>165</v>
      </c>
      <c r="I1003">
        <v>121</v>
      </c>
      <c r="J1003">
        <v>27.5</v>
      </c>
      <c r="K1003">
        <v>62.26</v>
      </c>
      <c r="L1003">
        <v>1</v>
      </c>
      <c r="M1003">
        <v>0</v>
      </c>
      <c r="N1003">
        <v>1</v>
      </c>
      <c r="O1003" s="2">
        <f t="shared" si="67"/>
        <v>27.5</v>
      </c>
      <c r="P1003" s="2">
        <f t="shared" si="68"/>
        <v>27.5</v>
      </c>
      <c r="Q1003">
        <f t="shared" si="69"/>
        <v>89.759999999999991</v>
      </c>
      <c r="R1003">
        <f t="shared" si="70"/>
        <v>1</v>
      </c>
      <c r="S1003" s="3">
        <f>IF(odi[[#This Row],[Milestones]]=0,0,(odi[[#This Row],[Mat]]/odi[[#This Row],[Milestones]]))</f>
        <v>6</v>
      </c>
      <c r="T1003" s="3">
        <f>odi[[#This Row],[Milestones]]/odi[[#This Row],[Mat]]*100</f>
        <v>16.666666666666664</v>
      </c>
      <c r="U1003" s="3"/>
    </row>
    <row r="1004" spans="1:21" x14ac:dyDescent="0.3">
      <c r="A1004">
        <v>34</v>
      </c>
      <c r="B1004" t="s">
        <v>2249</v>
      </c>
      <c r="C1004" t="s">
        <v>15</v>
      </c>
      <c r="D1004">
        <v>1996</v>
      </c>
      <c r="E1004">
        <v>105</v>
      </c>
      <c r="F1004">
        <v>73</v>
      </c>
      <c r="G1004">
        <v>20</v>
      </c>
      <c r="H1004">
        <v>855</v>
      </c>
      <c r="I1004">
        <v>45</v>
      </c>
      <c r="J1004">
        <v>16.13</v>
      </c>
      <c r="K1004">
        <v>73.58</v>
      </c>
      <c r="L1004">
        <v>0</v>
      </c>
      <c r="M1004">
        <v>0</v>
      </c>
      <c r="N1004">
        <v>5</v>
      </c>
      <c r="O1004" s="2">
        <f t="shared" si="67"/>
        <v>8.1428571428571423</v>
      </c>
      <c r="P1004" s="2">
        <f t="shared" si="68"/>
        <v>11.712328767123287</v>
      </c>
      <c r="Q1004">
        <f t="shared" si="69"/>
        <v>89.71</v>
      </c>
      <c r="R1004">
        <f t="shared" si="70"/>
        <v>0</v>
      </c>
      <c r="S1004" s="3">
        <f>IF(odi[[#This Row],[Milestones]]=0,0,(odi[[#This Row],[Mat]]/odi[[#This Row],[Milestones]]))</f>
        <v>0</v>
      </c>
      <c r="T1004" s="3">
        <f>odi[[#This Row],[Milestones]]/odi[[#This Row],[Mat]]*100</f>
        <v>0</v>
      </c>
      <c r="U1004" s="3"/>
    </row>
    <row r="1005" spans="1:21" x14ac:dyDescent="0.3">
      <c r="A1005">
        <v>36</v>
      </c>
      <c r="B1005" t="s">
        <v>1229</v>
      </c>
      <c r="C1005" t="s">
        <v>2024</v>
      </c>
      <c r="D1005">
        <v>2014</v>
      </c>
      <c r="E1005">
        <v>29</v>
      </c>
      <c r="F1005">
        <v>18</v>
      </c>
      <c r="G1005">
        <v>7</v>
      </c>
      <c r="H1005">
        <v>144</v>
      </c>
      <c r="I1005">
        <v>34</v>
      </c>
      <c r="J1005">
        <v>13.09</v>
      </c>
      <c r="K1005">
        <v>76.59</v>
      </c>
      <c r="L1005">
        <v>0</v>
      </c>
      <c r="M1005">
        <v>0</v>
      </c>
      <c r="N1005">
        <v>2</v>
      </c>
      <c r="O1005" s="2">
        <f t="shared" si="67"/>
        <v>4.9655172413793105</v>
      </c>
      <c r="P1005" s="2">
        <f t="shared" si="68"/>
        <v>8</v>
      </c>
      <c r="Q1005">
        <f t="shared" si="69"/>
        <v>89.68</v>
      </c>
      <c r="R1005">
        <f t="shared" si="70"/>
        <v>0</v>
      </c>
      <c r="S1005" s="3">
        <f>IF(odi[[#This Row],[Milestones]]=0,0,(odi[[#This Row],[Mat]]/odi[[#This Row],[Milestones]]))</f>
        <v>0</v>
      </c>
      <c r="T1005" s="3">
        <f>odi[[#This Row],[Milestones]]/odi[[#This Row],[Mat]]*100</f>
        <v>0</v>
      </c>
      <c r="U1005" s="3"/>
    </row>
    <row r="1006" spans="1:21" x14ac:dyDescent="0.3">
      <c r="A1006">
        <v>38</v>
      </c>
      <c r="B1006" t="s">
        <v>2136</v>
      </c>
      <c r="C1006" t="s">
        <v>12</v>
      </c>
      <c r="D1006">
        <v>1994</v>
      </c>
      <c r="E1006">
        <v>109</v>
      </c>
      <c r="F1006">
        <v>105</v>
      </c>
      <c r="G1006">
        <v>7</v>
      </c>
      <c r="H1006">
        <v>3367</v>
      </c>
      <c r="I1006">
        <v>107</v>
      </c>
      <c r="J1006">
        <v>34.35</v>
      </c>
      <c r="K1006">
        <v>55.3</v>
      </c>
      <c r="L1006">
        <v>1</v>
      </c>
      <c r="M1006">
        <v>26</v>
      </c>
      <c r="N1006">
        <v>0</v>
      </c>
      <c r="O1006" s="2">
        <f t="shared" si="67"/>
        <v>30.889908256880734</v>
      </c>
      <c r="P1006" s="2">
        <f t="shared" si="68"/>
        <v>32.06666666666667</v>
      </c>
      <c r="Q1006">
        <f t="shared" si="69"/>
        <v>89.65</v>
      </c>
      <c r="R1006">
        <f t="shared" si="70"/>
        <v>27</v>
      </c>
      <c r="S1006" s="3">
        <f>IF(odi[[#This Row],[Milestones]]=0,0,(odi[[#This Row],[Mat]]/odi[[#This Row],[Milestones]]))</f>
        <v>4.0370370370370372</v>
      </c>
      <c r="T1006" s="3">
        <f>odi[[#This Row],[Milestones]]/odi[[#This Row],[Mat]]*100</f>
        <v>24.770642201834864</v>
      </c>
      <c r="U1006" s="3"/>
    </row>
    <row r="1007" spans="1:21" x14ac:dyDescent="0.3">
      <c r="A1007">
        <v>46</v>
      </c>
      <c r="B1007" t="s">
        <v>498</v>
      </c>
      <c r="C1007" t="s">
        <v>18</v>
      </c>
      <c r="D1007">
        <v>2019</v>
      </c>
      <c r="E1007">
        <v>19</v>
      </c>
      <c r="F1007">
        <v>12</v>
      </c>
      <c r="G1007">
        <v>2</v>
      </c>
      <c r="H1007">
        <v>158</v>
      </c>
      <c r="I1007">
        <v>57</v>
      </c>
      <c r="J1007">
        <v>15.8</v>
      </c>
      <c r="K1007">
        <v>73.83</v>
      </c>
      <c r="L1007">
        <v>0</v>
      </c>
      <c r="M1007">
        <v>1</v>
      </c>
      <c r="N1007">
        <v>1</v>
      </c>
      <c r="O1007" s="2">
        <f t="shared" si="67"/>
        <v>8.3157894736842106</v>
      </c>
      <c r="P1007" s="2">
        <f t="shared" si="68"/>
        <v>13.166666666666666</v>
      </c>
      <c r="Q1007">
        <f t="shared" si="69"/>
        <v>89.63</v>
      </c>
      <c r="R1007">
        <f t="shared" si="70"/>
        <v>1</v>
      </c>
      <c r="S1007" s="3">
        <f>IF(odi[[#This Row],[Milestones]]=0,0,(odi[[#This Row],[Mat]]/odi[[#This Row],[Milestones]]))</f>
        <v>19</v>
      </c>
      <c r="T1007" s="3">
        <f>odi[[#This Row],[Milestones]]/odi[[#This Row],[Mat]]*100</f>
        <v>5.2631578947368416</v>
      </c>
      <c r="U1007" s="3"/>
    </row>
    <row r="1008" spans="1:21" x14ac:dyDescent="0.3">
      <c r="A1008">
        <v>13</v>
      </c>
      <c r="B1008" t="s">
        <v>2220</v>
      </c>
      <c r="C1008" t="s">
        <v>13</v>
      </c>
      <c r="D1008">
        <v>1981</v>
      </c>
      <c r="E1008">
        <v>36</v>
      </c>
      <c r="F1008">
        <v>34</v>
      </c>
      <c r="G1008">
        <v>4</v>
      </c>
      <c r="H1008">
        <v>1082</v>
      </c>
      <c r="I1008">
        <v>105</v>
      </c>
      <c r="J1008">
        <v>36.06</v>
      </c>
      <c r="K1008">
        <v>53.56</v>
      </c>
      <c r="L1008">
        <v>1</v>
      </c>
      <c r="M1008">
        <v>9</v>
      </c>
      <c r="N1008">
        <v>1</v>
      </c>
      <c r="O1008" s="2">
        <f t="shared" si="67"/>
        <v>30.055555555555557</v>
      </c>
      <c r="P1008" s="2">
        <f t="shared" si="68"/>
        <v>31.823529411764707</v>
      </c>
      <c r="Q1008">
        <f t="shared" si="69"/>
        <v>89.62</v>
      </c>
      <c r="R1008">
        <f t="shared" si="70"/>
        <v>10</v>
      </c>
      <c r="S1008" s="3">
        <f>IF(odi[[#This Row],[Milestones]]=0,0,(odi[[#This Row],[Mat]]/odi[[#This Row],[Milestones]]))</f>
        <v>3.6</v>
      </c>
      <c r="T1008" s="3">
        <f>odi[[#This Row],[Milestones]]/odi[[#This Row],[Mat]]*100</f>
        <v>27.777777777777779</v>
      </c>
      <c r="U1008" s="3"/>
    </row>
    <row r="1009" spans="1:21" x14ac:dyDescent="0.3">
      <c r="A1009">
        <v>10</v>
      </c>
      <c r="B1009" t="s">
        <v>2165</v>
      </c>
      <c r="C1009" t="s">
        <v>15</v>
      </c>
      <c r="D1009">
        <v>2001</v>
      </c>
      <c r="E1009">
        <v>127</v>
      </c>
      <c r="F1009">
        <v>105</v>
      </c>
      <c r="G1009">
        <v>28</v>
      </c>
      <c r="H1009">
        <v>2204</v>
      </c>
      <c r="I1009">
        <v>82</v>
      </c>
      <c r="J1009">
        <v>28.62</v>
      </c>
      <c r="K1009">
        <v>60.98</v>
      </c>
      <c r="L1009">
        <v>0</v>
      </c>
      <c r="M1009">
        <v>14</v>
      </c>
      <c r="N1009">
        <v>7</v>
      </c>
      <c r="O1009" s="2">
        <f t="shared" si="67"/>
        <v>17.354330708661418</v>
      </c>
      <c r="P1009" s="2">
        <f t="shared" si="68"/>
        <v>20.990476190476191</v>
      </c>
      <c r="Q1009">
        <f t="shared" si="69"/>
        <v>89.6</v>
      </c>
      <c r="R1009">
        <f t="shared" si="70"/>
        <v>14</v>
      </c>
      <c r="S1009" s="3">
        <f>IF(odi[[#This Row],[Milestones]]=0,0,(odi[[#This Row],[Mat]]/odi[[#This Row],[Milestones]]))</f>
        <v>9.0714285714285712</v>
      </c>
      <c r="T1009" s="3">
        <f>odi[[#This Row],[Milestones]]/odi[[#This Row],[Mat]]*100</f>
        <v>11.023622047244094</v>
      </c>
      <c r="U1009" s="3"/>
    </row>
    <row r="1010" spans="1:21" x14ac:dyDescent="0.3">
      <c r="A1010">
        <v>8</v>
      </c>
      <c r="B1010" t="s">
        <v>638</v>
      </c>
      <c r="C1010" t="s">
        <v>2020</v>
      </c>
      <c r="D1010">
        <v>2019</v>
      </c>
      <c r="E1010">
        <v>31</v>
      </c>
      <c r="F1010">
        <v>28</v>
      </c>
      <c r="G1010">
        <v>6</v>
      </c>
      <c r="H1010">
        <v>497</v>
      </c>
      <c r="I1010">
        <v>64</v>
      </c>
      <c r="J1010">
        <v>22.59</v>
      </c>
      <c r="K1010">
        <v>66.98</v>
      </c>
      <c r="L1010">
        <v>0</v>
      </c>
      <c r="M1010">
        <v>2</v>
      </c>
      <c r="N1010">
        <v>2</v>
      </c>
      <c r="O1010" s="2">
        <f t="shared" si="67"/>
        <v>16.032258064516128</v>
      </c>
      <c r="P1010" s="2">
        <f t="shared" si="68"/>
        <v>17.75</v>
      </c>
      <c r="Q1010">
        <f t="shared" si="69"/>
        <v>89.570000000000007</v>
      </c>
      <c r="R1010">
        <f t="shared" si="70"/>
        <v>2</v>
      </c>
      <c r="S1010" s="3">
        <f>IF(odi[[#This Row],[Milestones]]=0,0,(odi[[#This Row],[Mat]]/odi[[#This Row],[Milestones]]))</f>
        <v>15.5</v>
      </c>
      <c r="T1010" s="3">
        <f>odi[[#This Row],[Milestones]]/odi[[#This Row],[Mat]]*100</f>
        <v>6.4516129032258061</v>
      </c>
      <c r="U1010" s="3"/>
    </row>
    <row r="1011" spans="1:21" x14ac:dyDescent="0.3">
      <c r="A1011">
        <v>3</v>
      </c>
      <c r="B1011" t="s">
        <v>2527</v>
      </c>
      <c r="C1011" t="s">
        <v>2021</v>
      </c>
      <c r="D1011">
        <v>2003</v>
      </c>
      <c r="E1011">
        <v>11</v>
      </c>
      <c r="F1011">
        <v>11</v>
      </c>
      <c r="G1011">
        <v>5</v>
      </c>
      <c r="H1011">
        <v>171</v>
      </c>
      <c r="I1011">
        <v>45</v>
      </c>
      <c r="J1011">
        <v>28.5</v>
      </c>
      <c r="K1011">
        <v>61.07</v>
      </c>
      <c r="L1011">
        <v>0</v>
      </c>
      <c r="M1011">
        <v>0</v>
      </c>
      <c r="N1011">
        <v>0</v>
      </c>
      <c r="O1011" s="2">
        <f t="shared" si="67"/>
        <v>15.545454545454545</v>
      </c>
      <c r="P1011" s="2">
        <f t="shared" si="68"/>
        <v>15.545454545454545</v>
      </c>
      <c r="Q1011">
        <f t="shared" si="69"/>
        <v>89.57</v>
      </c>
      <c r="R1011">
        <f t="shared" si="70"/>
        <v>0</v>
      </c>
      <c r="S1011" s="3">
        <f>IF(odi[[#This Row],[Milestones]]=0,0,(odi[[#This Row],[Mat]]/odi[[#This Row],[Milestones]]))</f>
        <v>0</v>
      </c>
      <c r="T1011" s="3">
        <f>odi[[#This Row],[Milestones]]/odi[[#This Row],[Mat]]*100</f>
        <v>0</v>
      </c>
      <c r="U1011" s="3"/>
    </row>
    <row r="1012" spans="1:21" x14ac:dyDescent="0.3">
      <c r="A1012">
        <v>45</v>
      </c>
      <c r="B1012" t="s">
        <v>303</v>
      </c>
      <c r="C1012" t="s">
        <v>2027</v>
      </c>
      <c r="D1012">
        <v>2018</v>
      </c>
      <c r="E1012">
        <v>19</v>
      </c>
      <c r="F1012">
        <v>15</v>
      </c>
      <c r="G1012">
        <v>2</v>
      </c>
      <c r="H1012">
        <v>260</v>
      </c>
      <c r="I1012">
        <v>44</v>
      </c>
      <c r="J1012">
        <v>20</v>
      </c>
      <c r="K1012">
        <v>69.510000000000005</v>
      </c>
      <c r="L1012">
        <v>0</v>
      </c>
      <c r="M1012">
        <v>0</v>
      </c>
      <c r="N1012">
        <v>1</v>
      </c>
      <c r="O1012" s="2">
        <f t="shared" si="67"/>
        <v>13.684210526315789</v>
      </c>
      <c r="P1012" s="2">
        <f t="shared" si="68"/>
        <v>17.333333333333332</v>
      </c>
      <c r="Q1012">
        <f t="shared" si="69"/>
        <v>89.51</v>
      </c>
      <c r="R1012">
        <f t="shared" si="70"/>
        <v>0</v>
      </c>
      <c r="S1012" s="3">
        <f>IF(odi[[#This Row],[Milestones]]=0,0,(odi[[#This Row],[Mat]]/odi[[#This Row],[Milestones]]))</f>
        <v>0</v>
      </c>
      <c r="T1012" s="3">
        <f>odi[[#This Row],[Milestones]]/odi[[#This Row],[Mat]]*100</f>
        <v>0</v>
      </c>
      <c r="U1012" s="3"/>
    </row>
    <row r="1013" spans="1:21" x14ac:dyDescent="0.3">
      <c r="A1013">
        <v>2</v>
      </c>
      <c r="B1013" t="s">
        <v>589</v>
      </c>
      <c r="C1013" t="s">
        <v>13</v>
      </c>
      <c r="D1013">
        <v>2011</v>
      </c>
      <c r="E1013">
        <v>28</v>
      </c>
      <c r="F1013">
        <v>24</v>
      </c>
      <c r="G1013">
        <v>8</v>
      </c>
      <c r="H1013">
        <v>326</v>
      </c>
      <c r="I1013">
        <v>60</v>
      </c>
      <c r="J1013">
        <v>20.37</v>
      </c>
      <c r="K1013">
        <v>69.06</v>
      </c>
      <c r="L1013">
        <v>0</v>
      </c>
      <c r="M1013">
        <v>2</v>
      </c>
      <c r="N1013">
        <v>1</v>
      </c>
      <c r="O1013" s="2">
        <f t="shared" si="67"/>
        <v>11.642857142857142</v>
      </c>
      <c r="P1013" s="2">
        <f t="shared" si="68"/>
        <v>13.583333333333334</v>
      </c>
      <c r="Q1013">
        <f t="shared" si="69"/>
        <v>89.43</v>
      </c>
      <c r="R1013">
        <f t="shared" si="70"/>
        <v>2</v>
      </c>
      <c r="S1013" s="3">
        <f>IF(odi[[#This Row],[Milestones]]=0,0,(odi[[#This Row],[Mat]]/odi[[#This Row],[Milestones]]))</f>
        <v>14</v>
      </c>
      <c r="T1013" s="3">
        <f>odi[[#This Row],[Milestones]]/odi[[#This Row],[Mat]]*100</f>
        <v>7.1428571428571423</v>
      </c>
      <c r="U1013" s="3"/>
    </row>
    <row r="1014" spans="1:21" x14ac:dyDescent="0.3">
      <c r="A1014">
        <v>12</v>
      </c>
      <c r="B1014" t="s">
        <v>555</v>
      </c>
      <c r="C1014" t="s">
        <v>2026</v>
      </c>
      <c r="D1014">
        <v>2019</v>
      </c>
      <c r="E1014">
        <v>5</v>
      </c>
      <c r="F1014">
        <v>4</v>
      </c>
      <c r="G1014">
        <v>1</v>
      </c>
      <c r="H1014">
        <v>87</v>
      </c>
      <c r="I1014">
        <v>35</v>
      </c>
      <c r="J1014">
        <v>29</v>
      </c>
      <c r="K1014">
        <v>60.41</v>
      </c>
      <c r="L1014">
        <v>0</v>
      </c>
      <c r="M1014">
        <v>0</v>
      </c>
      <c r="N1014">
        <v>0</v>
      </c>
      <c r="O1014" s="2">
        <f t="shared" si="67"/>
        <v>17.399999999999999</v>
      </c>
      <c r="P1014" s="2">
        <f t="shared" si="68"/>
        <v>21.75</v>
      </c>
      <c r="Q1014">
        <f t="shared" si="69"/>
        <v>89.41</v>
      </c>
      <c r="R1014">
        <f t="shared" si="70"/>
        <v>0</v>
      </c>
      <c r="S1014" s="3">
        <f>IF(odi[[#This Row],[Milestones]]=0,0,(odi[[#This Row],[Mat]]/odi[[#This Row],[Milestones]]))</f>
        <v>0</v>
      </c>
      <c r="T1014" s="3">
        <f>odi[[#This Row],[Milestones]]/odi[[#This Row],[Mat]]*100</f>
        <v>0</v>
      </c>
      <c r="U1014" s="3"/>
    </row>
    <row r="1015" spans="1:21" x14ac:dyDescent="0.3">
      <c r="A1015">
        <v>24</v>
      </c>
      <c r="B1015" t="s">
        <v>2538</v>
      </c>
      <c r="C1015" t="s">
        <v>22</v>
      </c>
      <c r="D1015">
        <v>2019</v>
      </c>
      <c r="E1015">
        <v>8</v>
      </c>
      <c r="F1015">
        <v>8</v>
      </c>
      <c r="G1015">
        <v>0</v>
      </c>
      <c r="H1015">
        <v>165</v>
      </c>
      <c r="I1015">
        <v>73</v>
      </c>
      <c r="J1015">
        <v>20.62</v>
      </c>
      <c r="K1015">
        <v>68.75</v>
      </c>
      <c r="L1015">
        <v>0</v>
      </c>
      <c r="M1015">
        <v>2</v>
      </c>
      <c r="N1015">
        <v>1</v>
      </c>
      <c r="O1015" s="2">
        <f t="shared" si="67"/>
        <v>20.625</v>
      </c>
      <c r="P1015" s="2">
        <f t="shared" si="68"/>
        <v>20.625</v>
      </c>
      <c r="Q1015">
        <f t="shared" si="69"/>
        <v>89.37</v>
      </c>
      <c r="R1015">
        <f t="shared" si="70"/>
        <v>2</v>
      </c>
      <c r="S1015" s="3">
        <f>IF(odi[[#This Row],[Milestones]]=0,0,(odi[[#This Row],[Mat]]/odi[[#This Row],[Milestones]]))</f>
        <v>4</v>
      </c>
      <c r="T1015" s="3">
        <f>odi[[#This Row],[Milestones]]/odi[[#This Row],[Mat]]*100</f>
        <v>25</v>
      </c>
      <c r="U1015" s="3"/>
    </row>
    <row r="1016" spans="1:21" x14ac:dyDescent="0.3">
      <c r="A1016">
        <v>17</v>
      </c>
      <c r="B1016" t="s">
        <v>1197</v>
      </c>
      <c r="C1016" t="s">
        <v>15</v>
      </c>
      <c r="D1016">
        <v>2018</v>
      </c>
      <c r="E1016">
        <v>8</v>
      </c>
      <c r="F1016">
        <v>5</v>
      </c>
      <c r="G1016">
        <v>4</v>
      </c>
      <c r="H1016">
        <v>19</v>
      </c>
      <c r="I1016">
        <v>16</v>
      </c>
      <c r="J1016">
        <v>19</v>
      </c>
      <c r="K1016">
        <v>70.37</v>
      </c>
      <c r="L1016">
        <v>0</v>
      </c>
      <c r="M1016">
        <v>0</v>
      </c>
      <c r="N1016">
        <v>0</v>
      </c>
      <c r="O1016" s="2">
        <f t="shared" si="67"/>
        <v>2.375</v>
      </c>
      <c r="P1016" s="2">
        <f t="shared" si="68"/>
        <v>3.8</v>
      </c>
      <c r="Q1016">
        <f t="shared" si="69"/>
        <v>89.37</v>
      </c>
      <c r="R1016">
        <f t="shared" si="70"/>
        <v>0</v>
      </c>
      <c r="S1016" s="3">
        <f>IF(odi[[#This Row],[Milestones]]=0,0,(odi[[#This Row],[Mat]]/odi[[#This Row],[Milestones]]))</f>
        <v>0</v>
      </c>
      <c r="T1016" s="3">
        <f>odi[[#This Row],[Milestones]]/odi[[#This Row],[Mat]]*100</f>
        <v>0</v>
      </c>
      <c r="U1016" s="3"/>
    </row>
    <row r="1017" spans="1:21" x14ac:dyDescent="0.3">
      <c r="A1017">
        <v>17</v>
      </c>
      <c r="B1017" t="s">
        <v>2222</v>
      </c>
      <c r="C1017" t="s">
        <v>13</v>
      </c>
      <c r="D1017">
        <v>1985</v>
      </c>
      <c r="E1017">
        <v>49</v>
      </c>
      <c r="F1017">
        <v>45</v>
      </c>
      <c r="G1017">
        <v>5</v>
      </c>
      <c r="H1017">
        <v>1067</v>
      </c>
      <c r="I1017">
        <v>88</v>
      </c>
      <c r="J1017">
        <v>26.67</v>
      </c>
      <c r="K1017">
        <v>62.69</v>
      </c>
      <c r="L1017">
        <v>0</v>
      </c>
      <c r="M1017">
        <v>5</v>
      </c>
      <c r="N1017">
        <v>4</v>
      </c>
      <c r="O1017" s="2">
        <f t="shared" si="67"/>
        <v>21.775510204081634</v>
      </c>
      <c r="P1017" s="2">
        <f t="shared" si="68"/>
        <v>23.711111111111112</v>
      </c>
      <c r="Q1017">
        <f t="shared" si="69"/>
        <v>89.36</v>
      </c>
      <c r="R1017">
        <f t="shared" si="70"/>
        <v>5</v>
      </c>
      <c r="S1017" s="3">
        <f>IF(odi[[#This Row],[Milestones]]=0,0,(odi[[#This Row],[Mat]]/odi[[#This Row],[Milestones]]))</f>
        <v>9.8000000000000007</v>
      </c>
      <c r="T1017" s="3">
        <f>odi[[#This Row],[Milestones]]/odi[[#This Row],[Mat]]*100</f>
        <v>10.204081632653061</v>
      </c>
      <c r="U1017" s="3"/>
    </row>
    <row r="1018" spans="1:21" x14ac:dyDescent="0.3">
      <c r="A1018">
        <v>2</v>
      </c>
      <c r="B1018" t="s">
        <v>1223</v>
      </c>
      <c r="C1018" t="s">
        <v>13</v>
      </c>
      <c r="D1018">
        <v>2018</v>
      </c>
      <c r="E1018">
        <v>3</v>
      </c>
      <c r="F1018">
        <v>2</v>
      </c>
      <c r="G1018">
        <v>0</v>
      </c>
      <c r="H1018">
        <v>14</v>
      </c>
      <c r="I1018">
        <v>10</v>
      </c>
      <c r="J1018">
        <v>7</v>
      </c>
      <c r="K1018">
        <v>82.35</v>
      </c>
      <c r="L1018">
        <v>0</v>
      </c>
      <c r="M1018">
        <v>0</v>
      </c>
      <c r="N1018">
        <v>0</v>
      </c>
      <c r="O1018" s="2">
        <f t="shared" si="67"/>
        <v>4.666666666666667</v>
      </c>
      <c r="P1018" s="2">
        <f t="shared" si="68"/>
        <v>7</v>
      </c>
      <c r="Q1018">
        <f t="shared" si="69"/>
        <v>89.35</v>
      </c>
      <c r="R1018">
        <f t="shared" si="70"/>
        <v>0</v>
      </c>
      <c r="S1018" s="3">
        <f>IF(odi[[#This Row],[Milestones]]=0,0,(odi[[#This Row],[Mat]]/odi[[#This Row],[Milestones]]))</f>
        <v>0</v>
      </c>
      <c r="T1018" s="3">
        <f>odi[[#This Row],[Milestones]]/odi[[#This Row],[Mat]]*100</f>
        <v>0</v>
      </c>
      <c r="U1018" s="3"/>
    </row>
    <row r="1019" spans="1:21" x14ac:dyDescent="0.3">
      <c r="A1019">
        <v>14</v>
      </c>
      <c r="B1019" t="s">
        <v>2748</v>
      </c>
      <c r="C1019" t="s">
        <v>14</v>
      </c>
      <c r="D1019">
        <v>1983</v>
      </c>
      <c r="E1019">
        <v>3</v>
      </c>
      <c r="F1019">
        <v>3</v>
      </c>
      <c r="G1019">
        <v>0</v>
      </c>
      <c r="H1019">
        <v>69</v>
      </c>
      <c r="I1019">
        <v>35</v>
      </c>
      <c r="J1019">
        <v>23</v>
      </c>
      <c r="K1019">
        <v>66.34</v>
      </c>
      <c r="L1019">
        <v>0</v>
      </c>
      <c r="M1019">
        <v>0</v>
      </c>
      <c r="N1019">
        <v>0</v>
      </c>
      <c r="O1019" s="2">
        <f t="shared" si="67"/>
        <v>23</v>
      </c>
      <c r="P1019" s="2">
        <f t="shared" si="68"/>
        <v>23</v>
      </c>
      <c r="Q1019">
        <f t="shared" si="69"/>
        <v>89.34</v>
      </c>
      <c r="R1019">
        <f t="shared" si="70"/>
        <v>0</v>
      </c>
      <c r="S1019" s="3">
        <f>IF(odi[[#This Row],[Milestones]]=0,0,(odi[[#This Row],[Mat]]/odi[[#This Row],[Milestones]]))</f>
        <v>0</v>
      </c>
      <c r="T1019" s="3">
        <f>odi[[#This Row],[Milestones]]/odi[[#This Row],[Mat]]*100</f>
        <v>0</v>
      </c>
      <c r="U1019" s="3"/>
    </row>
    <row r="1020" spans="1:21" x14ac:dyDescent="0.3">
      <c r="A1020">
        <v>13</v>
      </c>
      <c r="B1020" t="s">
        <v>1432</v>
      </c>
      <c r="C1020" t="s">
        <v>2041</v>
      </c>
      <c r="D1020">
        <v>2009</v>
      </c>
      <c r="E1020">
        <v>35</v>
      </c>
      <c r="F1020">
        <v>34</v>
      </c>
      <c r="G1020">
        <v>3</v>
      </c>
      <c r="H1020">
        <v>783</v>
      </c>
      <c r="I1020">
        <v>101</v>
      </c>
      <c r="J1020">
        <v>25.25</v>
      </c>
      <c r="K1020">
        <v>64.069999999999993</v>
      </c>
      <c r="L1020">
        <v>1</v>
      </c>
      <c r="M1020">
        <v>4</v>
      </c>
      <c r="N1020">
        <v>5</v>
      </c>
      <c r="O1020" s="2">
        <f t="shared" si="67"/>
        <v>22.37142857142857</v>
      </c>
      <c r="P1020" s="2">
        <f t="shared" si="68"/>
        <v>23.029411764705884</v>
      </c>
      <c r="Q1020">
        <f t="shared" si="69"/>
        <v>89.32</v>
      </c>
      <c r="R1020">
        <f t="shared" si="70"/>
        <v>5</v>
      </c>
      <c r="S1020" s="3">
        <f>IF(odi[[#This Row],[Milestones]]=0,0,(odi[[#This Row],[Mat]]/odi[[#This Row],[Milestones]]))</f>
        <v>7</v>
      </c>
      <c r="T1020" s="3">
        <f>odi[[#This Row],[Milestones]]/odi[[#This Row],[Mat]]*100</f>
        <v>14.285714285714285</v>
      </c>
      <c r="U1020" s="3"/>
    </row>
    <row r="1021" spans="1:21" x14ac:dyDescent="0.3">
      <c r="A1021">
        <v>15</v>
      </c>
      <c r="B1021" t="s">
        <v>2263</v>
      </c>
      <c r="C1021" t="s">
        <v>16</v>
      </c>
      <c r="D1021">
        <v>1985</v>
      </c>
      <c r="E1021">
        <v>54</v>
      </c>
      <c r="F1021">
        <v>45</v>
      </c>
      <c r="G1021">
        <v>10</v>
      </c>
      <c r="H1021">
        <v>782</v>
      </c>
      <c r="I1021">
        <v>60</v>
      </c>
      <c r="J1021">
        <v>22.34</v>
      </c>
      <c r="K1021">
        <v>66.95</v>
      </c>
      <c r="L1021">
        <v>0</v>
      </c>
      <c r="M1021">
        <v>2</v>
      </c>
      <c r="N1021">
        <v>6</v>
      </c>
      <c r="O1021" s="2">
        <f t="shared" si="67"/>
        <v>14.481481481481481</v>
      </c>
      <c r="P1021" s="2">
        <f t="shared" si="68"/>
        <v>17.377777777777776</v>
      </c>
      <c r="Q1021">
        <f t="shared" si="69"/>
        <v>89.29</v>
      </c>
      <c r="R1021">
        <f t="shared" si="70"/>
        <v>2</v>
      </c>
      <c r="S1021" s="3">
        <f>IF(odi[[#This Row],[Milestones]]=0,0,(odi[[#This Row],[Mat]]/odi[[#This Row],[Milestones]]))</f>
        <v>27</v>
      </c>
      <c r="T1021" s="3">
        <f>odi[[#This Row],[Milestones]]/odi[[#This Row],[Mat]]*100</f>
        <v>3.7037037037037033</v>
      </c>
      <c r="U1021" s="3"/>
    </row>
    <row r="1022" spans="1:21" x14ac:dyDescent="0.3">
      <c r="A1022">
        <v>42</v>
      </c>
      <c r="B1022" t="s">
        <v>1837</v>
      </c>
      <c r="C1022" t="s">
        <v>17</v>
      </c>
      <c r="D1022">
        <v>2008</v>
      </c>
      <c r="E1022">
        <v>79</v>
      </c>
      <c r="F1022">
        <v>22</v>
      </c>
      <c r="G1022">
        <v>12</v>
      </c>
      <c r="H1022">
        <v>127</v>
      </c>
      <c r="I1022">
        <v>30</v>
      </c>
      <c r="J1022">
        <v>12.7</v>
      </c>
      <c r="K1022">
        <v>76.5</v>
      </c>
      <c r="L1022">
        <v>0</v>
      </c>
      <c r="M1022">
        <v>0</v>
      </c>
      <c r="N1022">
        <v>2</v>
      </c>
      <c r="O1022" s="2">
        <f t="shared" si="67"/>
        <v>1.6075949367088607</v>
      </c>
      <c r="P1022" s="2">
        <f t="shared" si="68"/>
        <v>5.7727272727272725</v>
      </c>
      <c r="Q1022">
        <f t="shared" si="69"/>
        <v>89.2</v>
      </c>
      <c r="R1022">
        <f t="shared" si="70"/>
        <v>0</v>
      </c>
      <c r="S1022" s="3">
        <f>IF(odi[[#This Row],[Milestones]]=0,0,(odi[[#This Row],[Mat]]/odi[[#This Row],[Milestones]]))</f>
        <v>0</v>
      </c>
      <c r="T1022" s="3">
        <f>odi[[#This Row],[Milestones]]/odi[[#This Row],[Mat]]*100</f>
        <v>0</v>
      </c>
      <c r="U1022" s="3"/>
    </row>
    <row r="1023" spans="1:21" x14ac:dyDescent="0.3">
      <c r="A1023">
        <v>13</v>
      </c>
      <c r="B1023" t="s">
        <v>1349</v>
      </c>
      <c r="C1023" t="s">
        <v>15</v>
      </c>
      <c r="D1023">
        <v>2015</v>
      </c>
      <c r="E1023">
        <v>92</v>
      </c>
      <c r="F1023">
        <v>40</v>
      </c>
      <c r="G1023">
        <v>11</v>
      </c>
      <c r="H1023">
        <v>362</v>
      </c>
      <c r="I1023">
        <v>86</v>
      </c>
      <c r="J1023">
        <v>12.48</v>
      </c>
      <c r="K1023">
        <v>76.69</v>
      </c>
      <c r="L1023">
        <v>0</v>
      </c>
      <c r="M1023">
        <v>1</v>
      </c>
      <c r="N1023">
        <v>3</v>
      </c>
      <c r="O1023" s="2">
        <f t="shared" si="67"/>
        <v>3.9347826086956523</v>
      </c>
      <c r="P1023" s="2">
        <f t="shared" si="68"/>
        <v>9.0500000000000007</v>
      </c>
      <c r="Q1023">
        <f t="shared" si="69"/>
        <v>89.17</v>
      </c>
      <c r="R1023">
        <f t="shared" si="70"/>
        <v>1</v>
      </c>
      <c r="S1023" s="3">
        <f>IF(odi[[#This Row],[Milestones]]=0,0,(odi[[#This Row],[Mat]]/odi[[#This Row],[Milestones]]))</f>
        <v>92</v>
      </c>
      <c r="T1023" s="3">
        <f>odi[[#This Row],[Milestones]]/odi[[#This Row],[Mat]]*100</f>
        <v>1.0869565217391304</v>
      </c>
      <c r="U1023" s="3"/>
    </row>
    <row r="1024" spans="1:21" x14ac:dyDescent="0.3">
      <c r="A1024">
        <v>16</v>
      </c>
      <c r="B1024" t="s">
        <v>2640</v>
      </c>
      <c r="C1024" t="s">
        <v>13</v>
      </c>
      <c r="D1024">
        <v>1995</v>
      </c>
      <c r="E1024">
        <v>9</v>
      </c>
      <c r="F1024">
        <v>8</v>
      </c>
      <c r="G1024">
        <v>2</v>
      </c>
      <c r="H1024">
        <v>107</v>
      </c>
      <c r="I1024">
        <v>56</v>
      </c>
      <c r="J1024">
        <v>17.829999999999998</v>
      </c>
      <c r="K1024">
        <v>71.33</v>
      </c>
      <c r="L1024">
        <v>0</v>
      </c>
      <c r="M1024">
        <v>1</v>
      </c>
      <c r="N1024">
        <v>0</v>
      </c>
      <c r="O1024" s="2">
        <f t="shared" si="67"/>
        <v>11.888888888888889</v>
      </c>
      <c r="P1024" s="2">
        <f t="shared" si="68"/>
        <v>13.375</v>
      </c>
      <c r="Q1024">
        <f t="shared" si="69"/>
        <v>89.16</v>
      </c>
      <c r="R1024">
        <f t="shared" si="70"/>
        <v>1</v>
      </c>
      <c r="S1024" s="3">
        <f>IF(odi[[#This Row],[Milestones]]=0,0,(odi[[#This Row],[Mat]]/odi[[#This Row],[Milestones]]))</f>
        <v>9</v>
      </c>
      <c r="T1024" s="3">
        <f>odi[[#This Row],[Milestones]]/odi[[#This Row],[Mat]]*100</f>
        <v>11.111111111111111</v>
      </c>
      <c r="U1024" s="3"/>
    </row>
    <row r="1025" spans="1:21" x14ac:dyDescent="0.3">
      <c r="A1025">
        <v>12</v>
      </c>
      <c r="B1025" t="s">
        <v>2123</v>
      </c>
      <c r="C1025" t="s">
        <v>14</v>
      </c>
      <c r="D1025">
        <v>1996</v>
      </c>
      <c r="E1025">
        <v>147</v>
      </c>
      <c r="F1025">
        <v>143</v>
      </c>
      <c r="G1025">
        <v>5</v>
      </c>
      <c r="H1025">
        <v>3902</v>
      </c>
      <c r="I1025">
        <v>117</v>
      </c>
      <c r="J1025">
        <v>28.27</v>
      </c>
      <c r="K1025">
        <v>60.88</v>
      </c>
      <c r="L1025">
        <v>2</v>
      </c>
      <c r="M1025">
        <v>22</v>
      </c>
      <c r="N1025">
        <v>12</v>
      </c>
      <c r="O1025" s="2">
        <f t="shared" si="67"/>
        <v>26.544217687074831</v>
      </c>
      <c r="P1025" s="2">
        <f t="shared" si="68"/>
        <v>27.286713286713287</v>
      </c>
      <c r="Q1025">
        <f t="shared" si="69"/>
        <v>89.15</v>
      </c>
      <c r="R1025">
        <f t="shared" si="70"/>
        <v>24</v>
      </c>
      <c r="S1025" s="3">
        <f>IF(odi[[#This Row],[Milestones]]=0,0,(odi[[#This Row],[Mat]]/odi[[#This Row],[Milestones]]))</f>
        <v>6.125</v>
      </c>
      <c r="T1025" s="3">
        <f>odi[[#This Row],[Milestones]]/odi[[#This Row],[Mat]]*100</f>
        <v>16.326530612244898</v>
      </c>
      <c r="U1025" s="3"/>
    </row>
    <row r="1026" spans="1:21" x14ac:dyDescent="0.3">
      <c r="A1026">
        <v>37</v>
      </c>
      <c r="B1026" t="s">
        <v>2515</v>
      </c>
      <c r="C1026" t="s">
        <v>11</v>
      </c>
      <c r="D1026">
        <v>2004</v>
      </c>
      <c r="E1026">
        <v>15</v>
      </c>
      <c r="F1026">
        <v>15</v>
      </c>
      <c r="G1026">
        <v>2</v>
      </c>
      <c r="H1026">
        <v>180</v>
      </c>
      <c r="I1026">
        <v>57</v>
      </c>
      <c r="J1026">
        <v>13.84</v>
      </c>
      <c r="K1026">
        <v>75.31</v>
      </c>
      <c r="L1026">
        <v>0</v>
      </c>
      <c r="M1026">
        <v>1</v>
      </c>
      <c r="N1026">
        <v>3</v>
      </c>
      <c r="O1026" s="2">
        <f t="shared" ref="O1026:O1089" si="71">H1026/E1026</f>
        <v>12</v>
      </c>
      <c r="P1026" s="2">
        <f t="shared" ref="P1026:P1089" si="72">H1026/F1026</f>
        <v>12</v>
      </c>
      <c r="Q1026">
        <f t="shared" ref="Q1026:Q1089" si="73">K1026+J1026</f>
        <v>89.15</v>
      </c>
      <c r="R1026">
        <f t="shared" ref="R1026:R1089" si="74">M1026+L1026</f>
        <v>1</v>
      </c>
      <c r="S1026" s="3">
        <f>IF(odi[[#This Row],[Milestones]]=0,0,(odi[[#This Row],[Mat]]/odi[[#This Row],[Milestones]]))</f>
        <v>15</v>
      </c>
      <c r="T1026" s="3">
        <f>odi[[#This Row],[Milestones]]/odi[[#This Row],[Mat]]*100</f>
        <v>6.666666666666667</v>
      </c>
      <c r="U1026" s="3"/>
    </row>
    <row r="1027" spans="1:21" x14ac:dyDescent="0.3">
      <c r="A1027">
        <v>17</v>
      </c>
      <c r="B1027" t="s">
        <v>825</v>
      </c>
      <c r="C1027" t="s">
        <v>20</v>
      </c>
      <c r="D1027">
        <v>2011</v>
      </c>
      <c r="E1027">
        <v>55</v>
      </c>
      <c r="F1027">
        <v>54</v>
      </c>
      <c r="G1027">
        <v>7</v>
      </c>
      <c r="H1027">
        <v>1308</v>
      </c>
      <c r="I1027">
        <v>89</v>
      </c>
      <c r="J1027">
        <v>27.82</v>
      </c>
      <c r="K1027">
        <v>61.32</v>
      </c>
      <c r="L1027">
        <v>0</v>
      </c>
      <c r="M1027">
        <v>8</v>
      </c>
      <c r="N1027">
        <v>6</v>
      </c>
      <c r="O1027" s="2">
        <f t="shared" si="71"/>
        <v>23.781818181818181</v>
      </c>
      <c r="P1027" s="2">
        <f t="shared" si="72"/>
        <v>24.222222222222221</v>
      </c>
      <c r="Q1027">
        <f t="shared" si="73"/>
        <v>89.14</v>
      </c>
      <c r="R1027">
        <f t="shared" si="74"/>
        <v>8</v>
      </c>
      <c r="S1027" s="3">
        <f>IF(odi[[#This Row],[Milestones]]=0,0,(odi[[#This Row],[Mat]]/odi[[#This Row],[Milestones]]))</f>
        <v>6.875</v>
      </c>
      <c r="T1027" s="3">
        <f>odi[[#This Row],[Milestones]]/odi[[#This Row],[Mat]]*100</f>
        <v>14.545454545454545</v>
      </c>
      <c r="U1027" s="3"/>
    </row>
    <row r="1028" spans="1:21" x14ac:dyDescent="0.3">
      <c r="A1028">
        <v>25</v>
      </c>
      <c r="B1028" t="s">
        <v>2210</v>
      </c>
      <c r="C1028" t="s">
        <v>11</v>
      </c>
      <c r="D1028">
        <v>2000</v>
      </c>
      <c r="E1028">
        <v>140</v>
      </c>
      <c r="F1028">
        <v>96</v>
      </c>
      <c r="G1028">
        <v>33</v>
      </c>
      <c r="H1028">
        <v>1272</v>
      </c>
      <c r="I1028">
        <v>69</v>
      </c>
      <c r="J1028">
        <v>20.190000000000001</v>
      </c>
      <c r="K1028">
        <v>68.900000000000006</v>
      </c>
      <c r="L1028">
        <v>0</v>
      </c>
      <c r="M1028">
        <v>2</v>
      </c>
      <c r="N1028">
        <v>4</v>
      </c>
      <c r="O1028" s="2">
        <f t="shared" si="71"/>
        <v>9.0857142857142854</v>
      </c>
      <c r="P1028" s="2">
        <f t="shared" si="72"/>
        <v>13.25</v>
      </c>
      <c r="Q1028">
        <f t="shared" si="73"/>
        <v>89.09</v>
      </c>
      <c r="R1028">
        <f t="shared" si="74"/>
        <v>2</v>
      </c>
      <c r="S1028" s="3">
        <f>IF(odi[[#This Row],[Milestones]]=0,0,(odi[[#This Row],[Mat]]/odi[[#This Row],[Milestones]]))</f>
        <v>70</v>
      </c>
      <c r="T1028" s="3">
        <f>odi[[#This Row],[Milestones]]/odi[[#This Row],[Mat]]*100</f>
        <v>1.4285714285714286</v>
      </c>
      <c r="U1028" s="3"/>
    </row>
    <row r="1029" spans="1:21" x14ac:dyDescent="0.3">
      <c r="A1029">
        <v>31</v>
      </c>
      <c r="B1029" t="s">
        <v>2489</v>
      </c>
      <c r="C1029" t="s">
        <v>17</v>
      </c>
      <c r="D1029">
        <v>1995</v>
      </c>
      <c r="E1029">
        <v>23</v>
      </c>
      <c r="F1029">
        <v>18</v>
      </c>
      <c r="G1029">
        <v>4</v>
      </c>
      <c r="H1029">
        <v>217</v>
      </c>
      <c r="I1029">
        <v>24</v>
      </c>
      <c r="J1029">
        <v>15.5</v>
      </c>
      <c r="K1029">
        <v>73.55</v>
      </c>
      <c r="L1029">
        <v>0</v>
      </c>
      <c r="M1029">
        <v>0</v>
      </c>
      <c r="N1029">
        <v>1</v>
      </c>
      <c r="O1029" s="2">
        <f t="shared" si="71"/>
        <v>9.4347826086956523</v>
      </c>
      <c r="P1029" s="2">
        <f t="shared" si="72"/>
        <v>12.055555555555555</v>
      </c>
      <c r="Q1029">
        <f t="shared" si="73"/>
        <v>89.05</v>
      </c>
      <c r="R1029">
        <f t="shared" si="74"/>
        <v>0</v>
      </c>
      <c r="S1029" s="3">
        <f>IF(odi[[#This Row],[Milestones]]=0,0,(odi[[#This Row],[Mat]]/odi[[#This Row],[Milestones]]))</f>
        <v>0</v>
      </c>
      <c r="T1029" s="3">
        <f>odi[[#This Row],[Milestones]]/odi[[#This Row],[Mat]]*100</f>
        <v>0</v>
      </c>
      <c r="U1029" s="3"/>
    </row>
    <row r="1030" spans="1:21" x14ac:dyDescent="0.3">
      <c r="A1030">
        <v>12</v>
      </c>
      <c r="B1030" t="s">
        <v>1754</v>
      </c>
      <c r="C1030" t="s">
        <v>14</v>
      </c>
      <c r="D1030">
        <v>2018</v>
      </c>
      <c r="E1030">
        <v>13</v>
      </c>
      <c r="F1030">
        <v>12</v>
      </c>
      <c r="G1030">
        <v>0</v>
      </c>
      <c r="H1030">
        <v>152</v>
      </c>
      <c r="I1030">
        <v>30</v>
      </c>
      <c r="J1030">
        <v>12.66</v>
      </c>
      <c r="K1030">
        <v>76.38</v>
      </c>
      <c r="L1030">
        <v>0</v>
      </c>
      <c r="M1030">
        <v>0</v>
      </c>
      <c r="N1030">
        <v>0</v>
      </c>
      <c r="O1030" s="2">
        <f t="shared" si="71"/>
        <v>11.692307692307692</v>
      </c>
      <c r="P1030" s="2">
        <f t="shared" si="72"/>
        <v>12.666666666666666</v>
      </c>
      <c r="Q1030">
        <f t="shared" si="73"/>
        <v>89.039999999999992</v>
      </c>
      <c r="R1030">
        <f t="shared" si="74"/>
        <v>0</v>
      </c>
      <c r="S1030" s="3">
        <f>IF(odi[[#This Row],[Milestones]]=0,0,(odi[[#This Row],[Mat]]/odi[[#This Row],[Milestones]]))</f>
        <v>0</v>
      </c>
      <c r="T1030" s="3">
        <f>odi[[#This Row],[Milestones]]/odi[[#This Row],[Mat]]*100</f>
        <v>0</v>
      </c>
      <c r="U1030" s="3"/>
    </row>
    <row r="1031" spans="1:21" x14ac:dyDescent="0.3">
      <c r="A1031">
        <v>36</v>
      </c>
      <c r="B1031" t="s">
        <v>1121</v>
      </c>
      <c r="C1031" t="s">
        <v>11</v>
      </c>
      <c r="D1031">
        <v>2019</v>
      </c>
      <c r="E1031">
        <v>114</v>
      </c>
      <c r="F1031">
        <v>52</v>
      </c>
      <c r="G1031">
        <v>15</v>
      </c>
      <c r="H1031">
        <v>526</v>
      </c>
      <c r="I1031">
        <v>53</v>
      </c>
      <c r="J1031">
        <v>14.21</v>
      </c>
      <c r="K1031">
        <v>74.819999999999993</v>
      </c>
      <c r="L1031">
        <v>0</v>
      </c>
      <c r="M1031">
        <v>1</v>
      </c>
      <c r="N1031">
        <v>8</v>
      </c>
      <c r="O1031" s="2">
        <f t="shared" si="71"/>
        <v>4.6140350877192979</v>
      </c>
      <c r="P1031" s="2">
        <f t="shared" si="72"/>
        <v>10.115384615384615</v>
      </c>
      <c r="Q1031">
        <f t="shared" si="73"/>
        <v>89.03</v>
      </c>
      <c r="R1031">
        <f t="shared" si="74"/>
        <v>1</v>
      </c>
      <c r="S1031" s="3">
        <f>IF(odi[[#This Row],[Milestones]]=0,0,(odi[[#This Row],[Mat]]/odi[[#This Row],[Milestones]]))</f>
        <v>114</v>
      </c>
      <c r="T1031" s="3">
        <f>odi[[#This Row],[Milestones]]/odi[[#This Row],[Mat]]*100</f>
        <v>0.8771929824561403</v>
      </c>
      <c r="U1031" s="3"/>
    </row>
    <row r="1032" spans="1:21" x14ac:dyDescent="0.3">
      <c r="A1032">
        <v>30</v>
      </c>
      <c r="B1032" t="s">
        <v>2847</v>
      </c>
      <c r="C1032" t="s">
        <v>14</v>
      </c>
      <c r="D1032">
        <v>2006</v>
      </c>
      <c r="E1032">
        <v>1</v>
      </c>
      <c r="F1032">
        <v>1</v>
      </c>
      <c r="G1032">
        <v>0</v>
      </c>
      <c r="H1032">
        <v>48</v>
      </c>
      <c r="I1032">
        <v>48</v>
      </c>
      <c r="J1032">
        <v>48</v>
      </c>
      <c r="K1032">
        <v>41.02</v>
      </c>
      <c r="L1032">
        <v>0</v>
      </c>
      <c r="M1032">
        <v>0</v>
      </c>
      <c r="N1032">
        <v>0</v>
      </c>
      <c r="O1032" s="2">
        <f t="shared" si="71"/>
        <v>48</v>
      </c>
      <c r="P1032" s="2">
        <f t="shared" si="72"/>
        <v>48</v>
      </c>
      <c r="Q1032">
        <f t="shared" si="73"/>
        <v>89.02000000000001</v>
      </c>
      <c r="R1032">
        <f t="shared" si="74"/>
        <v>0</v>
      </c>
      <c r="S1032" s="3">
        <f>IF(odi[[#This Row],[Milestones]]=0,0,(odi[[#This Row],[Mat]]/odi[[#This Row],[Milestones]]))</f>
        <v>0</v>
      </c>
      <c r="T1032" s="3">
        <f>odi[[#This Row],[Milestones]]/odi[[#This Row],[Mat]]*100</f>
        <v>0</v>
      </c>
      <c r="U1032" s="3"/>
    </row>
    <row r="1033" spans="1:21" x14ac:dyDescent="0.3">
      <c r="A1033">
        <v>8</v>
      </c>
      <c r="B1033" t="s">
        <v>2281</v>
      </c>
      <c r="C1033" t="s">
        <v>19</v>
      </c>
      <c r="D1033">
        <v>2003</v>
      </c>
      <c r="E1033">
        <v>48</v>
      </c>
      <c r="F1033">
        <v>41</v>
      </c>
      <c r="G1033">
        <v>4</v>
      </c>
      <c r="H1033">
        <v>672</v>
      </c>
      <c r="I1033">
        <v>100</v>
      </c>
      <c r="J1033">
        <v>18.16</v>
      </c>
      <c r="K1033">
        <v>70.81</v>
      </c>
      <c r="L1033">
        <v>1</v>
      </c>
      <c r="M1033">
        <v>3</v>
      </c>
      <c r="N1033">
        <v>4</v>
      </c>
      <c r="O1033" s="2">
        <f t="shared" si="71"/>
        <v>14</v>
      </c>
      <c r="P1033" s="2">
        <f t="shared" si="72"/>
        <v>16.390243902439025</v>
      </c>
      <c r="Q1033">
        <f t="shared" si="73"/>
        <v>88.97</v>
      </c>
      <c r="R1033">
        <f t="shared" si="74"/>
        <v>4</v>
      </c>
      <c r="S1033" s="3">
        <f>IF(odi[[#This Row],[Milestones]]=0,0,(odi[[#This Row],[Mat]]/odi[[#This Row],[Milestones]]))</f>
        <v>12</v>
      </c>
      <c r="T1033" s="3">
        <f>odi[[#This Row],[Milestones]]/odi[[#This Row],[Mat]]*100</f>
        <v>8.3333333333333321</v>
      </c>
      <c r="U1033" s="3"/>
    </row>
    <row r="1034" spans="1:21" x14ac:dyDescent="0.3">
      <c r="A1034">
        <v>47</v>
      </c>
      <c r="B1034" t="s">
        <v>685</v>
      </c>
      <c r="C1034" t="s">
        <v>22</v>
      </c>
      <c r="D1034">
        <v>2019</v>
      </c>
      <c r="E1034">
        <v>42</v>
      </c>
      <c r="F1034">
        <v>25</v>
      </c>
      <c r="G1034">
        <v>9</v>
      </c>
      <c r="H1034">
        <v>259</v>
      </c>
      <c r="I1034">
        <v>79</v>
      </c>
      <c r="J1034">
        <v>16.18</v>
      </c>
      <c r="K1034">
        <v>72.75</v>
      </c>
      <c r="L1034">
        <v>0</v>
      </c>
      <c r="M1034">
        <v>1</v>
      </c>
      <c r="N1034">
        <v>1</v>
      </c>
      <c r="O1034" s="2">
        <f t="shared" si="71"/>
        <v>6.166666666666667</v>
      </c>
      <c r="P1034" s="2">
        <f t="shared" si="72"/>
        <v>10.36</v>
      </c>
      <c r="Q1034">
        <f t="shared" si="73"/>
        <v>88.93</v>
      </c>
      <c r="R1034">
        <f t="shared" si="74"/>
        <v>1</v>
      </c>
      <c r="S1034" s="3">
        <f>IF(odi[[#This Row],[Milestones]]=0,0,(odi[[#This Row],[Mat]]/odi[[#This Row],[Milestones]]))</f>
        <v>42</v>
      </c>
      <c r="T1034" s="3">
        <f>odi[[#This Row],[Milestones]]/odi[[#This Row],[Mat]]*100</f>
        <v>2.3809523809523809</v>
      </c>
      <c r="U1034" s="3"/>
    </row>
    <row r="1035" spans="1:21" x14ac:dyDescent="0.3">
      <c r="A1035">
        <v>13</v>
      </c>
      <c r="B1035" t="s">
        <v>2697</v>
      </c>
      <c r="C1035" t="s">
        <v>13</v>
      </c>
      <c r="D1035">
        <v>1986</v>
      </c>
      <c r="E1035">
        <v>14</v>
      </c>
      <c r="F1035">
        <v>12</v>
      </c>
      <c r="G1035">
        <v>4</v>
      </c>
      <c r="H1035">
        <v>86</v>
      </c>
      <c r="I1035">
        <v>24</v>
      </c>
      <c r="J1035">
        <v>10.75</v>
      </c>
      <c r="K1035">
        <v>78.180000000000007</v>
      </c>
      <c r="L1035">
        <v>0</v>
      </c>
      <c r="M1035">
        <v>0</v>
      </c>
      <c r="N1035">
        <v>0</v>
      </c>
      <c r="O1035" s="2">
        <f t="shared" si="71"/>
        <v>6.1428571428571432</v>
      </c>
      <c r="P1035" s="2">
        <f t="shared" si="72"/>
        <v>7.166666666666667</v>
      </c>
      <c r="Q1035">
        <f t="shared" si="73"/>
        <v>88.93</v>
      </c>
      <c r="R1035">
        <f t="shared" si="74"/>
        <v>0</v>
      </c>
      <c r="S1035" s="3">
        <f>IF(odi[[#This Row],[Milestones]]=0,0,(odi[[#This Row],[Mat]]/odi[[#This Row],[Milestones]]))</f>
        <v>0</v>
      </c>
      <c r="T1035" s="3">
        <f>odi[[#This Row],[Milestones]]/odi[[#This Row],[Mat]]*100</f>
        <v>0</v>
      </c>
      <c r="U1035" s="3"/>
    </row>
    <row r="1036" spans="1:21" x14ac:dyDescent="0.3">
      <c r="A1036">
        <v>34</v>
      </c>
      <c r="B1036" t="s">
        <v>277</v>
      </c>
      <c r="C1036" t="s">
        <v>2040</v>
      </c>
      <c r="D1036">
        <v>2019</v>
      </c>
      <c r="E1036">
        <v>9</v>
      </c>
      <c r="F1036">
        <v>9</v>
      </c>
      <c r="G1036">
        <v>0</v>
      </c>
      <c r="H1036">
        <v>182</v>
      </c>
      <c r="I1036">
        <v>56</v>
      </c>
      <c r="J1036">
        <v>20.22</v>
      </c>
      <c r="K1036">
        <v>68.67</v>
      </c>
      <c r="L1036">
        <v>0</v>
      </c>
      <c r="M1036">
        <v>1</v>
      </c>
      <c r="N1036">
        <v>2</v>
      </c>
      <c r="O1036" s="2">
        <f t="shared" si="71"/>
        <v>20.222222222222221</v>
      </c>
      <c r="P1036" s="2">
        <f t="shared" si="72"/>
        <v>20.222222222222221</v>
      </c>
      <c r="Q1036">
        <f t="shared" si="73"/>
        <v>88.89</v>
      </c>
      <c r="R1036">
        <f t="shared" si="74"/>
        <v>1</v>
      </c>
      <c r="S1036" s="3">
        <f>IF(odi[[#This Row],[Milestones]]=0,0,(odi[[#This Row],[Mat]]/odi[[#This Row],[Milestones]]))</f>
        <v>9</v>
      </c>
      <c r="T1036" s="3">
        <f>odi[[#This Row],[Milestones]]/odi[[#This Row],[Mat]]*100</f>
        <v>11.111111111111111</v>
      </c>
      <c r="U1036" s="3"/>
    </row>
    <row r="1037" spans="1:21" x14ac:dyDescent="0.3">
      <c r="A1037">
        <v>7</v>
      </c>
      <c r="B1037" t="s">
        <v>3253</v>
      </c>
      <c r="C1037" t="s">
        <v>14</v>
      </c>
      <c r="D1037">
        <v>1995</v>
      </c>
      <c r="E1037">
        <v>4</v>
      </c>
      <c r="F1037">
        <v>2</v>
      </c>
      <c r="G1037">
        <v>2</v>
      </c>
      <c r="H1037">
        <v>8</v>
      </c>
      <c r="I1037">
        <v>7</v>
      </c>
      <c r="J1037">
        <v>0</v>
      </c>
      <c r="K1037">
        <v>88.88</v>
      </c>
      <c r="L1037">
        <v>0</v>
      </c>
      <c r="M1037">
        <v>0</v>
      </c>
      <c r="N1037">
        <v>0</v>
      </c>
      <c r="O1037" s="2">
        <f t="shared" si="71"/>
        <v>2</v>
      </c>
      <c r="P1037" s="2">
        <f t="shared" si="72"/>
        <v>4</v>
      </c>
      <c r="Q1037">
        <f t="shared" si="73"/>
        <v>88.88</v>
      </c>
      <c r="R1037">
        <f t="shared" si="74"/>
        <v>0</v>
      </c>
      <c r="S1037" s="3">
        <f>IF(odi[[#This Row],[Milestones]]=0,0,(odi[[#This Row],[Mat]]/odi[[#This Row],[Milestones]]))</f>
        <v>0</v>
      </c>
      <c r="T1037" s="3">
        <f>odi[[#This Row],[Milestones]]/odi[[#This Row],[Mat]]*100</f>
        <v>0</v>
      </c>
      <c r="U1037" s="3"/>
    </row>
    <row r="1038" spans="1:21" x14ac:dyDescent="0.3">
      <c r="A1038">
        <v>34</v>
      </c>
      <c r="B1038" t="s">
        <v>2492</v>
      </c>
      <c r="C1038" t="s">
        <v>15</v>
      </c>
      <c r="D1038">
        <v>2000</v>
      </c>
      <c r="E1038">
        <v>21</v>
      </c>
      <c r="F1038">
        <v>16</v>
      </c>
      <c r="G1038">
        <v>8</v>
      </c>
      <c r="H1038">
        <v>212</v>
      </c>
      <c r="I1038">
        <v>52</v>
      </c>
      <c r="J1038">
        <v>26.5</v>
      </c>
      <c r="K1038">
        <v>62.35</v>
      </c>
      <c r="L1038">
        <v>0</v>
      </c>
      <c r="M1038">
        <v>1</v>
      </c>
      <c r="N1038">
        <v>2</v>
      </c>
      <c r="O1038" s="2">
        <f t="shared" si="71"/>
        <v>10.095238095238095</v>
      </c>
      <c r="P1038" s="2">
        <f t="shared" si="72"/>
        <v>13.25</v>
      </c>
      <c r="Q1038">
        <f t="shared" si="73"/>
        <v>88.85</v>
      </c>
      <c r="R1038">
        <f t="shared" si="74"/>
        <v>1</v>
      </c>
      <c r="S1038" s="3">
        <f>IF(odi[[#This Row],[Milestones]]=0,0,(odi[[#This Row],[Mat]]/odi[[#This Row],[Milestones]]))</f>
        <v>21</v>
      </c>
      <c r="T1038" s="3">
        <f>odi[[#This Row],[Milestones]]/odi[[#This Row],[Mat]]*100</f>
        <v>4.7619047619047619</v>
      </c>
      <c r="U1038" s="3"/>
    </row>
    <row r="1039" spans="1:21" x14ac:dyDescent="0.3">
      <c r="A1039">
        <v>36</v>
      </c>
      <c r="B1039" t="s">
        <v>1568</v>
      </c>
      <c r="C1039" t="s">
        <v>18</v>
      </c>
      <c r="D1039">
        <v>2010</v>
      </c>
      <c r="E1039">
        <v>94</v>
      </c>
      <c r="F1039">
        <v>52</v>
      </c>
      <c r="G1039">
        <v>21</v>
      </c>
      <c r="H1039">
        <v>295</v>
      </c>
      <c r="I1039">
        <v>36</v>
      </c>
      <c r="J1039">
        <v>9.51</v>
      </c>
      <c r="K1039">
        <v>79.3</v>
      </c>
      <c r="L1039">
        <v>0</v>
      </c>
      <c r="M1039">
        <v>0</v>
      </c>
      <c r="N1039">
        <v>7</v>
      </c>
      <c r="O1039" s="2">
        <f t="shared" si="71"/>
        <v>3.1382978723404253</v>
      </c>
      <c r="P1039" s="2">
        <f t="shared" si="72"/>
        <v>5.6730769230769234</v>
      </c>
      <c r="Q1039">
        <f t="shared" si="73"/>
        <v>88.81</v>
      </c>
      <c r="R1039">
        <f t="shared" si="74"/>
        <v>0</v>
      </c>
      <c r="S1039" s="3">
        <f>IF(odi[[#This Row],[Milestones]]=0,0,(odi[[#This Row],[Mat]]/odi[[#This Row],[Milestones]]))</f>
        <v>0</v>
      </c>
      <c r="T1039" s="3">
        <f>odi[[#This Row],[Milestones]]/odi[[#This Row],[Mat]]*100</f>
        <v>0</v>
      </c>
      <c r="U1039" s="3"/>
    </row>
    <row r="1040" spans="1:21" x14ac:dyDescent="0.3">
      <c r="A1040">
        <v>31</v>
      </c>
      <c r="B1040" t="s">
        <v>2625</v>
      </c>
      <c r="C1040" t="s">
        <v>16</v>
      </c>
      <c r="D1040">
        <v>1998</v>
      </c>
      <c r="E1040">
        <v>6</v>
      </c>
      <c r="F1040">
        <v>5</v>
      </c>
      <c r="G1040">
        <v>0</v>
      </c>
      <c r="H1040">
        <v>116</v>
      </c>
      <c r="I1040">
        <v>72</v>
      </c>
      <c r="J1040">
        <v>23.2</v>
      </c>
      <c r="K1040">
        <v>65.53</v>
      </c>
      <c r="L1040">
        <v>0</v>
      </c>
      <c r="M1040">
        <v>1</v>
      </c>
      <c r="N1040">
        <v>0</v>
      </c>
      <c r="O1040" s="2">
        <f t="shared" si="71"/>
        <v>19.333333333333332</v>
      </c>
      <c r="P1040" s="2">
        <f t="shared" si="72"/>
        <v>23.2</v>
      </c>
      <c r="Q1040">
        <f t="shared" si="73"/>
        <v>88.73</v>
      </c>
      <c r="R1040">
        <f t="shared" si="74"/>
        <v>1</v>
      </c>
      <c r="S1040" s="3">
        <f>IF(odi[[#This Row],[Milestones]]=0,0,(odi[[#This Row],[Mat]]/odi[[#This Row],[Milestones]]))</f>
        <v>6</v>
      </c>
      <c r="T1040" s="3">
        <f>odi[[#This Row],[Milestones]]/odi[[#This Row],[Mat]]*100</f>
        <v>16.666666666666664</v>
      </c>
      <c r="U1040" s="3"/>
    </row>
    <row r="1041" spans="1:21" x14ac:dyDescent="0.3">
      <c r="A1041">
        <v>7</v>
      </c>
      <c r="B1041" t="s">
        <v>2611</v>
      </c>
      <c r="C1041" t="s">
        <v>2022</v>
      </c>
      <c r="D1041">
        <v>1996</v>
      </c>
      <c r="E1041">
        <v>7</v>
      </c>
      <c r="F1041">
        <v>6</v>
      </c>
      <c r="G1041">
        <v>2</v>
      </c>
      <c r="H1041">
        <v>124</v>
      </c>
      <c r="I1041">
        <v>47</v>
      </c>
      <c r="J1041">
        <v>31</v>
      </c>
      <c r="K1041">
        <v>57.67</v>
      </c>
      <c r="L1041">
        <v>0</v>
      </c>
      <c r="M1041">
        <v>0</v>
      </c>
      <c r="N1041">
        <v>0</v>
      </c>
      <c r="O1041" s="2">
        <f t="shared" si="71"/>
        <v>17.714285714285715</v>
      </c>
      <c r="P1041" s="2">
        <f t="shared" si="72"/>
        <v>20.666666666666668</v>
      </c>
      <c r="Q1041">
        <f t="shared" si="73"/>
        <v>88.67</v>
      </c>
      <c r="R1041">
        <f t="shared" si="74"/>
        <v>0</v>
      </c>
      <c r="S1041" s="3">
        <f>IF(odi[[#This Row],[Milestones]]=0,0,(odi[[#This Row],[Mat]]/odi[[#This Row],[Milestones]]))</f>
        <v>0</v>
      </c>
      <c r="T1041" s="3">
        <f>odi[[#This Row],[Milestones]]/odi[[#This Row],[Mat]]*100</f>
        <v>0</v>
      </c>
      <c r="U1041" s="3"/>
    </row>
    <row r="1042" spans="1:21" x14ac:dyDescent="0.3">
      <c r="A1042">
        <v>37</v>
      </c>
      <c r="B1042" t="s">
        <v>2819</v>
      </c>
      <c r="C1042" t="s">
        <v>18</v>
      </c>
      <c r="D1042">
        <v>2005</v>
      </c>
      <c r="E1042">
        <v>4</v>
      </c>
      <c r="F1042">
        <v>4</v>
      </c>
      <c r="G1042">
        <v>1</v>
      </c>
      <c r="H1042">
        <v>52</v>
      </c>
      <c r="I1042">
        <v>23</v>
      </c>
      <c r="J1042">
        <v>17.329999999999998</v>
      </c>
      <c r="K1042">
        <v>71.23</v>
      </c>
      <c r="L1042">
        <v>0</v>
      </c>
      <c r="M1042">
        <v>0</v>
      </c>
      <c r="N1042">
        <v>1</v>
      </c>
      <c r="O1042" s="2">
        <f t="shared" si="71"/>
        <v>13</v>
      </c>
      <c r="P1042" s="2">
        <f t="shared" si="72"/>
        <v>13</v>
      </c>
      <c r="Q1042">
        <f t="shared" si="73"/>
        <v>88.56</v>
      </c>
      <c r="R1042">
        <f t="shared" si="74"/>
        <v>0</v>
      </c>
      <c r="S1042" s="3">
        <f>IF(odi[[#This Row],[Milestones]]=0,0,(odi[[#This Row],[Mat]]/odi[[#This Row],[Milestones]]))</f>
        <v>0</v>
      </c>
      <c r="T1042" s="3">
        <f>odi[[#This Row],[Milestones]]/odi[[#This Row],[Mat]]*100</f>
        <v>0</v>
      </c>
      <c r="U1042" s="3"/>
    </row>
    <row r="1043" spans="1:21" x14ac:dyDescent="0.3">
      <c r="A1043">
        <v>44</v>
      </c>
      <c r="B1043" t="s">
        <v>206</v>
      </c>
      <c r="C1043" t="s">
        <v>2034</v>
      </c>
      <c r="D1043">
        <v>2019</v>
      </c>
      <c r="E1043">
        <v>5</v>
      </c>
      <c r="F1043">
        <v>5</v>
      </c>
      <c r="G1043">
        <v>0</v>
      </c>
      <c r="H1043">
        <v>126</v>
      </c>
      <c r="I1043">
        <v>73</v>
      </c>
      <c r="J1043">
        <v>25.2</v>
      </c>
      <c r="K1043">
        <v>63.31</v>
      </c>
      <c r="L1043">
        <v>0</v>
      </c>
      <c r="M1043">
        <v>1</v>
      </c>
      <c r="N1043">
        <v>1</v>
      </c>
      <c r="O1043" s="2">
        <f t="shared" si="71"/>
        <v>25.2</v>
      </c>
      <c r="P1043" s="2">
        <f t="shared" si="72"/>
        <v>25.2</v>
      </c>
      <c r="Q1043">
        <f t="shared" si="73"/>
        <v>88.51</v>
      </c>
      <c r="R1043">
        <f t="shared" si="74"/>
        <v>1</v>
      </c>
      <c r="S1043" s="3">
        <f>IF(odi[[#This Row],[Milestones]]=0,0,(odi[[#This Row],[Mat]]/odi[[#This Row],[Milestones]]))</f>
        <v>5</v>
      </c>
      <c r="T1043" s="3">
        <f>odi[[#This Row],[Milestones]]/odi[[#This Row],[Mat]]*100</f>
        <v>20</v>
      </c>
      <c r="U1043" s="3"/>
    </row>
    <row r="1044" spans="1:21" x14ac:dyDescent="0.3">
      <c r="A1044">
        <v>9</v>
      </c>
      <c r="B1044" t="s">
        <v>130</v>
      </c>
      <c r="C1044" t="s">
        <v>2022</v>
      </c>
      <c r="D1044">
        <v>2019</v>
      </c>
      <c r="E1044">
        <v>34</v>
      </c>
      <c r="F1044">
        <v>33</v>
      </c>
      <c r="G1044">
        <v>0</v>
      </c>
      <c r="H1044">
        <v>671</v>
      </c>
      <c r="I1044">
        <v>109</v>
      </c>
      <c r="J1044">
        <v>20.329999999999998</v>
      </c>
      <c r="K1044">
        <v>68.12</v>
      </c>
      <c r="L1044">
        <v>1</v>
      </c>
      <c r="M1044">
        <v>1</v>
      </c>
      <c r="N1044">
        <v>3</v>
      </c>
      <c r="O1044" s="2">
        <f t="shared" si="71"/>
        <v>19.735294117647058</v>
      </c>
      <c r="P1044" s="2">
        <f t="shared" si="72"/>
        <v>20.333333333333332</v>
      </c>
      <c r="Q1044">
        <f t="shared" si="73"/>
        <v>88.45</v>
      </c>
      <c r="R1044">
        <f t="shared" si="74"/>
        <v>2</v>
      </c>
      <c r="S1044" s="3">
        <f>IF(odi[[#This Row],[Milestones]]=0,0,(odi[[#This Row],[Mat]]/odi[[#This Row],[Milestones]]))</f>
        <v>17</v>
      </c>
      <c r="T1044" s="3">
        <f>odi[[#This Row],[Milestones]]/odi[[#This Row],[Mat]]*100</f>
        <v>5.8823529411764701</v>
      </c>
      <c r="U1044" s="3"/>
    </row>
    <row r="1045" spans="1:21" x14ac:dyDescent="0.3">
      <c r="A1045">
        <v>19</v>
      </c>
      <c r="B1045" t="s">
        <v>347</v>
      </c>
      <c r="C1045" t="s">
        <v>2024</v>
      </c>
      <c r="D1045">
        <v>2014</v>
      </c>
      <c r="E1045">
        <v>12</v>
      </c>
      <c r="F1045">
        <v>9</v>
      </c>
      <c r="G1045">
        <v>0</v>
      </c>
      <c r="H1045">
        <v>150</v>
      </c>
      <c r="I1045">
        <v>86</v>
      </c>
      <c r="J1045">
        <v>16.66</v>
      </c>
      <c r="K1045">
        <v>71.77</v>
      </c>
      <c r="L1045">
        <v>0</v>
      </c>
      <c r="M1045">
        <v>1</v>
      </c>
      <c r="N1045">
        <v>1</v>
      </c>
      <c r="O1045" s="2">
        <f t="shared" si="71"/>
        <v>12.5</v>
      </c>
      <c r="P1045" s="2">
        <f t="shared" si="72"/>
        <v>16.666666666666668</v>
      </c>
      <c r="Q1045">
        <f t="shared" si="73"/>
        <v>88.429999999999993</v>
      </c>
      <c r="R1045">
        <f t="shared" si="74"/>
        <v>1</v>
      </c>
      <c r="S1045" s="3">
        <f>IF(odi[[#This Row],[Milestones]]=0,0,(odi[[#This Row],[Mat]]/odi[[#This Row],[Milestones]]))</f>
        <v>12</v>
      </c>
      <c r="T1045" s="3">
        <f>odi[[#This Row],[Milestones]]/odi[[#This Row],[Mat]]*100</f>
        <v>8.3333333333333321</v>
      </c>
      <c r="U1045" s="3"/>
    </row>
    <row r="1046" spans="1:21" x14ac:dyDescent="0.3">
      <c r="A1046">
        <v>44</v>
      </c>
      <c r="B1046" t="s">
        <v>2520</v>
      </c>
      <c r="C1046" t="s">
        <v>11</v>
      </c>
      <c r="D1046">
        <v>1984</v>
      </c>
      <c r="E1046">
        <v>10</v>
      </c>
      <c r="F1046">
        <v>10</v>
      </c>
      <c r="G1046">
        <v>2</v>
      </c>
      <c r="H1046">
        <v>176</v>
      </c>
      <c r="I1046">
        <v>56</v>
      </c>
      <c r="J1046">
        <v>22</v>
      </c>
      <c r="K1046">
        <v>66.41</v>
      </c>
      <c r="L1046">
        <v>0</v>
      </c>
      <c r="M1046">
        <v>2</v>
      </c>
      <c r="N1046">
        <v>1</v>
      </c>
      <c r="O1046" s="2">
        <f t="shared" si="71"/>
        <v>17.600000000000001</v>
      </c>
      <c r="P1046" s="2">
        <f t="shared" si="72"/>
        <v>17.600000000000001</v>
      </c>
      <c r="Q1046">
        <f t="shared" si="73"/>
        <v>88.41</v>
      </c>
      <c r="R1046">
        <f t="shared" si="74"/>
        <v>2</v>
      </c>
      <c r="S1046" s="3">
        <f>IF(odi[[#This Row],[Milestones]]=0,0,(odi[[#This Row],[Mat]]/odi[[#This Row],[Milestones]]))</f>
        <v>5</v>
      </c>
      <c r="T1046" s="3">
        <f>odi[[#This Row],[Milestones]]/odi[[#This Row],[Mat]]*100</f>
        <v>20</v>
      </c>
      <c r="U1046" s="3"/>
    </row>
    <row r="1047" spans="1:21" x14ac:dyDescent="0.3">
      <c r="A1047">
        <v>13</v>
      </c>
      <c r="B1047" t="s">
        <v>2770</v>
      </c>
      <c r="C1047" t="s">
        <v>20</v>
      </c>
      <c r="D1047">
        <v>1986</v>
      </c>
      <c r="E1047">
        <v>2</v>
      </c>
      <c r="F1047">
        <v>2</v>
      </c>
      <c r="G1047">
        <v>0</v>
      </c>
      <c r="H1047">
        <v>62</v>
      </c>
      <c r="I1047">
        <v>37</v>
      </c>
      <c r="J1047">
        <v>31</v>
      </c>
      <c r="K1047">
        <v>57.4</v>
      </c>
      <c r="L1047">
        <v>0</v>
      </c>
      <c r="M1047">
        <v>0</v>
      </c>
      <c r="N1047">
        <v>0</v>
      </c>
      <c r="O1047" s="2">
        <f t="shared" si="71"/>
        <v>31</v>
      </c>
      <c r="P1047" s="2">
        <f t="shared" si="72"/>
        <v>31</v>
      </c>
      <c r="Q1047">
        <f t="shared" si="73"/>
        <v>88.4</v>
      </c>
      <c r="R1047">
        <f t="shared" si="74"/>
        <v>0</v>
      </c>
      <c r="S1047" s="3">
        <f>IF(odi[[#This Row],[Milestones]]=0,0,(odi[[#This Row],[Mat]]/odi[[#This Row],[Milestones]]))</f>
        <v>0</v>
      </c>
      <c r="T1047" s="3">
        <f>odi[[#This Row],[Milestones]]/odi[[#This Row],[Mat]]*100</f>
        <v>0</v>
      </c>
      <c r="U1047" s="3"/>
    </row>
    <row r="1048" spans="1:21" x14ac:dyDescent="0.3">
      <c r="A1048">
        <v>19</v>
      </c>
      <c r="B1048" t="s">
        <v>2840</v>
      </c>
      <c r="C1048" t="s">
        <v>2021</v>
      </c>
      <c r="D1048">
        <v>1996</v>
      </c>
      <c r="E1048">
        <v>5</v>
      </c>
      <c r="F1048">
        <v>4</v>
      </c>
      <c r="G1048">
        <v>1</v>
      </c>
      <c r="H1048">
        <v>49</v>
      </c>
      <c r="I1048">
        <v>20</v>
      </c>
      <c r="J1048">
        <v>16.329999999999998</v>
      </c>
      <c r="K1048">
        <v>72.05</v>
      </c>
      <c r="L1048">
        <v>0</v>
      </c>
      <c r="M1048">
        <v>0</v>
      </c>
      <c r="N1048">
        <v>0</v>
      </c>
      <c r="O1048" s="2">
        <f t="shared" si="71"/>
        <v>9.8000000000000007</v>
      </c>
      <c r="P1048" s="2">
        <f t="shared" si="72"/>
        <v>12.25</v>
      </c>
      <c r="Q1048">
        <f t="shared" si="73"/>
        <v>88.38</v>
      </c>
      <c r="R1048">
        <f t="shared" si="74"/>
        <v>0</v>
      </c>
      <c r="S1048" s="3">
        <f>IF(odi[[#This Row],[Milestones]]=0,0,(odi[[#This Row],[Mat]]/odi[[#This Row],[Milestones]]))</f>
        <v>0</v>
      </c>
      <c r="T1048" s="3">
        <f>odi[[#This Row],[Milestones]]/odi[[#This Row],[Mat]]*100</f>
        <v>0</v>
      </c>
      <c r="U1048" s="3"/>
    </row>
    <row r="1049" spans="1:21" x14ac:dyDescent="0.3">
      <c r="A1049">
        <v>30</v>
      </c>
      <c r="B1049" t="s">
        <v>288</v>
      </c>
      <c r="C1049" t="s">
        <v>19</v>
      </c>
      <c r="D1049">
        <v>2019</v>
      </c>
      <c r="E1049">
        <v>18</v>
      </c>
      <c r="F1049">
        <v>15</v>
      </c>
      <c r="G1049">
        <v>3</v>
      </c>
      <c r="H1049">
        <v>243</v>
      </c>
      <c r="I1049">
        <v>53</v>
      </c>
      <c r="J1049">
        <v>20.25</v>
      </c>
      <c r="K1049">
        <v>68.06</v>
      </c>
      <c r="L1049">
        <v>0</v>
      </c>
      <c r="M1049">
        <v>1</v>
      </c>
      <c r="N1049">
        <v>1</v>
      </c>
      <c r="O1049" s="2">
        <f t="shared" si="71"/>
        <v>13.5</v>
      </c>
      <c r="P1049" s="2">
        <f t="shared" si="72"/>
        <v>16.2</v>
      </c>
      <c r="Q1049">
        <f t="shared" si="73"/>
        <v>88.31</v>
      </c>
      <c r="R1049">
        <f t="shared" si="74"/>
        <v>1</v>
      </c>
      <c r="S1049" s="3">
        <f>IF(odi[[#This Row],[Milestones]]=0,0,(odi[[#This Row],[Mat]]/odi[[#This Row],[Milestones]]))</f>
        <v>18</v>
      </c>
      <c r="T1049" s="3">
        <f>odi[[#This Row],[Milestones]]/odi[[#This Row],[Mat]]*100</f>
        <v>5.5555555555555554</v>
      </c>
      <c r="U1049" s="3"/>
    </row>
    <row r="1050" spans="1:21" x14ac:dyDescent="0.3">
      <c r="A1050">
        <v>45</v>
      </c>
      <c r="B1050" t="s">
        <v>2791</v>
      </c>
      <c r="C1050" t="s">
        <v>15</v>
      </c>
      <c r="D1050">
        <v>1975</v>
      </c>
      <c r="E1050">
        <v>8</v>
      </c>
      <c r="F1050">
        <v>4</v>
      </c>
      <c r="G1050">
        <v>0</v>
      </c>
      <c r="H1050">
        <v>57</v>
      </c>
      <c r="I1050">
        <v>34</v>
      </c>
      <c r="J1050">
        <v>14.25</v>
      </c>
      <c r="K1050">
        <v>74.02</v>
      </c>
      <c r="L1050">
        <v>0</v>
      </c>
      <c r="M1050">
        <v>0</v>
      </c>
      <c r="N1050">
        <v>0</v>
      </c>
      <c r="O1050" s="2">
        <f t="shared" si="71"/>
        <v>7.125</v>
      </c>
      <c r="P1050" s="2">
        <f t="shared" si="72"/>
        <v>14.25</v>
      </c>
      <c r="Q1050">
        <f t="shared" si="73"/>
        <v>88.27</v>
      </c>
      <c r="R1050">
        <f t="shared" si="74"/>
        <v>0</v>
      </c>
      <c r="S1050" s="3">
        <f>IF(odi[[#This Row],[Milestones]]=0,0,(odi[[#This Row],[Mat]]/odi[[#This Row],[Milestones]]))</f>
        <v>0</v>
      </c>
      <c r="T1050" s="3">
        <f>odi[[#This Row],[Milestones]]/odi[[#This Row],[Mat]]*100</f>
        <v>0</v>
      </c>
      <c r="U1050" s="3"/>
    </row>
    <row r="1051" spans="1:21" x14ac:dyDescent="0.3">
      <c r="A1051">
        <v>15</v>
      </c>
      <c r="B1051" t="s">
        <v>2699</v>
      </c>
      <c r="C1051" t="s">
        <v>15</v>
      </c>
      <c r="D1051">
        <v>1981</v>
      </c>
      <c r="E1051">
        <v>2</v>
      </c>
      <c r="F1051">
        <v>2</v>
      </c>
      <c r="G1051">
        <v>0</v>
      </c>
      <c r="H1051">
        <v>86</v>
      </c>
      <c r="I1051">
        <v>62</v>
      </c>
      <c r="J1051">
        <v>43</v>
      </c>
      <c r="K1051">
        <v>45.26</v>
      </c>
      <c r="L1051">
        <v>0</v>
      </c>
      <c r="M1051">
        <v>1</v>
      </c>
      <c r="N1051">
        <v>0</v>
      </c>
      <c r="O1051" s="2">
        <f t="shared" si="71"/>
        <v>43</v>
      </c>
      <c r="P1051" s="2">
        <f t="shared" si="72"/>
        <v>43</v>
      </c>
      <c r="Q1051">
        <f t="shared" si="73"/>
        <v>88.259999999999991</v>
      </c>
      <c r="R1051">
        <f t="shared" si="74"/>
        <v>1</v>
      </c>
      <c r="S1051" s="3">
        <f>IF(odi[[#This Row],[Milestones]]=0,0,(odi[[#This Row],[Mat]]/odi[[#This Row],[Milestones]]))</f>
        <v>2</v>
      </c>
      <c r="T1051" s="3">
        <f>odi[[#This Row],[Milestones]]/odi[[#This Row],[Mat]]*100</f>
        <v>50</v>
      </c>
      <c r="U1051" s="3"/>
    </row>
    <row r="1052" spans="1:21" x14ac:dyDescent="0.3">
      <c r="A1052">
        <v>12</v>
      </c>
      <c r="B1052" t="s">
        <v>2219</v>
      </c>
      <c r="C1052" t="s">
        <v>19</v>
      </c>
      <c r="D1052">
        <v>2001</v>
      </c>
      <c r="E1052">
        <v>95</v>
      </c>
      <c r="F1052">
        <v>73</v>
      </c>
      <c r="G1052">
        <v>24</v>
      </c>
      <c r="H1052">
        <v>1090</v>
      </c>
      <c r="I1052">
        <v>47</v>
      </c>
      <c r="J1052">
        <v>22.24</v>
      </c>
      <c r="K1052">
        <v>66.02</v>
      </c>
      <c r="L1052">
        <v>0</v>
      </c>
      <c r="M1052">
        <v>0</v>
      </c>
      <c r="N1052">
        <v>5</v>
      </c>
      <c r="O1052" s="2">
        <f t="shared" si="71"/>
        <v>11.473684210526315</v>
      </c>
      <c r="P1052" s="2">
        <f t="shared" si="72"/>
        <v>14.931506849315069</v>
      </c>
      <c r="Q1052">
        <f t="shared" si="73"/>
        <v>88.259999999999991</v>
      </c>
      <c r="R1052">
        <f t="shared" si="74"/>
        <v>0</v>
      </c>
      <c r="S1052" s="3">
        <f>IF(odi[[#This Row],[Milestones]]=0,0,(odi[[#This Row],[Mat]]/odi[[#This Row],[Milestones]]))</f>
        <v>0</v>
      </c>
      <c r="T1052" s="3">
        <f>odi[[#This Row],[Milestones]]/odi[[#This Row],[Mat]]*100</f>
        <v>0</v>
      </c>
      <c r="U1052" s="3"/>
    </row>
    <row r="1053" spans="1:21" x14ac:dyDescent="0.3">
      <c r="A1053">
        <v>30</v>
      </c>
      <c r="B1053" t="s">
        <v>2421</v>
      </c>
      <c r="C1053" t="s">
        <v>13</v>
      </c>
      <c r="D1053">
        <v>2015</v>
      </c>
      <c r="E1053">
        <v>16</v>
      </c>
      <c r="F1053">
        <v>15</v>
      </c>
      <c r="G1053">
        <v>1</v>
      </c>
      <c r="H1053">
        <v>297</v>
      </c>
      <c r="I1053">
        <v>79</v>
      </c>
      <c r="J1053">
        <v>21.21</v>
      </c>
      <c r="K1053">
        <v>67.040000000000006</v>
      </c>
      <c r="L1053">
        <v>0</v>
      </c>
      <c r="M1053">
        <v>2</v>
      </c>
      <c r="N1053">
        <v>1</v>
      </c>
      <c r="O1053" s="2">
        <f t="shared" si="71"/>
        <v>18.5625</v>
      </c>
      <c r="P1053" s="2">
        <f t="shared" si="72"/>
        <v>19.8</v>
      </c>
      <c r="Q1053">
        <f t="shared" si="73"/>
        <v>88.25</v>
      </c>
      <c r="R1053">
        <f t="shared" si="74"/>
        <v>2</v>
      </c>
      <c r="S1053" s="3">
        <f>IF(odi[[#This Row],[Milestones]]=0,0,(odi[[#This Row],[Mat]]/odi[[#This Row],[Milestones]]))</f>
        <v>8</v>
      </c>
      <c r="T1053" s="3">
        <f>odi[[#This Row],[Milestones]]/odi[[#This Row],[Mat]]*100</f>
        <v>12.5</v>
      </c>
      <c r="U1053" s="3"/>
    </row>
    <row r="1054" spans="1:21" x14ac:dyDescent="0.3">
      <c r="A1054">
        <v>37</v>
      </c>
      <c r="B1054" t="s">
        <v>2176</v>
      </c>
      <c r="C1054" t="s">
        <v>11</v>
      </c>
      <c r="D1054">
        <v>1989</v>
      </c>
      <c r="E1054">
        <v>85</v>
      </c>
      <c r="F1054">
        <v>75</v>
      </c>
      <c r="G1054">
        <v>12</v>
      </c>
      <c r="H1054">
        <v>1924</v>
      </c>
      <c r="I1054">
        <v>102</v>
      </c>
      <c r="J1054">
        <v>30.53</v>
      </c>
      <c r="K1054">
        <v>57.7</v>
      </c>
      <c r="L1054">
        <v>2</v>
      </c>
      <c r="M1054">
        <v>13</v>
      </c>
      <c r="N1054">
        <v>2</v>
      </c>
      <c r="O1054" s="2">
        <f t="shared" si="71"/>
        <v>22.63529411764706</v>
      </c>
      <c r="P1054" s="2">
        <f t="shared" si="72"/>
        <v>25.653333333333332</v>
      </c>
      <c r="Q1054">
        <f t="shared" si="73"/>
        <v>88.23</v>
      </c>
      <c r="R1054">
        <f t="shared" si="74"/>
        <v>15</v>
      </c>
      <c r="S1054" s="3">
        <f>IF(odi[[#This Row],[Milestones]]=0,0,(odi[[#This Row],[Mat]]/odi[[#This Row],[Milestones]]))</f>
        <v>5.666666666666667</v>
      </c>
      <c r="T1054" s="3">
        <f>odi[[#This Row],[Milestones]]/odi[[#This Row],[Mat]]*100</f>
        <v>17.647058823529413</v>
      </c>
      <c r="U1054" s="3"/>
    </row>
    <row r="1055" spans="1:21" x14ac:dyDescent="0.3">
      <c r="A1055">
        <v>12</v>
      </c>
      <c r="B1055" t="s">
        <v>468</v>
      </c>
      <c r="C1055" t="s">
        <v>22</v>
      </c>
      <c r="D1055">
        <v>2011</v>
      </c>
      <c r="E1055">
        <v>42</v>
      </c>
      <c r="F1055">
        <v>38</v>
      </c>
      <c r="G1055">
        <v>4</v>
      </c>
      <c r="H1055">
        <v>666</v>
      </c>
      <c r="I1055">
        <v>56</v>
      </c>
      <c r="J1055">
        <v>19.579999999999998</v>
      </c>
      <c r="K1055">
        <v>68.650000000000006</v>
      </c>
      <c r="L1055">
        <v>0</v>
      </c>
      <c r="M1055">
        <v>2</v>
      </c>
      <c r="N1055">
        <v>5</v>
      </c>
      <c r="O1055" s="2">
        <f t="shared" si="71"/>
        <v>15.857142857142858</v>
      </c>
      <c r="P1055" s="2">
        <f t="shared" si="72"/>
        <v>17.526315789473685</v>
      </c>
      <c r="Q1055">
        <f t="shared" si="73"/>
        <v>88.23</v>
      </c>
      <c r="R1055">
        <f t="shared" si="74"/>
        <v>2</v>
      </c>
      <c r="S1055" s="3">
        <f>IF(odi[[#This Row],[Milestones]]=0,0,(odi[[#This Row],[Mat]]/odi[[#This Row],[Milestones]]))</f>
        <v>21</v>
      </c>
      <c r="T1055" s="3">
        <f>odi[[#This Row],[Milestones]]/odi[[#This Row],[Mat]]*100</f>
        <v>4.7619047619047619</v>
      </c>
      <c r="U1055" s="3"/>
    </row>
    <row r="1056" spans="1:21" x14ac:dyDescent="0.3">
      <c r="A1056">
        <v>22</v>
      </c>
      <c r="B1056" t="s">
        <v>2564</v>
      </c>
      <c r="C1056" t="s">
        <v>13</v>
      </c>
      <c r="D1056">
        <v>1977</v>
      </c>
      <c r="E1056">
        <v>6</v>
      </c>
      <c r="F1056">
        <v>6</v>
      </c>
      <c r="G1056">
        <v>1</v>
      </c>
      <c r="H1056">
        <v>149</v>
      </c>
      <c r="I1056">
        <v>80</v>
      </c>
      <c r="J1056">
        <v>29.8</v>
      </c>
      <c r="K1056">
        <v>58.43</v>
      </c>
      <c r="L1056">
        <v>0</v>
      </c>
      <c r="M1056">
        <v>1</v>
      </c>
      <c r="N1056">
        <v>2</v>
      </c>
      <c r="O1056" s="2">
        <f t="shared" si="71"/>
        <v>24.833333333333332</v>
      </c>
      <c r="P1056" s="2">
        <f t="shared" si="72"/>
        <v>24.833333333333332</v>
      </c>
      <c r="Q1056">
        <f t="shared" si="73"/>
        <v>88.23</v>
      </c>
      <c r="R1056">
        <f t="shared" si="74"/>
        <v>1</v>
      </c>
      <c r="S1056" s="3">
        <f>IF(odi[[#This Row],[Milestones]]=0,0,(odi[[#This Row],[Mat]]/odi[[#This Row],[Milestones]]))</f>
        <v>6</v>
      </c>
      <c r="T1056" s="3">
        <f>odi[[#This Row],[Milestones]]/odi[[#This Row],[Mat]]*100</f>
        <v>16.666666666666664</v>
      </c>
      <c r="U1056" s="3"/>
    </row>
    <row r="1057" spans="1:21" x14ac:dyDescent="0.3">
      <c r="A1057">
        <v>44</v>
      </c>
      <c r="B1057" t="s">
        <v>215</v>
      </c>
      <c r="C1057" t="s">
        <v>19</v>
      </c>
      <c r="D1057">
        <v>2019</v>
      </c>
      <c r="E1057">
        <v>49</v>
      </c>
      <c r="F1057">
        <v>45</v>
      </c>
      <c r="G1057">
        <v>5</v>
      </c>
      <c r="H1057">
        <v>827</v>
      </c>
      <c r="I1057">
        <v>58</v>
      </c>
      <c r="J1057">
        <v>20.67</v>
      </c>
      <c r="K1057">
        <v>67.510000000000005</v>
      </c>
      <c r="L1057">
        <v>0</v>
      </c>
      <c r="M1057">
        <v>4</v>
      </c>
      <c r="N1057">
        <v>3</v>
      </c>
      <c r="O1057" s="2">
        <f t="shared" si="71"/>
        <v>16.877551020408163</v>
      </c>
      <c r="P1057" s="2">
        <f t="shared" si="72"/>
        <v>18.377777777777776</v>
      </c>
      <c r="Q1057">
        <f t="shared" si="73"/>
        <v>88.18</v>
      </c>
      <c r="R1057">
        <f t="shared" si="74"/>
        <v>4</v>
      </c>
      <c r="S1057" s="3">
        <f>IF(odi[[#This Row],[Milestones]]=0,0,(odi[[#This Row],[Mat]]/odi[[#This Row],[Milestones]]))</f>
        <v>12.25</v>
      </c>
      <c r="T1057" s="3">
        <f>odi[[#This Row],[Milestones]]/odi[[#This Row],[Mat]]*100</f>
        <v>8.1632653061224492</v>
      </c>
      <c r="U1057" s="3"/>
    </row>
    <row r="1058" spans="1:21" x14ac:dyDescent="0.3">
      <c r="A1058">
        <v>36</v>
      </c>
      <c r="B1058" t="s">
        <v>403</v>
      </c>
      <c r="C1058" t="s">
        <v>11</v>
      </c>
      <c r="D1058">
        <v>2015</v>
      </c>
      <c r="E1058">
        <v>17</v>
      </c>
      <c r="F1058">
        <v>16</v>
      </c>
      <c r="G1058">
        <v>0</v>
      </c>
      <c r="H1058">
        <v>339</v>
      </c>
      <c r="I1058">
        <v>72</v>
      </c>
      <c r="J1058">
        <v>21.18</v>
      </c>
      <c r="K1058">
        <v>66.989999999999995</v>
      </c>
      <c r="L1058">
        <v>0</v>
      </c>
      <c r="M1058">
        <v>1</v>
      </c>
      <c r="N1058">
        <v>0</v>
      </c>
      <c r="O1058" s="2">
        <f t="shared" si="71"/>
        <v>19.941176470588236</v>
      </c>
      <c r="P1058" s="2">
        <f t="shared" si="72"/>
        <v>21.1875</v>
      </c>
      <c r="Q1058">
        <f t="shared" si="73"/>
        <v>88.169999999999987</v>
      </c>
      <c r="R1058">
        <f t="shared" si="74"/>
        <v>1</v>
      </c>
      <c r="S1058" s="3">
        <f>IF(odi[[#This Row],[Milestones]]=0,0,(odi[[#This Row],[Mat]]/odi[[#This Row],[Milestones]]))</f>
        <v>17</v>
      </c>
      <c r="T1058" s="3">
        <f>odi[[#This Row],[Milestones]]/odi[[#This Row],[Mat]]*100</f>
        <v>5.8823529411764701</v>
      </c>
      <c r="U1058" s="3"/>
    </row>
    <row r="1059" spans="1:21" x14ac:dyDescent="0.3">
      <c r="A1059">
        <v>9</v>
      </c>
      <c r="B1059" t="s">
        <v>596</v>
      </c>
      <c r="C1059" t="s">
        <v>2041</v>
      </c>
      <c r="D1059">
        <v>2009</v>
      </c>
      <c r="E1059">
        <v>26</v>
      </c>
      <c r="F1059">
        <v>26</v>
      </c>
      <c r="G1059">
        <v>1</v>
      </c>
      <c r="H1059">
        <v>496</v>
      </c>
      <c r="I1059">
        <v>52</v>
      </c>
      <c r="J1059">
        <v>19.84</v>
      </c>
      <c r="K1059">
        <v>68.31</v>
      </c>
      <c r="L1059">
        <v>0</v>
      </c>
      <c r="M1059">
        <v>1</v>
      </c>
      <c r="N1059">
        <v>1</v>
      </c>
      <c r="O1059" s="2">
        <f t="shared" si="71"/>
        <v>19.076923076923077</v>
      </c>
      <c r="P1059" s="2">
        <f t="shared" si="72"/>
        <v>19.076923076923077</v>
      </c>
      <c r="Q1059">
        <f t="shared" si="73"/>
        <v>88.15</v>
      </c>
      <c r="R1059">
        <f t="shared" si="74"/>
        <v>1</v>
      </c>
      <c r="S1059" s="3">
        <f>IF(odi[[#This Row],[Milestones]]=0,0,(odi[[#This Row],[Mat]]/odi[[#This Row],[Milestones]]))</f>
        <v>26</v>
      </c>
      <c r="T1059" s="3">
        <f>odi[[#This Row],[Milestones]]/odi[[#This Row],[Mat]]*100</f>
        <v>3.8461538461538463</v>
      </c>
      <c r="U1059" s="3"/>
    </row>
    <row r="1060" spans="1:21" x14ac:dyDescent="0.3">
      <c r="A1060">
        <v>27</v>
      </c>
      <c r="B1060" t="s">
        <v>2486</v>
      </c>
      <c r="C1060" t="s">
        <v>2020</v>
      </c>
      <c r="D1060">
        <v>2010</v>
      </c>
      <c r="E1060">
        <v>14</v>
      </c>
      <c r="F1060">
        <v>11</v>
      </c>
      <c r="G1060">
        <v>2</v>
      </c>
      <c r="H1060">
        <v>218</v>
      </c>
      <c r="I1060">
        <v>46</v>
      </c>
      <c r="J1060">
        <v>24.22</v>
      </c>
      <c r="K1060">
        <v>63.92</v>
      </c>
      <c r="L1060">
        <v>0</v>
      </c>
      <c r="M1060">
        <v>0</v>
      </c>
      <c r="N1060">
        <v>1</v>
      </c>
      <c r="O1060" s="2">
        <f t="shared" si="71"/>
        <v>15.571428571428571</v>
      </c>
      <c r="P1060" s="2">
        <f t="shared" si="72"/>
        <v>19.818181818181817</v>
      </c>
      <c r="Q1060">
        <f t="shared" si="73"/>
        <v>88.14</v>
      </c>
      <c r="R1060">
        <f t="shared" si="74"/>
        <v>0</v>
      </c>
      <c r="S1060" s="3">
        <f>IF(odi[[#This Row],[Milestones]]=0,0,(odi[[#This Row],[Mat]]/odi[[#This Row],[Milestones]]))</f>
        <v>0</v>
      </c>
      <c r="T1060" s="3">
        <f>odi[[#This Row],[Milestones]]/odi[[#This Row],[Mat]]*100</f>
        <v>0</v>
      </c>
      <c r="U1060" s="3"/>
    </row>
    <row r="1061" spans="1:21" x14ac:dyDescent="0.3">
      <c r="A1061">
        <v>36</v>
      </c>
      <c r="B1061" t="s">
        <v>2251</v>
      </c>
      <c r="C1061" t="s">
        <v>13</v>
      </c>
      <c r="D1061">
        <v>1988</v>
      </c>
      <c r="E1061">
        <v>31</v>
      </c>
      <c r="F1061">
        <v>30</v>
      </c>
      <c r="G1061">
        <v>3</v>
      </c>
      <c r="H1061">
        <v>848</v>
      </c>
      <c r="I1061">
        <v>142</v>
      </c>
      <c r="J1061">
        <v>31.4</v>
      </c>
      <c r="K1061">
        <v>56.72</v>
      </c>
      <c r="L1061">
        <v>2</v>
      </c>
      <c r="M1061">
        <v>4</v>
      </c>
      <c r="N1061">
        <v>1</v>
      </c>
      <c r="O1061" s="2">
        <f t="shared" si="71"/>
        <v>27.35483870967742</v>
      </c>
      <c r="P1061" s="2">
        <f t="shared" si="72"/>
        <v>28.266666666666666</v>
      </c>
      <c r="Q1061">
        <f t="shared" si="73"/>
        <v>88.12</v>
      </c>
      <c r="R1061">
        <f t="shared" si="74"/>
        <v>6</v>
      </c>
      <c r="S1061" s="3">
        <f>IF(odi[[#This Row],[Milestones]]=0,0,(odi[[#This Row],[Mat]]/odi[[#This Row],[Milestones]]))</f>
        <v>5.166666666666667</v>
      </c>
      <c r="T1061" s="3">
        <f>odi[[#This Row],[Milestones]]/odi[[#This Row],[Mat]]*100</f>
        <v>19.35483870967742</v>
      </c>
      <c r="U1061" s="3"/>
    </row>
    <row r="1062" spans="1:21" x14ac:dyDescent="0.3">
      <c r="A1062">
        <v>48</v>
      </c>
      <c r="B1062" t="s">
        <v>2762</v>
      </c>
      <c r="C1062" t="s">
        <v>15</v>
      </c>
      <c r="D1062">
        <v>1978</v>
      </c>
      <c r="E1062">
        <v>12</v>
      </c>
      <c r="F1062">
        <v>6</v>
      </c>
      <c r="G1062">
        <v>1</v>
      </c>
      <c r="H1062">
        <v>64</v>
      </c>
      <c r="I1062">
        <v>30</v>
      </c>
      <c r="J1062">
        <v>12.8</v>
      </c>
      <c r="K1062">
        <v>75.290000000000006</v>
      </c>
      <c r="L1062">
        <v>0</v>
      </c>
      <c r="M1062">
        <v>0</v>
      </c>
      <c r="N1062">
        <v>1</v>
      </c>
      <c r="O1062" s="2">
        <f t="shared" si="71"/>
        <v>5.333333333333333</v>
      </c>
      <c r="P1062" s="2">
        <f t="shared" si="72"/>
        <v>10.666666666666666</v>
      </c>
      <c r="Q1062">
        <f t="shared" si="73"/>
        <v>88.09</v>
      </c>
      <c r="R1062">
        <f t="shared" si="74"/>
        <v>0</v>
      </c>
      <c r="S1062" s="3">
        <f>IF(odi[[#This Row],[Milestones]]=0,0,(odi[[#This Row],[Mat]]/odi[[#This Row],[Milestones]]))</f>
        <v>0</v>
      </c>
      <c r="T1062" s="3">
        <f>odi[[#This Row],[Milestones]]/odi[[#This Row],[Mat]]*100</f>
        <v>0</v>
      </c>
      <c r="U1062" s="3"/>
    </row>
    <row r="1063" spans="1:21" x14ac:dyDescent="0.3">
      <c r="A1063">
        <v>44</v>
      </c>
      <c r="B1063" t="s">
        <v>154</v>
      </c>
      <c r="C1063" t="s">
        <v>21</v>
      </c>
      <c r="D1063">
        <v>2019</v>
      </c>
      <c r="E1063">
        <v>51</v>
      </c>
      <c r="F1063">
        <v>50</v>
      </c>
      <c r="G1063">
        <v>1</v>
      </c>
      <c r="H1063">
        <v>1216</v>
      </c>
      <c r="I1063">
        <v>114</v>
      </c>
      <c r="J1063">
        <v>24.81</v>
      </c>
      <c r="K1063">
        <v>63.23</v>
      </c>
      <c r="L1063">
        <v>1</v>
      </c>
      <c r="M1063">
        <v>7</v>
      </c>
      <c r="N1063">
        <v>4</v>
      </c>
      <c r="O1063" s="2">
        <f t="shared" si="71"/>
        <v>23.843137254901961</v>
      </c>
      <c r="P1063" s="2">
        <f t="shared" si="72"/>
        <v>24.32</v>
      </c>
      <c r="Q1063">
        <f t="shared" si="73"/>
        <v>88.039999999999992</v>
      </c>
      <c r="R1063">
        <f t="shared" si="74"/>
        <v>8</v>
      </c>
      <c r="S1063" s="3">
        <f>IF(odi[[#This Row],[Milestones]]=0,0,(odi[[#This Row],[Mat]]/odi[[#This Row],[Milestones]]))</f>
        <v>6.375</v>
      </c>
      <c r="T1063" s="3">
        <f>odi[[#This Row],[Milestones]]/odi[[#This Row],[Mat]]*100</f>
        <v>15.686274509803921</v>
      </c>
      <c r="U1063" s="3"/>
    </row>
    <row r="1064" spans="1:21" x14ac:dyDescent="0.3">
      <c r="A1064">
        <v>5</v>
      </c>
      <c r="B1064" t="s">
        <v>153</v>
      </c>
      <c r="C1064" t="s">
        <v>19</v>
      </c>
      <c r="D1064">
        <v>2016</v>
      </c>
      <c r="E1064">
        <v>127</v>
      </c>
      <c r="F1064">
        <v>126</v>
      </c>
      <c r="G1064">
        <v>4</v>
      </c>
      <c r="H1064">
        <v>2994</v>
      </c>
      <c r="I1064">
        <v>116</v>
      </c>
      <c r="J1064">
        <v>24.54</v>
      </c>
      <c r="K1064">
        <v>63.48</v>
      </c>
      <c r="L1064">
        <v>2</v>
      </c>
      <c r="M1064">
        <v>21</v>
      </c>
      <c r="N1064">
        <v>14</v>
      </c>
      <c r="O1064" s="2">
        <f t="shared" si="71"/>
        <v>23.5748031496063</v>
      </c>
      <c r="P1064" s="2">
        <f t="shared" si="72"/>
        <v>23.761904761904763</v>
      </c>
      <c r="Q1064">
        <f t="shared" si="73"/>
        <v>88.02</v>
      </c>
      <c r="R1064">
        <f t="shared" si="74"/>
        <v>23</v>
      </c>
      <c r="S1064" s="3">
        <f>IF(odi[[#This Row],[Milestones]]=0,0,(odi[[#This Row],[Mat]]/odi[[#This Row],[Milestones]]))</f>
        <v>5.5217391304347823</v>
      </c>
      <c r="T1064" s="3">
        <f>odi[[#This Row],[Milestones]]/odi[[#This Row],[Mat]]*100</f>
        <v>18.110236220472441</v>
      </c>
      <c r="U1064" s="3"/>
    </row>
    <row r="1065" spans="1:21" x14ac:dyDescent="0.3">
      <c r="A1065">
        <v>17</v>
      </c>
      <c r="B1065" t="s">
        <v>3050</v>
      </c>
      <c r="C1065" t="s">
        <v>14</v>
      </c>
      <c r="D1065">
        <v>1994</v>
      </c>
      <c r="E1065">
        <v>2</v>
      </c>
      <c r="F1065">
        <v>2</v>
      </c>
      <c r="G1065">
        <v>2</v>
      </c>
      <c r="H1065">
        <v>22</v>
      </c>
      <c r="I1065">
        <v>20</v>
      </c>
      <c r="J1065">
        <v>0</v>
      </c>
      <c r="K1065">
        <v>88</v>
      </c>
      <c r="L1065">
        <v>0</v>
      </c>
      <c r="M1065">
        <v>0</v>
      </c>
      <c r="N1065">
        <v>0</v>
      </c>
      <c r="O1065" s="2">
        <f t="shared" si="71"/>
        <v>11</v>
      </c>
      <c r="P1065" s="2">
        <f t="shared" si="72"/>
        <v>11</v>
      </c>
      <c r="Q1065">
        <f t="shared" si="73"/>
        <v>88</v>
      </c>
      <c r="R1065">
        <f t="shared" si="74"/>
        <v>0</v>
      </c>
      <c r="S1065" s="3">
        <f>IF(odi[[#This Row],[Milestones]]=0,0,(odi[[#This Row],[Mat]]/odi[[#This Row],[Milestones]]))</f>
        <v>0</v>
      </c>
      <c r="T1065" s="3">
        <f>odi[[#This Row],[Milestones]]/odi[[#This Row],[Mat]]*100</f>
        <v>0</v>
      </c>
      <c r="U1065" s="3"/>
    </row>
    <row r="1066" spans="1:21" x14ac:dyDescent="0.3">
      <c r="A1066">
        <v>32</v>
      </c>
      <c r="B1066" t="s">
        <v>2443</v>
      </c>
      <c r="C1066" t="s">
        <v>13</v>
      </c>
      <c r="D1066">
        <v>1977</v>
      </c>
      <c r="E1066">
        <v>22</v>
      </c>
      <c r="F1066">
        <v>19</v>
      </c>
      <c r="G1066">
        <v>3</v>
      </c>
      <c r="H1066">
        <v>269</v>
      </c>
      <c r="I1066">
        <v>48</v>
      </c>
      <c r="J1066">
        <v>16.809999999999999</v>
      </c>
      <c r="K1066">
        <v>71.16</v>
      </c>
      <c r="L1066">
        <v>0</v>
      </c>
      <c r="M1066">
        <v>0</v>
      </c>
      <c r="N1066">
        <v>1</v>
      </c>
      <c r="O1066" s="2">
        <f t="shared" si="71"/>
        <v>12.227272727272727</v>
      </c>
      <c r="P1066" s="2">
        <f t="shared" si="72"/>
        <v>14.157894736842104</v>
      </c>
      <c r="Q1066">
        <f t="shared" si="73"/>
        <v>87.97</v>
      </c>
      <c r="R1066">
        <f t="shared" si="74"/>
        <v>0</v>
      </c>
      <c r="S1066" s="3">
        <f>IF(odi[[#This Row],[Milestones]]=0,0,(odi[[#This Row],[Mat]]/odi[[#This Row],[Milestones]]))</f>
        <v>0</v>
      </c>
      <c r="T1066" s="3">
        <f>odi[[#This Row],[Milestones]]/odi[[#This Row],[Mat]]*100</f>
        <v>0</v>
      </c>
      <c r="U1066" s="3"/>
    </row>
    <row r="1067" spans="1:21" x14ac:dyDescent="0.3">
      <c r="A1067">
        <v>43</v>
      </c>
      <c r="B1067" t="s">
        <v>2498</v>
      </c>
      <c r="C1067" t="s">
        <v>2022</v>
      </c>
      <c r="D1067">
        <v>2015</v>
      </c>
      <c r="E1067">
        <v>10</v>
      </c>
      <c r="F1067">
        <v>10</v>
      </c>
      <c r="G1067">
        <v>0</v>
      </c>
      <c r="H1067">
        <v>205</v>
      </c>
      <c r="I1067">
        <v>66</v>
      </c>
      <c r="J1067">
        <v>20.5</v>
      </c>
      <c r="K1067">
        <v>67.430000000000007</v>
      </c>
      <c r="L1067">
        <v>0</v>
      </c>
      <c r="M1067">
        <v>2</v>
      </c>
      <c r="N1067">
        <v>0</v>
      </c>
      <c r="O1067" s="2">
        <f t="shared" si="71"/>
        <v>20.5</v>
      </c>
      <c r="P1067" s="2">
        <f t="shared" si="72"/>
        <v>20.5</v>
      </c>
      <c r="Q1067">
        <f t="shared" si="73"/>
        <v>87.93</v>
      </c>
      <c r="R1067">
        <f t="shared" si="74"/>
        <v>2</v>
      </c>
      <c r="S1067" s="3">
        <f>IF(odi[[#This Row],[Milestones]]=0,0,(odi[[#This Row],[Mat]]/odi[[#This Row],[Milestones]]))</f>
        <v>5</v>
      </c>
      <c r="T1067" s="3">
        <f>odi[[#This Row],[Milestones]]/odi[[#This Row],[Mat]]*100</f>
        <v>20</v>
      </c>
      <c r="U1067" s="3"/>
    </row>
    <row r="1068" spans="1:21" x14ac:dyDescent="0.3">
      <c r="A1068">
        <v>46</v>
      </c>
      <c r="B1068" t="s">
        <v>2324</v>
      </c>
      <c r="C1068" t="s">
        <v>18</v>
      </c>
      <c r="D1068">
        <v>1990</v>
      </c>
      <c r="E1068">
        <v>53</v>
      </c>
      <c r="F1068">
        <v>43</v>
      </c>
      <c r="G1068">
        <v>12</v>
      </c>
      <c r="H1068">
        <v>512</v>
      </c>
      <c r="I1068">
        <v>43</v>
      </c>
      <c r="J1068">
        <v>16.510000000000002</v>
      </c>
      <c r="K1068">
        <v>71.400000000000006</v>
      </c>
      <c r="L1068">
        <v>0</v>
      </c>
      <c r="M1068">
        <v>0</v>
      </c>
      <c r="N1068">
        <v>6</v>
      </c>
      <c r="O1068" s="2">
        <f t="shared" si="71"/>
        <v>9.6603773584905657</v>
      </c>
      <c r="P1068" s="2">
        <f t="shared" si="72"/>
        <v>11.906976744186046</v>
      </c>
      <c r="Q1068">
        <f t="shared" si="73"/>
        <v>87.910000000000011</v>
      </c>
      <c r="R1068">
        <f t="shared" si="74"/>
        <v>0</v>
      </c>
      <c r="S1068" s="3">
        <f>IF(odi[[#This Row],[Milestones]]=0,0,(odi[[#This Row],[Mat]]/odi[[#This Row],[Milestones]]))</f>
        <v>0</v>
      </c>
      <c r="T1068" s="3">
        <f>odi[[#This Row],[Milestones]]/odi[[#This Row],[Mat]]*100</f>
        <v>0</v>
      </c>
      <c r="U1068" s="3"/>
    </row>
    <row r="1069" spans="1:21" x14ac:dyDescent="0.3">
      <c r="A1069">
        <v>3</v>
      </c>
      <c r="B1069" t="s">
        <v>3040</v>
      </c>
      <c r="C1069" t="s">
        <v>2020</v>
      </c>
      <c r="D1069">
        <v>1999</v>
      </c>
      <c r="E1069">
        <v>5</v>
      </c>
      <c r="F1069">
        <v>4</v>
      </c>
      <c r="G1069">
        <v>0</v>
      </c>
      <c r="H1069">
        <v>23</v>
      </c>
      <c r="I1069">
        <v>11</v>
      </c>
      <c r="J1069">
        <v>5.75</v>
      </c>
      <c r="K1069">
        <v>82.14</v>
      </c>
      <c r="L1069">
        <v>0</v>
      </c>
      <c r="M1069">
        <v>0</v>
      </c>
      <c r="N1069">
        <v>0</v>
      </c>
      <c r="O1069" s="2">
        <f t="shared" si="71"/>
        <v>4.5999999999999996</v>
      </c>
      <c r="P1069" s="2">
        <f t="shared" si="72"/>
        <v>5.75</v>
      </c>
      <c r="Q1069">
        <f t="shared" si="73"/>
        <v>87.89</v>
      </c>
      <c r="R1069">
        <f t="shared" si="74"/>
        <v>0</v>
      </c>
      <c r="S1069" s="3">
        <f>IF(odi[[#This Row],[Milestones]]=0,0,(odi[[#This Row],[Mat]]/odi[[#This Row],[Milestones]]))</f>
        <v>0</v>
      </c>
      <c r="T1069" s="3">
        <f>odi[[#This Row],[Milestones]]/odi[[#This Row],[Mat]]*100</f>
        <v>0</v>
      </c>
      <c r="U1069" s="3"/>
    </row>
    <row r="1070" spans="1:21" x14ac:dyDescent="0.3">
      <c r="A1070">
        <v>48</v>
      </c>
      <c r="B1070" t="s">
        <v>1585</v>
      </c>
      <c r="C1070" t="s">
        <v>2040</v>
      </c>
      <c r="D1070">
        <v>2019</v>
      </c>
      <c r="E1070">
        <v>7</v>
      </c>
      <c r="F1070">
        <v>7</v>
      </c>
      <c r="G1070">
        <v>2</v>
      </c>
      <c r="H1070">
        <v>112</v>
      </c>
      <c r="I1070">
        <v>31</v>
      </c>
      <c r="J1070">
        <v>22.4</v>
      </c>
      <c r="K1070">
        <v>65.489999999999995</v>
      </c>
      <c r="L1070">
        <v>0</v>
      </c>
      <c r="M1070">
        <v>0</v>
      </c>
      <c r="N1070">
        <v>0</v>
      </c>
      <c r="O1070" s="2">
        <f t="shared" si="71"/>
        <v>16</v>
      </c>
      <c r="P1070" s="2">
        <f t="shared" si="72"/>
        <v>16</v>
      </c>
      <c r="Q1070">
        <f t="shared" si="73"/>
        <v>87.889999999999986</v>
      </c>
      <c r="R1070">
        <f t="shared" si="74"/>
        <v>0</v>
      </c>
      <c r="S1070" s="3">
        <f>IF(odi[[#This Row],[Milestones]]=0,0,(odi[[#This Row],[Mat]]/odi[[#This Row],[Milestones]]))</f>
        <v>0</v>
      </c>
      <c r="T1070" s="3">
        <f>odi[[#This Row],[Milestones]]/odi[[#This Row],[Mat]]*100</f>
        <v>0</v>
      </c>
      <c r="U1070" s="3"/>
    </row>
    <row r="1071" spans="1:21" x14ac:dyDescent="0.3">
      <c r="A1071">
        <v>47</v>
      </c>
      <c r="B1071" t="s">
        <v>3104</v>
      </c>
      <c r="C1071" t="s">
        <v>13</v>
      </c>
      <c r="D1071">
        <v>1975</v>
      </c>
      <c r="E1071">
        <v>10</v>
      </c>
      <c r="F1071">
        <v>3</v>
      </c>
      <c r="G1071">
        <v>2</v>
      </c>
      <c r="H1071">
        <v>17</v>
      </c>
      <c r="I1071">
        <v>8</v>
      </c>
      <c r="J1071">
        <v>17</v>
      </c>
      <c r="K1071">
        <v>70.83</v>
      </c>
      <c r="L1071">
        <v>0</v>
      </c>
      <c r="M1071">
        <v>0</v>
      </c>
      <c r="N1071">
        <v>0</v>
      </c>
      <c r="O1071" s="2">
        <f t="shared" si="71"/>
        <v>1.7</v>
      </c>
      <c r="P1071" s="2">
        <f t="shared" si="72"/>
        <v>5.666666666666667</v>
      </c>
      <c r="Q1071">
        <f t="shared" si="73"/>
        <v>87.83</v>
      </c>
      <c r="R1071">
        <f t="shared" si="74"/>
        <v>0</v>
      </c>
      <c r="S1071" s="3">
        <f>IF(odi[[#This Row],[Milestones]]=0,0,(odi[[#This Row],[Mat]]/odi[[#This Row],[Milestones]]))</f>
        <v>0</v>
      </c>
      <c r="T1071" s="3">
        <f>odi[[#This Row],[Milestones]]/odi[[#This Row],[Mat]]*100</f>
        <v>0</v>
      </c>
      <c r="U1071" s="3"/>
    </row>
    <row r="1072" spans="1:21" x14ac:dyDescent="0.3">
      <c r="A1072">
        <v>19</v>
      </c>
      <c r="B1072" t="s">
        <v>1881</v>
      </c>
      <c r="C1072" t="s">
        <v>16</v>
      </c>
      <c r="D1072">
        <v>2013</v>
      </c>
      <c r="E1072">
        <v>4</v>
      </c>
      <c r="F1072">
        <v>2</v>
      </c>
      <c r="G1072">
        <v>0</v>
      </c>
      <c r="H1072">
        <v>13</v>
      </c>
      <c r="I1072">
        <v>11</v>
      </c>
      <c r="J1072">
        <v>6.5</v>
      </c>
      <c r="K1072">
        <v>81.25</v>
      </c>
      <c r="L1072">
        <v>0</v>
      </c>
      <c r="M1072">
        <v>0</v>
      </c>
      <c r="N1072">
        <v>0</v>
      </c>
      <c r="O1072" s="2">
        <f t="shared" si="71"/>
        <v>3.25</v>
      </c>
      <c r="P1072" s="2">
        <f t="shared" si="72"/>
        <v>6.5</v>
      </c>
      <c r="Q1072">
        <f t="shared" si="73"/>
        <v>87.75</v>
      </c>
      <c r="R1072">
        <f t="shared" si="74"/>
        <v>0</v>
      </c>
      <c r="S1072" s="3">
        <f>IF(odi[[#This Row],[Milestones]]=0,0,(odi[[#This Row],[Mat]]/odi[[#This Row],[Milestones]]))</f>
        <v>0</v>
      </c>
      <c r="T1072" s="3">
        <f>odi[[#This Row],[Milestones]]/odi[[#This Row],[Mat]]*100</f>
        <v>0</v>
      </c>
      <c r="U1072" s="3"/>
    </row>
    <row r="1073" spans="1:21" x14ac:dyDescent="0.3">
      <c r="A1073">
        <v>7</v>
      </c>
      <c r="B1073" t="s">
        <v>2937</v>
      </c>
      <c r="C1073" t="s">
        <v>13</v>
      </c>
      <c r="D1073">
        <v>2005</v>
      </c>
      <c r="E1073">
        <v>11</v>
      </c>
      <c r="F1073">
        <v>7</v>
      </c>
      <c r="G1073">
        <v>4</v>
      </c>
      <c r="H1073">
        <v>35</v>
      </c>
      <c r="I1073">
        <v>11</v>
      </c>
      <c r="J1073">
        <v>11.66</v>
      </c>
      <c r="K1073">
        <v>76.08</v>
      </c>
      <c r="L1073">
        <v>0</v>
      </c>
      <c r="M1073">
        <v>0</v>
      </c>
      <c r="N1073">
        <v>1</v>
      </c>
      <c r="O1073" s="2">
        <f t="shared" si="71"/>
        <v>3.1818181818181817</v>
      </c>
      <c r="P1073" s="2">
        <f t="shared" si="72"/>
        <v>5</v>
      </c>
      <c r="Q1073">
        <f t="shared" si="73"/>
        <v>87.74</v>
      </c>
      <c r="R1073">
        <f t="shared" si="74"/>
        <v>0</v>
      </c>
      <c r="S1073" s="3">
        <f>IF(odi[[#This Row],[Milestones]]=0,0,(odi[[#This Row],[Mat]]/odi[[#This Row],[Milestones]]))</f>
        <v>0</v>
      </c>
      <c r="T1073" s="3">
        <f>odi[[#This Row],[Milestones]]/odi[[#This Row],[Mat]]*100</f>
        <v>0</v>
      </c>
      <c r="U1073" s="3"/>
    </row>
    <row r="1074" spans="1:21" x14ac:dyDescent="0.3">
      <c r="A1074">
        <v>32</v>
      </c>
      <c r="B1074" t="s">
        <v>1695</v>
      </c>
      <c r="C1074" t="s">
        <v>16</v>
      </c>
      <c r="D1074">
        <v>2019</v>
      </c>
      <c r="E1074">
        <v>17</v>
      </c>
      <c r="F1074">
        <v>4</v>
      </c>
      <c r="G1074">
        <v>1</v>
      </c>
      <c r="H1074">
        <v>6</v>
      </c>
      <c r="I1074">
        <v>6</v>
      </c>
      <c r="J1074">
        <v>2</v>
      </c>
      <c r="K1074">
        <v>85.71</v>
      </c>
      <c r="L1074">
        <v>0</v>
      </c>
      <c r="M1074">
        <v>0</v>
      </c>
      <c r="N1074">
        <v>2</v>
      </c>
      <c r="O1074" s="2">
        <f t="shared" si="71"/>
        <v>0.35294117647058826</v>
      </c>
      <c r="P1074" s="2">
        <f t="shared" si="72"/>
        <v>1.5</v>
      </c>
      <c r="Q1074">
        <f t="shared" si="73"/>
        <v>87.71</v>
      </c>
      <c r="R1074">
        <f t="shared" si="74"/>
        <v>0</v>
      </c>
      <c r="S1074" s="3">
        <f>IF(odi[[#This Row],[Milestones]]=0,0,(odi[[#This Row],[Mat]]/odi[[#This Row],[Milestones]]))</f>
        <v>0</v>
      </c>
      <c r="T1074" s="3">
        <f>odi[[#This Row],[Milestones]]/odi[[#This Row],[Mat]]*100</f>
        <v>0</v>
      </c>
      <c r="U1074" s="3"/>
    </row>
    <row r="1075" spans="1:21" x14ac:dyDescent="0.3">
      <c r="A1075">
        <v>4</v>
      </c>
      <c r="B1075" t="s">
        <v>1739</v>
      </c>
      <c r="C1075" t="s">
        <v>13</v>
      </c>
      <c r="D1075">
        <v>2007</v>
      </c>
      <c r="E1075">
        <v>13</v>
      </c>
      <c r="F1075">
        <v>8</v>
      </c>
      <c r="G1075">
        <v>2</v>
      </c>
      <c r="H1075">
        <v>50</v>
      </c>
      <c r="I1075">
        <v>17</v>
      </c>
      <c r="J1075">
        <v>8.33</v>
      </c>
      <c r="K1075">
        <v>79.36</v>
      </c>
      <c r="L1075">
        <v>0</v>
      </c>
      <c r="M1075">
        <v>0</v>
      </c>
      <c r="N1075">
        <v>0</v>
      </c>
      <c r="O1075" s="2">
        <f t="shared" si="71"/>
        <v>3.8461538461538463</v>
      </c>
      <c r="P1075" s="2">
        <f t="shared" si="72"/>
        <v>6.25</v>
      </c>
      <c r="Q1075">
        <f t="shared" si="73"/>
        <v>87.69</v>
      </c>
      <c r="R1075">
        <f t="shared" si="74"/>
        <v>0</v>
      </c>
      <c r="S1075" s="3">
        <f>IF(odi[[#This Row],[Milestones]]=0,0,(odi[[#This Row],[Mat]]/odi[[#This Row],[Milestones]]))</f>
        <v>0</v>
      </c>
      <c r="T1075" s="3">
        <f>odi[[#This Row],[Milestones]]/odi[[#This Row],[Mat]]*100</f>
        <v>0</v>
      </c>
      <c r="U1075" s="3"/>
    </row>
    <row r="1076" spans="1:21" x14ac:dyDescent="0.3">
      <c r="A1076">
        <v>14</v>
      </c>
      <c r="B1076" t="s">
        <v>2639</v>
      </c>
      <c r="C1076" t="s">
        <v>19</v>
      </c>
      <c r="D1076">
        <v>2018</v>
      </c>
      <c r="E1076">
        <v>5</v>
      </c>
      <c r="F1076">
        <v>5</v>
      </c>
      <c r="G1076">
        <v>1</v>
      </c>
      <c r="H1076">
        <v>108</v>
      </c>
      <c r="I1076">
        <v>47</v>
      </c>
      <c r="J1076">
        <v>27</v>
      </c>
      <c r="K1076">
        <v>60.67</v>
      </c>
      <c r="L1076">
        <v>0</v>
      </c>
      <c r="M1076">
        <v>0</v>
      </c>
      <c r="N1076">
        <v>0</v>
      </c>
      <c r="O1076" s="2">
        <f t="shared" si="71"/>
        <v>21.6</v>
      </c>
      <c r="P1076" s="2">
        <f t="shared" si="72"/>
        <v>21.6</v>
      </c>
      <c r="Q1076">
        <f t="shared" si="73"/>
        <v>87.67</v>
      </c>
      <c r="R1076">
        <f t="shared" si="74"/>
        <v>0</v>
      </c>
      <c r="S1076" s="3">
        <f>IF(odi[[#This Row],[Milestones]]=0,0,(odi[[#This Row],[Mat]]/odi[[#This Row],[Milestones]]))</f>
        <v>0</v>
      </c>
      <c r="T1076" s="3">
        <f>odi[[#This Row],[Milestones]]/odi[[#This Row],[Mat]]*100</f>
        <v>0</v>
      </c>
      <c r="U1076" s="3"/>
    </row>
    <row r="1077" spans="1:21" x14ac:dyDescent="0.3">
      <c r="A1077">
        <v>42</v>
      </c>
      <c r="B1077" t="s">
        <v>2216</v>
      </c>
      <c r="C1077" t="s">
        <v>14</v>
      </c>
      <c r="D1077">
        <v>2004</v>
      </c>
      <c r="E1077">
        <v>141</v>
      </c>
      <c r="F1077">
        <v>87</v>
      </c>
      <c r="G1077">
        <v>33</v>
      </c>
      <c r="H1077">
        <v>1222</v>
      </c>
      <c r="I1077">
        <v>69</v>
      </c>
      <c r="J1077">
        <v>22.62</v>
      </c>
      <c r="K1077">
        <v>65.03</v>
      </c>
      <c r="L1077">
        <v>0</v>
      </c>
      <c r="M1077">
        <v>4</v>
      </c>
      <c r="N1077">
        <v>2</v>
      </c>
      <c r="O1077" s="2">
        <f t="shared" si="71"/>
        <v>8.6666666666666661</v>
      </c>
      <c r="P1077" s="2">
        <f t="shared" si="72"/>
        <v>14.045977011494253</v>
      </c>
      <c r="Q1077">
        <f t="shared" si="73"/>
        <v>87.65</v>
      </c>
      <c r="R1077">
        <f t="shared" si="74"/>
        <v>4</v>
      </c>
      <c r="S1077" s="3">
        <f>IF(odi[[#This Row],[Milestones]]=0,0,(odi[[#This Row],[Mat]]/odi[[#This Row],[Milestones]]))</f>
        <v>35.25</v>
      </c>
      <c r="T1077" s="3">
        <f>odi[[#This Row],[Milestones]]/odi[[#This Row],[Mat]]*100</f>
        <v>2.8368794326241136</v>
      </c>
      <c r="U1077" s="3"/>
    </row>
    <row r="1078" spans="1:21" x14ac:dyDescent="0.3">
      <c r="A1078">
        <v>17</v>
      </c>
      <c r="B1078" t="s">
        <v>2357</v>
      </c>
      <c r="C1078" t="s">
        <v>15</v>
      </c>
      <c r="D1078">
        <v>2005</v>
      </c>
      <c r="E1078">
        <v>46</v>
      </c>
      <c r="F1078">
        <v>32</v>
      </c>
      <c r="G1078">
        <v>8</v>
      </c>
      <c r="H1078">
        <v>415</v>
      </c>
      <c r="I1078">
        <v>46</v>
      </c>
      <c r="J1078">
        <v>17.29</v>
      </c>
      <c r="K1078">
        <v>70.33</v>
      </c>
      <c r="L1078">
        <v>0</v>
      </c>
      <c r="M1078">
        <v>0</v>
      </c>
      <c r="N1078">
        <v>3</v>
      </c>
      <c r="O1078" s="2">
        <f t="shared" si="71"/>
        <v>9.0217391304347831</v>
      </c>
      <c r="P1078" s="2">
        <f t="shared" si="72"/>
        <v>12.96875</v>
      </c>
      <c r="Q1078">
        <f t="shared" si="73"/>
        <v>87.62</v>
      </c>
      <c r="R1078">
        <f t="shared" si="74"/>
        <v>0</v>
      </c>
      <c r="S1078" s="3">
        <f>IF(odi[[#This Row],[Milestones]]=0,0,(odi[[#This Row],[Mat]]/odi[[#This Row],[Milestones]]))</f>
        <v>0</v>
      </c>
      <c r="T1078" s="3">
        <f>odi[[#This Row],[Milestones]]/odi[[#This Row],[Mat]]*100</f>
        <v>0</v>
      </c>
      <c r="U1078" s="3"/>
    </row>
    <row r="1079" spans="1:21" x14ac:dyDescent="0.3">
      <c r="A1079">
        <v>34</v>
      </c>
      <c r="B1079" t="s">
        <v>2367</v>
      </c>
      <c r="C1079" t="s">
        <v>2030</v>
      </c>
      <c r="D1079">
        <v>2007</v>
      </c>
      <c r="E1079">
        <v>21</v>
      </c>
      <c r="F1079">
        <v>21</v>
      </c>
      <c r="G1079">
        <v>2</v>
      </c>
      <c r="H1079">
        <v>397</v>
      </c>
      <c r="I1079">
        <v>48</v>
      </c>
      <c r="J1079">
        <v>20.89</v>
      </c>
      <c r="K1079">
        <v>66.72</v>
      </c>
      <c r="L1079">
        <v>0</v>
      </c>
      <c r="M1079">
        <v>0</v>
      </c>
      <c r="N1079">
        <v>0</v>
      </c>
      <c r="O1079" s="2">
        <f t="shared" si="71"/>
        <v>18.904761904761905</v>
      </c>
      <c r="P1079" s="2">
        <f t="shared" si="72"/>
        <v>18.904761904761905</v>
      </c>
      <c r="Q1079">
        <f t="shared" si="73"/>
        <v>87.61</v>
      </c>
      <c r="R1079">
        <f t="shared" si="74"/>
        <v>0</v>
      </c>
      <c r="S1079" s="3">
        <f>IF(odi[[#This Row],[Milestones]]=0,0,(odi[[#This Row],[Mat]]/odi[[#This Row],[Milestones]]))</f>
        <v>0</v>
      </c>
      <c r="T1079" s="3">
        <f>odi[[#This Row],[Milestones]]/odi[[#This Row],[Mat]]*100</f>
        <v>0</v>
      </c>
      <c r="U1079" s="3"/>
    </row>
    <row r="1080" spans="1:21" x14ac:dyDescent="0.3">
      <c r="A1080">
        <v>15</v>
      </c>
      <c r="B1080" t="s">
        <v>522</v>
      </c>
      <c r="C1080" t="s">
        <v>2023</v>
      </c>
      <c r="D1080">
        <v>2018</v>
      </c>
      <c r="E1080">
        <v>2</v>
      </c>
      <c r="F1080">
        <v>2</v>
      </c>
      <c r="G1080">
        <v>0</v>
      </c>
      <c r="H1080">
        <v>69</v>
      </c>
      <c r="I1080">
        <v>50</v>
      </c>
      <c r="J1080">
        <v>34.5</v>
      </c>
      <c r="K1080">
        <v>53.07</v>
      </c>
      <c r="L1080">
        <v>0</v>
      </c>
      <c r="M1080">
        <v>1</v>
      </c>
      <c r="N1080">
        <v>0</v>
      </c>
      <c r="O1080" s="2">
        <f t="shared" si="71"/>
        <v>34.5</v>
      </c>
      <c r="P1080" s="2">
        <f t="shared" si="72"/>
        <v>34.5</v>
      </c>
      <c r="Q1080">
        <f t="shared" si="73"/>
        <v>87.57</v>
      </c>
      <c r="R1080">
        <f t="shared" si="74"/>
        <v>1</v>
      </c>
      <c r="S1080" s="3">
        <f>IF(odi[[#This Row],[Milestones]]=0,0,(odi[[#This Row],[Mat]]/odi[[#This Row],[Milestones]]))</f>
        <v>2</v>
      </c>
      <c r="T1080" s="3">
        <f>odi[[#This Row],[Milestones]]/odi[[#This Row],[Mat]]*100</f>
        <v>50</v>
      </c>
      <c r="U1080" s="3"/>
    </row>
    <row r="1081" spans="1:21" x14ac:dyDescent="0.3">
      <c r="A1081">
        <v>38</v>
      </c>
      <c r="B1081" t="s">
        <v>779</v>
      </c>
      <c r="C1081" t="s">
        <v>20</v>
      </c>
      <c r="D1081">
        <v>2011</v>
      </c>
      <c r="E1081">
        <v>69</v>
      </c>
      <c r="F1081">
        <v>66</v>
      </c>
      <c r="G1081">
        <v>3</v>
      </c>
      <c r="H1081">
        <v>1235</v>
      </c>
      <c r="I1081">
        <v>115</v>
      </c>
      <c r="J1081">
        <v>19.600000000000001</v>
      </c>
      <c r="K1081">
        <v>67.959999999999994</v>
      </c>
      <c r="L1081">
        <v>1</v>
      </c>
      <c r="M1081">
        <v>5</v>
      </c>
      <c r="N1081">
        <v>5</v>
      </c>
      <c r="O1081" s="2">
        <f t="shared" si="71"/>
        <v>17.89855072463768</v>
      </c>
      <c r="P1081" s="2">
        <f t="shared" si="72"/>
        <v>18.712121212121211</v>
      </c>
      <c r="Q1081">
        <f t="shared" si="73"/>
        <v>87.56</v>
      </c>
      <c r="R1081">
        <f t="shared" si="74"/>
        <v>6</v>
      </c>
      <c r="S1081" s="3">
        <f>IF(odi[[#This Row],[Milestones]]=0,0,(odi[[#This Row],[Mat]]/odi[[#This Row],[Milestones]]))</f>
        <v>11.5</v>
      </c>
      <c r="T1081" s="3">
        <f>odi[[#This Row],[Milestones]]/odi[[#This Row],[Mat]]*100</f>
        <v>8.695652173913043</v>
      </c>
      <c r="U1081" s="3"/>
    </row>
    <row r="1082" spans="1:21" x14ac:dyDescent="0.3">
      <c r="A1082">
        <v>25</v>
      </c>
      <c r="B1082" t="s">
        <v>612</v>
      </c>
      <c r="C1082" t="s">
        <v>2021</v>
      </c>
      <c r="D1082">
        <v>2013</v>
      </c>
      <c r="E1082">
        <v>37</v>
      </c>
      <c r="F1082">
        <v>31</v>
      </c>
      <c r="G1082">
        <v>1</v>
      </c>
      <c r="H1082">
        <v>633</v>
      </c>
      <c r="I1082">
        <v>80</v>
      </c>
      <c r="J1082">
        <v>21.1</v>
      </c>
      <c r="K1082">
        <v>66.42</v>
      </c>
      <c r="L1082">
        <v>0</v>
      </c>
      <c r="M1082">
        <v>3</v>
      </c>
      <c r="N1082">
        <v>2</v>
      </c>
      <c r="O1082" s="2">
        <f t="shared" si="71"/>
        <v>17.108108108108109</v>
      </c>
      <c r="P1082" s="2">
        <f t="shared" si="72"/>
        <v>20.419354838709676</v>
      </c>
      <c r="Q1082">
        <f t="shared" si="73"/>
        <v>87.52000000000001</v>
      </c>
      <c r="R1082">
        <f t="shared" si="74"/>
        <v>3</v>
      </c>
      <c r="S1082" s="3">
        <f>IF(odi[[#This Row],[Milestones]]=0,0,(odi[[#This Row],[Mat]]/odi[[#This Row],[Milestones]]))</f>
        <v>12.333333333333334</v>
      </c>
      <c r="T1082" s="3">
        <f>odi[[#This Row],[Milestones]]/odi[[#This Row],[Mat]]*100</f>
        <v>8.1081081081081088</v>
      </c>
      <c r="U1082" s="3"/>
    </row>
    <row r="1083" spans="1:21" x14ac:dyDescent="0.3">
      <c r="A1083">
        <v>40</v>
      </c>
      <c r="B1083" t="s">
        <v>2201</v>
      </c>
      <c r="C1083" t="s">
        <v>18</v>
      </c>
      <c r="D1083">
        <v>1990</v>
      </c>
      <c r="E1083">
        <v>75</v>
      </c>
      <c r="F1083">
        <v>71</v>
      </c>
      <c r="G1083">
        <v>12</v>
      </c>
      <c r="H1083">
        <v>1518</v>
      </c>
      <c r="I1083">
        <v>88</v>
      </c>
      <c r="J1083">
        <v>25.72</v>
      </c>
      <c r="K1083">
        <v>61.8</v>
      </c>
      <c r="L1083">
        <v>0</v>
      </c>
      <c r="M1083">
        <v>7</v>
      </c>
      <c r="N1083">
        <v>6</v>
      </c>
      <c r="O1083" s="2">
        <f t="shared" si="71"/>
        <v>20.239999999999998</v>
      </c>
      <c r="P1083" s="2">
        <f t="shared" si="72"/>
        <v>21.380281690140844</v>
      </c>
      <c r="Q1083">
        <f t="shared" si="73"/>
        <v>87.52</v>
      </c>
      <c r="R1083">
        <f t="shared" si="74"/>
        <v>7</v>
      </c>
      <c r="S1083" s="3">
        <f>IF(odi[[#This Row],[Milestones]]=0,0,(odi[[#This Row],[Mat]]/odi[[#This Row],[Milestones]]))</f>
        <v>10.714285714285714</v>
      </c>
      <c r="T1083" s="3">
        <f>odi[[#This Row],[Milestones]]/odi[[#This Row],[Mat]]*100</f>
        <v>9.3333333333333339</v>
      </c>
      <c r="U1083" s="3"/>
    </row>
    <row r="1084" spans="1:21" x14ac:dyDescent="0.3">
      <c r="A1084">
        <v>20</v>
      </c>
      <c r="B1084" t="s">
        <v>2841</v>
      </c>
      <c r="C1084" t="s">
        <v>11</v>
      </c>
      <c r="D1084">
        <v>2010</v>
      </c>
      <c r="E1084">
        <v>3</v>
      </c>
      <c r="F1084">
        <v>2</v>
      </c>
      <c r="G1084">
        <v>2</v>
      </c>
      <c r="H1084">
        <v>49</v>
      </c>
      <c r="I1084">
        <v>37</v>
      </c>
      <c r="J1084">
        <v>0</v>
      </c>
      <c r="K1084">
        <v>87.5</v>
      </c>
      <c r="L1084">
        <v>0</v>
      </c>
      <c r="M1084">
        <v>0</v>
      </c>
      <c r="N1084">
        <v>0</v>
      </c>
      <c r="O1084" s="2">
        <f t="shared" si="71"/>
        <v>16.333333333333332</v>
      </c>
      <c r="P1084" s="2">
        <f t="shared" si="72"/>
        <v>24.5</v>
      </c>
      <c r="Q1084">
        <f t="shared" si="73"/>
        <v>87.5</v>
      </c>
      <c r="R1084">
        <f t="shared" si="74"/>
        <v>0</v>
      </c>
      <c r="S1084" s="3">
        <f>IF(odi[[#This Row],[Milestones]]=0,0,(odi[[#This Row],[Mat]]/odi[[#This Row],[Milestones]]))</f>
        <v>0</v>
      </c>
      <c r="T1084" s="3">
        <f>odi[[#This Row],[Milestones]]/odi[[#This Row],[Mat]]*100</f>
        <v>0</v>
      </c>
      <c r="U1084" s="3"/>
    </row>
    <row r="1085" spans="1:21" x14ac:dyDescent="0.3">
      <c r="A1085">
        <v>1</v>
      </c>
      <c r="B1085" t="s">
        <v>2404</v>
      </c>
      <c r="C1085" t="s">
        <v>13</v>
      </c>
      <c r="D1085">
        <v>1990</v>
      </c>
      <c r="E1085">
        <v>23</v>
      </c>
      <c r="F1085">
        <v>19</v>
      </c>
      <c r="G1085">
        <v>2</v>
      </c>
      <c r="H1085">
        <v>327</v>
      </c>
      <c r="I1085">
        <v>50</v>
      </c>
      <c r="J1085">
        <v>19.23</v>
      </c>
      <c r="K1085">
        <v>68.260000000000005</v>
      </c>
      <c r="L1085">
        <v>0</v>
      </c>
      <c r="M1085">
        <v>1</v>
      </c>
      <c r="N1085">
        <v>0</v>
      </c>
      <c r="O1085" s="2">
        <f t="shared" si="71"/>
        <v>14.217391304347826</v>
      </c>
      <c r="P1085" s="2">
        <f t="shared" si="72"/>
        <v>17.210526315789473</v>
      </c>
      <c r="Q1085">
        <f t="shared" si="73"/>
        <v>87.490000000000009</v>
      </c>
      <c r="R1085">
        <f t="shared" si="74"/>
        <v>1</v>
      </c>
      <c r="S1085" s="3">
        <f>IF(odi[[#This Row],[Milestones]]=0,0,(odi[[#This Row],[Mat]]/odi[[#This Row],[Milestones]]))</f>
        <v>23</v>
      </c>
      <c r="T1085" s="3">
        <f>odi[[#This Row],[Milestones]]/odi[[#This Row],[Mat]]*100</f>
        <v>4.3478260869565215</v>
      </c>
      <c r="U1085" s="3"/>
    </row>
    <row r="1086" spans="1:21" x14ac:dyDescent="0.3">
      <c r="A1086">
        <v>27</v>
      </c>
      <c r="B1086" t="s">
        <v>814</v>
      </c>
      <c r="C1086" t="s">
        <v>2020</v>
      </c>
      <c r="D1086">
        <v>2019</v>
      </c>
      <c r="E1086">
        <v>27</v>
      </c>
      <c r="F1086">
        <v>17</v>
      </c>
      <c r="G1086">
        <v>7</v>
      </c>
      <c r="H1086">
        <v>147</v>
      </c>
      <c r="I1086">
        <v>31</v>
      </c>
      <c r="J1086">
        <v>14.7</v>
      </c>
      <c r="K1086">
        <v>72.77</v>
      </c>
      <c r="L1086">
        <v>0</v>
      </c>
      <c r="M1086">
        <v>0</v>
      </c>
      <c r="N1086">
        <v>0</v>
      </c>
      <c r="O1086" s="2">
        <f t="shared" si="71"/>
        <v>5.4444444444444446</v>
      </c>
      <c r="P1086" s="2">
        <f t="shared" si="72"/>
        <v>8.6470588235294112</v>
      </c>
      <c r="Q1086">
        <f t="shared" si="73"/>
        <v>87.47</v>
      </c>
      <c r="R1086">
        <f t="shared" si="74"/>
        <v>0</v>
      </c>
      <c r="S1086" s="3">
        <f>IF(odi[[#This Row],[Milestones]]=0,0,(odi[[#This Row],[Mat]]/odi[[#This Row],[Milestones]]))</f>
        <v>0</v>
      </c>
      <c r="T1086" s="3">
        <f>odi[[#This Row],[Milestones]]/odi[[#This Row],[Mat]]*100</f>
        <v>0</v>
      </c>
      <c r="U1086" s="3"/>
    </row>
    <row r="1087" spans="1:21" x14ac:dyDescent="0.3">
      <c r="A1087">
        <v>10</v>
      </c>
      <c r="B1087" t="s">
        <v>295</v>
      </c>
      <c r="C1087" t="s">
        <v>2034</v>
      </c>
      <c r="D1087">
        <v>2019</v>
      </c>
      <c r="E1087">
        <v>5</v>
      </c>
      <c r="F1087">
        <v>5</v>
      </c>
      <c r="G1087">
        <v>1</v>
      </c>
      <c r="H1087">
        <v>109</v>
      </c>
      <c r="I1087">
        <v>36</v>
      </c>
      <c r="J1087">
        <v>27.25</v>
      </c>
      <c r="K1087">
        <v>60.22</v>
      </c>
      <c r="L1087">
        <v>0</v>
      </c>
      <c r="M1087">
        <v>0</v>
      </c>
      <c r="N1087">
        <v>0</v>
      </c>
      <c r="O1087" s="2">
        <f t="shared" si="71"/>
        <v>21.8</v>
      </c>
      <c r="P1087" s="2">
        <f t="shared" si="72"/>
        <v>21.8</v>
      </c>
      <c r="Q1087">
        <f t="shared" si="73"/>
        <v>87.47</v>
      </c>
      <c r="R1087">
        <f t="shared" si="74"/>
        <v>0</v>
      </c>
      <c r="S1087" s="3">
        <f>IF(odi[[#This Row],[Milestones]]=0,0,(odi[[#This Row],[Mat]]/odi[[#This Row],[Milestones]]))</f>
        <v>0</v>
      </c>
      <c r="T1087" s="3">
        <f>odi[[#This Row],[Milestones]]/odi[[#This Row],[Mat]]*100</f>
        <v>0</v>
      </c>
      <c r="U1087" s="3"/>
    </row>
    <row r="1088" spans="1:21" x14ac:dyDescent="0.3">
      <c r="A1088">
        <v>18</v>
      </c>
      <c r="B1088" t="s">
        <v>1315</v>
      </c>
      <c r="C1088" t="s">
        <v>2041</v>
      </c>
      <c r="D1088">
        <v>2008</v>
      </c>
      <c r="E1088">
        <v>4</v>
      </c>
      <c r="F1088">
        <v>4</v>
      </c>
      <c r="G1088">
        <v>0</v>
      </c>
      <c r="H1088">
        <v>106</v>
      </c>
      <c r="I1088">
        <v>60</v>
      </c>
      <c r="J1088">
        <v>26.5</v>
      </c>
      <c r="K1088">
        <v>60.91</v>
      </c>
      <c r="L1088">
        <v>0</v>
      </c>
      <c r="M1088">
        <v>1</v>
      </c>
      <c r="N1088">
        <v>0</v>
      </c>
      <c r="O1088" s="2">
        <f t="shared" si="71"/>
        <v>26.5</v>
      </c>
      <c r="P1088" s="2">
        <f t="shared" si="72"/>
        <v>26.5</v>
      </c>
      <c r="Q1088">
        <f t="shared" si="73"/>
        <v>87.41</v>
      </c>
      <c r="R1088">
        <f t="shared" si="74"/>
        <v>1</v>
      </c>
      <c r="S1088" s="3">
        <f>IF(odi[[#This Row],[Milestones]]=0,0,(odi[[#This Row],[Mat]]/odi[[#This Row],[Milestones]]))</f>
        <v>4</v>
      </c>
      <c r="T1088" s="3">
        <f>odi[[#This Row],[Milestones]]/odi[[#This Row],[Mat]]*100</f>
        <v>25</v>
      </c>
      <c r="U1088" s="3"/>
    </row>
    <row r="1089" spans="1:21" x14ac:dyDescent="0.3">
      <c r="A1089">
        <v>42</v>
      </c>
      <c r="B1089" t="s">
        <v>2368</v>
      </c>
      <c r="C1089" t="s">
        <v>13</v>
      </c>
      <c r="D1089">
        <v>2005</v>
      </c>
      <c r="E1089">
        <v>62</v>
      </c>
      <c r="F1089">
        <v>35</v>
      </c>
      <c r="G1089">
        <v>13</v>
      </c>
      <c r="H1089">
        <v>385</v>
      </c>
      <c r="I1089">
        <v>41</v>
      </c>
      <c r="J1089">
        <v>17.5</v>
      </c>
      <c r="K1089">
        <v>69.87</v>
      </c>
      <c r="L1089">
        <v>0</v>
      </c>
      <c r="M1089">
        <v>0</v>
      </c>
      <c r="N1089">
        <v>2</v>
      </c>
      <c r="O1089" s="2">
        <f t="shared" si="71"/>
        <v>6.209677419354839</v>
      </c>
      <c r="P1089" s="2">
        <f t="shared" si="72"/>
        <v>11</v>
      </c>
      <c r="Q1089">
        <f t="shared" si="73"/>
        <v>87.37</v>
      </c>
      <c r="R1089">
        <f t="shared" si="74"/>
        <v>0</v>
      </c>
      <c r="S1089" s="3">
        <f>IF(odi[[#This Row],[Milestones]]=0,0,(odi[[#This Row],[Mat]]/odi[[#This Row],[Milestones]]))</f>
        <v>0</v>
      </c>
      <c r="T1089" s="3">
        <f>odi[[#This Row],[Milestones]]/odi[[#This Row],[Mat]]*100</f>
        <v>0</v>
      </c>
      <c r="U1089" s="3"/>
    </row>
    <row r="1090" spans="1:21" x14ac:dyDescent="0.3">
      <c r="A1090">
        <v>27</v>
      </c>
      <c r="B1090" t="s">
        <v>2595</v>
      </c>
      <c r="C1090" t="s">
        <v>11</v>
      </c>
      <c r="D1090">
        <v>1997</v>
      </c>
      <c r="E1090">
        <v>35</v>
      </c>
      <c r="F1090">
        <v>18</v>
      </c>
      <c r="G1090">
        <v>5</v>
      </c>
      <c r="H1090">
        <v>132</v>
      </c>
      <c r="I1090">
        <v>32</v>
      </c>
      <c r="J1090">
        <v>10.15</v>
      </c>
      <c r="K1090">
        <v>77.19</v>
      </c>
      <c r="L1090">
        <v>0</v>
      </c>
      <c r="M1090">
        <v>0</v>
      </c>
      <c r="N1090">
        <v>4</v>
      </c>
      <c r="O1090" s="2">
        <f t="shared" ref="O1090:O1153" si="75">H1090/E1090</f>
        <v>3.7714285714285714</v>
      </c>
      <c r="P1090" s="2">
        <f t="shared" ref="P1090:P1153" si="76">H1090/F1090</f>
        <v>7.333333333333333</v>
      </c>
      <c r="Q1090">
        <f t="shared" ref="Q1090:Q1153" si="77">K1090+J1090</f>
        <v>87.34</v>
      </c>
      <c r="R1090">
        <f t="shared" ref="R1090:R1153" si="78">M1090+L1090</f>
        <v>0</v>
      </c>
      <c r="S1090" s="3">
        <f>IF(odi[[#This Row],[Milestones]]=0,0,(odi[[#This Row],[Mat]]/odi[[#This Row],[Milestones]]))</f>
        <v>0</v>
      </c>
      <c r="T1090" s="3">
        <f>odi[[#This Row],[Milestones]]/odi[[#This Row],[Mat]]*100</f>
        <v>0</v>
      </c>
      <c r="U1090" s="3"/>
    </row>
    <row r="1091" spans="1:21" x14ac:dyDescent="0.3">
      <c r="A1091">
        <v>31</v>
      </c>
      <c r="B1091" t="s">
        <v>895</v>
      </c>
      <c r="C1091" t="s">
        <v>22</v>
      </c>
      <c r="D1091">
        <v>2011</v>
      </c>
      <c r="E1091">
        <v>14</v>
      </c>
      <c r="F1091">
        <v>9</v>
      </c>
      <c r="G1091">
        <v>4</v>
      </c>
      <c r="H1091">
        <v>74</v>
      </c>
      <c r="I1091">
        <v>25</v>
      </c>
      <c r="J1091">
        <v>14.8</v>
      </c>
      <c r="K1091">
        <v>72.540000000000006</v>
      </c>
      <c r="L1091">
        <v>0</v>
      </c>
      <c r="M1091">
        <v>0</v>
      </c>
      <c r="N1091">
        <v>0</v>
      </c>
      <c r="O1091" s="2">
        <f t="shared" si="75"/>
        <v>5.2857142857142856</v>
      </c>
      <c r="P1091" s="2">
        <f t="shared" si="76"/>
        <v>8.2222222222222214</v>
      </c>
      <c r="Q1091">
        <f t="shared" si="77"/>
        <v>87.34</v>
      </c>
      <c r="R1091">
        <f t="shared" si="78"/>
        <v>0</v>
      </c>
      <c r="S1091" s="3">
        <f>IF(odi[[#This Row],[Milestones]]=0,0,(odi[[#This Row],[Mat]]/odi[[#This Row],[Milestones]]))</f>
        <v>0</v>
      </c>
      <c r="T1091" s="3">
        <f>odi[[#This Row],[Milestones]]/odi[[#This Row],[Mat]]*100</f>
        <v>0</v>
      </c>
      <c r="U1091" s="3"/>
    </row>
    <row r="1092" spans="1:21" x14ac:dyDescent="0.3">
      <c r="A1092">
        <v>26</v>
      </c>
      <c r="B1092" t="s">
        <v>2268</v>
      </c>
      <c r="C1092" t="s">
        <v>13</v>
      </c>
      <c r="D1092">
        <v>1986</v>
      </c>
      <c r="E1092">
        <v>26</v>
      </c>
      <c r="F1092">
        <v>26</v>
      </c>
      <c r="G1092">
        <v>2</v>
      </c>
      <c r="H1092">
        <v>744</v>
      </c>
      <c r="I1092">
        <v>81</v>
      </c>
      <c r="J1092">
        <v>31</v>
      </c>
      <c r="K1092">
        <v>56.32</v>
      </c>
      <c r="L1092">
        <v>0</v>
      </c>
      <c r="M1092">
        <v>4</v>
      </c>
      <c r="N1092">
        <v>2</v>
      </c>
      <c r="O1092" s="2">
        <f t="shared" si="75"/>
        <v>28.615384615384617</v>
      </c>
      <c r="P1092" s="2">
        <f t="shared" si="76"/>
        <v>28.615384615384617</v>
      </c>
      <c r="Q1092">
        <f t="shared" si="77"/>
        <v>87.32</v>
      </c>
      <c r="R1092">
        <f t="shared" si="78"/>
        <v>4</v>
      </c>
      <c r="S1092" s="3">
        <f>IF(odi[[#This Row],[Milestones]]=0,0,(odi[[#This Row],[Mat]]/odi[[#This Row],[Milestones]]))</f>
        <v>6.5</v>
      </c>
      <c r="T1092" s="3">
        <f>odi[[#This Row],[Milestones]]/odi[[#This Row],[Mat]]*100</f>
        <v>15.384615384615385</v>
      </c>
      <c r="U1092" s="3"/>
    </row>
    <row r="1093" spans="1:21" x14ac:dyDescent="0.3">
      <c r="A1093">
        <v>37</v>
      </c>
      <c r="B1093" t="s">
        <v>2425</v>
      </c>
      <c r="C1093" t="s">
        <v>15</v>
      </c>
      <c r="D1093">
        <v>1980</v>
      </c>
      <c r="E1093">
        <v>26</v>
      </c>
      <c r="F1093">
        <v>17</v>
      </c>
      <c r="G1093">
        <v>5</v>
      </c>
      <c r="H1093">
        <v>294</v>
      </c>
      <c r="I1093">
        <v>61</v>
      </c>
      <c r="J1093">
        <v>24.5</v>
      </c>
      <c r="K1093">
        <v>62.82</v>
      </c>
      <c r="L1093">
        <v>0</v>
      </c>
      <c r="M1093">
        <v>2</v>
      </c>
      <c r="N1093">
        <v>0</v>
      </c>
      <c r="O1093" s="2">
        <f t="shared" si="75"/>
        <v>11.307692307692308</v>
      </c>
      <c r="P1093" s="2">
        <f t="shared" si="76"/>
        <v>17.294117647058822</v>
      </c>
      <c r="Q1093">
        <f t="shared" si="77"/>
        <v>87.32</v>
      </c>
      <c r="R1093">
        <f t="shared" si="78"/>
        <v>2</v>
      </c>
      <c r="S1093" s="3">
        <f>IF(odi[[#This Row],[Milestones]]=0,0,(odi[[#This Row],[Mat]]/odi[[#This Row],[Milestones]]))</f>
        <v>13</v>
      </c>
      <c r="T1093" s="3">
        <f>odi[[#This Row],[Milestones]]/odi[[#This Row],[Mat]]*100</f>
        <v>7.6923076923076925</v>
      </c>
      <c r="U1093" s="3"/>
    </row>
    <row r="1094" spans="1:21" x14ac:dyDescent="0.3">
      <c r="A1094">
        <v>11</v>
      </c>
      <c r="B1094" t="s">
        <v>3010</v>
      </c>
      <c r="C1094" t="s">
        <v>17</v>
      </c>
      <c r="D1094">
        <v>1994</v>
      </c>
      <c r="E1094">
        <v>9</v>
      </c>
      <c r="F1094">
        <v>6</v>
      </c>
      <c r="G1094">
        <v>4</v>
      </c>
      <c r="H1094">
        <v>26</v>
      </c>
      <c r="I1094">
        <v>17</v>
      </c>
      <c r="J1094">
        <v>13</v>
      </c>
      <c r="K1094">
        <v>74.28</v>
      </c>
      <c r="L1094">
        <v>0</v>
      </c>
      <c r="M1094">
        <v>0</v>
      </c>
      <c r="N1094">
        <v>1</v>
      </c>
      <c r="O1094" s="2">
        <f t="shared" si="75"/>
        <v>2.8888888888888888</v>
      </c>
      <c r="P1094" s="2">
        <f t="shared" si="76"/>
        <v>4.333333333333333</v>
      </c>
      <c r="Q1094">
        <f t="shared" si="77"/>
        <v>87.28</v>
      </c>
      <c r="R1094">
        <f t="shared" si="78"/>
        <v>0</v>
      </c>
      <c r="S1094" s="3">
        <f>IF(odi[[#This Row],[Milestones]]=0,0,(odi[[#This Row],[Mat]]/odi[[#This Row],[Milestones]]))</f>
        <v>0</v>
      </c>
      <c r="T1094" s="3">
        <f>odi[[#This Row],[Milestones]]/odi[[#This Row],[Mat]]*100</f>
        <v>0</v>
      </c>
      <c r="U1094" s="3"/>
    </row>
    <row r="1095" spans="1:21" x14ac:dyDescent="0.3">
      <c r="A1095">
        <v>16</v>
      </c>
      <c r="B1095" t="s">
        <v>2283</v>
      </c>
      <c r="C1095" t="s">
        <v>11</v>
      </c>
      <c r="D1095">
        <v>1999</v>
      </c>
      <c r="E1095">
        <v>24</v>
      </c>
      <c r="F1095">
        <v>24</v>
      </c>
      <c r="G1095">
        <v>1</v>
      </c>
      <c r="H1095">
        <v>646</v>
      </c>
      <c r="I1095">
        <v>82</v>
      </c>
      <c r="J1095">
        <v>28.08</v>
      </c>
      <c r="K1095">
        <v>59.15</v>
      </c>
      <c r="L1095">
        <v>0</v>
      </c>
      <c r="M1095">
        <v>6</v>
      </c>
      <c r="N1095">
        <v>3</v>
      </c>
      <c r="O1095" s="2">
        <f t="shared" si="75"/>
        <v>26.916666666666668</v>
      </c>
      <c r="P1095" s="2">
        <f t="shared" si="76"/>
        <v>26.916666666666668</v>
      </c>
      <c r="Q1095">
        <f t="shared" si="77"/>
        <v>87.22999999999999</v>
      </c>
      <c r="R1095">
        <f t="shared" si="78"/>
        <v>6</v>
      </c>
      <c r="S1095" s="3">
        <f>IF(odi[[#This Row],[Milestones]]=0,0,(odi[[#This Row],[Mat]]/odi[[#This Row],[Milestones]]))</f>
        <v>4</v>
      </c>
      <c r="T1095" s="3">
        <f>odi[[#This Row],[Milestones]]/odi[[#This Row],[Mat]]*100</f>
        <v>25</v>
      </c>
      <c r="U1095" s="3"/>
    </row>
    <row r="1096" spans="1:21" x14ac:dyDescent="0.3">
      <c r="A1096">
        <v>27</v>
      </c>
      <c r="B1096" t="s">
        <v>443</v>
      </c>
      <c r="C1096" t="s">
        <v>16</v>
      </c>
      <c r="D1096">
        <v>2018</v>
      </c>
      <c r="E1096">
        <v>16</v>
      </c>
      <c r="F1096">
        <v>16</v>
      </c>
      <c r="G1096">
        <v>1</v>
      </c>
      <c r="H1096">
        <v>271</v>
      </c>
      <c r="I1096">
        <v>59</v>
      </c>
      <c r="J1096">
        <v>18.059999999999999</v>
      </c>
      <c r="K1096">
        <v>69.13</v>
      </c>
      <c r="L1096">
        <v>0</v>
      </c>
      <c r="M1096">
        <v>1</v>
      </c>
      <c r="N1096">
        <v>0</v>
      </c>
      <c r="O1096" s="2">
        <f t="shared" si="75"/>
        <v>16.9375</v>
      </c>
      <c r="P1096" s="2">
        <f t="shared" si="76"/>
        <v>16.9375</v>
      </c>
      <c r="Q1096">
        <f t="shared" si="77"/>
        <v>87.19</v>
      </c>
      <c r="R1096">
        <f t="shared" si="78"/>
        <v>1</v>
      </c>
      <c r="S1096" s="3">
        <f>IF(odi[[#This Row],[Milestones]]=0,0,(odi[[#This Row],[Mat]]/odi[[#This Row],[Milestones]]))</f>
        <v>16</v>
      </c>
      <c r="T1096" s="3">
        <f>odi[[#This Row],[Milestones]]/odi[[#This Row],[Mat]]*100</f>
        <v>6.25</v>
      </c>
      <c r="U1096" s="3"/>
    </row>
    <row r="1097" spans="1:21" x14ac:dyDescent="0.3">
      <c r="A1097">
        <v>6</v>
      </c>
      <c r="B1097" t="s">
        <v>778</v>
      </c>
      <c r="C1097" t="s">
        <v>2020</v>
      </c>
      <c r="D1097">
        <v>2009</v>
      </c>
      <c r="E1097">
        <v>27</v>
      </c>
      <c r="F1097">
        <v>26</v>
      </c>
      <c r="G1097">
        <v>4</v>
      </c>
      <c r="H1097">
        <v>432</v>
      </c>
      <c r="I1097">
        <v>59</v>
      </c>
      <c r="J1097">
        <v>19.63</v>
      </c>
      <c r="K1097">
        <v>67.5</v>
      </c>
      <c r="L1097">
        <v>0</v>
      </c>
      <c r="M1097">
        <v>2</v>
      </c>
      <c r="N1097">
        <v>3</v>
      </c>
      <c r="O1097" s="2">
        <f t="shared" si="75"/>
        <v>16</v>
      </c>
      <c r="P1097" s="2">
        <f t="shared" si="76"/>
        <v>16.615384615384617</v>
      </c>
      <c r="Q1097">
        <f t="shared" si="77"/>
        <v>87.13</v>
      </c>
      <c r="R1097">
        <f t="shared" si="78"/>
        <v>2</v>
      </c>
      <c r="S1097" s="3">
        <f>IF(odi[[#This Row],[Milestones]]=0,0,(odi[[#This Row],[Mat]]/odi[[#This Row],[Milestones]]))</f>
        <v>13.5</v>
      </c>
      <c r="T1097" s="3">
        <f>odi[[#This Row],[Milestones]]/odi[[#This Row],[Mat]]*100</f>
        <v>7.4074074074074066</v>
      </c>
      <c r="U1097" s="3"/>
    </row>
    <row r="1098" spans="1:21" x14ac:dyDescent="0.3">
      <c r="A1098">
        <v>43</v>
      </c>
      <c r="B1098" t="s">
        <v>650</v>
      </c>
      <c r="C1098" t="s">
        <v>2041</v>
      </c>
      <c r="D1098">
        <v>2007</v>
      </c>
      <c r="E1098">
        <v>12</v>
      </c>
      <c r="F1098">
        <v>12</v>
      </c>
      <c r="G1098">
        <v>2</v>
      </c>
      <c r="H1098">
        <v>113</v>
      </c>
      <c r="I1098">
        <v>27</v>
      </c>
      <c r="J1098">
        <v>11.3</v>
      </c>
      <c r="K1098">
        <v>75.83</v>
      </c>
      <c r="L1098">
        <v>0</v>
      </c>
      <c r="M1098">
        <v>0</v>
      </c>
      <c r="N1098">
        <v>1</v>
      </c>
      <c r="O1098" s="2">
        <f t="shared" si="75"/>
        <v>9.4166666666666661</v>
      </c>
      <c r="P1098" s="2">
        <f t="shared" si="76"/>
        <v>9.4166666666666661</v>
      </c>
      <c r="Q1098">
        <f t="shared" si="77"/>
        <v>87.13</v>
      </c>
      <c r="R1098">
        <f t="shared" si="78"/>
        <v>0</v>
      </c>
      <c r="S1098" s="3">
        <f>IF(odi[[#This Row],[Milestones]]=0,0,(odi[[#This Row],[Mat]]/odi[[#This Row],[Milestones]]))</f>
        <v>0</v>
      </c>
      <c r="T1098" s="3">
        <f>odi[[#This Row],[Milestones]]/odi[[#This Row],[Mat]]*100</f>
        <v>0</v>
      </c>
      <c r="U1098" s="3"/>
    </row>
    <row r="1099" spans="1:21" x14ac:dyDescent="0.3">
      <c r="A1099">
        <v>18</v>
      </c>
      <c r="B1099" t="s">
        <v>2127</v>
      </c>
      <c r="C1099" t="s">
        <v>14</v>
      </c>
      <c r="D1099">
        <v>2003</v>
      </c>
      <c r="E1099">
        <v>200</v>
      </c>
      <c r="F1099">
        <v>168</v>
      </c>
      <c r="G1099">
        <v>40</v>
      </c>
      <c r="H1099">
        <v>3789</v>
      </c>
      <c r="I1099">
        <v>104</v>
      </c>
      <c r="J1099">
        <v>29.6</v>
      </c>
      <c r="K1099">
        <v>57.51</v>
      </c>
      <c r="L1099">
        <v>2</v>
      </c>
      <c r="M1099">
        <v>13</v>
      </c>
      <c r="N1099">
        <v>10</v>
      </c>
      <c r="O1099" s="2">
        <f t="shared" si="75"/>
        <v>18.945</v>
      </c>
      <c r="P1099" s="2">
        <f t="shared" si="76"/>
        <v>22.553571428571427</v>
      </c>
      <c r="Q1099">
        <f t="shared" si="77"/>
        <v>87.11</v>
      </c>
      <c r="R1099">
        <f t="shared" si="78"/>
        <v>15</v>
      </c>
      <c r="S1099" s="3">
        <f>IF(odi[[#This Row],[Milestones]]=0,0,(odi[[#This Row],[Mat]]/odi[[#This Row],[Milestones]]))</f>
        <v>13.333333333333334</v>
      </c>
      <c r="T1099" s="3">
        <f>odi[[#This Row],[Milestones]]/odi[[#This Row],[Mat]]*100</f>
        <v>7.5</v>
      </c>
      <c r="U1099" s="3"/>
    </row>
    <row r="1100" spans="1:21" x14ac:dyDescent="0.3">
      <c r="A1100">
        <v>17</v>
      </c>
      <c r="B1100" t="s">
        <v>1383</v>
      </c>
      <c r="C1100" t="s">
        <v>15</v>
      </c>
      <c r="D1100">
        <v>2012</v>
      </c>
      <c r="E1100">
        <v>47</v>
      </c>
      <c r="F1100">
        <v>35</v>
      </c>
      <c r="G1100">
        <v>11</v>
      </c>
      <c r="H1100">
        <v>482</v>
      </c>
      <c r="I1100">
        <v>49</v>
      </c>
      <c r="J1100">
        <v>20.079999999999998</v>
      </c>
      <c r="K1100">
        <v>67.03</v>
      </c>
      <c r="L1100">
        <v>0</v>
      </c>
      <c r="M1100">
        <v>0</v>
      </c>
      <c r="N1100">
        <v>2</v>
      </c>
      <c r="O1100" s="2">
        <f t="shared" si="75"/>
        <v>10.25531914893617</v>
      </c>
      <c r="P1100" s="2">
        <f t="shared" si="76"/>
        <v>13.771428571428572</v>
      </c>
      <c r="Q1100">
        <f t="shared" si="77"/>
        <v>87.11</v>
      </c>
      <c r="R1100">
        <f t="shared" si="78"/>
        <v>0</v>
      </c>
      <c r="S1100" s="3">
        <f>IF(odi[[#This Row],[Milestones]]=0,0,(odi[[#This Row],[Mat]]/odi[[#This Row],[Milestones]]))</f>
        <v>0</v>
      </c>
      <c r="T1100" s="3">
        <f>odi[[#This Row],[Milestones]]/odi[[#This Row],[Mat]]*100</f>
        <v>0</v>
      </c>
      <c r="U1100" s="3"/>
    </row>
    <row r="1101" spans="1:21" x14ac:dyDescent="0.3">
      <c r="A1101">
        <v>4</v>
      </c>
      <c r="B1101" t="s">
        <v>341</v>
      </c>
      <c r="C1101" t="s">
        <v>2021</v>
      </c>
      <c r="D1101">
        <v>2018</v>
      </c>
      <c r="E1101">
        <v>6</v>
      </c>
      <c r="F1101">
        <v>4</v>
      </c>
      <c r="G1101">
        <v>1</v>
      </c>
      <c r="H1101">
        <v>71</v>
      </c>
      <c r="I1101">
        <v>51</v>
      </c>
      <c r="J1101">
        <v>23.66</v>
      </c>
      <c r="K1101">
        <v>63.39</v>
      </c>
      <c r="L1101">
        <v>0</v>
      </c>
      <c r="M1101">
        <v>1</v>
      </c>
      <c r="N1101">
        <v>0</v>
      </c>
      <c r="O1101" s="2">
        <f t="shared" si="75"/>
        <v>11.833333333333334</v>
      </c>
      <c r="P1101" s="2">
        <f t="shared" si="76"/>
        <v>17.75</v>
      </c>
      <c r="Q1101">
        <f t="shared" si="77"/>
        <v>87.05</v>
      </c>
      <c r="R1101">
        <f t="shared" si="78"/>
        <v>1</v>
      </c>
      <c r="S1101" s="3">
        <f>IF(odi[[#This Row],[Milestones]]=0,0,(odi[[#This Row],[Mat]]/odi[[#This Row],[Milestones]]))</f>
        <v>6</v>
      </c>
      <c r="T1101" s="3">
        <f>odi[[#This Row],[Milestones]]/odi[[#This Row],[Mat]]*100</f>
        <v>16.666666666666664</v>
      </c>
      <c r="U1101" s="3"/>
    </row>
    <row r="1102" spans="1:21" x14ac:dyDescent="0.3">
      <c r="A1102">
        <v>15</v>
      </c>
      <c r="B1102" t="s">
        <v>1886</v>
      </c>
      <c r="C1102" t="s">
        <v>13</v>
      </c>
      <c r="D1102">
        <v>2018</v>
      </c>
      <c r="E1102">
        <v>18</v>
      </c>
      <c r="F1102">
        <v>6</v>
      </c>
      <c r="G1102">
        <v>2</v>
      </c>
      <c r="H1102">
        <v>38</v>
      </c>
      <c r="I1102">
        <v>28</v>
      </c>
      <c r="J1102">
        <v>9.5</v>
      </c>
      <c r="K1102">
        <v>77.55</v>
      </c>
      <c r="L1102">
        <v>0</v>
      </c>
      <c r="M1102">
        <v>0</v>
      </c>
      <c r="N1102">
        <v>2</v>
      </c>
      <c r="O1102" s="2">
        <f t="shared" si="75"/>
        <v>2.1111111111111112</v>
      </c>
      <c r="P1102" s="2">
        <f t="shared" si="76"/>
        <v>6.333333333333333</v>
      </c>
      <c r="Q1102">
        <f t="shared" si="77"/>
        <v>87.05</v>
      </c>
      <c r="R1102">
        <f t="shared" si="78"/>
        <v>0</v>
      </c>
      <c r="S1102" s="3">
        <f>IF(odi[[#This Row],[Milestones]]=0,0,(odi[[#This Row],[Mat]]/odi[[#This Row],[Milestones]]))</f>
        <v>0</v>
      </c>
      <c r="T1102" s="3">
        <f>odi[[#This Row],[Milestones]]/odi[[#This Row],[Mat]]*100</f>
        <v>0</v>
      </c>
      <c r="U1102" s="3"/>
    </row>
    <row r="1103" spans="1:21" x14ac:dyDescent="0.3">
      <c r="A1103">
        <v>23</v>
      </c>
      <c r="B1103" t="s">
        <v>2334</v>
      </c>
      <c r="C1103" t="s">
        <v>2041</v>
      </c>
      <c r="D1103">
        <v>2007</v>
      </c>
      <c r="E1103">
        <v>20</v>
      </c>
      <c r="F1103">
        <v>20</v>
      </c>
      <c r="G1103">
        <v>2</v>
      </c>
      <c r="H1103">
        <v>478</v>
      </c>
      <c r="I1103">
        <v>68</v>
      </c>
      <c r="J1103">
        <v>26.55</v>
      </c>
      <c r="K1103">
        <v>60.42</v>
      </c>
      <c r="L1103">
        <v>0</v>
      </c>
      <c r="M1103">
        <v>3</v>
      </c>
      <c r="N1103">
        <v>1</v>
      </c>
      <c r="O1103" s="2">
        <f t="shared" si="75"/>
        <v>23.9</v>
      </c>
      <c r="P1103" s="2">
        <f t="shared" si="76"/>
        <v>23.9</v>
      </c>
      <c r="Q1103">
        <f t="shared" si="77"/>
        <v>86.97</v>
      </c>
      <c r="R1103">
        <f t="shared" si="78"/>
        <v>3</v>
      </c>
      <c r="S1103" s="3">
        <f>IF(odi[[#This Row],[Milestones]]=0,0,(odi[[#This Row],[Mat]]/odi[[#This Row],[Milestones]]))</f>
        <v>6.666666666666667</v>
      </c>
      <c r="T1103" s="3">
        <f>odi[[#This Row],[Milestones]]/odi[[#This Row],[Mat]]*100</f>
        <v>15</v>
      </c>
      <c r="U1103" s="3"/>
    </row>
    <row r="1104" spans="1:21" x14ac:dyDescent="0.3">
      <c r="A1104">
        <v>4</v>
      </c>
      <c r="B1104" t="s">
        <v>3041</v>
      </c>
      <c r="C1104" t="s">
        <v>11</v>
      </c>
      <c r="D1104">
        <v>2003</v>
      </c>
      <c r="E1104">
        <v>8</v>
      </c>
      <c r="F1104">
        <v>4</v>
      </c>
      <c r="G1104">
        <v>1</v>
      </c>
      <c r="H1104">
        <v>23</v>
      </c>
      <c r="I1104">
        <v>11</v>
      </c>
      <c r="J1104">
        <v>7.66</v>
      </c>
      <c r="K1104">
        <v>79.31</v>
      </c>
      <c r="L1104">
        <v>0</v>
      </c>
      <c r="M1104">
        <v>0</v>
      </c>
      <c r="N1104">
        <v>0</v>
      </c>
      <c r="O1104" s="2">
        <f t="shared" si="75"/>
        <v>2.875</v>
      </c>
      <c r="P1104" s="2">
        <f t="shared" si="76"/>
        <v>5.75</v>
      </c>
      <c r="Q1104">
        <f t="shared" si="77"/>
        <v>86.97</v>
      </c>
      <c r="R1104">
        <f t="shared" si="78"/>
        <v>0</v>
      </c>
      <c r="S1104" s="3">
        <f>IF(odi[[#This Row],[Milestones]]=0,0,(odi[[#This Row],[Mat]]/odi[[#This Row],[Milestones]]))</f>
        <v>0</v>
      </c>
      <c r="T1104" s="3">
        <f>odi[[#This Row],[Milestones]]/odi[[#This Row],[Mat]]*100</f>
        <v>0</v>
      </c>
      <c r="U1104" s="3"/>
    </row>
    <row r="1105" spans="1:21" x14ac:dyDescent="0.3">
      <c r="A1105">
        <v>36</v>
      </c>
      <c r="B1105" t="s">
        <v>3062</v>
      </c>
      <c r="C1105" t="s">
        <v>17</v>
      </c>
      <c r="D1105">
        <v>1992</v>
      </c>
      <c r="E1105">
        <v>3</v>
      </c>
      <c r="F1105">
        <v>3</v>
      </c>
      <c r="G1105">
        <v>1</v>
      </c>
      <c r="H1105">
        <v>20</v>
      </c>
      <c r="I1105">
        <v>11</v>
      </c>
      <c r="J1105">
        <v>10</v>
      </c>
      <c r="K1105">
        <v>76.92</v>
      </c>
      <c r="L1105">
        <v>0</v>
      </c>
      <c r="M1105">
        <v>0</v>
      </c>
      <c r="N1105">
        <v>0</v>
      </c>
      <c r="O1105" s="2">
        <f t="shared" si="75"/>
        <v>6.666666666666667</v>
      </c>
      <c r="P1105" s="2">
        <f t="shared" si="76"/>
        <v>6.666666666666667</v>
      </c>
      <c r="Q1105">
        <f t="shared" si="77"/>
        <v>86.92</v>
      </c>
      <c r="R1105">
        <f t="shared" si="78"/>
        <v>0</v>
      </c>
      <c r="S1105" s="3">
        <f>IF(odi[[#This Row],[Milestones]]=0,0,(odi[[#This Row],[Mat]]/odi[[#This Row],[Milestones]]))</f>
        <v>0</v>
      </c>
      <c r="T1105" s="3">
        <f>odi[[#This Row],[Milestones]]/odi[[#This Row],[Mat]]*100</f>
        <v>0</v>
      </c>
      <c r="U1105" s="3"/>
    </row>
    <row r="1106" spans="1:21" x14ac:dyDescent="0.3">
      <c r="A1106">
        <v>34</v>
      </c>
      <c r="B1106" t="s">
        <v>503</v>
      </c>
      <c r="C1106" t="s">
        <v>13</v>
      </c>
      <c r="D1106">
        <v>2016</v>
      </c>
      <c r="E1106">
        <v>121</v>
      </c>
      <c r="F1106">
        <v>68</v>
      </c>
      <c r="G1106">
        <v>25</v>
      </c>
      <c r="H1106">
        <v>529</v>
      </c>
      <c r="I1106">
        <v>45</v>
      </c>
      <c r="J1106">
        <v>12.3</v>
      </c>
      <c r="K1106">
        <v>74.61</v>
      </c>
      <c r="L1106">
        <v>0</v>
      </c>
      <c r="M1106">
        <v>0</v>
      </c>
      <c r="N1106">
        <v>8</v>
      </c>
      <c r="O1106" s="2">
        <f t="shared" si="75"/>
        <v>4.3719008264462813</v>
      </c>
      <c r="P1106" s="2">
        <f t="shared" si="76"/>
        <v>7.7794117647058822</v>
      </c>
      <c r="Q1106">
        <f t="shared" si="77"/>
        <v>86.91</v>
      </c>
      <c r="R1106">
        <f t="shared" si="78"/>
        <v>0</v>
      </c>
      <c r="S1106" s="3">
        <f>IF(odi[[#This Row],[Milestones]]=0,0,(odi[[#This Row],[Mat]]/odi[[#This Row],[Milestones]]))</f>
        <v>0</v>
      </c>
      <c r="T1106" s="3">
        <f>odi[[#This Row],[Milestones]]/odi[[#This Row],[Mat]]*100</f>
        <v>0</v>
      </c>
      <c r="U1106" s="3"/>
    </row>
    <row r="1107" spans="1:21" x14ac:dyDescent="0.3">
      <c r="A1107">
        <v>5</v>
      </c>
      <c r="B1107" t="s">
        <v>3042</v>
      </c>
      <c r="C1107" t="s">
        <v>2022</v>
      </c>
      <c r="D1107">
        <v>2019</v>
      </c>
      <c r="E1107">
        <v>1</v>
      </c>
      <c r="F1107">
        <v>1</v>
      </c>
      <c r="G1107">
        <v>0</v>
      </c>
      <c r="H1107">
        <v>23</v>
      </c>
      <c r="I1107">
        <v>23</v>
      </c>
      <c r="J1107">
        <v>23</v>
      </c>
      <c r="K1107">
        <v>63.88</v>
      </c>
      <c r="L1107">
        <v>0</v>
      </c>
      <c r="M1107">
        <v>0</v>
      </c>
      <c r="N1107">
        <v>0</v>
      </c>
      <c r="O1107" s="2">
        <f t="shared" si="75"/>
        <v>23</v>
      </c>
      <c r="P1107" s="2">
        <f t="shared" si="76"/>
        <v>23</v>
      </c>
      <c r="Q1107">
        <f t="shared" si="77"/>
        <v>86.88</v>
      </c>
      <c r="R1107">
        <f t="shared" si="78"/>
        <v>0</v>
      </c>
      <c r="S1107" s="3">
        <f>IF(odi[[#This Row],[Milestones]]=0,0,(odi[[#This Row],[Mat]]/odi[[#This Row],[Milestones]]))</f>
        <v>0</v>
      </c>
      <c r="T1107" s="3">
        <f>odi[[#This Row],[Milestones]]/odi[[#This Row],[Mat]]*100</f>
        <v>0</v>
      </c>
      <c r="U1107" s="3"/>
    </row>
    <row r="1108" spans="1:21" x14ac:dyDescent="0.3">
      <c r="A1108">
        <v>34</v>
      </c>
      <c r="B1108" t="s">
        <v>2886</v>
      </c>
      <c r="C1108" t="s">
        <v>11</v>
      </c>
      <c r="D1108">
        <v>2014</v>
      </c>
      <c r="E1108">
        <v>9</v>
      </c>
      <c r="F1108">
        <v>5</v>
      </c>
      <c r="G1108">
        <v>2</v>
      </c>
      <c r="H1108">
        <v>41</v>
      </c>
      <c r="I1108">
        <v>16</v>
      </c>
      <c r="J1108">
        <v>13.66</v>
      </c>
      <c r="K1108">
        <v>73.209999999999994</v>
      </c>
      <c r="L1108">
        <v>0</v>
      </c>
      <c r="M1108">
        <v>0</v>
      </c>
      <c r="N1108">
        <v>0</v>
      </c>
      <c r="O1108" s="2">
        <f t="shared" si="75"/>
        <v>4.5555555555555554</v>
      </c>
      <c r="P1108" s="2">
        <f t="shared" si="76"/>
        <v>8.1999999999999993</v>
      </c>
      <c r="Q1108">
        <f t="shared" si="77"/>
        <v>86.86999999999999</v>
      </c>
      <c r="R1108">
        <f t="shared" si="78"/>
        <v>0</v>
      </c>
      <c r="S1108" s="3">
        <f>IF(odi[[#This Row],[Milestones]]=0,0,(odi[[#This Row],[Mat]]/odi[[#This Row],[Milestones]]))</f>
        <v>0</v>
      </c>
      <c r="T1108" s="3">
        <f>odi[[#This Row],[Milestones]]/odi[[#This Row],[Mat]]*100</f>
        <v>0</v>
      </c>
      <c r="U1108" s="3"/>
    </row>
    <row r="1109" spans="1:21" x14ac:dyDescent="0.3">
      <c r="A1109">
        <v>37</v>
      </c>
      <c r="B1109" t="s">
        <v>2852</v>
      </c>
      <c r="C1109" t="s">
        <v>14</v>
      </c>
      <c r="D1109">
        <v>1975</v>
      </c>
      <c r="E1109">
        <v>3</v>
      </c>
      <c r="F1109">
        <v>3</v>
      </c>
      <c r="G1109">
        <v>0</v>
      </c>
      <c r="H1109">
        <v>47</v>
      </c>
      <c r="I1109">
        <v>22</v>
      </c>
      <c r="J1109">
        <v>15.66</v>
      </c>
      <c r="K1109">
        <v>71.209999999999994</v>
      </c>
      <c r="L1109">
        <v>0</v>
      </c>
      <c r="M1109">
        <v>0</v>
      </c>
      <c r="N1109">
        <v>0</v>
      </c>
      <c r="O1109" s="2">
        <f t="shared" si="75"/>
        <v>15.666666666666666</v>
      </c>
      <c r="P1109" s="2">
        <f t="shared" si="76"/>
        <v>15.666666666666666</v>
      </c>
      <c r="Q1109">
        <f t="shared" si="77"/>
        <v>86.86999999999999</v>
      </c>
      <c r="R1109">
        <f t="shared" si="78"/>
        <v>0</v>
      </c>
      <c r="S1109" s="3">
        <f>IF(odi[[#This Row],[Milestones]]=0,0,(odi[[#This Row],[Mat]]/odi[[#This Row],[Milestones]]))</f>
        <v>0</v>
      </c>
      <c r="T1109" s="3">
        <f>odi[[#This Row],[Milestones]]/odi[[#This Row],[Mat]]*100</f>
        <v>0</v>
      </c>
      <c r="U1109" s="3"/>
    </row>
    <row r="1110" spans="1:21" x14ac:dyDescent="0.3">
      <c r="A1110">
        <v>38</v>
      </c>
      <c r="B1110" t="s">
        <v>1519</v>
      </c>
      <c r="C1110" t="s">
        <v>17</v>
      </c>
      <c r="D1110">
        <v>2019</v>
      </c>
      <c r="E1110">
        <v>22</v>
      </c>
      <c r="F1110">
        <v>9</v>
      </c>
      <c r="G1110">
        <v>6</v>
      </c>
      <c r="H1110">
        <v>47</v>
      </c>
      <c r="I1110">
        <v>19</v>
      </c>
      <c r="J1110">
        <v>15.66</v>
      </c>
      <c r="K1110">
        <v>71.209999999999994</v>
      </c>
      <c r="L1110">
        <v>0</v>
      </c>
      <c r="M1110">
        <v>0</v>
      </c>
      <c r="N1110">
        <v>0</v>
      </c>
      <c r="O1110" s="2">
        <f t="shared" si="75"/>
        <v>2.1363636363636362</v>
      </c>
      <c r="P1110" s="2">
        <f t="shared" si="76"/>
        <v>5.2222222222222223</v>
      </c>
      <c r="Q1110">
        <f t="shared" si="77"/>
        <v>86.86999999999999</v>
      </c>
      <c r="R1110">
        <f t="shared" si="78"/>
        <v>0</v>
      </c>
      <c r="S1110" s="3">
        <f>IF(odi[[#This Row],[Milestones]]=0,0,(odi[[#This Row],[Mat]]/odi[[#This Row],[Milestones]]))</f>
        <v>0</v>
      </c>
      <c r="T1110" s="3">
        <f>odi[[#This Row],[Milestones]]/odi[[#This Row],[Mat]]*100</f>
        <v>0</v>
      </c>
      <c r="U1110" s="3"/>
    </row>
    <row r="1111" spans="1:21" x14ac:dyDescent="0.3">
      <c r="A1111">
        <v>24</v>
      </c>
      <c r="B1111" t="s">
        <v>318</v>
      </c>
      <c r="C1111" t="s">
        <v>22</v>
      </c>
      <c r="D1111">
        <v>2015</v>
      </c>
      <c r="E1111">
        <v>59</v>
      </c>
      <c r="F1111">
        <v>47</v>
      </c>
      <c r="G1111">
        <v>14</v>
      </c>
      <c r="H1111">
        <v>745</v>
      </c>
      <c r="I1111">
        <v>71</v>
      </c>
      <c r="J1111">
        <v>22.57</v>
      </c>
      <c r="K1111">
        <v>64.27</v>
      </c>
      <c r="L1111">
        <v>0</v>
      </c>
      <c r="M1111">
        <v>2</v>
      </c>
      <c r="N1111">
        <v>8</v>
      </c>
      <c r="O1111" s="2">
        <f t="shared" si="75"/>
        <v>12.627118644067796</v>
      </c>
      <c r="P1111" s="2">
        <f t="shared" si="76"/>
        <v>15.851063829787234</v>
      </c>
      <c r="Q1111">
        <f t="shared" si="77"/>
        <v>86.84</v>
      </c>
      <c r="R1111">
        <f t="shared" si="78"/>
        <v>2</v>
      </c>
      <c r="S1111" s="3">
        <f>IF(odi[[#This Row],[Milestones]]=0,0,(odi[[#This Row],[Mat]]/odi[[#This Row],[Milestones]]))</f>
        <v>29.5</v>
      </c>
      <c r="T1111" s="3">
        <f>odi[[#This Row],[Milestones]]/odi[[#This Row],[Mat]]*100</f>
        <v>3.3898305084745761</v>
      </c>
      <c r="U1111" s="3"/>
    </row>
    <row r="1112" spans="1:21" x14ac:dyDescent="0.3">
      <c r="A1112">
        <v>36</v>
      </c>
      <c r="B1112" t="s">
        <v>1203</v>
      </c>
      <c r="C1112" t="s">
        <v>14</v>
      </c>
      <c r="D1112">
        <v>2013</v>
      </c>
      <c r="E1112">
        <v>9</v>
      </c>
      <c r="F1112">
        <v>9</v>
      </c>
      <c r="G1112">
        <v>0</v>
      </c>
      <c r="H1112">
        <v>83</v>
      </c>
      <c r="I1112">
        <v>29</v>
      </c>
      <c r="J1112">
        <v>9.2200000000000006</v>
      </c>
      <c r="K1112">
        <v>77.569999999999993</v>
      </c>
      <c r="L1112">
        <v>0</v>
      </c>
      <c r="M1112">
        <v>0</v>
      </c>
      <c r="N1112">
        <v>1</v>
      </c>
      <c r="O1112" s="2">
        <f t="shared" si="75"/>
        <v>9.2222222222222214</v>
      </c>
      <c r="P1112" s="2">
        <f t="shared" si="76"/>
        <v>9.2222222222222214</v>
      </c>
      <c r="Q1112">
        <f t="shared" si="77"/>
        <v>86.789999999999992</v>
      </c>
      <c r="R1112">
        <f t="shared" si="78"/>
        <v>0</v>
      </c>
      <c r="S1112" s="3">
        <f>IF(odi[[#This Row],[Milestones]]=0,0,(odi[[#This Row],[Mat]]/odi[[#This Row],[Milestones]]))</f>
        <v>0</v>
      </c>
      <c r="T1112" s="3">
        <f>odi[[#This Row],[Milestones]]/odi[[#This Row],[Mat]]*100</f>
        <v>0</v>
      </c>
      <c r="U1112" s="3"/>
    </row>
    <row r="1113" spans="1:21" x14ac:dyDescent="0.3">
      <c r="A1113">
        <v>45</v>
      </c>
      <c r="B1113" t="s">
        <v>127</v>
      </c>
      <c r="C1113" t="s">
        <v>19</v>
      </c>
      <c r="D1113">
        <v>2018</v>
      </c>
      <c r="E1113">
        <v>103</v>
      </c>
      <c r="F1113">
        <v>103</v>
      </c>
      <c r="G1113">
        <v>2</v>
      </c>
      <c r="H1113">
        <v>2389</v>
      </c>
      <c r="I1113">
        <v>99</v>
      </c>
      <c r="J1113">
        <v>23.65</v>
      </c>
      <c r="K1113">
        <v>63.13</v>
      </c>
      <c r="L1113">
        <v>0</v>
      </c>
      <c r="M1113">
        <v>16</v>
      </c>
      <c r="N1113">
        <v>7</v>
      </c>
      <c r="O1113" s="2">
        <f t="shared" si="75"/>
        <v>23.194174757281555</v>
      </c>
      <c r="P1113" s="2">
        <f t="shared" si="76"/>
        <v>23.194174757281555</v>
      </c>
      <c r="Q1113">
        <f t="shared" si="77"/>
        <v>86.78</v>
      </c>
      <c r="R1113">
        <f t="shared" si="78"/>
        <v>16</v>
      </c>
      <c r="S1113" s="3">
        <f>IF(odi[[#This Row],[Milestones]]=0,0,(odi[[#This Row],[Mat]]/odi[[#This Row],[Milestones]]))</f>
        <v>6.4375</v>
      </c>
      <c r="T1113" s="3">
        <f>odi[[#This Row],[Milestones]]/odi[[#This Row],[Mat]]*100</f>
        <v>15.53398058252427</v>
      </c>
      <c r="U1113" s="3"/>
    </row>
    <row r="1114" spans="1:21" x14ac:dyDescent="0.3">
      <c r="A1114">
        <v>0</v>
      </c>
      <c r="B1114" t="s">
        <v>2373</v>
      </c>
      <c r="C1114" t="s">
        <v>12</v>
      </c>
      <c r="D1114">
        <v>1989</v>
      </c>
      <c r="E1114">
        <v>79</v>
      </c>
      <c r="F1114">
        <v>52</v>
      </c>
      <c r="G1114">
        <v>18</v>
      </c>
      <c r="H1114">
        <v>378</v>
      </c>
      <c r="I1114">
        <v>33</v>
      </c>
      <c r="J1114">
        <v>11.11</v>
      </c>
      <c r="K1114">
        <v>75.599999999999994</v>
      </c>
      <c r="L1114">
        <v>0</v>
      </c>
      <c r="M1114">
        <v>0</v>
      </c>
      <c r="N1114">
        <v>9</v>
      </c>
      <c r="O1114" s="2">
        <f t="shared" si="75"/>
        <v>4.7848101265822782</v>
      </c>
      <c r="P1114" s="2">
        <f t="shared" si="76"/>
        <v>7.2692307692307692</v>
      </c>
      <c r="Q1114">
        <f t="shared" si="77"/>
        <v>86.71</v>
      </c>
      <c r="R1114">
        <f t="shared" si="78"/>
        <v>0</v>
      </c>
      <c r="S1114" s="3">
        <f>IF(odi[[#This Row],[Milestones]]=0,0,(odi[[#This Row],[Mat]]/odi[[#This Row],[Milestones]]))</f>
        <v>0</v>
      </c>
      <c r="T1114" s="3">
        <f>odi[[#This Row],[Milestones]]/odi[[#This Row],[Mat]]*100</f>
        <v>0</v>
      </c>
      <c r="U1114" s="3"/>
    </row>
    <row r="1115" spans="1:21" x14ac:dyDescent="0.3">
      <c r="A1115">
        <v>43</v>
      </c>
      <c r="B1115" t="s">
        <v>2891</v>
      </c>
      <c r="C1115" t="s">
        <v>19</v>
      </c>
      <c r="D1115">
        <v>2018</v>
      </c>
      <c r="E1115">
        <v>2</v>
      </c>
      <c r="F1115">
        <v>2</v>
      </c>
      <c r="G1115">
        <v>0</v>
      </c>
      <c r="H1115">
        <v>40</v>
      </c>
      <c r="I1115">
        <v>39</v>
      </c>
      <c r="J1115">
        <v>20</v>
      </c>
      <c r="K1115">
        <v>66.66</v>
      </c>
      <c r="L1115">
        <v>0</v>
      </c>
      <c r="M1115">
        <v>0</v>
      </c>
      <c r="N1115">
        <v>0</v>
      </c>
      <c r="O1115" s="2">
        <f t="shared" si="75"/>
        <v>20</v>
      </c>
      <c r="P1115" s="2">
        <f t="shared" si="76"/>
        <v>20</v>
      </c>
      <c r="Q1115">
        <f t="shared" si="77"/>
        <v>86.66</v>
      </c>
      <c r="R1115">
        <f t="shared" si="78"/>
        <v>0</v>
      </c>
      <c r="S1115" s="3">
        <f>IF(odi[[#This Row],[Milestones]]=0,0,(odi[[#This Row],[Mat]]/odi[[#This Row],[Milestones]]))</f>
        <v>0</v>
      </c>
      <c r="T1115" s="3">
        <f>odi[[#This Row],[Milestones]]/odi[[#This Row],[Mat]]*100</f>
        <v>0</v>
      </c>
      <c r="U1115" s="3"/>
    </row>
    <row r="1116" spans="1:21" x14ac:dyDescent="0.3">
      <c r="A1116">
        <v>34</v>
      </c>
      <c r="B1116" t="s">
        <v>2423</v>
      </c>
      <c r="C1116" t="s">
        <v>17</v>
      </c>
      <c r="D1116">
        <v>2000</v>
      </c>
      <c r="E1116">
        <v>32</v>
      </c>
      <c r="F1116">
        <v>23</v>
      </c>
      <c r="G1116">
        <v>3</v>
      </c>
      <c r="H1116">
        <v>296</v>
      </c>
      <c r="I1116">
        <v>54</v>
      </c>
      <c r="J1116">
        <v>14.8</v>
      </c>
      <c r="K1116">
        <v>71.84</v>
      </c>
      <c r="L1116">
        <v>0</v>
      </c>
      <c r="M1116">
        <v>1</v>
      </c>
      <c r="N1116">
        <v>3</v>
      </c>
      <c r="O1116" s="2">
        <f t="shared" si="75"/>
        <v>9.25</v>
      </c>
      <c r="P1116" s="2">
        <f t="shared" si="76"/>
        <v>12.869565217391305</v>
      </c>
      <c r="Q1116">
        <f t="shared" si="77"/>
        <v>86.64</v>
      </c>
      <c r="R1116">
        <f t="shared" si="78"/>
        <v>1</v>
      </c>
      <c r="S1116" s="3">
        <f>IF(odi[[#This Row],[Milestones]]=0,0,(odi[[#This Row],[Mat]]/odi[[#This Row],[Milestones]]))</f>
        <v>32</v>
      </c>
      <c r="T1116" s="3">
        <f>odi[[#This Row],[Milestones]]/odi[[#This Row],[Mat]]*100</f>
        <v>3.125</v>
      </c>
      <c r="U1116" s="3"/>
    </row>
    <row r="1117" spans="1:21" x14ac:dyDescent="0.3">
      <c r="A1117">
        <v>44</v>
      </c>
      <c r="B1117" t="s">
        <v>2447</v>
      </c>
      <c r="C1117" t="s">
        <v>16</v>
      </c>
      <c r="D1117">
        <v>2003</v>
      </c>
      <c r="E1117">
        <v>11</v>
      </c>
      <c r="F1117">
        <v>11</v>
      </c>
      <c r="G1117">
        <v>0</v>
      </c>
      <c r="H1117">
        <v>262</v>
      </c>
      <c r="I1117">
        <v>113</v>
      </c>
      <c r="J1117">
        <v>23.81</v>
      </c>
      <c r="K1117">
        <v>62.82</v>
      </c>
      <c r="L1117">
        <v>1</v>
      </c>
      <c r="M1117">
        <v>0</v>
      </c>
      <c r="N1117">
        <v>1</v>
      </c>
      <c r="O1117" s="2">
        <f t="shared" si="75"/>
        <v>23.818181818181817</v>
      </c>
      <c r="P1117" s="2">
        <f t="shared" si="76"/>
        <v>23.818181818181817</v>
      </c>
      <c r="Q1117">
        <f t="shared" si="77"/>
        <v>86.63</v>
      </c>
      <c r="R1117">
        <f t="shared" si="78"/>
        <v>1</v>
      </c>
      <c r="S1117" s="3">
        <f>IF(odi[[#This Row],[Milestones]]=0,0,(odi[[#This Row],[Mat]]/odi[[#This Row],[Milestones]]))</f>
        <v>11</v>
      </c>
      <c r="T1117" s="3">
        <f>odi[[#This Row],[Milestones]]/odi[[#This Row],[Mat]]*100</f>
        <v>9.0909090909090917</v>
      </c>
      <c r="U1117" s="3"/>
    </row>
    <row r="1118" spans="1:21" x14ac:dyDescent="0.3">
      <c r="A1118">
        <v>4</v>
      </c>
      <c r="B1118" t="s">
        <v>2473</v>
      </c>
      <c r="C1118" t="s">
        <v>21</v>
      </c>
      <c r="D1118">
        <v>2019</v>
      </c>
      <c r="E1118">
        <v>12</v>
      </c>
      <c r="F1118">
        <v>12</v>
      </c>
      <c r="G1118">
        <v>3</v>
      </c>
      <c r="H1118">
        <v>234</v>
      </c>
      <c r="I1118">
        <v>86</v>
      </c>
      <c r="J1118">
        <v>26</v>
      </c>
      <c r="K1118">
        <v>60.62</v>
      </c>
      <c r="L1118">
        <v>0</v>
      </c>
      <c r="M1118">
        <v>2</v>
      </c>
      <c r="N1118">
        <v>0</v>
      </c>
      <c r="O1118" s="2">
        <f t="shared" si="75"/>
        <v>19.5</v>
      </c>
      <c r="P1118" s="2">
        <f t="shared" si="76"/>
        <v>19.5</v>
      </c>
      <c r="Q1118">
        <f t="shared" si="77"/>
        <v>86.62</v>
      </c>
      <c r="R1118">
        <f t="shared" si="78"/>
        <v>2</v>
      </c>
      <c r="S1118" s="3">
        <f>IF(odi[[#This Row],[Milestones]]=0,0,(odi[[#This Row],[Mat]]/odi[[#This Row],[Milestones]]))</f>
        <v>6</v>
      </c>
      <c r="T1118" s="3">
        <f>odi[[#This Row],[Milestones]]/odi[[#This Row],[Mat]]*100</f>
        <v>16.666666666666664</v>
      </c>
      <c r="U1118" s="3"/>
    </row>
    <row r="1119" spans="1:21" x14ac:dyDescent="0.3">
      <c r="A1119">
        <v>29</v>
      </c>
      <c r="B1119" t="s">
        <v>3512</v>
      </c>
      <c r="C1119" t="s">
        <v>16</v>
      </c>
      <c r="D1119">
        <v>2019</v>
      </c>
      <c r="E1119">
        <v>19</v>
      </c>
      <c r="F1119">
        <v>8</v>
      </c>
      <c r="G1119">
        <v>6</v>
      </c>
      <c r="H1119">
        <v>42</v>
      </c>
      <c r="I1119">
        <v>19</v>
      </c>
      <c r="J1119">
        <v>21</v>
      </c>
      <c r="K1119">
        <v>65.62</v>
      </c>
      <c r="L1119">
        <v>0</v>
      </c>
      <c r="M1119">
        <v>0</v>
      </c>
      <c r="N1119">
        <v>1</v>
      </c>
      <c r="O1119" s="2">
        <f t="shared" si="75"/>
        <v>2.2105263157894739</v>
      </c>
      <c r="P1119" s="2">
        <f t="shared" si="76"/>
        <v>5.25</v>
      </c>
      <c r="Q1119">
        <f t="shared" si="77"/>
        <v>86.62</v>
      </c>
      <c r="R1119">
        <f t="shared" si="78"/>
        <v>0</v>
      </c>
      <c r="S1119" s="3">
        <f>IF(odi[[#This Row],[Milestones]]=0,0,(odi[[#This Row],[Mat]]/odi[[#This Row],[Milestones]]))</f>
        <v>0</v>
      </c>
      <c r="T1119" s="3">
        <f>odi[[#This Row],[Milestones]]/odi[[#This Row],[Mat]]*100</f>
        <v>0</v>
      </c>
      <c r="U1119" s="3"/>
    </row>
    <row r="1120" spans="1:21" x14ac:dyDescent="0.3">
      <c r="A1120">
        <v>27</v>
      </c>
      <c r="B1120" t="s">
        <v>2243</v>
      </c>
      <c r="C1120" t="s">
        <v>17</v>
      </c>
      <c r="D1120">
        <v>1998</v>
      </c>
      <c r="E1120">
        <v>122</v>
      </c>
      <c r="F1120">
        <v>77</v>
      </c>
      <c r="G1120">
        <v>33</v>
      </c>
      <c r="H1120">
        <v>868</v>
      </c>
      <c r="I1120">
        <v>53</v>
      </c>
      <c r="J1120">
        <v>19.72</v>
      </c>
      <c r="K1120">
        <v>66.87</v>
      </c>
      <c r="L1120">
        <v>0</v>
      </c>
      <c r="M1120">
        <v>1</v>
      </c>
      <c r="N1120">
        <v>6</v>
      </c>
      <c r="O1120" s="2">
        <f t="shared" si="75"/>
        <v>7.1147540983606561</v>
      </c>
      <c r="P1120" s="2">
        <f t="shared" si="76"/>
        <v>11.272727272727273</v>
      </c>
      <c r="Q1120">
        <f t="shared" si="77"/>
        <v>86.59</v>
      </c>
      <c r="R1120">
        <f t="shared" si="78"/>
        <v>1</v>
      </c>
      <c r="S1120" s="3">
        <f>IF(odi[[#This Row],[Milestones]]=0,0,(odi[[#This Row],[Mat]]/odi[[#This Row],[Milestones]]))</f>
        <v>122</v>
      </c>
      <c r="T1120" s="3">
        <f>odi[[#This Row],[Milestones]]/odi[[#This Row],[Mat]]*100</f>
        <v>0.81967213114754101</v>
      </c>
      <c r="U1120" s="3"/>
    </row>
    <row r="1121" spans="1:21" x14ac:dyDescent="0.3">
      <c r="A1121">
        <v>16</v>
      </c>
      <c r="B1121" t="s">
        <v>1769</v>
      </c>
      <c r="C1121" t="s">
        <v>20</v>
      </c>
      <c r="D1121">
        <v>2011</v>
      </c>
      <c r="E1121">
        <v>17</v>
      </c>
      <c r="F1121">
        <v>10</v>
      </c>
      <c r="G1121">
        <v>3</v>
      </c>
      <c r="H1121">
        <v>98</v>
      </c>
      <c r="I1121">
        <v>20</v>
      </c>
      <c r="J1121">
        <v>14</v>
      </c>
      <c r="K1121">
        <v>72.59</v>
      </c>
      <c r="L1121">
        <v>0</v>
      </c>
      <c r="M1121">
        <v>0</v>
      </c>
      <c r="N1121">
        <v>0</v>
      </c>
      <c r="O1121" s="2">
        <f t="shared" si="75"/>
        <v>5.7647058823529411</v>
      </c>
      <c r="P1121" s="2">
        <f t="shared" si="76"/>
        <v>9.8000000000000007</v>
      </c>
      <c r="Q1121">
        <f t="shared" si="77"/>
        <v>86.59</v>
      </c>
      <c r="R1121">
        <f t="shared" si="78"/>
        <v>0</v>
      </c>
      <c r="S1121" s="3">
        <f>IF(odi[[#This Row],[Milestones]]=0,0,(odi[[#This Row],[Mat]]/odi[[#This Row],[Milestones]]))</f>
        <v>0</v>
      </c>
      <c r="T1121" s="3">
        <f>odi[[#This Row],[Milestones]]/odi[[#This Row],[Mat]]*100</f>
        <v>0</v>
      </c>
      <c r="U1121" s="3"/>
    </row>
    <row r="1122" spans="1:21" x14ac:dyDescent="0.3">
      <c r="A1122">
        <v>35</v>
      </c>
      <c r="B1122" t="s">
        <v>1733</v>
      </c>
      <c r="C1122" t="s">
        <v>2021</v>
      </c>
      <c r="D1122">
        <v>2010</v>
      </c>
      <c r="E1122">
        <v>16</v>
      </c>
      <c r="F1122">
        <v>9</v>
      </c>
      <c r="G1122">
        <v>4</v>
      </c>
      <c r="H1122">
        <v>59</v>
      </c>
      <c r="I1122">
        <v>16</v>
      </c>
      <c r="J1122">
        <v>11.8</v>
      </c>
      <c r="K1122">
        <v>74.680000000000007</v>
      </c>
      <c r="L1122">
        <v>0</v>
      </c>
      <c r="M1122">
        <v>0</v>
      </c>
      <c r="N1122">
        <v>1</v>
      </c>
      <c r="O1122" s="2">
        <f t="shared" si="75"/>
        <v>3.6875</v>
      </c>
      <c r="P1122" s="2">
        <f t="shared" si="76"/>
        <v>6.5555555555555554</v>
      </c>
      <c r="Q1122">
        <f t="shared" si="77"/>
        <v>86.48</v>
      </c>
      <c r="R1122">
        <f t="shared" si="78"/>
        <v>0</v>
      </c>
      <c r="S1122" s="3">
        <f>IF(odi[[#This Row],[Milestones]]=0,0,(odi[[#This Row],[Mat]]/odi[[#This Row],[Milestones]]))</f>
        <v>0</v>
      </c>
      <c r="T1122" s="3">
        <f>odi[[#This Row],[Milestones]]/odi[[#This Row],[Mat]]*100</f>
        <v>0</v>
      </c>
      <c r="U1122" s="3"/>
    </row>
    <row r="1123" spans="1:21" x14ac:dyDescent="0.3">
      <c r="A1123">
        <v>35</v>
      </c>
      <c r="B1123" t="s">
        <v>2294</v>
      </c>
      <c r="C1123" t="s">
        <v>19</v>
      </c>
      <c r="D1123">
        <v>2003</v>
      </c>
      <c r="E1123">
        <v>40</v>
      </c>
      <c r="F1123">
        <v>37</v>
      </c>
      <c r="G1123">
        <v>6</v>
      </c>
      <c r="H1123">
        <v>617</v>
      </c>
      <c r="I1123">
        <v>76</v>
      </c>
      <c r="J1123">
        <v>19.899999999999999</v>
      </c>
      <c r="K1123">
        <v>66.48</v>
      </c>
      <c r="L1123">
        <v>0</v>
      </c>
      <c r="M1123">
        <v>2</v>
      </c>
      <c r="N1123">
        <v>5</v>
      </c>
      <c r="O1123" s="2">
        <f t="shared" si="75"/>
        <v>15.425000000000001</v>
      </c>
      <c r="P1123" s="2">
        <f t="shared" si="76"/>
        <v>16.675675675675677</v>
      </c>
      <c r="Q1123">
        <f t="shared" si="77"/>
        <v>86.38</v>
      </c>
      <c r="R1123">
        <f t="shared" si="78"/>
        <v>2</v>
      </c>
      <c r="S1123" s="3">
        <f>IF(odi[[#This Row],[Milestones]]=0,0,(odi[[#This Row],[Mat]]/odi[[#This Row],[Milestones]]))</f>
        <v>20</v>
      </c>
      <c r="T1123" s="3">
        <f>odi[[#This Row],[Milestones]]/odi[[#This Row],[Mat]]*100</f>
        <v>5</v>
      </c>
      <c r="U1123" s="3"/>
    </row>
    <row r="1124" spans="1:21" x14ac:dyDescent="0.3">
      <c r="A1124">
        <v>11</v>
      </c>
      <c r="B1124" t="s">
        <v>266</v>
      </c>
      <c r="C1124" t="s">
        <v>2023</v>
      </c>
      <c r="D1124">
        <v>2019</v>
      </c>
      <c r="E1124">
        <v>6</v>
      </c>
      <c r="F1124">
        <v>6</v>
      </c>
      <c r="G1124">
        <v>0</v>
      </c>
      <c r="H1124">
        <v>108</v>
      </c>
      <c r="I1124">
        <v>40</v>
      </c>
      <c r="J1124">
        <v>18</v>
      </c>
      <c r="K1124">
        <v>68.349999999999994</v>
      </c>
      <c r="L1124">
        <v>0</v>
      </c>
      <c r="M1124">
        <v>0</v>
      </c>
      <c r="N1124">
        <v>1</v>
      </c>
      <c r="O1124" s="2">
        <f t="shared" si="75"/>
        <v>18</v>
      </c>
      <c r="P1124" s="2">
        <f t="shared" si="76"/>
        <v>18</v>
      </c>
      <c r="Q1124">
        <f t="shared" si="77"/>
        <v>86.35</v>
      </c>
      <c r="R1124">
        <f t="shared" si="78"/>
        <v>0</v>
      </c>
      <c r="S1124" s="3">
        <f>IF(odi[[#This Row],[Milestones]]=0,0,(odi[[#This Row],[Mat]]/odi[[#This Row],[Milestones]]))</f>
        <v>0</v>
      </c>
      <c r="T1124" s="3">
        <f>odi[[#This Row],[Milestones]]/odi[[#This Row],[Mat]]*100</f>
        <v>0</v>
      </c>
      <c r="U1124" s="3"/>
    </row>
    <row r="1125" spans="1:21" x14ac:dyDescent="0.3">
      <c r="A1125">
        <v>31</v>
      </c>
      <c r="B1125" t="s">
        <v>2917</v>
      </c>
      <c r="C1125" t="s">
        <v>19</v>
      </c>
      <c r="D1125">
        <v>2019</v>
      </c>
      <c r="E1125">
        <v>3</v>
      </c>
      <c r="F1125">
        <v>3</v>
      </c>
      <c r="G1125">
        <v>0</v>
      </c>
      <c r="H1125">
        <v>37</v>
      </c>
      <c r="I1125">
        <v>34</v>
      </c>
      <c r="J1125">
        <v>12.33</v>
      </c>
      <c r="K1125">
        <v>74</v>
      </c>
      <c r="L1125">
        <v>0</v>
      </c>
      <c r="M1125">
        <v>0</v>
      </c>
      <c r="N1125">
        <v>1</v>
      </c>
      <c r="O1125" s="2">
        <f t="shared" si="75"/>
        <v>12.333333333333334</v>
      </c>
      <c r="P1125" s="2">
        <f t="shared" si="76"/>
        <v>12.333333333333334</v>
      </c>
      <c r="Q1125">
        <f t="shared" si="77"/>
        <v>86.33</v>
      </c>
      <c r="R1125">
        <f t="shared" si="78"/>
        <v>0</v>
      </c>
      <c r="S1125" s="3">
        <f>IF(odi[[#This Row],[Milestones]]=0,0,(odi[[#This Row],[Mat]]/odi[[#This Row],[Milestones]]))</f>
        <v>0</v>
      </c>
      <c r="T1125" s="3">
        <f>odi[[#This Row],[Milestones]]/odi[[#This Row],[Mat]]*100</f>
        <v>0</v>
      </c>
      <c r="U1125" s="3"/>
    </row>
    <row r="1126" spans="1:21" x14ac:dyDescent="0.3">
      <c r="A1126">
        <v>30</v>
      </c>
      <c r="B1126" t="s">
        <v>2318</v>
      </c>
      <c r="C1126" t="s">
        <v>13</v>
      </c>
      <c r="D1126">
        <v>1986</v>
      </c>
      <c r="E1126">
        <v>26</v>
      </c>
      <c r="F1126">
        <v>24</v>
      </c>
      <c r="G1126">
        <v>1</v>
      </c>
      <c r="H1126">
        <v>538</v>
      </c>
      <c r="I1126">
        <v>64</v>
      </c>
      <c r="J1126">
        <v>23.39</v>
      </c>
      <c r="K1126">
        <v>62.92</v>
      </c>
      <c r="L1126">
        <v>0</v>
      </c>
      <c r="M1126">
        <v>5</v>
      </c>
      <c r="N1126">
        <v>3</v>
      </c>
      <c r="O1126" s="2">
        <f t="shared" si="75"/>
        <v>20.692307692307693</v>
      </c>
      <c r="P1126" s="2">
        <f t="shared" si="76"/>
        <v>22.416666666666668</v>
      </c>
      <c r="Q1126">
        <f t="shared" si="77"/>
        <v>86.31</v>
      </c>
      <c r="R1126">
        <f t="shared" si="78"/>
        <v>5</v>
      </c>
      <c r="S1126" s="3">
        <f>IF(odi[[#This Row],[Milestones]]=0,0,(odi[[#This Row],[Mat]]/odi[[#This Row],[Milestones]]))</f>
        <v>5.2</v>
      </c>
      <c r="T1126" s="3">
        <f>odi[[#This Row],[Milestones]]/odi[[#This Row],[Mat]]*100</f>
        <v>19.230769230769234</v>
      </c>
      <c r="U1126" s="3"/>
    </row>
    <row r="1127" spans="1:21" x14ac:dyDescent="0.3">
      <c r="A1127">
        <v>13</v>
      </c>
      <c r="B1127" t="s">
        <v>2803</v>
      </c>
      <c r="C1127" t="s">
        <v>14</v>
      </c>
      <c r="D1127">
        <v>1986</v>
      </c>
      <c r="E1127">
        <v>4</v>
      </c>
      <c r="F1127">
        <v>3</v>
      </c>
      <c r="G1127">
        <v>0</v>
      </c>
      <c r="H1127">
        <v>55</v>
      </c>
      <c r="I1127">
        <v>41</v>
      </c>
      <c r="J1127">
        <v>18.329999999999998</v>
      </c>
      <c r="K1127">
        <v>67.900000000000006</v>
      </c>
      <c r="L1127">
        <v>0</v>
      </c>
      <c r="M1127">
        <v>0</v>
      </c>
      <c r="N1127">
        <v>1</v>
      </c>
      <c r="O1127" s="2">
        <f t="shared" si="75"/>
        <v>13.75</v>
      </c>
      <c r="P1127" s="2">
        <f t="shared" si="76"/>
        <v>18.333333333333332</v>
      </c>
      <c r="Q1127">
        <f t="shared" si="77"/>
        <v>86.23</v>
      </c>
      <c r="R1127">
        <f t="shared" si="78"/>
        <v>0</v>
      </c>
      <c r="S1127" s="3">
        <f>IF(odi[[#This Row],[Milestones]]=0,0,(odi[[#This Row],[Mat]]/odi[[#This Row],[Milestones]]))</f>
        <v>0</v>
      </c>
      <c r="T1127" s="3">
        <f>odi[[#This Row],[Milestones]]/odi[[#This Row],[Mat]]*100</f>
        <v>0</v>
      </c>
      <c r="U1127" s="3"/>
    </row>
    <row r="1128" spans="1:21" x14ac:dyDescent="0.3">
      <c r="A1128">
        <v>4</v>
      </c>
      <c r="B1128" t="s">
        <v>2351</v>
      </c>
      <c r="C1128" t="s">
        <v>2024</v>
      </c>
      <c r="D1128">
        <v>1999</v>
      </c>
      <c r="E1128">
        <v>20</v>
      </c>
      <c r="F1128">
        <v>19</v>
      </c>
      <c r="G1128">
        <v>0</v>
      </c>
      <c r="H1128">
        <v>434</v>
      </c>
      <c r="I1128">
        <v>122</v>
      </c>
      <c r="J1128">
        <v>22.84</v>
      </c>
      <c r="K1128">
        <v>63.35</v>
      </c>
      <c r="L1128">
        <v>1</v>
      </c>
      <c r="M1128">
        <v>1</v>
      </c>
      <c r="N1128">
        <v>2</v>
      </c>
      <c r="O1128" s="2">
        <f t="shared" si="75"/>
        <v>21.7</v>
      </c>
      <c r="P1128" s="2">
        <f t="shared" si="76"/>
        <v>22.842105263157894</v>
      </c>
      <c r="Q1128">
        <f t="shared" si="77"/>
        <v>86.19</v>
      </c>
      <c r="R1128">
        <f t="shared" si="78"/>
        <v>2</v>
      </c>
      <c r="S1128" s="3">
        <f>IF(odi[[#This Row],[Milestones]]=0,0,(odi[[#This Row],[Mat]]/odi[[#This Row],[Milestones]]))</f>
        <v>10</v>
      </c>
      <c r="T1128" s="3">
        <f>odi[[#This Row],[Milestones]]/odi[[#This Row],[Mat]]*100</f>
        <v>10</v>
      </c>
      <c r="U1128" s="3"/>
    </row>
    <row r="1129" spans="1:21" x14ac:dyDescent="0.3">
      <c r="A1129">
        <v>6</v>
      </c>
      <c r="B1129" t="s">
        <v>1651</v>
      </c>
      <c r="C1129" t="s">
        <v>21</v>
      </c>
      <c r="D1129">
        <v>2019</v>
      </c>
      <c r="E1129">
        <v>27</v>
      </c>
      <c r="F1129">
        <v>17</v>
      </c>
      <c r="G1129">
        <v>10</v>
      </c>
      <c r="H1129">
        <v>80</v>
      </c>
      <c r="I1129">
        <v>16</v>
      </c>
      <c r="J1129">
        <v>11.42</v>
      </c>
      <c r="K1129">
        <v>74.760000000000005</v>
      </c>
      <c r="L1129">
        <v>0</v>
      </c>
      <c r="M1129">
        <v>0</v>
      </c>
      <c r="N1129">
        <v>3</v>
      </c>
      <c r="O1129" s="2">
        <f t="shared" si="75"/>
        <v>2.9629629629629628</v>
      </c>
      <c r="P1129" s="2">
        <f t="shared" si="76"/>
        <v>4.7058823529411766</v>
      </c>
      <c r="Q1129">
        <f t="shared" si="77"/>
        <v>86.18</v>
      </c>
      <c r="R1129">
        <f t="shared" si="78"/>
        <v>0</v>
      </c>
      <c r="S1129" s="3">
        <f>IF(odi[[#This Row],[Milestones]]=0,0,(odi[[#This Row],[Mat]]/odi[[#This Row],[Milestones]]))</f>
        <v>0</v>
      </c>
      <c r="T1129" s="3">
        <f>odi[[#This Row],[Milestones]]/odi[[#This Row],[Mat]]*100</f>
        <v>0</v>
      </c>
      <c r="U1129" s="3"/>
    </row>
    <row r="1130" spans="1:21" x14ac:dyDescent="0.3">
      <c r="A1130">
        <v>21</v>
      </c>
      <c r="B1130" t="s">
        <v>2727</v>
      </c>
      <c r="C1130" t="s">
        <v>16</v>
      </c>
      <c r="D1130">
        <v>2016</v>
      </c>
      <c r="E1130">
        <v>4</v>
      </c>
      <c r="F1130">
        <v>4</v>
      </c>
      <c r="G1130">
        <v>0</v>
      </c>
      <c r="H1130">
        <v>78</v>
      </c>
      <c r="I1130">
        <v>45</v>
      </c>
      <c r="J1130">
        <v>19.5</v>
      </c>
      <c r="K1130">
        <v>66.66</v>
      </c>
      <c r="L1130">
        <v>0</v>
      </c>
      <c r="M1130">
        <v>0</v>
      </c>
      <c r="N1130">
        <v>0</v>
      </c>
      <c r="O1130" s="2">
        <f t="shared" si="75"/>
        <v>19.5</v>
      </c>
      <c r="P1130" s="2">
        <f t="shared" si="76"/>
        <v>19.5</v>
      </c>
      <c r="Q1130">
        <f t="shared" si="77"/>
        <v>86.16</v>
      </c>
      <c r="R1130">
        <f t="shared" si="78"/>
        <v>0</v>
      </c>
      <c r="S1130" s="3">
        <f>IF(odi[[#This Row],[Milestones]]=0,0,(odi[[#This Row],[Mat]]/odi[[#This Row],[Milestones]]))</f>
        <v>0</v>
      </c>
      <c r="T1130" s="3">
        <f>odi[[#This Row],[Milestones]]/odi[[#This Row],[Mat]]*100</f>
        <v>0</v>
      </c>
      <c r="U1130" s="3"/>
    </row>
    <row r="1131" spans="1:21" x14ac:dyDescent="0.3">
      <c r="A1131">
        <v>31</v>
      </c>
      <c r="B1131" t="s">
        <v>2708</v>
      </c>
      <c r="C1131" t="s">
        <v>2022</v>
      </c>
      <c r="D1131">
        <v>2014</v>
      </c>
      <c r="E1131">
        <v>5</v>
      </c>
      <c r="F1131">
        <v>5</v>
      </c>
      <c r="G1131">
        <v>1</v>
      </c>
      <c r="H1131">
        <v>84</v>
      </c>
      <c r="I1131">
        <v>25</v>
      </c>
      <c r="J1131">
        <v>21</v>
      </c>
      <c r="K1131">
        <v>65.11</v>
      </c>
      <c r="L1131">
        <v>0</v>
      </c>
      <c r="M1131">
        <v>0</v>
      </c>
      <c r="N1131">
        <v>0</v>
      </c>
      <c r="O1131" s="2">
        <f t="shared" si="75"/>
        <v>16.8</v>
      </c>
      <c r="P1131" s="2">
        <f t="shared" si="76"/>
        <v>16.8</v>
      </c>
      <c r="Q1131">
        <f t="shared" si="77"/>
        <v>86.11</v>
      </c>
      <c r="R1131">
        <f t="shared" si="78"/>
        <v>0</v>
      </c>
      <c r="S1131" s="3">
        <f>IF(odi[[#This Row],[Milestones]]=0,0,(odi[[#This Row],[Mat]]/odi[[#This Row],[Milestones]]))</f>
        <v>0</v>
      </c>
      <c r="T1131" s="3">
        <f>odi[[#This Row],[Milestones]]/odi[[#This Row],[Mat]]*100</f>
        <v>0</v>
      </c>
      <c r="U1131" s="3"/>
    </row>
    <row r="1132" spans="1:21" x14ac:dyDescent="0.3">
      <c r="A1132">
        <v>24</v>
      </c>
      <c r="B1132" t="s">
        <v>997</v>
      </c>
      <c r="C1132" t="s">
        <v>14</v>
      </c>
      <c r="D1132">
        <v>2008</v>
      </c>
      <c r="E1132">
        <v>322</v>
      </c>
      <c r="F1132">
        <v>220</v>
      </c>
      <c r="G1132">
        <v>72</v>
      </c>
      <c r="H1132">
        <v>2025</v>
      </c>
      <c r="I1132">
        <v>50</v>
      </c>
      <c r="J1132">
        <v>13.68</v>
      </c>
      <c r="K1132">
        <v>72.42</v>
      </c>
      <c r="L1132">
        <v>0</v>
      </c>
      <c r="M1132">
        <v>1</v>
      </c>
      <c r="N1132">
        <v>25</v>
      </c>
      <c r="O1132" s="2">
        <f t="shared" si="75"/>
        <v>6.2888198757763973</v>
      </c>
      <c r="P1132" s="2">
        <f t="shared" si="76"/>
        <v>9.204545454545455</v>
      </c>
      <c r="Q1132">
        <f t="shared" si="77"/>
        <v>86.1</v>
      </c>
      <c r="R1132">
        <f t="shared" si="78"/>
        <v>1</v>
      </c>
      <c r="S1132" s="3">
        <f>IF(odi[[#This Row],[Milestones]]=0,0,(odi[[#This Row],[Mat]]/odi[[#This Row],[Milestones]]))</f>
        <v>322</v>
      </c>
      <c r="T1132" s="3">
        <f>odi[[#This Row],[Milestones]]/odi[[#This Row],[Mat]]*100</f>
        <v>0.3105590062111801</v>
      </c>
      <c r="U1132" s="3"/>
    </row>
    <row r="1133" spans="1:21" x14ac:dyDescent="0.3">
      <c r="A1133">
        <v>5</v>
      </c>
      <c r="B1133" t="s">
        <v>2719</v>
      </c>
      <c r="C1133" t="s">
        <v>11</v>
      </c>
      <c r="D1133">
        <v>2005</v>
      </c>
      <c r="E1133">
        <v>12</v>
      </c>
      <c r="F1133">
        <v>7</v>
      </c>
      <c r="G1133">
        <v>3</v>
      </c>
      <c r="H1133">
        <v>81</v>
      </c>
      <c r="I1133">
        <v>69</v>
      </c>
      <c r="J1133">
        <v>20.25</v>
      </c>
      <c r="K1133">
        <v>65.849999999999994</v>
      </c>
      <c r="L1133">
        <v>0</v>
      </c>
      <c r="M1133">
        <v>1</v>
      </c>
      <c r="N1133">
        <v>2</v>
      </c>
      <c r="O1133" s="2">
        <f t="shared" si="75"/>
        <v>6.75</v>
      </c>
      <c r="P1133" s="2">
        <f t="shared" si="76"/>
        <v>11.571428571428571</v>
      </c>
      <c r="Q1133">
        <f t="shared" si="77"/>
        <v>86.1</v>
      </c>
      <c r="R1133">
        <f t="shared" si="78"/>
        <v>1</v>
      </c>
      <c r="S1133" s="3">
        <f>IF(odi[[#This Row],[Milestones]]=0,0,(odi[[#This Row],[Mat]]/odi[[#This Row],[Milestones]]))</f>
        <v>12</v>
      </c>
      <c r="T1133" s="3">
        <f>odi[[#This Row],[Milestones]]/odi[[#This Row],[Mat]]*100</f>
        <v>8.3333333333333321</v>
      </c>
      <c r="U1133" s="3"/>
    </row>
    <row r="1134" spans="1:21" x14ac:dyDescent="0.3">
      <c r="A1134">
        <v>7</v>
      </c>
      <c r="B1134" t="s">
        <v>2529</v>
      </c>
      <c r="C1134" t="s">
        <v>17</v>
      </c>
      <c r="D1134">
        <v>1997</v>
      </c>
      <c r="E1134">
        <v>83</v>
      </c>
      <c r="F1134">
        <v>36</v>
      </c>
      <c r="G1134">
        <v>15</v>
      </c>
      <c r="H1134">
        <v>170</v>
      </c>
      <c r="I1134">
        <v>20</v>
      </c>
      <c r="J1134">
        <v>8.09</v>
      </c>
      <c r="K1134">
        <v>77.98</v>
      </c>
      <c r="L1134">
        <v>0</v>
      </c>
      <c r="M1134">
        <v>0</v>
      </c>
      <c r="N1134">
        <v>7</v>
      </c>
      <c r="O1134" s="2">
        <f t="shared" si="75"/>
        <v>2.0481927710843375</v>
      </c>
      <c r="P1134" s="2">
        <f t="shared" si="76"/>
        <v>4.7222222222222223</v>
      </c>
      <c r="Q1134">
        <f t="shared" si="77"/>
        <v>86.070000000000007</v>
      </c>
      <c r="R1134">
        <f t="shared" si="78"/>
        <v>0</v>
      </c>
      <c r="S1134" s="3">
        <f>IF(odi[[#This Row],[Milestones]]=0,0,(odi[[#This Row],[Mat]]/odi[[#This Row],[Milestones]]))</f>
        <v>0</v>
      </c>
      <c r="T1134" s="3">
        <f>odi[[#This Row],[Milestones]]/odi[[#This Row],[Mat]]*100</f>
        <v>0</v>
      </c>
      <c r="U1134" s="3"/>
    </row>
    <row r="1135" spans="1:21" x14ac:dyDescent="0.3">
      <c r="A1135">
        <v>45</v>
      </c>
      <c r="B1135" t="s">
        <v>2632</v>
      </c>
      <c r="C1135" t="s">
        <v>16</v>
      </c>
      <c r="D1135">
        <v>1992</v>
      </c>
      <c r="E1135">
        <v>13</v>
      </c>
      <c r="F1135">
        <v>12</v>
      </c>
      <c r="G1135">
        <v>3</v>
      </c>
      <c r="H1135">
        <v>113</v>
      </c>
      <c r="I1135">
        <v>30</v>
      </c>
      <c r="J1135">
        <v>12.55</v>
      </c>
      <c r="K1135">
        <v>73.37</v>
      </c>
      <c r="L1135">
        <v>0</v>
      </c>
      <c r="M1135">
        <v>0</v>
      </c>
      <c r="N1135">
        <v>1</v>
      </c>
      <c r="O1135" s="2">
        <f t="shared" si="75"/>
        <v>8.6923076923076916</v>
      </c>
      <c r="P1135" s="2">
        <f t="shared" si="76"/>
        <v>9.4166666666666661</v>
      </c>
      <c r="Q1135">
        <f t="shared" si="77"/>
        <v>85.92</v>
      </c>
      <c r="R1135">
        <f t="shared" si="78"/>
        <v>0</v>
      </c>
      <c r="S1135" s="3">
        <f>IF(odi[[#This Row],[Milestones]]=0,0,(odi[[#This Row],[Mat]]/odi[[#This Row],[Milestones]]))</f>
        <v>0</v>
      </c>
      <c r="T1135" s="3">
        <f>odi[[#This Row],[Milestones]]/odi[[#This Row],[Mat]]*100</f>
        <v>0</v>
      </c>
      <c r="U1135" s="3"/>
    </row>
    <row r="1136" spans="1:21" x14ac:dyDescent="0.3">
      <c r="A1136">
        <v>44</v>
      </c>
      <c r="B1136" t="s">
        <v>2929</v>
      </c>
      <c r="C1136" t="s">
        <v>12</v>
      </c>
      <c r="D1136">
        <v>1978</v>
      </c>
      <c r="E1136">
        <v>2</v>
      </c>
      <c r="F1136">
        <v>2</v>
      </c>
      <c r="G1136">
        <v>0</v>
      </c>
      <c r="H1136">
        <v>36</v>
      </c>
      <c r="I1136">
        <v>23</v>
      </c>
      <c r="J1136">
        <v>18</v>
      </c>
      <c r="K1136">
        <v>67.92</v>
      </c>
      <c r="L1136">
        <v>0</v>
      </c>
      <c r="M1136">
        <v>0</v>
      </c>
      <c r="N1136">
        <v>0</v>
      </c>
      <c r="O1136" s="2">
        <f t="shared" si="75"/>
        <v>18</v>
      </c>
      <c r="P1136" s="2">
        <f t="shared" si="76"/>
        <v>18</v>
      </c>
      <c r="Q1136">
        <f t="shared" si="77"/>
        <v>85.92</v>
      </c>
      <c r="R1136">
        <f t="shared" si="78"/>
        <v>0</v>
      </c>
      <c r="S1136" s="3">
        <f>IF(odi[[#This Row],[Milestones]]=0,0,(odi[[#This Row],[Mat]]/odi[[#This Row],[Milestones]]))</f>
        <v>0</v>
      </c>
      <c r="T1136" s="3">
        <f>odi[[#This Row],[Milestones]]/odi[[#This Row],[Mat]]*100</f>
        <v>0</v>
      </c>
      <c r="U1136" s="3"/>
    </row>
    <row r="1137" spans="1:21" x14ac:dyDescent="0.3">
      <c r="A1137">
        <v>24</v>
      </c>
      <c r="B1137" t="s">
        <v>2287</v>
      </c>
      <c r="C1137" t="s">
        <v>18</v>
      </c>
      <c r="D1137">
        <v>1986</v>
      </c>
      <c r="E1137">
        <v>25</v>
      </c>
      <c r="F1137">
        <v>24</v>
      </c>
      <c r="G1137">
        <v>1</v>
      </c>
      <c r="H1137">
        <v>633</v>
      </c>
      <c r="I1137">
        <v>88</v>
      </c>
      <c r="J1137">
        <v>27.52</v>
      </c>
      <c r="K1137">
        <v>58.39</v>
      </c>
      <c r="L1137">
        <v>0</v>
      </c>
      <c r="M1137">
        <v>4</v>
      </c>
      <c r="N1137">
        <v>0</v>
      </c>
      <c r="O1137" s="2">
        <f t="shared" si="75"/>
        <v>25.32</v>
      </c>
      <c r="P1137" s="2">
        <f t="shared" si="76"/>
        <v>26.375</v>
      </c>
      <c r="Q1137">
        <f t="shared" si="77"/>
        <v>85.91</v>
      </c>
      <c r="R1137">
        <f t="shared" si="78"/>
        <v>4</v>
      </c>
      <c r="S1137" s="3">
        <f>IF(odi[[#This Row],[Milestones]]=0,0,(odi[[#This Row],[Mat]]/odi[[#This Row],[Milestones]]))</f>
        <v>6.25</v>
      </c>
      <c r="T1137" s="3">
        <f>odi[[#This Row],[Milestones]]/odi[[#This Row],[Mat]]*100</f>
        <v>16</v>
      </c>
      <c r="U1137" s="3"/>
    </row>
    <row r="1138" spans="1:21" x14ac:dyDescent="0.3">
      <c r="A1138">
        <v>39</v>
      </c>
      <c r="B1138" t="s">
        <v>2321</v>
      </c>
      <c r="C1138" t="s">
        <v>18</v>
      </c>
      <c r="D1138">
        <v>1997</v>
      </c>
      <c r="E1138">
        <v>37</v>
      </c>
      <c r="F1138">
        <v>31</v>
      </c>
      <c r="G1138">
        <v>5</v>
      </c>
      <c r="H1138">
        <v>519</v>
      </c>
      <c r="I1138">
        <v>89</v>
      </c>
      <c r="J1138">
        <v>19.96</v>
      </c>
      <c r="K1138">
        <v>65.94</v>
      </c>
      <c r="L1138">
        <v>0</v>
      </c>
      <c r="M1138">
        <v>3</v>
      </c>
      <c r="N1138">
        <v>2</v>
      </c>
      <c r="O1138" s="2">
        <f t="shared" si="75"/>
        <v>14.027027027027026</v>
      </c>
      <c r="P1138" s="2">
        <f t="shared" si="76"/>
        <v>16.741935483870968</v>
      </c>
      <c r="Q1138">
        <f t="shared" si="77"/>
        <v>85.9</v>
      </c>
      <c r="R1138">
        <f t="shared" si="78"/>
        <v>3</v>
      </c>
      <c r="S1138" s="3">
        <f>IF(odi[[#This Row],[Milestones]]=0,0,(odi[[#This Row],[Mat]]/odi[[#This Row],[Milestones]]))</f>
        <v>12.333333333333334</v>
      </c>
      <c r="T1138" s="3">
        <f>odi[[#This Row],[Milestones]]/odi[[#This Row],[Mat]]*100</f>
        <v>8.1081081081081088</v>
      </c>
      <c r="U1138" s="3"/>
    </row>
    <row r="1139" spans="1:21" x14ac:dyDescent="0.3">
      <c r="A1139">
        <v>6</v>
      </c>
      <c r="B1139" t="s">
        <v>292</v>
      </c>
      <c r="C1139" t="s">
        <v>22</v>
      </c>
      <c r="D1139">
        <v>2019</v>
      </c>
      <c r="E1139">
        <v>87</v>
      </c>
      <c r="F1139">
        <v>57</v>
      </c>
      <c r="G1139">
        <v>22</v>
      </c>
      <c r="H1139">
        <v>579</v>
      </c>
      <c r="I1139">
        <v>62</v>
      </c>
      <c r="J1139">
        <v>16.54</v>
      </c>
      <c r="K1139">
        <v>69.34</v>
      </c>
      <c r="L1139">
        <v>0</v>
      </c>
      <c r="M1139">
        <v>2</v>
      </c>
      <c r="N1139">
        <v>5</v>
      </c>
      <c r="O1139" s="2">
        <f t="shared" si="75"/>
        <v>6.6551724137931032</v>
      </c>
      <c r="P1139" s="2">
        <f t="shared" si="76"/>
        <v>10.157894736842104</v>
      </c>
      <c r="Q1139">
        <f t="shared" si="77"/>
        <v>85.88</v>
      </c>
      <c r="R1139">
        <f t="shared" si="78"/>
        <v>2</v>
      </c>
      <c r="S1139" s="3">
        <f>IF(odi[[#This Row],[Milestones]]=0,0,(odi[[#This Row],[Mat]]/odi[[#This Row],[Milestones]]))</f>
        <v>43.5</v>
      </c>
      <c r="T1139" s="3">
        <f>odi[[#This Row],[Milestones]]/odi[[#This Row],[Mat]]*100</f>
        <v>2.2988505747126435</v>
      </c>
      <c r="U1139" s="3"/>
    </row>
    <row r="1140" spans="1:21" x14ac:dyDescent="0.3">
      <c r="A1140">
        <v>12</v>
      </c>
      <c r="B1140" t="s">
        <v>2507</v>
      </c>
      <c r="C1140" t="s">
        <v>11</v>
      </c>
      <c r="D1140">
        <v>1997</v>
      </c>
      <c r="E1140">
        <v>7</v>
      </c>
      <c r="F1140">
        <v>7</v>
      </c>
      <c r="G1140">
        <v>0</v>
      </c>
      <c r="H1140">
        <v>193</v>
      </c>
      <c r="I1140">
        <v>54</v>
      </c>
      <c r="J1140">
        <v>27.57</v>
      </c>
      <c r="K1140">
        <v>58.3</v>
      </c>
      <c r="L1140">
        <v>0</v>
      </c>
      <c r="M1140">
        <v>2</v>
      </c>
      <c r="N1140">
        <v>0</v>
      </c>
      <c r="O1140" s="2">
        <f t="shared" si="75"/>
        <v>27.571428571428573</v>
      </c>
      <c r="P1140" s="2">
        <f t="shared" si="76"/>
        <v>27.571428571428573</v>
      </c>
      <c r="Q1140">
        <f t="shared" si="77"/>
        <v>85.87</v>
      </c>
      <c r="R1140">
        <f t="shared" si="78"/>
        <v>2</v>
      </c>
      <c r="S1140" s="3">
        <f>IF(odi[[#This Row],[Milestones]]=0,0,(odi[[#This Row],[Mat]]/odi[[#This Row],[Milestones]]))</f>
        <v>3.5</v>
      </c>
      <c r="T1140" s="3">
        <f>odi[[#This Row],[Milestones]]/odi[[#This Row],[Mat]]*100</f>
        <v>28.571428571428569</v>
      </c>
      <c r="U1140" s="3"/>
    </row>
    <row r="1141" spans="1:21" x14ac:dyDescent="0.3">
      <c r="A1141">
        <v>32</v>
      </c>
      <c r="B1141" t="s">
        <v>2320</v>
      </c>
      <c r="C1141" t="s">
        <v>20</v>
      </c>
      <c r="D1141">
        <v>1998</v>
      </c>
      <c r="E1141">
        <v>19</v>
      </c>
      <c r="F1141">
        <v>19</v>
      </c>
      <c r="G1141">
        <v>1</v>
      </c>
      <c r="H1141">
        <v>532</v>
      </c>
      <c r="I1141">
        <v>82</v>
      </c>
      <c r="J1141">
        <v>29.55</v>
      </c>
      <c r="K1141">
        <v>56.29</v>
      </c>
      <c r="L1141">
        <v>0</v>
      </c>
      <c r="M1141">
        <v>3</v>
      </c>
      <c r="N1141">
        <v>3</v>
      </c>
      <c r="O1141" s="2">
        <f t="shared" si="75"/>
        <v>28</v>
      </c>
      <c r="P1141" s="2">
        <f t="shared" si="76"/>
        <v>28</v>
      </c>
      <c r="Q1141">
        <f t="shared" si="77"/>
        <v>85.84</v>
      </c>
      <c r="R1141">
        <f t="shared" si="78"/>
        <v>3</v>
      </c>
      <c r="S1141" s="3">
        <f>IF(odi[[#This Row],[Milestones]]=0,0,(odi[[#This Row],[Mat]]/odi[[#This Row],[Milestones]]))</f>
        <v>6.333333333333333</v>
      </c>
      <c r="T1141" s="3">
        <f>odi[[#This Row],[Milestones]]/odi[[#This Row],[Mat]]*100</f>
        <v>15.789473684210526</v>
      </c>
      <c r="U1141" s="3"/>
    </row>
    <row r="1142" spans="1:21" x14ac:dyDescent="0.3">
      <c r="A1142">
        <v>44</v>
      </c>
      <c r="B1142" t="s">
        <v>307</v>
      </c>
      <c r="C1142" t="s">
        <v>14</v>
      </c>
      <c r="D1142">
        <v>2013</v>
      </c>
      <c r="E1142">
        <v>40</v>
      </c>
      <c r="F1142">
        <v>37</v>
      </c>
      <c r="G1142">
        <v>6</v>
      </c>
      <c r="H1142">
        <v>704</v>
      </c>
      <c r="I1142">
        <v>72</v>
      </c>
      <c r="J1142">
        <v>22.7</v>
      </c>
      <c r="K1142">
        <v>63.13</v>
      </c>
      <c r="L1142">
        <v>0</v>
      </c>
      <c r="M1142">
        <v>4</v>
      </c>
      <c r="N1142">
        <v>1</v>
      </c>
      <c r="O1142" s="2">
        <f t="shared" si="75"/>
        <v>17.600000000000001</v>
      </c>
      <c r="P1142" s="2">
        <f t="shared" si="76"/>
        <v>19.027027027027028</v>
      </c>
      <c r="Q1142">
        <f t="shared" si="77"/>
        <v>85.83</v>
      </c>
      <c r="R1142">
        <f t="shared" si="78"/>
        <v>4</v>
      </c>
      <c r="S1142" s="3">
        <f>IF(odi[[#This Row],[Milestones]]=0,0,(odi[[#This Row],[Mat]]/odi[[#This Row],[Milestones]]))</f>
        <v>10</v>
      </c>
      <c r="T1142" s="3">
        <f>odi[[#This Row],[Milestones]]/odi[[#This Row],[Mat]]*100</f>
        <v>10</v>
      </c>
      <c r="U1142" s="3"/>
    </row>
    <row r="1143" spans="1:21" x14ac:dyDescent="0.3">
      <c r="A1143">
        <v>24</v>
      </c>
      <c r="B1143" t="s">
        <v>542</v>
      </c>
      <c r="C1143" t="s">
        <v>2025</v>
      </c>
      <c r="D1143">
        <v>2019</v>
      </c>
      <c r="E1143">
        <v>14</v>
      </c>
      <c r="F1143">
        <v>13</v>
      </c>
      <c r="G1143">
        <v>2</v>
      </c>
      <c r="H1143">
        <v>246</v>
      </c>
      <c r="I1143">
        <v>89</v>
      </c>
      <c r="J1143">
        <v>22.36</v>
      </c>
      <c r="K1143">
        <v>63.4</v>
      </c>
      <c r="L1143">
        <v>0</v>
      </c>
      <c r="M1143">
        <v>1</v>
      </c>
      <c r="N1143">
        <v>1</v>
      </c>
      <c r="O1143" s="2">
        <f t="shared" si="75"/>
        <v>17.571428571428573</v>
      </c>
      <c r="P1143" s="2">
        <f t="shared" si="76"/>
        <v>18.923076923076923</v>
      </c>
      <c r="Q1143">
        <f t="shared" si="77"/>
        <v>85.759999999999991</v>
      </c>
      <c r="R1143">
        <f t="shared" si="78"/>
        <v>1</v>
      </c>
      <c r="S1143" s="3">
        <f>IF(odi[[#This Row],[Milestones]]=0,0,(odi[[#This Row],[Mat]]/odi[[#This Row],[Milestones]]))</f>
        <v>14</v>
      </c>
      <c r="T1143" s="3">
        <f>odi[[#This Row],[Milestones]]/odi[[#This Row],[Mat]]*100</f>
        <v>7.1428571428571423</v>
      </c>
      <c r="U1143" s="3"/>
    </row>
    <row r="1144" spans="1:21" x14ac:dyDescent="0.3">
      <c r="A1144">
        <v>48</v>
      </c>
      <c r="B1144" t="s">
        <v>2660</v>
      </c>
      <c r="C1144" t="s">
        <v>12</v>
      </c>
      <c r="D1144">
        <v>1993</v>
      </c>
      <c r="E1144">
        <v>33</v>
      </c>
      <c r="F1144">
        <v>17</v>
      </c>
      <c r="G1144">
        <v>8</v>
      </c>
      <c r="H1144">
        <v>100</v>
      </c>
      <c r="I1144">
        <v>20</v>
      </c>
      <c r="J1144">
        <v>11.11</v>
      </c>
      <c r="K1144">
        <v>74.62</v>
      </c>
      <c r="L1144">
        <v>0</v>
      </c>
      <c r="M1144">
        <v>0</v>
      </c>
      <c r="N1144">
        <v>3</v>
      </c>
      <c r="O1144" s="2">
        <f t="shared" si="75"/>
        <v>3.0303030303030303</v>
      </c>
      <c r="P1144" s="2">
        <f t="shared" si="76"/>
        <v>5.882352941176471</v>
      </c>
      <c r="Q1144">
        <f t="shared" si="77"/>
        <v>85.73</v>
      </c>
      <c r="R1144">
        <f t="shared" si="78"/>
        <v>0</v>
      </c>
      <c r="S1144" s="3">
        <f>IF(odi[[#This Row],[Milestones]]=0,0,(odi[[#This Row],[Mat]]/odi[[#This Row],[Milestones]]))</f>
        <v>0</v>
      </c>
      <c r="T1144" s="3">
        <f>odi[[#This Row],[Milestones]]/odi[[#This Row],[Mat]]*100</f>
        <v>0</v>
      </c>
      <c r="U1144" s="3"/>
    </row>
    <row r="1145" spans="1:21" x14ac:dyDescent="0.3">
      <c r="A1145">
        <v>41</v>
      </c>
      <c r="B1145" t="s">
        <v>474</v>
      </c>
      <c r="C1145" t="s">
        <v>21</v>
      </c>
      <c r="D1145">
        <v>2016</v>
      </c>
      <c r="E1145">
        <v>46</v>
      </c>
      <c r="F1145">
        <v>38</v>
      </c>
      <c r="G1145">
        <v>11</v>
      </c>
      <c r="H1145">
        <v>387</v>
      </c>
      <c r="I1145">
        <v>52</v>
      </c>
      <c r="J1145">
        <v>14.33</v>
      </c>
      <c r="K1145">
        <v>71.27</v>
      </c>
      <c r="L1145">
        <v>0</v>
      </c>
      <c r="M1145">
        <v>1</v>
      </c>
      <c r="N1145">
        <v>3</v>
      </c>
      <c r="O1145" s="2">
        <f t="shared" si="75"/>
        <v>8.4130434782608692</v>
      </c>
      <c r="P1145" s="2">
        <f t="shared" si="76"/>
        <v>10.184210526315789</v>
      </c>
      <c r="Q1145">
        <f t="shared" si="77"/>
        <v>85.6</v>
      </c>
      <c r="R1145">
        <f t="shared" si="78"/>
        <v>1</v>
      </c>
      <c r="S1145" s="3">
        <f>IF(odi[[#This Row],[Milestones]]=0,0,(odi[[#This Row],[Mat]]/odi[[#This Row],[Milestones]]))</f>
        <v>46</v>
      </c>
      <c r="T1145" s="3">
        <f>odi[[#This Row],[Milestones]]/odi[[#This Row],[Mat]]*100</f>
        <v>2.1739130434782608</v>
      </c>
      <c r="U1145" s="3"/>
    </row>
    <row r="1146" spans="1:21" x14ac:dyDescent="0.3">
      <c r="A1146">
        <v>35</v>
      </c>
      <c r="B1146" t="s">
        <v>2569</v>
      </c>
      <c r="C1146" t="s">
        <v>14</v>
      </c>
      <c r="D1146">
        <v>2001</v>
      </c>
      <c r="E1146">
        <v>16</v>
      </c>
      <c r="F1146">
        <v>11</v>
      </c>
      <c r="G1146">
        <v>2</v>
      </c>
      <c r="H1146">
        <v>144</v>
      </c>
      <c r="I1146">
        <v>43</v>
      </c>
      <c r="J1146">
        <v>16</v>
      </c>
      <c r="K1146">
        <v>69.56</v>
      </c>
      <c r="L1146">
        <v>0</v>
      </c>
      <c r="M1146">
        <v>0</v>
      </c>
      <c r="N1146">
        <v>0</v>
      </c>
      <c r="O1146" s="2">
        <f t="shared" si="75"/>
        <v>9</v>
      </c>
      <c r="P1146" s="2">
        <f t="shared" si="76"/>
        <v>13.090909090909092</v>
      </c>
      <c r="Q1146">
        <f t="shared" si="77"/>
        <v>85.56</v>
      </c>
      <c r="R1146">
        <f t="shared" si="78"/>
        <v>0</v>
      </c>
      <c r="S1146" s="3">
        <f>IF(odi[[#This Row],[Milestones]]=0,0,(odi[[#This Row],[Mat]]/odi[[#This Row],[Milestones]]))</f>
        <v>0</v>
      </c>
      <c r="T1146" s="3">
        <f>odi[[#This Row],[Milestones]]/odi[[#This Row],[Mat]]*100</f>
        <v>0</v>
      </c>
      <c r="U1146" s="3"/>
    </row>
    <row r="1147" spans="1:21" x14ac:dyDescent="0.3">
      <c r="A1147">
        <v>21</v>
      </c>
      <c r="B1147" t="s">
        <v>2193</v>
      </c>
      <c r="C1147" t="s">
        <v>18</v>
      </c>
      <c r="D1147">
        <v>1999</v>
      </c>
      <c r="E1147">
        <v>74</v>
      </c>
      <c r="F1147">
        <v>73</v>
      </c>
      <c r="G1147">
        <v>5</v>
      </c>
      <c r="H1147">
        <v>1668</v>
      </c>
      <c r="I1147">
        <v>74</v>
      </c>
      <c r="J1147">
        <v>24.52</v>
      </c>
      <c r="K1147">
        <v>61.03</v>
      </c>
      <c r="L1147">
        <v>0</v>
      </c>
      <c r="M1147">
        <v>9</v>
      </c>
      <c r="N1147">
        <v>5</v>
      </c>
      <c r="O1147" s="2">
        <f t="shared" si="75"/>
        <v>22.54054054054054</v>
      </c>
      <c r="P1147" s="2">
        <f t="shared" si="76"/>
        <v>22.849315068493151</v>
      </c>
      <c r="Q1147">
        <f t="shared" si="77"/>
        <v>85.55</v>
      </c>
      <c r="R1147">
        <f t="shared" si="78"/>
        <v>9</v>
      </c>
      <c r="S1147" s="3">
        <f>IF(odi[[#This Row],[Milestones]]=0,0,(odi[[#This Row],[Mat]]/odi[[#This Row],[Milestones]]))</f>
        <v>8.2222222222222214</v>
      </c>
      <c r="T1147" s="3">
        <f>odi[[#This Row],[Milestones]]/odi[[#This Row],[Mat]]*100</f>
        <v>12.162162162162163</v>
      </c>
      <c r="U1147" s="3"/>
    </row>
    <row r="1148" spans="1:21" x14ac:dyDescent="0.3">
      <c r="A1148">
        <v>4</v>
      </c>
      <c r="B1148" t="s">
        <v>2162</v>
      </c>
      <c r="C1148" t="s">
        <v>15</v>
      </c>
      <c r="D1148">
        <v>2001</v>
      </c>
      <c r="E1148">
        <v>90</v>
      </c>
      <c r="F1148">
        <v>87</v>
      </c>
      <c r="G1148">
        <v>0</v>
      </c>
      <c r="H1148">
        <v>2283</v>
      </c>
      <c r="I1148">
        <v>105</v>
      </c>
      <c r="J1148">
        <v>26.24</v>
      </c>
      <c r="K1148">
        <v>59.25</v>
      </c>
      <c r="L1148">
        <v>2</v>
      </c>
      <c r="M1148">
        <v>14</v>
      </c>
      <c r="N1148">
        <v>9</v>
      </c>
      <c r="O1148" s="2">
        <f t="shared" si="75"/>
        <v>25.366666666666667</v>
      </c>
      <c r="P1148" s="2">
        <f t="shared" si="76"/>
        <v>26.241379310344829</v>
      </c>
      <c r="Q1148">
        <f t="shared" si="77"/>
        <v>85.49</v>
      </c>
      <c r="R1148">
        <f t="shared" si="78"/>
        <v>16</v>
      </c>
      <c r="S1148" s="3">
        <f>IF(odi[[#This Row],[Milestones]]=0,0,(odi[[#This Row],[Mat]]/odi[[#This Row],[Milestones]]))</f>
        <v>5.625</v>
      </c>
      <c r="T1148" s="3">
        <f>odi[[#This Row],[Milestones]]/odi[[#This Row],[Mat]]*100</f>
        <v>17.777777777777779</v>
      </c>
      <c r="U1148" s="3"/>
    </row>
    <row r="1149" spans="1:21" x14ac:dyDescent="0.3">
      <c r="A1149">
        <v>29</v>
      </c>
      <c r="B1149" t="s">
        <v>2730</v>
      </c>
      <c r="C1149" t="s">
        <v>12</v>
      </c>
      <c r="D1149">
        <v>1972</v>
      </c>
      <c r="E1149">
        <v>3</v>
      </c>
      <c r="F1149">
        <v>3</v>
      </c>
      <c r="G1149">
        <v>0</v>
      </c>
      <c r="H1149">
        <v>75</v>
      </c>
      <c r="I1149">
        <v>50</v>
      </c>
      <c r="J1149">
        <v>25</v>
      </c>
      <c r="K1149">
        <v>60.48</v>
      </c>
      <c r="L1149">
        <v>0</v>
      </c>
      <c r="M1149">
        <v>1</v>
      </c>
      <c r="N1149">
        <v>0</v>
      </c>
      <c r="O1149" s="2">
        <f t="shared" si="75"/>
        <v>25</v>
      </c>
      <c r="P1149" s="2">
        <f t="shared" si="76"/>
        <v>25</v>
      </c>
      <c r="Q1149">
        <f t="shared" si="77"/>
        <v>85.47999999999999</v>
      </c>
      <c r="R1149">
        <f t="shared" si="78"/>
        <v>1</v>
      </c>
      <c r="S1149" s="3">
        <f>IF(odi[[#This Row],[Milestones]]=0,0,(odi[[#This Row],[Mat]]/odi[[#This Row],[Milestones]]))</f>
        <v>3</v>
      </c>
      <c r="T1149" s="3">
        <f>odi[[#This Row],[Milestones]]/odi[[#This Row],[Mat]]*100</f>
        <v>33.333333333333329</v>
      </c>
      <c r="U1149" s="3"/>
    </row>
    <row r="1150" spans="1:21" x14ac:dyDescent="0.3">
      <c r="A1150">
        <v>7</v>
      </c>
      <c r="B1150" t="s">
        <v>1320</v>
      </c>
      <c r="C1150" t="s">
        <v>11</v>
      </c>
      <c r="D1150">
        <v>2012</v>
      </c>
      <c r="E1150">
        <v>200</v>
      </c>
      <c r="F1150">
        <v>101</v>
      </c>
      <c r="G1150">
        <v>35</v>
      </c>
      <c r="H1150">
        <v>792</v>
      </c>
      <c r="I1150">
        <v>34</v>
      </c>
      <c r="J1150">
        <v>12</v>
      </c>
      <c r="K1150">
        <v>73.459999999999994</v>
      </c>
      <c r="L1150">
        <v>0</v>
      </c>
      <c r="M1150">
        <v>0</v>
      </c>
      <c r="N1150">
        <v>15</v>
      </c>
      <c r="O1150" s="2">
        <f t="shared" si="75"/>
        <v>3.96</v>
      </c>
      <c r="P1150" s="2">
        <f t="shared" si="76"/>
        <v>7.8415841584158414</v>
      </c>
      <c r="Q1150">
        <f t="shared" si="77"/>
        <v>85.46</v>
      </c>
      <c r="R1150">
        <f t="shared" si="78"/>
        <v>0</v>
      </c>
      <c r="S1150" s="3">
        <f>IF(odi[[#This Row],[Milestones]]=0,0,(odi[[#This Row],[Mat]]/odi[[#This Row],[Milestones]]))</f>
        <v>0</v>
      </c>
      <c r="T1150" s="3">
        <f>odi[[#This Row],[Milestones]]/odi[[#This Row],[Mat]]*100</f>
        <v>0</v>
      </c>
      <c r="U1150" s="3"/>
    </row>
    <row r="1151" spans="1:21" x14ac:dyDescent="0.3">
      <c r="A1151">
        <v>23</v>
      </c>
      <c r="B1151" t="s">
        <v>813</v>
      </c>
      <c r="C1151" t="s">
        <v>2030</v>
      </c>
      <c r="D1151">
        <v>2014</v>
      </c>
      <c r="E1151">
        <v>11</v>
      </c>
      <c r="F1151">
        <v>11</v>
      </c>
      <c r="G1151">
        <v>1</v>
      </c>
      <c r="H1151">
        <v>189</v>
      </c>
      <c r="I1151">
        <v>50</v>
      </c>
      <c r="J1151">
        <v>18.899999999999999</v>
      </c>
      <c r="K1151">
        <v>66.540000000000006</v>
      </c>
      <c r="L1151">
        <v>0</v>
      </c>
      <c r="M1151">
        <v>1</v>
      </c>
      <c r="N1151">
        <v>1</v>
      </c>
      <c r="O1151" s="2">
        <f t="shared" si="75"/>
        <v>17.181818181818183</v>
      </c>
      <c r="P1151" s="2">
        <f t="shared" si="76"/>
        <v>17.181818181818183</v>
      </c>
      <c r="Q1151">
        <f t="shared" si="77"/>
        <v>85.44</v>
      </c>
      <c r="R1151">
        <f t="shared" si="78"/>
        <v>1</v>
      </c>
      <c r="S1151" s="3">
        <f>IF(odi[[#This Row],[Milestones]]=0,0,(odi[[#This Row],[Mat]]/odi[[#This Row],[Milestones]]))</f>
        <v>11</v>
      </c>
      <c r="T1151" s="3">
        <f>odi[[#This Row],[Milestones]]/odi[[#This Row],[Mat]]*100</f>
        <v>9.0909090909090917</v>
      </c>
      <c r="U1151" s="3"/>
    </row>
    <row r="1152" spans="1:21" x14ac:dyDescent="0.3">
      <c r="A1152">
        <v>32</v>
      </c>
      <c r="B1152" t="s">
        <v>2849</v>
      </c>
      <c r="C1152" t="s">
        <v>16</v>
      </c>
      <c r="D1152">
        <v>1995</v>
      </c>
      <c r="E1152">
        <v>8</v>
      </c>
      <c r="F1152">
        <v>6</v>
      </c>
      <c r="G1152">
        <v>0</v>
      </c>
      <c r="H1152">
        <v>48</v>
      </c>
      <c r="I1152">
        <v>18</v>
      </c>
      <c r="J1152">
        <v>8</v>
      </c>
      <c r="K1152">
        <v>77.41</v>
      </c>
      <c r="L1152">
        <v>0</v>
      </c>
      <c r="M1152">
        <v>0</v>
      </c>
      <c r="N1152">
        <v>1</v>
      </c>
      <c r="O1152" s="2">
        <f t="shared" si="75"/>
        <v>6</v>
      </c>
      <c r="P1152" s="2">
        <f t="shared" si="76"/>
        <v>8</v>
      </c>
      <c r="Q1152">
        <f t="shared" si="77"/>
        <v>85.41</v>
      </c>
      <c r="R1152">
        <f t="shared" si="78"/>
        <v>0</v>
      </c>
      <c r="S1152" s="3">
        <f>IF(odi[[#This Row],[Milestones]]=0,0,(odi[[#This Row],[Mat]]/odi[[#This Row],[Milestones]]))</f>
        <v>0</v>
      </c>
      <c r="T1152" s="3">
        <f>odi[[#This Row],[Milestones]]/odi[[#This Row],[Mat]]*100</f>
        <v>0</v>
      </c>
      <c r="U1152" s="3"/>
    </row>
    <row r="1153" spans="1:21" x14ac:dyDescent="0.3">
      <c r="A1153">
        <v>17</v>
      </c>
      <c r="B1153" t="s">
        <v>2438</v>
      </c>
      <c r="C1153" t="s">
        <v>15</v>
      </c>
      <c r="D1153">
        <v>2017</v>
      </c>
      <c r="E1153">
        <v>10</v>
      </c>
      <c r="F1153">
        <v>10</v>
      </c>
      <c r="G1153">
        <v>0</v>
      </c>
      <c r="H1153">
        <v>278</v>
      </c>
      <c r="I1153">
        <v>78</v>
      </c>
      <c r="J1153">
        <v>27.8</v>
      </c>
      <c r="K1153">
        <v>57.55</v>
      </c>
      <c r="L1153">
        <v>0</v>
      </c>
      <c r="M1153">
        <v>1</v>
      </c>
      <c r="N1153">
        <v>0</v>
      </c>
      <c r="O1153" s="2">
        <f t="shared" si="75"/>
        <v>27.8</v>
      </c>
      <c r="P1153" s="2">
        <f t="shared" si="76"/>
        <v>27.8</v>
      </c>
      <c r="Q1153">
        <f t="shared" si="77"/>
        <v>85.35</v>
      </c>
      <c r="R1153">
        <f t="shared" si="78"/>
        <v>1</v>
      </c>
      <c r="S1153" s="3">
        <f>IF(odi[[#This Row],[Milestones]]=0,0,(odi[[#This Row],[Mat]]/odi[[#This Row],[Milestones]]))</f>
        <v>10</v>
      </c>
      <c r="T1153" s="3">
        <f>odi[[#This Row],[Milestones]]/odi[[#This Row],[Mat]]*100</f>
        <v>10</v>
      </c>
      <c r="U1153" s="3"/>
    </row>
    <row r="1154" spans="1:21" x14ac:dyDescent="0.3">
      <c r="A1154">
        <v>7</v>
      </c>
      <c r="B1154" t="s">
        <v>3111</v>
      </c>
      <c r="C1154" t="s">
        <v>13</v>
      </c>
      <c r="D1154">
        <v>2003</v>
      </c>
      <c r="E1154">
        <v>10</v>
      </c>
      <c r="F1154">
        <v>4</v>
      </c>
      <c r="G1154">
        <v>1</v>
      </c>
      <c r="H1154">
        <v>16</v>
      </c>
      <c r="I1154">
        <v>10</v>
      </c>
      <c r="J1154">
        <v>5.33</v>
      </c>
      <c r="K1154">
        <v>80</v>
      </c>
      <c r="L1154">
        <v>0</v>
      </c>
      <c r="M1154">
        <v>0</v>
      </c>
      <c r="N1154">
        <v>1</v>
      </c>
      <c r="O1154" s="2">
        <f t="shared" ref="O1154:O1217" si="79">H1154/E1154</f>
        <v>1.6</v>
      </c>
      <c r="P1154" s="2">
        <f t="shared" ref="P1154:P1217" si="80">H1154/F1154</f>
        <v>4</v>
      </c>
      <c r="Q1154">
        <f t="shared" ref="Q1154:Q1217" si="81">K1154+J1154</f>
        <v>85.33</v>
      </c>
      <c r="R1154">
        <f t="shared" ref="R1154:R1217" si="82">M1154+L1154</f>
        <v>0</v>
      </c>
      <c r="S1154" s="3">
        <f>IF(odi[[#This Row],[Milestones]]=0,0,(odi[[#This Row],[Mat]]/odi[[#This Row],[Milestones]]))</f>
        <v>0</v>
      </c>
      <c r="T1154" s="3">
        <f>odi[[#This Row],[Milestones]]/odi[[#This Row],[Mat]]*100</f>
        <v>0</v>
      </c>
      <c r="U1154" s="3"/>
    </row>
    <row r="1155" spans="1:21" x14ac:dyDescent="0.3">
      <c r="A1155">
        <v>10</v>
      </c>
      <c r="B1155" t="s">
        <v>1418</v>
      </c>
      <c r="C1155" t="s">
        <v>2025</v>
      </c>
      <c r="D1155">
        <v>2019</v>
      </c>
      <c r="E1155">
        <v>7</v>
      </c>
      <c r="F1155">
        <v>7</v>
      </c>
      <c r="G1155">
        <v>3</v>
      </c>
      <c r="H1155">
        <v>87</v>
      </c>
      <c r="I1155">
        <v>31</v>
      </c>
      <c r="J1155">
        <v>21.75</v>
      </c>
      <c r="K1155">
        <v>63.5</v>
      </c>
      <c r="L1155">
        <v>0</v>
      </c>
      <c r="M1155">
        <v>0</v>
      </c>
      <c r="N1155">
        <v>1</v>
      </c>
      <c r="O1155" s="2">
        <f t="shared" si="79"/>
        <v>12.428571428571429</v>
      </c>
      <c r="P1155" s="2">
        <f t="shared" si="80"/>
        <v>12.428571428571429</v>
      </c>
      <c r="Q1155">
        <f t="shared" si="81"/>
        <v>85.25</v>
      </c>
      <c r="R1155">
        <f t="shared" si="82"/>
        <v>0</v>
      </c>
      <c r="S1155" s="3">
        <f>IF(odi[[#This Row],[Milestones]]=0,0,(odi[[#This Row],[Mat]]/odi[[#This Row],[Milestones]]))</f>
        <v>0</v>
      </c>
      <c r="T1155" s="3">
        <f>odi[[#This Row],[Milestones]]/odi[[#This Row],[Mat]]*100</f>
        <v>0</v>
      </c>
      <c r="U1155" s="3"/>
    </row>
    <row r="1156" spans="1:21" x14ac:dyDescent="0.3">
      <c r="A1156">
        <v>23</v>
      </c>
      <c r="B1156" t="s">
        <v>3155</v>
      </c>
      <c r="C1156" t="s">
        <v>11</v>
      </c>
      <c r="D1156">
        <v>1974</v>
      </c>
      <c r="E1156">
        <v>1</v>
      </c>
      <c r="F1156">
        <v>1</v>
      </c>
      <c r="G1156">
        <v>0</v>
      </c>
      <c r="H1156">
        <v>13</v>
      </c>
      <c r="I1156">
        <v>13</v>
      </c>
      <c r="J1156">
        <v>13</v>
      </c>
      <c r="K1156">
        <v>72.22</v>
      </c>
      <c r="L1156">
        <v>0</v>
      </c>
      <c r="M1156">
        <v>0</v>
      </c>
      <c r="N1156">
        <v>0</v>
      </c>
      <c r="O1156" s="2">
        <f t="shared" si="79"/>
        <v>13</v>
      </c>
      <c r="P1156" s="2">
        <f t="shared" si="80"/>
        <v>13</v>
      </c>
      <c r="Q1156">
        <f t="shared" si="81"/>
        <v>85.22</v>
      </c>
      <c r="R1156">
        <f t="shared" si="82"/>
        <v>0</v>
      </c>
      <c r="S1156" s="3">
        <f>IF(odi[[#This Row],[Milestones]]=0,0,(odi[[#This Row],[Mat]]/odi[[#This Row],[Milestones]]))</f>
        <v>0</v>
      </c>
      <c r="T1156" s="3">
        <f>odi[[#This Row],[Milestones]]/odi[[#This Row],[Mat]]*100</f>
        <v>0</v>
      </c>
      <c r="U1156" s="3"/>
    </row>
    <row r="1157" spans="1:21" x14ac:dyDescent="0.3">
      <c r="A1157">
        <v>14</v>
      </c>
      <c r="B1157" t="s">
        <v>3048</v>
      </c>
      <c r="C1157" t="s">
        <v>12</v>
      </c>
      <c r="D1157">
        <v>2016</v>
      </c>
      <c r="E1157">
        <v>4</v>
      </c>
      <c r="F1157">
        <v>3</v>
      </c>
      <c r="G1157">
        <v>2</v>
      </c>
      <c r="H1157">
        <v>23</v>
      </c>
      <c r="I1157">
        <v>23</v>
      </c>
      <c r="J1157">
        <v>23</v>
      </c>
      <c r="K1157">
        <v>62.16</v>
      </c>
      <c r="L1157">
        <v>0</v>
      </c>
      <c r="M1157">
        <v>0</v>
      </c>
      <c r="N1157">
        <v>1</v>
      </c>
      <c r="O1157" s="2">
        <f t="shared" si="79"/>
        <v>5.75</v>
      </c>
      <c r="P1157" s="2">
        <f t="shared" si="80"/>
        <v>7.666666666666667</v>
      </c>
      <c r="Q1157">
        <f t="shared" si="81"/>
        <v>85.16</v>
      </c>
      <c r="R1157">
        <f t="shared" si="82"/>
        <v>0</v>
      </c>
      <c r="S1157" s="3">
        <f>IF(odi[[#This Row],[Milestones]]=0,0,(odi[[#This Row],[Mat]]/odi[[#This Row],[Milestones]]))</f>
        <v>0</v>
      </c>
      <c r="T1157" s="3">
        <f>odi[[#This Row],[Milestones]]/odi[[#This Row],[Mat]]*100</f>
        <v>0</v>
      </c>
      <c r="U1157" s="3"/>
    </row>
    <row r="1158" spans="1:21" x14ac:dyDescent="0.3">
      <c r="A1158">
        <v>39</v>
      </c>
      <c r="B1158" t="s">
        <v>1067</v>
      </c>
      <c r="C1158" t="s">
        <v>15</v>
      </c>
      <c r="D1158">
        <v>2006</v>
      </c>
      <c r="E1158">
        <v>35</v>
      </c>
      <c r="F1158">
        <v>34</v>
      </c>
      <c r="G1158">
        <v>1</v>
      </c>
      <c r="H1158">
        <v>843</v>
      </c>
      <c r="I1158">
        <v>71</v>
      </c>
      <c r="J1158">
        <v>25.54</v>
      </c>
      <c r="K1158">
        <v>59.61</v>
      </c>
      <c r="L1158">
        <v>0</v>
      </c>
      <c r="M1158">
        <v>9</v>
      </c>
      <c r="N1158">
        <v>5</v>
      </c>
      <c r="O1158" s="2">
        <f t="shared" si="79"/>
        <v>24.085714285714285</v>
      </c>
      <c r="P1158" s="2">
        <f t="shared" si="80"/>
        <v>24.794117647058822</v>
      </c>
      <c r="Q1158">
        <f t="shared" si="81"/>
        <v>85.15</v>
      </c>
      <c r="R1158">
        <f t="shared" si="82"/>
        <v>9</v>
      </c>
      <c r="S1158" s="3">
        <f>IF(odi[[#This Row],[Milestones]]=0,0,(odi[[#This Row],[Mat]]/odi[[#This Row],[Milestones]]))</f>
        <v>3.8888888888888888</v>
      </c>
      <c r="T1158" s="3">
        <f>odi[[#This Row],[Milestones]]/odi[[#This Row],[Mat]]*100</f>
        <v>25.714285714285712</v>
      </c>
      <c r="U1158" s="3"/>
    </row>
    <row r="1159" spans="1:21" x14ac:dyDescent="0.3">
      <c r="A1159">
        <v>21</v>
      </c>
      <c r="B1159" t="s">
        <v>2619</v>
      </c>
      <c r="C1159" t="s">
        <v>16</v>
      </c>
      <c r="D1159">
        <v>1984</v>
      </c>
      <c r="E1159">
        <v>10</v>
      </c>
      <c r="F1159">
        <v>6</v>
      </c>
      <c r="G1159">
        <v>1</v>
      </c>
      <c r="H1159">
        <v>119</v>
      </c>
      <c r="I1159">
        <v>77</v>
      </c>
      <c r="J1159">
        <v>23.8</v>
      </c>
      <c r="K1159">
        <v>61.34</v>
      </c>
      <c r="L1159">
        <v>0</v>
      </c>
      <c r="M1159">
        <v>1</v>
      </c>
      <c r="N1159">
        <v>1</v>
      </c>
      <c r="O1159" s="2">
        <f t="shared" si="79"/>
        <v>11.9</v>
      </c>
      <c r="P1159" s="2">
        <f t="shared" si="80"/>
        <v>19.833333333333332</v>
      </c>
      <c r="Q1159">
        <f t="shared" si="81"/>
        <v>85.14</v>
      </c>
      <c r="R1159">
        <f t="shared" si="82"/>
        <v>1</v>
      </c>
      <c r="S1159" s="3">
        <f>IF(odi[[#This Row],[Milestones]]=0,0,(odi[[#This Row],[Mat]]/odi[[#This Row],[Milestones]]))</f>
        <v>10</v>
      </c>
      <c r="T1159" s="3">
        <f>odi[[#This Row],[Milestones]]/odi[[#This Row],[Mat]]*100</f>
        <v>10</v>
      </c>
      <c r="U1159" s="3"/>
    </row>
    <row r="1160" spans="1:21" x14ac:dyDescent="0.3">
      <c r="A1160">
        <v>41</v>
      </c>
      <c r="B1160" t="s">
        <v>2231</v>
      </c>
      <c r="C1160" t="s">
        <v>18</v>
      </c>
      <c r="D1160">
        <v>2002</v>
      </c>
      <c r="E1160">
        <v>50</v>
      </c>
      <c r="F1160">
        <v>48</v>
      </c>
      <c r="G1160">
        <v>0</v>
      </c>
      <c r="H1160">
        <v>980</v>
      </c>
      <c r="I1160">
        <v>74</v>
      </c>
      <c r="J1160">
        <v>20.41</v>
      </c>
      <c r="K1160">
        <v>64.680000000000007</v>
      </c>
      <c r="L1160">
        <v>0</v>
      </c>
      <c r="M1160">
        <v>5</v>
      </c>
      <c r="N1160">
        <v>3</v>
      </c>
      <c r="O1160" s="2">
        <f t="shared" si="79"/>
        <v>19.600000000000001</v>
      </c>
      <c r="P1160" s="2">
        <f t="shared" si="80"/>
        <v>20.416666666666668</v>
      </c>
      <c r="Q1160">
        <f t="shared" si="81"/>
        <v>85.09</v>
      </c>
      <c r="R1160">
        <f t="shared" si="82"/>
        <v>5</v>
      </c>
      <c r="S1160" s="3">
        <f>IF(odi[[#This Row],[Milestones]]=0,0,(odi[[#This Row],[Mat]]/odi[[#This Row],[Milestones]]))</f>
        <v>10</v>
      </c>
      <c r="T1160" s="3">
        <f>odi[[#This Row],[Milestones]]/odi[[#This Row],[Mat]]*100</f>
        <v>10</v>
      </c>
      <c r="U1160" s="3"/>
    </row>
    <row r="1161" spans="1:21" x14ac:dyDescent="0.3">
      <c r="A1161">
        <v>32</v>
      </c>
      <c r="B1161" t="s">
        <v>2225</v>
      </c>
      <c r="C1161" t="s">
        <v>12</v>
      </c>
      <c r="D1161">
        <v>2005</v>
      </c>
      <c r="E1161">
        <v>194</v>
      </c>
      <c r="F1161">
        <v>107</v>
      </c>
      <c r="G1161">
        <v>29</v>
      </c>
      <c r="H1161">
        <v>1018</v>
      </c>
      <c r="I1161">
        <v>55</v>
      </c>
      <c r="J1161">
        <v>13.05</v>
      </c>
      <c r="K1161">
        <v>72.040000000000006</v>
      </c>
      <c r="L1161">
        <v>0</v>
      </c>
      <c r="M1161">
        <v>1</v>
      </c>
      <c r="N1161">
        <v>10</v>
      </c>
      <c r="O1161" s="2">
        <f t="shared" si="79"/>
        <v>5.2474226804123711</v>
      </c>
      <c r="P1161" s="2">
        <f t="shared" si="80"/>
        <v>9.5140186915887845</v>
      </c>
      <c r="Q1161">
        <f t="shared" si="81"/>
        <v>85.09</v>
      </c>
      <c r="R1161">
        <f t="shared" si="82"/>
        <v>1</v>
      </c>
      <c r="S1161" s="3">
        <f>IF(odi[[#This Row],[Milestones]]=0,0,(odi[[#This Row],[Mat]]/odi[[#This Row],[Milestones]]))</f>
        <v>194</v>
      </c>
      <c r="T1161" s="3">
        <f>odi[[#This Row],[Milestones]]/odi[[#This Row],[Mat]]*100</f>
        <v>0.51546391752577314</v>
      </c>
      <c r="U1161" s="3"/>
    </row>
    <row r="1162" spans="1:21" x14ac:dyDescent="0.3">
      <c r="A1162">
        <v>12</v>
      </c>
      <c r="B1162" t="s">
        <v>1255</v>
      </c>
      <c r="C1162" t="s">
        <v>2025</v>
      </c>
      <c r="D1162">
        <v>2018</v>
      </c>
      <c r="E1162">
        <v>9</v>
      </c>
      <c r="F1162">
        <v>7</v>
      </c>
      <c r="G1162">
        <v>1</v>
      </c>
      <c r="H1162">
        <v>62</v>
      </c>
      <c r="I1162">
        <v>36</v>
      </c>
      <c r="J1162">
        <v>10.33</v>
      </c>
      <c r="K1162">
        <v>74.69</v>
      </c>
      <c r="L1162">
        <v>0</v>
      </c>
      <c r="M1162">
        <v>0</v>
      </c>
      <c r="N1162">
        <v>1</v>
      </c>
      <c r="O1162" s="2">
        <f t="shared" si="79"/>
        <v>6.8888888888888893</v>
      </c>
      <c r="P1162" s="2">
        <f t="shared" si="80"/>
        <v>8.8571428571428577</v>
      </c>
      <c r="Q1162">
        <f t="shared" si="81"/>
        <v>85.02</v>
      </c>
      <c r="R1162">
        <f t="shared" si="82"/>
        <v>0</v>
      </c>
      <c r="S1162" s="3">
        <f>IF(odi[[#This Row],[Milestones]]=0,0,(odi[[#This Row],[Mat]]/odi[[#This Row],[Milestones]]))</f>
        <v>0</v>
      </c>
      <c r="T1162" s="3">
        <f>odi[[#This Row],[Milestones]]/odi[[#This Row],[Mat]]*100</f>
        <v>0</v>
      </c>
      <c r="U1162" s="3"/>
    </row>
    <row r="1163" spans="1:21" x14ac:dyDescent="0.3">
      <c r="A1163">
        <v>19</v>
      </c>
      <c r="B1163" t="s">
        <v>2947</v>
      </c>
      <c r="C1163" t="s">
        <v>2024</v>
      </c>
      <c r="D1163">
        <v>2010</v>
      </c>
      <c r="E1163">
        <v>10</v>
      </c>
      <c r="F1163">
        <v>9</v>
      </c>
      <c r="G1163">
        <v>7</v>
      </c>
      <c r="H1163">
        <v>34</v>
      </c>
      <c r="I1163">
        <v>16</v>
      </c>
      <c r="J1163">
        <v>17</v>
      </c>
      <c r="K1163">
        <v>68</v>
      </c>
      <c r="L1163">
        <v>0</v>
      </c>
      <c r="M1163">
        <v>0</v>
      </c>
      <c r="N1163">
        <v>1</v>
      </c>
      <c r="O1163" s="2">
        <f t="shared" si="79"/>
        <v>3.4</v>
      </c>
      <c r="P1163" s="2">
        <f t="shared" si="80"/>
        <v>3.7777777777777777</v>
      </c>
      <c r="Q1163">
        <f t="shared" si="81"/>
        <v>85</v>
      </c>
      <c r="R1163">
        <f t="shared" si="82"/>
        <v>0</v>
      </c>
      <c r="S1163" s="3">
        <f>IF(odi[[#This Row],[Milestones]]=0,0,(odi[[#This Row],[Mat]]/odi[[#This Row],[Milestones]]))</f>
        <v>0</v>
      </c>
      <c r="T1163" s="3">
        <f>odi[[#This Row],[Milestones]]/odi[[#This Row],[Mat]]*100</f>
        <v>0</v>
      </c>
      <c r="U1163" s="3"/>
    </row>
    <row r="1164" spans="1:21" x14ac:dyDescent="0.3">
      <c r="A1164">
        <v>47</v>
      </c>
      <c r="B1164" t="s">
        <v>1325</v>
      </c>
      <c r="C1164" t="s">
        <v>20</v>
      </c>
      <c r="D1164">
        <v>2007</v>
      </c>
      <c r="E1164">
        <v>125</v>
      </c>
      <c r="F1164">
        <v>106</v>
      </c>
      <c r="G1164">
        <v>17</v>
      </c>
      <c r="H1164">
        <v>1191</v>
      </c>
      <c r="I1164">
        <v>77</v>
      </c>
      <c r="J1164">
        <v>13.38</v>
      </c>
      <c r="K1164">
        <v>71.61</v>
      </c>
      <c r="L1164">
        <v>0</v>
      </c>
      <c r="M1164">
        <v>2</v>
      </c>
      <c r="N1164">
        <v>15</v>
      </c>
      <c r="O1164" s="2">
        <f t="shared" si="79"/>
        <v>9.5280000000000005</v>
      </c>
      <c r="P1164" s="2">
        <f t="shared" si="80"/>
        <v>11.235849056603774</v>
      </c>
      <c r="Q1164">
        <f t="shared" si="81"/>
        <v>84.99</v>
      </c>
      <c r="R1164">
        <f t="shared" si="82"/>
        <v>2</v>
      </c>
      <c r="S1164" s="3">
        <f>IF(odi[[#This Row],[Milestones]]=0,0,(odi[[#This Row],[Mat]]/odi[[#This Row],[Milestones]]))</f>
        <v>62.5</v>
      </c>
      <c r="T1164" s="3">
        <f>odi[[#This Row],[Milestones]]/odi[[#This Row],[Mat]]*100</f>
        <v>1.6</v>
      </c>
      <c r="U1164" s="3"/>
    </row>
    <row r="1165" spans="1:21" x14ac:dyDescent="0.3">
      <c r="A1165">
        <v>28</v>
      </c>
      <c r="B1165" t="s">
        <v>385</v>
      </c>
      <c r="C1165" t="s">
        <v>2040</v>
      </c>
      <c r="D1165">
        <v>2019</v>
      </c>
      <c r="E1165">
        <v>33</v>
      </c>
      <c r="F1165">
        <v>33</v>
      </c>
      <c r="G1165">
        <v>3</v>
      </c>
      <c r="H1165">
        <v>542</v>
      </c>
      <c r="I1165">
        <v>157</v>
      </c>
      <c r="J1165">
        <v>18.059999999999999</v>
      </c>
      <c r="K1165">
        <v>66.91</v>
      </c>
      <c r="L1165">
        <v>1</v>
      </c>
      <c r="M1165">
        <v>1</v>
      </c>
      <c r="N1165">
        <v>6</v>
      </c>
      <c r="O1165" s="2">
        <f t="shared" si="79"/>
        <v>16.424242424242426</v>
      </c>
      <c r="P1165" s="2">
        <f t="shared" si="80"/>
        <v>16.424242424242426</v>
      </c>
      <c r="Q1165">
        <f t="shared" si="81"/>
        <v>84.97</v>
      </c>
      <c r="R1165">
        <f t="shared" si="82"/>
        <v>2</v>
      </c>
      <c r="S1165" s="3">
        <f>IF(odi[[#This Row],[Milestones]]=0,0,(odi[[#This Row],[Mat]]/odi[[#This Row],[Milestones]]))</f>
        <v>16.5</v>
      </c>
      <c r="T1165" s="3">
        <f>odi[[#This Row],[Milestones]]/odi[[#This Row],[Mat]]*100</f>
        <v>6.0606060606060606</v>
      </c>
      <c r="U1165" s="3"/>
    </row>
    <row r="1166" spans="1:21" x14ac:dyDescent="0.3">
      <c r="A1166">
        <v>33</v>
      </c>
      <c r="B1166" t="s">
        <v>1138</v>
      </c>
      <c r="C1166" t="s">
        <v>17</v>
      </c>
      <c r="D1166">
        <v>2018</v>
      </c>
      <c r="E1166">
        <v>117</v>
      </c>
      <c r="F1166">
        <v>47</v>
      </c>
      <c r="G1166">
        <v>18</v>
      </c>
      <c r="H1166">
        <v>268</v>
      </c>
      <c r="I1166">
        <v>32</v>
      </c>
      <c r="J1166">
        <v>9.24</v>
      </c>
      <c r="K1166">
        <v>75.7</v>
      </c>
      <c r="L1166">
        <v>0</v>
      </c>
      <c r="M1166">
        <v>0</v>
      </c>
      <c r="N1166">
        <v>9</v>
      </c>
      <c r="O1166" s="2">
        <f t="shared" si="79"/>
        <v>2.2905982905982905</v>
      </c>
      <c r="P1166" s="2">
        <f t="shared" si="80"/>
        <v>5.7021276595744679</v>
      </c>
      <c r="Q1166">
        <f t="shared" si="81"/>
        <v>84.94</v>
      </c>
      <c r="R1166">
        <f t="shared" si="82"/>
        <v>0</v>
      </c>
      <c r="S1166" s="3">
        <f>IF(odi[[#This Row],[Milestones]]=0,0,(odi[[#This Row],[Mat]]/odi[[#This Row],[Milestones]]))</f>
        <v>0</v>
      </c>
      <c r="T1166" s="3">
        <f>odi[[#This Row],[Milestones]]/odi[[#This Row],[Mat]]*100</f>
        <v>0</v>
      </c>
      <c r="U1166" s="3"/>
    </row>
    <row r="1167" spans="1:21" x14ac:dyDescent="0.3">
      <c r="A1167">
        <v>3</v>
      </c>
      <c r="B1167" t="s">
        <v>2328</v>
      </c>
      <c r="C1167" t="s">
        <v>12</v>
      </c>
      <c r="D1167">
        <v>1999</v>
      </c>
      <c r="E1167">
        <v>92</v>
      </c>
      <c r="F1167">
        <v>57</v>
      </c>
      <c r="G1167">
        <v>21</v>
      </c>
      <c r="H1167">
        <v>503</v>
      </c>
      <c r="I1167">
        <v>58</v>
      </c>
      <c r="J1167">
        <v>13.97</v>
      </c>
      <c r="K1167">
        <v>70.94</v>
      </c>
      <c r="L1167">
        <v>0</v>
      </c>
      <c r="M1167">
        <v>1</v>
      </c>
      <c r="N1167">
        <v>5</v>
      </c>
      <c r="O1167" s="2">
        <f t="shared" si="79"/>
        <v>5.4673913043478262</v>
      </c>
      <c r="P1167" s="2">
        <f t="shared" si="80"/>
        <v>8.8245614035087723</v>
      </c>
      <c r="Q1167">
        <f t="shared" si="81"/>
        <v>84.91</v>
      </c>
      <c r="R1167">
        <f t="shared" si="82"/>
        <v>1</v>
      </c>
      <c r="S1167" s="3">
        <f>IF(odi[[#This Row],[Milestones]]=0,0,(odi[[#This Row],[Mat]]/odi[[#This Row],[Milestones]]))</f>
        <v>92</v>
      </c>
      <c r="T1167" s="3">
        <f>odi[[#This Row],[Milestones]]/odi[[#This Row],[Mat]]*100</f>
        <v>1.0869565217391304</v>
      </c>
      <c r="U1167" s="3"/>
    </row>
    <row r="1168" spans="1:21" x14ac:dyDescent="0.3">
      <c r="A1168">
        <v>6</v>
      </c>
      <c r="B1168" t="s">
        <v>2379</v>
      </c>
      <c r="C1168" t="s">
        <v>15</v>
      </c>
      <c r="D1168">
        <v>2009</v>
      </c>
      <c r="E1168">
        <v>18</v>
      </c>
      <c r="F1168">
        <v>17</v>
      </c>
      <c r="G1168">
        <v>2</v>
      </c>
      <c r="H1168">
        <v>370</v>
      </c>
      <c r="I1168">
        <v>54</v>
      </c>
      <c r="J1168">
        <v>24.66</v>
      </c>
      <c r="K1168">
        <v>60.16</v>
      </c>
      <c r="L1168">
        <v>0</v>
      </c>
      <c r="M1168">
        <v>2</v>
      </c>
      <c r="N1168">
        <v>2</v>
      </c>
      <c r="O1168" s="2">
        <f t="shared" si="79"/>
        <v>20.555555555555557</v>
      </c>
      <c r="P1168" s="2">
        <f t="shared" si="80"/>
        <v>21.764705882352942</v>
      </c>
      <c r="Q1168">
        <f t="shared" si="81"/>
        <v>84.82</v>
      </c>
      <c r="R1168">
        <f t="shared" si="82"/>
        <v>2</v>
      </c>
      <c r="S1168" s="3">
        <f>IF(odi[[#This Row],[Milestones]]=0,0,(odi[[#This Row],[Mat]]/odi[[#This Row],[Milestones]]))</f>
        <v>9</v>
      </c>
      <c r="T1168" s="3">
        <f>odi[[#This Row],[Milestones]]/odi[[#This Row],[Mat]]*100</f>
        <v>11.111111111111111</v>
      </c>
      <c r="U1168" s="3"/>
    </row>
    <row r="1169" spans="1:21" x14ac:dyDescent="0.3">
      <c r="A1169">
        <v>34</v>
      </c>
      <c r="B1169" t="s">
        <v>3238</v>
      </c>
      <c r="C1169" t="s">
        <v>13</v>
      </c>
      <c r="D1169">
        <v>1994</v>
      </c>
      <c r="E1169">
        <v>10</v>
      </c>
      <c r="F1169">
        <v>5</v>
      </c>
      <c r="G1169">
        <v>2</v>
      </c>
      <c r="H1169">
        <v>9</v>
      </c>
      <c r="I1169">
        <v>4</v>
      </c>
      <c r="J1169">
        <v>3</v>
      </c>
      <c r="K1169">
        <v>81.81</v>
      </c>
      <c r="L1169">
        <v>0</v>
      </c>
      <c r="M1169">
        <v>0</v>
      </c>
      <c r="N1169">
        <v>1</v>
      </c>
      <c r="O1169" s="2">
        <f t="shared" si="79"/>
        <v>0.9</v>
      </c>
      <c r="P1169" s="2">
        <f t="shared" si="80"/>
        <v>1.8</v>
      </c>
      <c r="Q1169">
        <f t="shared" si="81"/>
        <v>84.81</v>
      </c>
      <c r="R1169">
        <f t="shared" si="82"/>
        <v>0</v>
      </c>
      <c r="S1169" s="3">
        <f>IF(odi[[#This Row],[Milestones]]=0,0,(odi[[#This Row],[Mat]]/odi[[#This Row],[Milestones]]))</f>
        <v>0</v>
      </c>
      <c r="T1169" s="3">
        <f>odi[[#This Row],[Milestones]]/odi[[#This Row],[Mat]]*100</f>
        <v>0</v>
      </c>
      <c r="U1169" s="3"/>
    </row>
    <row r="1170" spans="1:21" x14ac:dyDescent="0.3">
      <c r="A1170">
        <v>45</v>
      </c>
      <c r="B1170" t="s">
        <v>2738</v>
      </c>
      <c r="C1170" t="s">
        <v>12</v>
      </c>
      <c r="D1170">
        <v>1984</v>
      </c>
      <c r="E1170">
        <v>16</v>
      </c>
      <c r="F1170">
        <v>12</v>
      </c>
      <c r="G1170">
        <v>4</v>
      </c>
      <c r="H1170">
        <v>72</v>
      </c>
      <c r="I1170">
        <v>27</v>
      </c>
      <c r="J1170">
        <v>9</v>
      </c>
      <c r="K1170">
        <v>75.78</v>
      </c>
      <c r="L1170">
        <v>0</v>
      </c>
      <c r="M1170">
        <v>0</v>
      </c>
      <c r="N1170">
        <v>1</v>
      </c>
      <c r="O1170" s="2">
        <f t="shared" si="79"/>
        <v>4.5</v>
      </c>
      <c r="P1170" s="2">
        <f t="shared" si="80"/>
        <v>6</v>
      </c>
      <c r="Q1170">
        <f t="shared" si="81"/>
        <v>84.78</v>
      </c>
      <c r="R1170">
        <f t="shared" si="82"/>
        <v>0</v>
      </c>
      <c r="S1170" s="3">
        <f>IF(odi[[#This Row],[Milestones]]=0,0,(odi[[#This Row],[Mat]]/odi[[#This Row],[Milestones]]))</f>
        <v>0</v>
      </c>
      <c r="T1170" s="3">
        <f>odi[[#This Row],[Milestones]]/odi[[#This Row],[Mat]]*100</f>
        <v>0</v>
      </c>
      <c r="U1170" s="3"/>
    </row>
    <row r="1171" spans="1:21" x14ac:dyDescent="0.3">
      <c r="A1171">
        <v>48</v>
      </c>
      <c r="B1171" t="s">
        <v>1932</v>
      </c>
      <c r="C1171" t="s">
        <v>11</v>
      </c>
      <c r="D1171">
        <v>2007</v>
      </c>
      <c r="E1171">
        <v>37</v>
      </c>
      <c r="F1171">
        <v>14</v>
      </c>
      <c r="G1171">
        <v>5</v>
      </c>
      <c r="H1171">
        <v>126</v>
      </c>
      <c r="I1171">
        <v>32</v>
      </c>
      <c r="J1171">
        <v>14</v>
      </c>
      <c r="K1171">
        <v>70.78</v>
      </c>
      <c r="L1171">
        <v>0</v>
      </c>
      <c r="M1171">
        <v>0</v>
      </c>
      <c r="N1171">
        <v>1</v>
      </c>
      <c r="O1171" s="2">
        <f t="shared" si="79"/>
        <v>3.4054054054054053</v>
      </c>
      <c r="P1171" s="2">
        <f t="shared" si="80"/>
        <v>9</v>
      </c>
      <c r="Q1171">
        <f t="shared" si="81"/>
        <v>84.78</v>
      </c>
      <c r="R1171">
        <f t="shared" si="82"/>
        <v>0</v>
      </c>
      <c r="S1171" s="3">
        <f>IF(odi[[#This Row],[Milestones]]=0,0,(odi[[#This Row],[Mat]]/odi[[#This Row],[Milestones]]))</f>
        <v>0</v>
      </c>
      <c r="T1171" s="3">
        <f>odi[[#This Row],[Milestones]]/odi[[#This Row],[Mat]]*100</f>
        <v>0</v>
      </c>
      <c r="U1171" s="3"/>
    </row>
    <row r="1172" spans="1:21" x14ac:dyDescent="0.3">
      <c r="A1172">
        <v>8</v>
      </c>
      <c r="B1172" t="s">
        <v>2903</v>
      </c>
      <c r="C1172" t="s">
        <v>12</v>
      </c>
      <c r="D1172">
        <v>1995</v>
      </c>
      <c r="E1172">
        <v>47</v>
      </c>
      <c r="F1172">
        <v>12</v>
      </c>
      <c r="G1172">
        <v>8</v>
      </c>
      <c r="H1172">
        <v>39</v>
      </c>
      <c r="I1172">
        <v>15</v>
      </c>
      <c r="J1172">
        <v>9.75</v>
      </c>
      <c r="K1172">
        <v>75</v>
      </c>
      <c r="L1172">
        <v>0</v>
      </c>
      <c r="M1172">
        <v>0</v>
      </c>
      <c r="N1172">
        <v>0</v>
      </c>
      <c r="O1172" s="2">
        <f t="shared" si="79"/>
        <v>0.82978723404255317</v>
      </c>
      <c r="P1172" s="2">
        <f t="shared" si="80"/>
        <v>3.25</v>
      </c>
      <c r="Q1172">
        <f t="shared" si="81"/>
        <v>84.75</v>
      </c>
      <c r="R1172">
        <f t="shared" si="82"/>
        <v>0</v>
      </c>
      <c r="S1172" s="3">
        <f>IF(odi[[#This Row],[Milestones]]=0,0,(odi[[#This Row],[Mat]]/odi[[#This Row],[Milestones]]))</f>
        <v>0</v>
      </c>
      <c r="T1172" s="3">
        <f>odi[[#This Row],[Milestones]]/odi[[#This Row],[Mat]]*100</f>
        <v>0</v>
      </c>
      <c r="U1172" s="3"/>
    </row>
    <row r="1173" spans="1:21" x14ac:dyDescent="0.3">
      <c r="A1173">
        <v>43</v>
      </c>
      <c r="B1173" t="s">
        <v>2322</v>
      </c>
      <c r="C1173" t="s">
        <v>11</v>
      </c>
      <c r="D1173">
        <v>1994</v>
      </c>
      <c r="E1173">
        <v>37</v>
      </c>
      <c r="F1173">
        <v>30</v>
      </c>
      <c r="G1173">
        <v>5</v>
      </c>
      <c r="H1173">
        <v>513</v>
      </c>
      <c r="I1173">
        <v>84</v>
      </c>
      <c r="J1173">
        <v>20.52</v>
      </c>
      <c r="K1173">
        <v>64.2</v>
      </c>
      <c r="L1173">
        <v>0</v>
      </c>
      <c r="M1173">
        <v>2</v>
      </c>
      <c r="N1173">
        <v>1</v>
      </c>
      <c r="O1173" s="2">
        <f t="shared" si="79"/>
        <v>13.864864864864865</v>
      </c>
      <c r="P1173" s="2">
        <f t="shared" si="80"/>
        <v>17.100000000000001</v>
      </c>
      <c r="Q1173">
        <f t="shared" si="81"/>
        <v>84.72</v>
      </c>
      <c r="R1173">
        <f t="shared" si="82"/>
        <v>2</v>
      </c>
      <c r="S1173" s="3">
        <f>IF(odi[[#This Row],[Milestones]]=0,0,(odi[[#This Row],[Mat]]/odi[[#This Row],[Milestones]]))</f>
        <v>18.5</v>
      </c>
      <c r="T1173" s="3">
        <f>odi[[#This Row],[Milestones]]/odi[[#This Row],[Mat]]*100</f>
        <v>5.4054054054054053</v>
      </c>
      <c r="U1173" s="3"/>
    </row>
    <row r="1174" spans="1:21" x14ac:dyDescent="0.3">
      <c r="A1174">
        <v>12</v>
      </c>
      <c r="B1174" t="s">
        <v>2941</v>
      </c>
      <c r="C1174" t="s">
        <v>11</v>
      </c>
      <c r="D1174">
        <v>1997</v>
      </c>
      <c r="E1174">
        <v>20</v>
      </c>
      <c r="F1174">
        <v>13</v>
      </c>
      <c r="G1174">
        <v>4</v>
      </c>
      <c r="H1174">
        <v>34</v>
      </c>
      <c r="I1174">
        <v>9</v>
      </c>
      <c r="J1174">
        <v>3.77</v>
      </c>
      <c r="K1174">
        <v>80.95</v>
      </c>
      <c r="L1174">
        <v>0</v>
      </c>
      <c r="M1174">
        <v>0</v>
      </c>
      <c r="N1174">
        <v>5</v>
      </c>
      <c r="O1174" s="2">
        <f t="shared" si="79"/>
        <v>1.7</v>
      </c>
      <c r="P1174" s="2">
        <f t="shared" si="80"/>
        <v>2.6153846153846154</v>
      </c>
      <c r="Q1174">
        <f t="shared" si="81"/>
        <v>84.72</v>
      </c>
      <c r="R1174">
        <f t="shared" si="82"/>
        <v>0</v>
      </c>
      <c r="S1174" s="3">
        <f>IF(odi[[#This Row],[Milestones]]=0,0,(odi[[#This Row],[Mat]]/odi[[#This Row],[Milestones]]))</f>
        <v>0</v>
      </c>
      <c r="T1174" s="3">
        <f>odi[[#This Row],[Milestones]]/odi[[#This Row],[Mat]]*100</f>
        <v>0</v>
      </c>
      <c r="U1174" s="3"/>
    </row>
    <row r="1175" spans="1:21" x14ac:dyDescent="0.3">
      <c r="A1175">
        <v>33</v>
      </c>
      <c r="B1175" t="s">
        <v>2292</v>
      </c>
      <c r="C1175" t="s">
        <v>12</v>
      </c>
      <c r="D1175">
        <v>1993</v>
      </c>
      <c r="E1175">
        <v>59</v>
      </c>
      <c r="F1175">
        <v>50</v>
      </c>
      <c r="G1175">
        <v>13</v>
      </c>
      <c r="H1175">
        <v>619</v>
      </c>
      <c r="I1175">
        <v>54</v>
      </c>
      <c r="J1175">
        <v>16.72</v>
      </c>
      <c r="K1175">
        <v>67.94</v>
      </c>
      <c r="L1175">
        <v>0</v>
      </c>
      <c r="M1175">
        <v>1</v>
      </c>
      <c r="N1175">
        <v>5</v>
      </c>
      <c r="O1175" s="2">
        <f t="shared" si="79"/>
        <v>10.491525423728813</v>
      </c>
      <c r="P1175" s="2">
        <f t="shared" si="80"/>
        <v>12.38</v>
      </c>
      <c r="Q1175">
        <f t="shared" si="81"/>
        <v>84.66</v>
      </c>
      <c r="R1175">
        <f t="shared" si="82"/>
        <v>1</v>
      </c>
      <c r="S1175" s="3">
        <f>IF(odi[[#This Row],[Milestones]]=0,0,(odi[[#This Row],[Mat]]/odi[[#This Row],[Milestones]]))</f>
        <v>59</v>
      </c>
      <c r="T1175" s="3">
        <f>odi[[#This Row],[Milestones]]/odi[[#This Row],[Mat]]*100</f>
        <v>1.6949152542372881</v>
      </c>
      <c r="U1175" s="3"/>
    </row>
    <row r="1176" spans="1:21" x14ac:dyDescent="0.3">
      <c r="A1176">
        <v>11</v>
      </c>
      <c r="B1176" t="s">
        <v>2530</v>
      </c>
      <c r="C1176" t="s">
        <v>18</v>
      </c>
      <c r="D1176">
        <v>2003</v>
      </c>
      <c r="E1176">
        <v>5</v>
      </c>
      <c r="F1176">
        <v>5</v>
      </c>
      <c r="G1176">
        <v>0</v>
      </c>
      <c r="H1176">
        <v>168</v>
      </c>
      <c r="I1176">
        <v>63</v>
      </c>
      <c r="J1176">
        <v>33.6</v>
      </c>
      <c r="K1176">
        <v>51.06</v>
      </c>
      <c r="L1176">
        <v>0</v>
      </c>
      <c r="M1176">
        <v>1</v>
      </c>
      <c r="N1176">
        <v>0</v>
      </c>
      <c r="O1176" s="2">
        <f t="shared" si="79"/>
        <v>33.6</v>
      </c>
      <c r="P1176" s="2">
        <f t="shared" si="80"/>
        <v>33.6</v>
      </c>
      <c r="Q1176">
        <f t="shared" si="81"/>
        <v>84.66</v>
      </c>
      <c r="R1176">
        <f t="shared" si="82"/>
        <v>1</v>
      </c>
      <c r="S1176" s="3">
        <f>IF(odi[[#This Row],[Milestones]]=0,0,(odi[[#This Row],[Mat]]/odi[[#This Row],[Milestones]]))</f>
        <v>5</v>
      </c>
      <c r="T1176" s="3">
        <f>odi[[#This Row],[Milestones]]/odi[[#This Row],[Mat]]*100</f>
        <v>20</v>
      </c>
      <c r="U1176" s="3"/>
    </row>
    <row r="1177" spans="1:21" x14ac:dyDescent="0.3">
      <c r="A1177">
        <v>17</v>
      </c>
      <c r="B1177" t="s">
        <v>2673</v>
      </c>
      <c r="C1177" t="s">
        <v>19</v>
      </c>
      <c r="D1177">
        <v>2005</v>
      </c>
      <c r="E1177">
        <v>7</v>
      </c>
      <c r="F1177">
        <v>7</v>
      </c>
      <c r="G1177">
        <v>0</v>
      </c>
      <c r="H1177">
        <v>97</v>
      </c>
      <c r="I1177">
        <v>46</v>
      </c>
      <c r="J1177">
        <v>13.85</v>
      </c>
      <c r="K1177">
        <v>70.8</v>
      </c>
      <c r="L1177">
        <v>0</v>
      </c>
      <c r="M1177">
        <v>0</v>
      </c>
      <c r="N1177">
        <v>2</v>
      </c>
      <c r="O1177" s="2">
        <f t="shared" si="79"/>
        <v>13.857142857142858</v>
      </c>
      <c r="P1177" s="2">
        <f t="shared" si="80"/>
        <v>13.857142857142858</v>
      </c>
      <c r="Q1177">
        <f t="shared" si="81"/>
        <v>84.649999999999991</v>
      </c>
      <c r="R1177">
        <f t="shared" si="82"/>
        <v>0</v>
      </c>
      <c r="S1177" s="3">
        <f>IF(odi[[#This Row],[Milestones]]=0,0,(odi[[#This Row],[Mat]]/odi[[#This Row],[Milestones]]))</f>
        <v>0</v>
      </c>
      <c r="T1177" s="3">
        <f>odi[[#This Row],[Milestones]]/odi[[#This Row],[Mat]]*100</f>
        <v>0</v>
      </c>
      <c r="U1177" s="3"/>
    </row>
    <row r="1178" spans="1:21" x14ac:dyDescent="0.3">
      <c r="A1178">
        <v>43</v>
      </c>
      <c r="B1178" t="s">
        <v>2965</v>
      </c>
      <c r="C1178" t="s">
        <v>13</v>
      </c>
      <c r="D1178">
        <v>1993</v>
      </c>
      <c r="E1178">
        <v>16</v>
      </c>
      <c r="F1178">
        <v>8</v>
      </c>
      <c r="G1178">
        <v>2</v>
      </c>
      <c r="H1178">
        <v>31</v>
      </c>
      <c r="I1178">
        <v>16</v>
      </c>
      <c r="J1178">
        <v>5.16</v>
      </c>
      <c r="K1178">
        <v>79.48</v>
      </c>
      <c r="L1178">
        <v>0</v>
      </c>
      <c r="M1178">
        <v>0</v>
      </c>
      <c r="N1178">
        <v>2</v>
      </c>
      <c r="O1178" s="2">
        <f t="shared" si="79"/>
        <v>1.9375</v>
      </c>
      <c r="P1178" s="2">
        <f t="shared" si="80"/>
        <v>3.875</v>
      </c>
      <c r="Q1178">
        <f t="shared" si="81"/>
        <v>84.64</v>
      </c>
      <c r="R1178">
        <f t="shared" si="82"/>
        <v>0</v>
      </c>
      <c r="S1178" s="3">
        <f>IF(odi[[#This Row],[Milestones]]=0,0,(odi[[#This Row],[Mat]]/odi[[#This Row],[Milestones]]))</f>
        <v>0</v>
      </c>
      <c r="T1178" s="3">
        <f>odi[[#This Row],[Milestones]]/odi[[#This Row],[Mat]]*100</f>
        <v>0</v>
      </c>
      <c r="U1178" s="3"/>
    </row>
    <row r="1179" spans="1:21" x14ac:dyDescent="0.3">
      <c r="A1179">
        <v>26</v>
      </c>
      <c r="B1179" t="s">
        <v>1266</v>
      </c>
      <c r="C1179" t="s">
        <v>15</v>
      </c>
      <c r="D1179">
        <v>2019</v>
      </c>
      <c r="E1179">
        <v>30</v>
      </c>
      <c r="F1179">
        <v>14</v>
      </c>
      <c r="G1179">
        <v>7</v>
      </c>
      <c r="H1179">
        <v>76</v>
      </c>
      <c r="I1179">
        <v>17</v>
      </c>
      <c r="J1179">
        <v>10.85</v>
      </c>
      <c r="K1179">
        <v>73.78</v>
      </c>
      <c r="L1179">
        <v>0</v>
      </c>
      <c r="M1179">
        <v>0</v>
      </c>
      <c r="N1179">
        <v>1</v>
      </c>
      <c r="O1179" s="2">
        <f t="shared" si="79"/>
        <v>2.5333333333333332</v>
      </c>
      <c r="P1179" s="2">
        <f t="shared" si="80"/>
        <v>5.4285714285714288</v>
      </c>
      <c r="Q1179">
        <f t="shared" si="81"/>
        <v>84.63</v>
      </c>
      <c r="R1179">
        <f t="shared" si="82"/>
        <v>0</v>
      </c>
      <c r="S1179" s="3">
        <f>IF(odi[[#This Row],[Milestones]]=0,0,(odi[[#This Row],[Mat]]/odi[[#This Row],[Milestones]]))</f>
        <v>0</v>
      </c>
      <c r="T1179" s="3">
        <f>odi[[#This Row],[Milestones]]/odi[[#This Row],[Mat]]*100</f>
        <v>0</v>
      </c>
      <c r="U1179" s="3"/>
    </row>
    <row r="1180" spans="1:21" x14ac:dyDescent="0.3">
      <c r="A1180">
        <v>30</v>
      </c>
      <c r="B1180" t="s">
        <v>2513</v>
      </c>
      <c r="C1180" t="s">
        <v>16</v>
      </c>
      <c r="D1180">
        <v>1984</v>
      </c>
      <c r="E1180">
        <v>8</v>
      </c>
      <c r="F1180">
        <v>7</v>
      </c>
      <c r="G1180">
        <v>1</v>
      </c>
      <c r="H1180">
        <v>184</v>
      </c>
      <c r="I1180">
        <v>78</v>
      </c>
      <c r="J1180">
        <v>30.66</v>
      </c>
      <c r="K1180">
        <v>53.95</v>
      </c>
      <c r="L1180">
        <v>0</v>
      </c>
      <c r="M1180">
        <v>1</v>
      </c>
      <c r="N1180">
        <v>0</v>
      </c>
      <c r="O1180" s="2">
        <f t="shared" si="79"/>
        <v>23</v>
      </c>
      <c r="P1180" s="2">
        <f t="shared" si="80"/>
        <v>26.285714285714285</v>
      </c>
      <c r="Q1180">
        <f t="shared" si="81"/>
        <v>84.61</v>
      </c>
      <c r="R1180">
        <f t="shared" si="82"/>
        <v>1</v>
      </c>
      <c r="S1180" s="3">
        <f>IF(odi[[#This Row],[Milestones]]=0,0,(odi[[#This Row],[Mat]]/odi[[#This Row],[Milestones]]))</f>
        <v>8</v>
      </c>
      <c r="T1180" s="3">
        <f>odi[[#This Row],[Milestones]]/odi[[#This Row],[Mat]]*100</f>
        <v>12.5</v>
      </c>
      <c r="U1180" s="3"/>
    </row>
    <row r="1181" spans="1:21" x14ac:dyDescent="0.3">
      <c r="A1181">
        <v>20</v>
      </c>
      <c r="B1181" t="s">
        <v>3190</v>
      </c>
      <c r="C1181" t="s">
        <v>11</v>
      </c>
      <c r="D1181">
        <v>1976</v>
      </c>
      <c r="E1181">
        <v>1</v>
      </c>
      <c r="F1181">
        <v>1</v>
      </c>
      <c r="G1181">
        <v>1</v>
      </c>
      <c r="H1181">
        <v>11</v>
      </c>
      <c r="I1181">
        <v>11</v>
      </c>
      <c r="J1181">
        <v>0</v>
      </c>
      <c r="K1181">
        <v>84.61</v>
      </c>
      <c r="L1181">
        <v>0</v>
      </c>
      <c r="M1181">
        <v>0</v>
      </c>
      <c r="N1181">
        <v>0</v>
      </c>
      <c r="O1181" s="2">
        <f t="shared" si="79"/>
        <v>11</v>
      </c>
      <c r="P1181" s="2">
        <f t="shared" si="80"/>
        <v>11</v>
      </c>
      <c r="Q1181">
        <f t="shared" si="81"/>
        <v>84.61</v>
      </c>
      <c r="R1181">
        <f t="shared" si="82"/>
        <v>0</v>
      </c>
      <c r="S1181" s="3">
        <f>IF(odi[[#This Row],[Milestones]]=0,0,(odi[[#This Row],[Mat]]/odi[[#This Row],[Milestones]]))</f>
        <v>0</v>
      </c>
      <c r="T1181" s="3">
        <f>odi[[#This Row],[Milestones]]/odi[[#This Row],[Mat]]*100</f>
        <v>0</v>
      </c>
      <c r="U1181" s="3"/>
    </row>
    <row r="1182" spans="1:21" x14ac:dyDescent="0.3">
      <c r="A1182">
        <v>21</v>
      </c>
      <c r="B1182" t="s">
        <v>3191</v>
      </c>
      <c r="C1182" t="s">
        <v>12</v>
      </c>
      <c r="D1182">
        <v>1994</v>
      </c>
      <c r="E1182">
        <v>1</v>
      </c>
      <c r="F1182">
        <v>1</v>
      </c>
      <c r="G1182">
        <v>1</v>
      </c>
      <c r="H1182">
        <v>11</v>
      </c>
      <c r="I1182">
        <v>11</v>
      </c>
      <c r="J1182">
        <v>0</v>
      </c>
      <c r="K1182">
        <v>84.61</v>
      </c>
      <c r="L1182">
        <v>0</v>
      </c>
      <c r="M1182">
        <v>0</v>
      </c>
      <c r="N1182">
        <v>0</v>
      </c>
      <c r="O1182" s="2">
        <f t="shared" si="79"/>
        <v>11</v>
      </c>
      <c r="P1182" s="2">
        <f t="shared" si="80"/>
        <v>11</v>
      </c>
      <c r="Q1182">
        <f t="shared" si="81"/>
        <v>84.61</v>
      </c>
      <c r="R1182">
        <f t="shared" si="82"/>
        <v>0</v>
      </c>
      <c r="S1182" s="3">
        <f>IF(odi[[#This Row],[Milestones]]=0,0,(odi[[#This Row],[Mat]]/odi[[#This Row],[Milestones]]))</f>
        <v>0</v>
      </c>
      <c r="T1182" s="3">
        <f>odi[[#This Row],[Milestones]]/odi[[#This Row],[Mat]]*100</f>
        <v>0</v>
      </c>
      <c r="U1182" s="3"/>
    </row>
    <row r="1183" spans="1:21" x14ac:dyDescent="0.3">
      <c r="A1183">
        <v>37</v>
      </c>
      <c r="B1183" t="s">
        <v>2252</v>
      </c>
      <c r="C1183" t="s">
        <v>14</v>
      </c>
      <c r="D1183">
        <v>1999</v>
      </c>
      <c r="E1183">
        <v>86</v>
      </c>
      <c r="F1183">
        <v>69</v>
      </c>
      <c r="G1183">
        <v>28</v>
      </c>
      <c r="H1183">
        <v>844</v>
      </c>
      <c r="I1183">
        <v>51</v>
      </c>
      <c r="J1183">
        <v>20.58</v>
      </c>
      <c r="K1183">
        <v>63.93</v>
      </c>
      <c r="L1183">
        <v>0</v>
      </c>
      <c r="M1183">
        <v>1</v>
      </c>
      <c r="N1183">
        <v>2</v>
      </c>
      <c r="O1183" s="2">
        <f t="shared" si="79"/>
        <v>9.8139534883720927</v>
      </c>
      <c r="P1183" s="2">
        <f t="shared" si="80"/>
        <v>12.231884057971014</v>
      </c>
      <c r="Q1183">
        <f t="shared" si="81"/>
        <v>84.509999999999991</v>
      </c>
      <c r="R1183">
        <f t="shared" si="82"/>
        <v>1</v>
      </c>
      <c r="S1183" s="3">
        <f>IF(odi[[#This Row],[Milestones]]=0,0,(odi[[#This Row],[Mat]]/odi[[#This Row],[Milestones]]))</f>
        <v>86</v>
      </c>
      <c r="T1183" s="3">
        <f>odi[[#This Row],[Milestones]]/odi[[#This Row],[Mat]]*100</f>
        <v>1.1627906976744187</v>
      </c>
      <c r="U1183" s="3"/>
    </row>
    <row r="1184" spans="1:21" x14ac:dyDescent="0.3">
      <c r="A1184">
        <v>40</v>
      </c>
      <c r="B1184" t="s">
        <v>2230</v>
      </c>
      <c r="C1184" t="s">
        <v>12</v>
      </c>
      <c r="D1184">
        <v>1997</v>
      </c>
      <c r="E1184">
        <v>42</v>
      </c>
      <c r="F1184">
        <v>42</v>
      </c>
      <c r="G1184">
        <v>1</v>
      </c>
      <c r="H1184">
        <v>987</v>
      </c>
      <c r="I1184">
        <v>73</v>
      </c>
      <c r="J1184">
        <v>24.07</v>
      </c>
      <c r="K1184">
        <v>60.4</v>
      </c>
      <c r="L1184">
        <v>0</v>
      </c>
      <c r="M1184">
        <v>9</v>
      </c>
      <c r="N1184">
        <v>3</v>
      </c>
      <c r="O1184" s="2">
        <f t="shared" si="79"/>
        <v>23.5</v>
      </c>
      <c r="P1184" s="2">
        <f t="shared" si="80"/>
        <v>23.5</v>
      </c>
      <c r="Q1184">
        <f t="shared" si="81"/>
        <v>84.47</v>
      </c>
      <c r="R1184">
        <f t="shared" si="82"/>
        <v>9</v>
      </c>
      <c r="S1184" s="3">
        <f>IF(odi[[#This Row],[Milestones]]=0,0,(odi[[#This Row],[Mat]]/odi[[#This Row],[Milestones]]))</f>
        <v>4.666666666666667</v>
      </c>
      <c r="T1184" s="3">
        <f>odi[[#This Row],[Milestones]]/odi[[#This Row],[Mat]]*100</f>
        <v>21.428571428571427</v>
      </c>
      <c r="U1184" s="3"/>
    </row>
    <row r="1185" spans="1:21" x14ac:dyDescent="0.3">
      <c r="A1185">
        <v>42</v>
      </c>
      <c r="B1185" t="s">
        <v>2964</v>
      </c>
      <c r="C1185" t="s">
        <v>14</v>
      </c>
      <c r="D1185">
        <v>1982</v>
      </c>
      <c r="E1185">
        <v>6</v>
      </c>
      <c r="F1185">
        <v>4</v>
      </c>
      <c r="G1185">
        <v>3</v>
      </c>
      <c r="H1185">
        <v>31</v>
      </c>
      <c r="I1185">
        <v>14</v>
      </c>
      <c r="J1185">
        <v>31</v>
      </c>
      <c r="K1185">
        <v>53.44</v>
      </c>
      <c r="L1185">
        <v>0</v>
      </c>
      <c r="M1185">
        <v>0</v>
      </c>
      <c r="N1185">
        <v>0</v>
      </c>
      <c r="O1185" s="2">
        <f t="shared" si="79"/>
        <v>5.166666666666667</v>
      </c>
      <c r="P1185" s="2">
        <f t="shared" si="80"/>
        <v>7.75</v>
      </c>
      <c r="Q1185">
        <f t="shared" si="81"/>
        <v>84.44</v>
      </c>
      <c r="R1185">
        <f t="shared" si="82"/>
        <v>0</v>
      </c>
      <c r="S1185" s="3">
        <f>IF(odi[[#This Row],[Milestones]]=0,0,(odi[[#This Row],[Mat]]/odi[[#This Row],[Milestones]]))</f>
        <v>0</v>
      </c>
      <c r="T1185" s="3">
        <f>odi[[#This Row],[Milestones]]/odi[[#This Row],[Mat]]*100</f>
        <v>0</v>
      </c>
      <c r="U1185" s="3"/>
    </row>
    <row r="1186" spans="1:21" x14ac:dyDescent="0.3">
      <c r="A1186">
        <v>32</v>
      </c>
      <c r="B1186" t="s">
        <v>1904</v>
      </c>
      <c r="C1186" t="s">
        <v>14</v>
      </c>
      <c r="D1186">
        <v>2001</v>
      </c>
      <c r="E1186">
        <v>15</v>
      </c>
      <c r="F1186">
        <v>13</v>
      </c>
      <c r="G1186">
        <v>2</v>
      </c>
      <c r="H1186">
        <v>183</v>
      </c>
      <c r="I1186">
        <v>38</v>
      </c>
      <c r="J1186">
        <v>16.63</v>
      </c>
      <c r="K1186">
        <v>67.77</v>
      </c>
      <c r="L1186">
        <v>0</v>
      </c>
      <c r="M1186">
        <v>0</v>
      </c>
      <c r="N1186">
        <v>0</v>
      </c>
      <c r="O1186" s="2">
        <f t="shared" si="79"/>
        <v>12.2</v>
      </c>
      <c r="P1186" s="2">
        <f t="shared" si="80"/>
        <v>14.076923076923077</v>
      </c>
      <c r="Q1186">
        <f t="shared" si="81"/>
        <v>84.399999999999991</v>
      </c>
      <c r="R1186">
        <f t="shared" si="82"/>
        <v>0</v>
      </c>
      <c r="S1186" s="3">
        <f>IF(odi[[#This Row],[Milestones]]=0,0,(odi[[#This Row],[Mat]]/odi[[#This Row],[Milestones]]))</f>
        <v>0</v>
      </c>
      <c r="T1186" s="3">
        <f>odi[[#This Row],[Milestones]]/odi[[#This Row],[Mat]]*100</f>
        <v>0</v>
      </c>
      <c r="U1186" s="3"/>
    </row>
    <row r="1187" spans="1:21" x14ac:dyDescent="0.3">
      <c r="A1187">
        <v>45</v>
      </c>
      <c r="B1187" t="s">
        <v>2181</v>
      </c>
      <c r="C1187" t="s">
        <v>11</v>
      </c>
      <c r="D1187">
        <v>1996</v>
      </c>
      <c r="E1187">
        <v>130</v>
      </c>
      <c r="F1187">
        <v>98</v>
      </c>
      <c r="G1187">
        <v>21</v>
      </c>
      <c r="H1187">
        <v>1858</v>
      </c>
      <c r="I1187">
        <v>106</v>
      </c>
      <c r="J1187">
        <v>24.12</v>
      </c>
      <c r="K1187">
        <v>60.26</v>
      </c>
      <c r="L1187">
        <v>2</v>
      </c>
      <c r="M1187">
        <v>11</v>
      </c>
      <c r="N1187">
        <v>8</v>
      </c>
      <c r="O1187" s="2">
        <f t="shared" si="79"/>
        <v>14.292307692307693</v>
      </c>
      <c r="P1187" s="2">
        <f t="shared" si="80"/>
        <v>18.959183673469386</v>
      </c>
      <c r="Q1187">
        <f t="shared" si="81"/>
        <v>84.38</v>
      </c>
      <c r="R1187">
        <f t="shared" si="82"/>
        <v>13</v>
      </c>
      <c r="S1187" s="3">
        <f>IF(odi[[#This Row],[Milestones]]=0,0,(odi[[#This Row],[Mat]]/odi[[#This Row],[Milestones]]))</f>
        <v>10</v>
      </c>
      <c r="T1187" s="3">
        <f>odi[[#This Row],[Milestones]]/odi[[#This Row],[Mat]]*100</f>
        <v>10</v>
      </c>
      <c r="U1187" s="3"/>
    </row>
    <row r="1188" spans="1:21" x14ac:dyDescent="0.3">
      <c r="A1188">
        <v>37</v>
      </c>
      <c r="B1188" t="s">
        <v>576</v>
      </c>
      <c r="C1188" t="s">
        <v>14</v>
      </c>
      <c r="D1188">
        <v>2019</v>
      </c>
      <c r="E1188">
        <v>6</v>
      </c>
      <c r="F1188">
        <v>6</v>
      </c>
      <c r="G1188">
        <v>0</v>
      </c>
      <c r="H1188">
        <v>128</v>
      </c>
      <c r="I1188">
        <v>49</v>
      </c>
      <c r="J1188">
        <v>21.33</v>
      </c>
      <c r="K1188">
        <v>63.05</v>
      </c>
      <c r="L1188">
        <v>0</v>
      </c>
      <c r="M1188">
        <v>0</v>
      </c>
      <c r="N1188">
        <v>1</v>
      </c>
      <c r="O1188" s="2">
        <f t="shared" si="79"/>
        <v>21.333333333333332</v>
      </c>
      <c r="P1188" s="2">
        <f t="shared" si="80"/>
        <v>21.333333333333332</v>
      </c>
      <c r="Q1188">
        <f t="shared" si="81"/>
        <v>84.38</v>
      </c>
      <c r="R1188">
        <f t="shared" si="82"/>
        <v>0</v>
      </c>
      <c r="S1188" s="3">
        <f>IF(odi[[#This Row],[Milestones]]=0,0,(odi[[#This Row],[Mat]]/odi[[#This Row],[Milestones]]))</f>
        <v>0</v>
      </c>
      <c r="T1188" s="3">
        <f>odi[[#This Row],[Milestones]]/odi[[#This Row],[Mat]]*100</f>
        <v>0</v>
      </c>
      <c r="U1188" s="3"/>
    </row>
    <row r="1189" spans="1:21" x14ac:dyDescent="0.3">
      <c r="A1189">
        <v>37</v>
      </c>
      <c r="B1189" t="s">
        <v>1309</v>
      </c>
      <c r="C1189" t="s">
        <v>2020</v>
      </c>
      <c r="D1189">
        <v>2009</v>
      </c>
      <c r="E1189">
        <v>20</v>
      </c>
      <c r="F1189">
        <v>18</v>
      </c>
      <c r="G1189">
        <v>3</v>
      </c>
      <c r="H1189">
        <v>240</v>
      </c>
      <c r="I1189">
        <v>37</v>
      </c>
      <c r="J1189">
        <v>16</v>
      </c>
      <c r="K1189">
        <v>68.37</v>
      </c>
      <c r="L1189">
        <v>0</v>
      </c>
      <c r="M1189">
        <v>0</v>
      </c>
      <c r="N1189">
        <v>2</v>
      </c>
      <c r="O1189" s="2">
        <f t="shared" si="79"/>
        <v>12</v>
      </c>
      <c r="P1189" s="2">
        <f t="shared" si="80"/>
        <v>13.333333333333334</v>
      </c>
      <c r="Q1189">
        <f t="shared" si="81"/>
        <v>84.37</v>
      </c>
      <c r="R1189">
        <f t="shared" si="82"/>
        <v>0</v>
      </c>
      <c r="S1189" s="3">
        <f>IF(odi[[#This Row],[Milestones]]=0,0,(odi[[#This Row],[Mat]]/odi[[#This Row],[Milestones]]))</f>
        <v>0</v>
      </c>
      <c r="T1189" s="3">
        <f>odi[[#This Row],[Milestones]]/odi[[#This Row],[Mat]]*100</f>
        <v>0</v>
      </c>
      <c r="U1189" s="3"/>
    </row>
    <row r="1190" spans="1:21" x14ac:dyDescent="0.3">
      <c r="A1190">
        <v>6</v>
      </c>
      <c r="B1190" t="s">
        <v>1746</v>
      </c>
      <c r="C1190" t="s">
        <v>14</v>
      </c>
      <c r="D1190">
        <v>2011</v>
      </c>
      <c r="E1190">
        <v>350</v>
      </c>
      <c r="F1190">
        <v>162</v>
      </c>
      <c r="G1190">
        <v>63</v>
      </c>
      <c r="H1190">
        <v>674</v>
      </c>
      <c r="I1190">
        <v>33</v>
      </c>
      <c r="J1190">
        <v>6.8</v>
      </c>
      <c r="K1190">
        <v>77.56</v>
      </c>
      <c r="L1190">
        <v>0</v>
      </c>
      <c r="M1190">
        <v>0</v>
      </c>
      <c r="N1190">
        <v>25</v>
      </c>
      <c r="O1190" s="2">
        <f t="shared" si="79"/>
        <v>1.9257142857142857</v>
      </c>
      <c r="P1190" s="2">
        <f t="shared" si="80"/>
        <v>4.1604938271604937</v>
      </c>
      <c r="Q1190">
        <f t="shared" si="81"/>
        <v>84.36</v>
      </c>
      <c r="R1190">
        <f t="shared" si="82"/>
        <v>0</v>
      </c>
      <c r="S1190" s="3">
        <f>IF(odi[[#This Row],[Milestones]]=0,0,(odi[[#This Row],[Mat]]/odi[[#This Row],[Milestones]]))</f>
        <v>0</v>
      </c>
      <c r="T1190" s="3">
        <f>odi[[#This Row],[Milestones]]/odi[[#This Row],[Mat]]*100</f>
        <v>0</v>
      </c>
      <c r="U1190" s="3"/>
    </row>
    <row r="1191" spans="1:21" x14ac:dyDescent="0.3">
      <c r="A1191">
        <v>28</v>
      </c>
      <c r="B1191" t="s">
        <v>2487</v>
      </c>
      <c r="C1191" t="s">
        <v>11</v>
      </c>
      <c r="D1191">
        <v>2006</v>
      </c>
      <c r="E1191">
        <v>16</v>
      </c>
      <c r="F1191">
        <v>11</v>
      </c>
      <c r="G1191">
        <v>2</v>
      </c>
      <c r="H1191">
        <v>218</v>
      </c>
      <c r="I1191">
        <v>61</v>
      </c>
      <c r="J1191">
        <v>24.22</v>
      </c>
      <c r="K1191">
        <v>60.05</v>
      </c>
      <c r="L1191">
        <v>0</v>
      </c>
      <c r="M1191">
        <v>1</v>
      </c>
      <c r="N1191">
        <v>2</v>
      </c>
      <c r="O1191" s="2">
        <f t="shared" si="79"/>
        <v>13.625</v>
      </c>
      <c r="P1191" s="2">
        <f t="shared" si="80"/>
        <v>19.818181818181817</v>
      </c>
      <c r="Q1191">
        <f t="shared" si="81"/>
        <v>84.27</v>
      </c>
      <c r="R1191">
        <f t="shared" si="82"/>
        <v>1</v>
      </c>
      <c r="S1191" s="3">
        <f>IF(odi[[#This Row],[Milestones]]=0,0,(odi[[#This Row],[Mat]]/odi[[#This Row],[Milestones]]))</f>
        <v>16</v>
      </c>
      <c r="T1191" s="3">
        <f>odi[[#This Row],[Milestones]]/odi[[#This Row],[Mat]]*100</f>
        <v>6.25</v>
      </c>
      <c r="U1191" s="3"/>
    </row>
    <row r="1192" spans="1:21" x14ac:dyDescent="0.3">
      <c r="A1192">
        <v>6</v>
      </c>
      <c r="B1192" t="s">
        <v>353</v>
      </c>
      <c r="C1192" t="s">
        <v>2022</v>
      </c>
      <c r="D1192">
        <v>2019</v>
      </c>
      <c r="E1192">
        <v>23</v>
      </c>
      <c r="F1192">
        <v>23</v>
      </c>
      <c r="G1192">
        <v>0</v>
      </c>
      <c r="H1192">
        <v>500</v>
      </c>
      <c r="I1192">
        <v>90</v>
      </c>
      <c r="J1192">
        <v>21.73</v>
      </c>
      <c r="K1192">
        <v>62.5</v>
      </c>
      <c r="L1192">
        <v>0</v>
      </c>
      <c r="M1192">
        <v>4</v>
      </c>
      <c r="N1192">
        <v>2</v>
      </c>
      <c r="O1192" s="2">
        <f t="shared" si="79"/>
        <v>21.739130434782609</v>
      </c>
      <c r="P1192" s="2">
        <f t="shared" si="80"/>
        <v>21.739130434782609</v>
      </c>
      <c r="Q1192">
        <f t="shared" si="81"/>
        <v>84.23</v>
      </c>
      <c r="R1192">
        <f t="shared" si="82"/>
        <v>4</v>
      </c>
      <c r="S1192" s="3">
        <f>IF(odi[[#This Row],[Milestones]]=0,0,(odi[[#This Row],[Mat]]/odi[[#This Row],[Milestones]]))</f>
        <v>5.75</v>
      </c>
      <c r="T1192" s="3">
        <f>odi[[#This Row],[Milestones]]/odi[[#This Row],[Mat]]*100</f>
        <v>17.391304347826086</v>
      </c>
      <c r="U1192" s="3"/>
    </row>
    <row r="1193" spans="1:21" x14ac:dyDescent="0.3">
      <c r="A1193">
        <v>36</v>
      </c>
      <c r="B1193" t="s">
        <v>2467</v>
      </c>
      <c r="C1193" t="s">
        <v>12</v>
      </c>
      <c r="D1193">
        <v>1983</v>
      </c>
      <c r="E1193">
        <v>63</v>
      </c>
      <c r="F1193">
        <v>34</v>
      </c>
      <c r="G1193">
        <v>8</v>
      </c>
      <c r="H1193">
        <v>240</v>
      </c>
      <c r="I1193">
        <v>42</v>
      </c>
      <c r="J1193">
        <v>9.23</v>
      </c>
      <c r="K1193">
        <v>75</v>
      </c>
      <c r="L1193">
        <v>0</v>
      </c>
      <c r="M1193">
        <v>0</v>
      </c>
      <c r="N1193">
        <v>6</v>
      </c>
      <c r="O1193" s="2">
        <f t="shared" si="79"/>
        <v>3.8095238095238093</v>
      </c>
      <c r="P1193" s="2">
        <f t="shared" si="80"/>
        <v>7.0588235294117645</v>
      </c>
      <c r="Q1193">
        <f t="shared" si="81"/>
        <v>84.23</v>
      </c>
      <c r="R1193">
        <f t="shared" si="82"/>
        <v>0</v>
      </c>
      <c r="S1193" s="3">
        <f>IF(odi[[#This Row],[Milestones]]=0,0,(odi[[#This Row],[Mat]]/odi[[#This Row],[Milestones]]))</f>
        <v>0</v>
      </c>
      <c r="T1193" s="3">
        <f>odi[[#This Row],[Milestones]]/odi[[#This Row],[Mat]]*100</f>
        <v>0</v>
      </c>
      <c r="U1193" s="3"/>
    </row>
    <row r="1194" spans="1:21" x14ac:dyDescent="0.3">
      <c r="A1194">
        <v>11</v>
      </c>
      <c r="B1194" t="s">
        <v>2506</v>
      </c>
      <c r="C1194" t="s">
        <v>18</v>
      </c>
      <c r="D1194">
        <v>1995</v>
      </c>
      <c r="E1194">
        <v>64</v>
      </c>
      <c r="F1194">
        <v>41</v>
      </c>
      <c r="G1194">
        <v>19</v>
      </c>
      <c r="H1194">
        <v>193</v>
      </c>
      <c r="I1194">
        <v>34</v>
      </c>
      <c r="J1194">
        <v>8.77</v>
      </c>
      <c r="K1194">
        <v>75.39</v>
      </c>
      <c r="L1194">
        <v>0</v>
      </c>
      <c r="M1194">
        <v>0</v>
      </c>
      <c r="N1194">
        <v>3</v>
      </c>
      <c r="O1194" s="2">
        <f t="shared" si="79"/>
        <v>3.015625</v>
      </c>
      <c r="P1194" s="2">
        <f t="shared" si="80"/>
        <v>4.7073170731707314</v>
      </c>
      <c r="Q1194">
        <f t="shared" si="81"/>
        <v>84.16</v>
      </c>
      <c r="R1194">
        <f t="shared" si="82"/>
        <v>0</v>
      </c>
      <c r="S1194" s="3">
        <f>IF(odi[[#This Row],[Milestones]]=0,0,(odi[[#This Row],[Mat]]/odi[[#This Row],[Milestones]]))</f>
        <v>0</v>
      </c>
      <c r="T1194" s="3">
        <f>odi[[#This Row],[Milestones]]/odi[[#This Row],[Mat]]*100</f>
        <v>0</v>
      </c>
      <c r="U1194" s="3"/>
    </row>
    <row r="1195" spans="1:21" x14ac:dyDescent="0.3">
      <c r="A1195">
        <v>30</v>
      </c>
      <c r="B1195" t="s">
        <v>1820</v>
      </c>
      <c r="C1195" t="s">
        <v>2020</v>
      </c>
      <c r="D1195">
        <v>2011</v>
      </c>
      <c r="E1195">
        <v>7</v>
      </c>
      <c r="F1195">
        <v>6</v>
      </c>
      <c r="G1195">
        <v>2</v>
      </c>
      <c r="H1195">
        <v>84</v>
      </c>
      <c r="I1195">
        <v>31</v>
      </c>
      <c r="J1195">
        <v>21</v>
      </c>
      <c r="K1195">
        <v>63.15</v>
      </c>
      <c r="L1195">
        <v>0</v>
      </c>
      <c r="M1195">
        <v>0</v>
      </c>
      <c r="N1195">
        <v>1</v>
      </c>
      <c r="O1195" s="2">
        <f t="shared" si="79"/>
        <v>12</v>
      </c>
      <c r="P1195" s="2">
        <f t="shared" si="80"/>
        <v>14</v>
      </c>
      <c r="Q1195">
        <f t="shared" si="81"/>
        <v>84.15</v>
      </c>
      <c r="R1195">
        <f t="shared" si="82"/>
        <v>0</v>
      </c>
      <c r="S1195" s="3">
        <f>IF(odi[[#This Row],[Milestones]]=0,0,(odi[[#This Row],[Mat]]/odi[[#This Row],[Milestones]]))</f>
        <v>0</v>
      </c>
      <c r="T1195" s="3">
        <f>odi[[#This Row],[Milestones]]/odi[[#This Row],[Mat]]*100</f>
        <v>0</v>
      </c>
      <c r="U1195" s="3"/>
    </row>
    <row r="1196" spans="1:21" x14ac:dyDescent="0.3">
      <c r="A1196">
        <v>40</v>
      </c>
      <c r="B1196" t="s">
        <v>2547</v>
      </c>
      <c r="C1196" t="s">
        <v>2021</v>
      </c>
      <c r="D1196">
        <v>1996</v>
      </c>
      <c r="E1196">
        <v>5</v>
      </c>
      <c r="F1196">
        <v>5</v>
      </c>
      <c r="G1196">
        <v>0</v>
      </c>
      <c r="H1196">
        <v>160</v>
      </c>
      <c r="I1196">
        <v>47</v>
      </c>
      <c r="J1196">
        <v>32</v>
      </c>
      <c r="K1196">
        <v>52.11</v>
      </c>
      <c r="L1196">
        <v>0</v>
      </c>
      <c r="M1196">
        <v>0</v>
      </c>
      <c r="N1196">
        <v>0</v>
      </c>
      <c r="O1196" s="2">
        <f t="shared" si="79"/>
        <v>32</v>
      </c>
      <c r="P1196" s="2">
        <f t="shared" si="80"/>
        <v>32</v>
      </c>
      <c r="Q1196">
        <f t="shared" si="81"/>
        <v>84.11</v>
      </c>
      <c r="R1196">
        <f t="shared" si="82"/>
        <v>0</v>
      </c>
      <c r="S1196" s="3">
        <f>IF(odi[[#This Row],[Milestones]]=0,0,(odi[[#This Row],[Mat]]/odi[[#This Row],[Milestones]]))</f>
        <v>0</v>
      </c>
      <c r="T1196" s="3">
        <f>odi[[#This Row],[Milestones]]/odi[[#This Row],[Mat]]*100</f>
        <v>0</v>
      </c>
      <c r="U1196" s="3"/>
    </row>
    <row r="1197" spans="1:21" x14ac:dyDescent="0.3">
      <c r="A1197">
        <v>2</v>
      </c>
      <c r="B1197" t="s">
        <v>2449</v>
      </c>
      <c r="C1197" t="s">
        <v>11</v>
      </c>
      <c r="D1197">
        <v>2001</v>
      </c>
      <c r="E1197">
        <v>23</v>
      </c>
      <c r="F1197">
        <v>17</v>
      </c>
      <c r="G1197">
        <v>6</v>
      </c>
      <c r="H1197">
        <v>256</v>
      </c>
      <c r="I1197">
        <v>94</v>
      </c>
      <c r="J1197">
        <v>23.27</v>
      </c>
      <c r="K1197">
        <v>60.8</v>
      </c>
      <c r="L1197">
        <v>0</v>
      </c>
      <c r="M1197">
        <v>1</v>
      </c>
      <c r="N1197">
        <v>1</v>
      </c>
      <c r="O1197" s="2">
        <f t="shared" si="79"/>
        <v>11.130434782608695</v>
      </c>
      <c r="P1197" s="2">
        <f t="shared" si="80"/>
        <v>15.058823529411764</v>
      </c>
      <c r="Q1197">
        <f t="shared" si="81"/>
        <v>84.07</v>
      </c>
      <c r="R1197">
        <f t="shared" si="82"/>
        <v>1</v>
      </c>
      <c r="S1197" s="3">
        <f>IF(odi[[#This Row],[Milestones]]=0,0,(odi[[#This Row],[Mat]]/odi[[#This Row],[Milestones]]))</f>
        <v>23</v>
      </c>
      <c r="T1197" s="3">
        <f>odi[[#This Row],[Milestones]]/odi[[#This Row],[Mat]]*100</f>
        <v>4.3478260869565215</v>
      </c>
      <c r="U1197" s="3"/>
    </row>
    <row r="1198" spans="1:21" x14ac:dyDescent="0.3">
      <c r="A1198">
        <v>35</v>
      </c>
      <c r="B1198" t="s">
        <v>2395</v>
      </c>
      <c r="C1198" t="s">
        <v>11</v>
      </c>
      <c r="D1198">
        <v>2000</v>
      </c>
      <c r="E1198">
        <v>34</v>
      </c>
      <c r="F1198">
        <v>27</v>
      </c>
      <c r="G1198">
        <v>8</v>
      </c>
      <c r="H1198">
        <v>339</v>
      </c>
      <c r="I1198">
        <v>57</v>
      </c>
      <c r="J1198">
        <v>17.84</v>
      </c>
      <c r="K1198">
        <v>66.209999999999994</v>
      </c>
      <c r="L1198">
        <v>0</v>
      </c>
      <c r="M1198">
        <v>1</v>
      </c>
      <c r="N1198">
        <v>2</v>
      </c>
      <c r="O1198" s="2">
        <f t="shared" si="79"/>
        <v>9.9705882352941178</v>
      </c>
      <c r="P1198" s="2">
        <f t="shared" si="80"/>
        <v>12.555555555555555</v>
      </c>
      <c r="Q1198">
        <f t="shared" si="81"/>
        <v>84.05</v>
      </c>
      <c r="R1198">
        <f t="shared" si="82"/>
        <v>1</v>
      </c>
      <c r="S1198" s="3">
        <f>IF(odi[[#This Row],[Milestones]]=0,0,(odi[[#This Row],[Mat]]/odi[[#This Row],[Milestones]]))</f>
        <v>34</v>
      </c>
      <c r="T1198" s="3">
        <f>odi[[#This Row],[Milestones]]/odi[[#This Row],[Mat]]*100</f>
        <v>2.9411764705882351</v>
      </c>
      <c r="U1198" s="3"/>
    </row>
    <row r="1199" spans="1:21" x14ac:dyDescent="0.3">
      <c r="A1199">
        <v>10</v>
      </c>
      <c r="B1199" t="s">
        <v>1716</v>
      </c>
      <c r="C1199" t="s">
        <v>13</v>
      </c>
      <c r="D1199">
        <v>2007</v>
      </c>
      <c r="E1199">
        <v>25</v>
      </c>
      <c r="F1199">
        <v>24</v>
      </c>
      <c r="G1199">
        <v>6</v>
      </c>
      <c r="H1199">
        <v>319</v>
      </c>
      <c r="I1199">
        <v>50</v>
      </c>
      <c r="J1199">
        <v>17.72</v>
      </c>
      <c r="K1199">
        <v>66.319999999999993</v>
      </c>
      <c r="L1199">
        <v>0</v>
      </c>
      <c r="M1199">
        <v>1</v>
      </c>
      <c r="N1199">
        <v>3</v>
      </c>
      <c r="O1199" s="2">
        <f t="shared" si="79"/>
        <v>12.76</v>
      </c>
      <c r="P1199" s="2">
        <f t="shared" si="80"/>
        <v>13.291666666666666</v>
      </c>
      <c r="Q1199">
        <f t="shared" si="81"/>
        <v>84.039999999999992</v>
      </c>
      <c r="R1199">
        <f t="shared" si="82"/>
        <v>1</v>
      </c>
      <c r="S1199" s="3">
        <f>IF(odi[[#This Row],[Milestones]]=0,0,(odi[[#This Row],[Mat]]/odi[[#This Row],[Milestones]]))</f>
        <v>25</v>
      </c>
      <c r="T1199" s="3">
        <f>odi[[#This Row],[Milestones]]/odi[[#This Row],[Mat]]*100</f>
        <v>4</v>
      </c>
      <c r="U1199" s="3"/>
    </row>
    <row r="1200" spans="1:21" x14ac:dyDescent="0.3">
      <c r="A1200">
        <v>13</v>
      </c>
      <c r="B1200" t="s">
        <v>482</v>
      </c>
      <c r="C1200" t="s">
        <v>18</v>
      </c>
      <c r="D1200">
        <v>2010</v>
      </c>
      <c r="E1200">
        <v>6</v>
      </c>
      <c r="F1200">
        <v>6</v>
      </c>
      <c r="G1200">
        <v>0</v>
      </c>
      <c r="H1200">
        <v>152</v>
      </c>
      <c r="I1200">
        <v>52</v>
      </c>
      <c r="J1200">
        <v>25.33</v>
      </c>
      <c r="K1200">
        <v>58.68</v>
      </c>
      <c r="L1200">
        <v>0</v>
      </c>
      <c r="M1200">
        <v>1</v>
      </c>
      <c r="N1200">
        <v>0</v>
      </c>
      <c r="O1200" s="2">
        <f t="shared" si="79"/>
        <v>25.333333333333332</v>
      </c>
      <c r="P1200" s="2">
        <f t="shared" si="80"/>
        <v>25.333333333333332</v>
      </c>
      <c r="Q1200">
        <f t="shared" si="81"/>
        <v>84.009999999999991</v>
      </c>
      <c r="R1200">
        <f t="shared" si="82"/>
        <v>1</v>
      </c>
      <c r="S1200" s="3">
        <f>IF(odi[[#This Row],[Milestones]]=0,0,(odi[[#This Row],[Mat]]/odi[[#This Row],[Milestones]]))</f>
        <v>6</v>
      </c>
      <c r="T1200" s="3">
        <f>odi[[#This Row],[Milestones]]/odi[[#This Row],[Mat]]*100</f>
        <v>16.666666666666664</v>
      </c>
      <c r="U1200" s="3"/>
    </row>
    <row r="1201" spans="1:21" x14ac:dyDescent="0.3">
      <c r="A1201">
        <v>49</v>
      </c>
      <c r="B1201" t="s">
        <v>2606</v>
      </c>
      <c r="C1201" t="s">
        <v>15</v>
      </c>
      <c r="D1201">
        <v>1987</v>
      </c>
      <c r="E1201">
        <v>7</v>
      </c>
      <c r="F1201">
        <v>4</v>
      </c>
      <c r="G1201">
        <v>0</v>
      </c>
      <c r="H1201">
        <v>126</v>
      </c>
      <c r="I1201">
        <v>60</v>
      </c>
      <c r="J1201">
        <v>31.5</v>
      </c>
      <c r="K1201">
        <v>52.5</v>
      </c>
      <c r="L1201">
        <v>0</v>
      </c>
      <c r="M1201">
        <v>1</v>
      </c>
      <c r="N1201">
        <v>0</v>
      </c>
      <c r="O1201" s="2">
        <f t="shared" si="79"/>
        <v>18</v>
      </c>
      <c r="P1201" s="2">
        <f t="shared" si="80"/>
        <v>31.5</v>
      </c>
      <c r="Q1201">
        <f t="shared" si="81"/>
        <v>84</v>
      </c>
      <c r="R1201">
        <f t="shared" si="82"/>
        <v>1</v>
      </c>
      <c r="S1201" s="3">
        <f>IF(odi[[#This Row],[Milestones]]=0,0,(odi[[#This Row],[Mat]]/odi[[#This Row],[Milestones]]))</f>
        <v>7</v>
      </c>
      <c r="T1201" s="3">
        <f>odi[[#This Row],[Milestones]]/odi[[#This Row],[Mat]]*100</f>
        <v>14.285714285714285</v>
      </c>
      <c r="U1201" s="3"/>
    </row>
    <row r="1202" spans="1:21" x14ac:dyDescent="0.3">
      <c r="A1202">
        <v>38</v>
      </c>
      <c r="B1202" t="s">
        <v>3355</v>
      </c>
      <c r="C1202" t="s">
        <v>12</v>
      </c>
      <c r="D1202">
        <v>1986</v>
      </c>
      <c r="E1202">
        <v>2</v>
      </c>
      <c r="F1202">
        <v>2</v>
      </c>
      <c r="G1202">
        <v>1</v>
      </c>
      <c r="H1202">
        <v>4</v>
      </c>
      <c r="I1202">
        <v>4</v>
      </c>
      <c r="J1202">
        <v>4</v>
      </c>
      <c r="K1202">
        <v>80</v>
      </c>
      <c r="L1202">
        <v>0</v>
      </c>
      <c r="M1202">
        <v>0</v>
      </c>
      <c r="N1202">
        <v>0</v>
      </c>
      <c r="O1202" s="2">
        <f t="shared" si="79"/>
        <v>2</v>
      </c>
      <c r="P1202" s="2">
        <f t="shared" si="80"/>
        <v>2</v>
      </c>
      <c r="Q1202">
        <f t="shared" si="81"/>
        <v>84</v>
      </c>
      <c r="R1202">
        <f t="shared" si="82"/>
        <v>0</v>
      </c>
      <c r="S1202" s="3">
        <f>IF(odi[[#This Row],[Milestones]]=0,0,(odi[[#This Row],[Mat]]/odi[[#This Row],[Milestones]]))</f>
        <v>0</v>
      </c>
      <c r="T1202" s="3">
        <f>odi[[#This Row],[Milestones]]/odi[[#This Row],[Mat]]*100</f>
        <v>0</v>
      </c>
      <c r="U1202" s="3"/>
    </row>
    <row r="1203" spans="1:21" x14ac:dyDescent="0.3">
      <c r="A1203">
        <v>45</v>
      </c>
      <c r="B1203" t="s">
        <v>1870</v>
      </c>
      <c r="C1203" t="s">
        <v>17</v>
      </c>
      <c r="D1203">
        <v>2008</v>
      </c>
      <c r="E1203">
        <v>13</v>
      </c>
      <c r="F1203">
        <v>3</v>
      </c>
      <c r="G1203">
        <v>2</v>
      </c>
      <c r="H1203">
        <v>4</v>
      </c>
      <c r="I1203">
        <v>3</v>
      </c>
      <c r="J1203">
        <v>4</v>
      </c>
      <c r="K1203">
        <v>80</v>
      </c>
      <c r="L1203">
        <v>0</v>
      </c>
      <c r="M1203">
        <v>0</v>
      </c>
      <c r="N1203">
        <v>1</v>
      </c>
      <c r="O1203" s="2">
        <f t="shared" si="79"/>
        <v>0.30769230769230771</v>
      </c>
      <c r="P1203" s="2">
        <f t="shared" si="80"/>
        <v>1.3333333333333333</v>
      </c>
      <c r="Q1203">
        <f t="shared" si="81"/>
        <v>84</v>
      </c>
      <c r="R1203">
        <f t="shared" si="82"/>
        <v>0</v>
      </c>
      <c r="S1203" s="3">
        <f>IF(odi[[#This Row],[Milestones]]=0,0,(odi[[#This Row],[Mat]]/odi[[#This Row],[Milestones]]))</f>
        <v>0</v>
      </c>
      <c r="T1203" s="3">
        <f>odi[[#This Row],[Milestones]]/odi[[#This Row],[Mat]]*100</f>
        <v>0</v>
      </c>
      <c r="U1203" s="3"/>
    </row>
    <row r="1204" spans="1:21" x14ac:dyDescent="0.3">
      <c r="A1204">
        <v>11</v>
      </c>
      <c r="B1204" t="s">
        <v>2355</v>
      </c>
      <c r="C1204" t="s">
        <v>13</v>
      </c>
      <c r="D1204">
        <v>1998</v>
      </c>
      <c r="E1204">
        <v>40</v>
      </c>
      <c r="F1204">
        <v>31</v>
      </c>
      <c r="G1204">
        <v>7</v>
      </c>
      <c r="H1204">
        <v>423</v>
      </c>
      <c r="I1204">
        <v>50</v>
      </c>
      <c r="J1204">
        <v>17.62</v>
      </c>
      <c r="K1204">
        <v>66.3</v>
      </c>
      <c r="L1204">
        <v>0</v>
      </c>
      <c r="M1204">
        <v>1</v>
      </c>
      <c r="N1204">
        <v>0</v>
      </c>
      <c r="O1204" s="2">
        <f t="shared" si="79"/>
        <v>10.574999999999999</v>
      </c>
      <c r="P1204" s="2">
        <f t="shared" si="80"/>
        <v>13.64516129032258</v>
      </c>
      <c r="Q1204">
        <f t="shared" si="81"/>
        <v>83.92</v>
      </c>
      <c r="R1204">
        <f t="shared" si="82"/>
        <v>1</v>
      </c>
      <c r="S1204" s="3">
        <f>IF(odi[[#This Row],[Milestones]]=0,0,(odi[[#This Row],[Mat]]/odi[[#This Row],[Milestones]]))</f>
        <v>40</v>
      </c>
      <c r="T1204" s="3">
        <f>odi[[#This Row],[Milestones]]/odi[[#This Row],[Mat]]*100</f>
        <v>2.5</v>
      </c>
      <c r="U1204" s="3"/>
    </row>
    <row r="1205" spans="1:21" x14ac:dyDescent="0.3">
      <c r="A1205">
        <v>28</v>
      </c>
      <c r="B1205" t="s">
        <v>1984</v>
      </c>
      <c r="C1205" t="s">
        <v>2023</v>
      </c>
      <c r="D1205">
        <v>2018</v>
      </c>
      <c r="E1205">
        <v>2</v>
      </c>
      <c r="F1205">
        <v>2</v>
      </c>
      <c r="G1205">
        <v>0</v>
      </c>
      <c r="H1205">
        <v>25</v>
      </c>
      <c r="I1205">
        <v>21</v>
      </c>
      <c r="J1205">
        <v>12.5</v>
      </c>
      <c r="K1205">
        <v>71.42</v>
      </c>
      <c r="L1205">
        <v>0</v>
      </c>
      <c r="M1205">
        <v>0</v>
      </c>
      <c r="N1205">
        <v>0</v>
      </c>
      <c r="O1205" s="2">
        <f t="shared" si="79"/>
        <v>12.5</v>
      </c>
      <c r="P1205" s="2">
        <f t="shared" si="80"/>
        <v>12.5</v>
      </c>
      <c r="Q1205">
        <f t="shared" si="81"/>
        <v>83.92</v>
      </c>
      <c r="R1205">
        <f t="shared" si="82"/>
        <v>0</v>
      </c>
      <c r="S1205" s="3">
        <f>IF(odi[[#This Row],[Milestones]]=0,0,(odi[[#This Row],[Mat]]/odi[[#This Row],[Milestones]]))</f>
        <v>0</v>
      </c>
      <c r="T1205" s="3">
        <f>odi[[#This Row],[Milestones]]/odi[[#This Row],[Mat]]*100</f>
        <v>0</v>
      </c>
      <c r="U1205" s="3"/>
    </row>
    <row r="1206" spans="1:21" x14ac:dyDescent="0.3">
      <c r="A1206">
        <v>38</v>
      </c>
      <c r="B1206" t="s">
        <v>1493</v>
      </c>
      <c r="C1206" t="s">
        <v>2021</v>
      </c>
      <c r="D1206">
        <v>2013</v>
      </c>
      <c r="E1206">
        <v>30</v>
      </c>
      <c r="F1206">
        <v>22</v>
      </c>
      <c r="G1206">
        <v>6</v>
      </c>
      <c r="H1206">
        <v>161</v>
      </c>
      <c r="I1206">
        <v>41</v>
      </c>
      <c r="J1206">
        <v>10.06</v>
      </c>
      <c r="K1206">
        <v>73.849999999999994</v>
      </c>
      <c r="L1206">
        <v>0</v>
      </c>
      <c r="M1206">
        <v>0</v>
      </c>
      <c r="N1206">
        <v>4</v>
      </c>
      <c r="O1206" s="2">
        <f t="shared" si="79"/>
        <v>5.3666666666666663</v>
      </c>
      <c r="P1206" s="2">
        <f t="shared" si="80"/>
        <v>7.3181818181818183</v>
      </c>
      <c r="Q1206">
        <f t="shared" si="81"/>
        <v>83.91</v>
      </c>
      <c r="R1206">
        <f t="shared" si="82"/>
        <v>0</v>
      </c>
      <c r="S1206" s="3">
        <f>IF(odi[[#This Row],[Milestones]]=0,0,(odi[[#This Row],[Mat]]/odi[[#This Row],[Milestones]]))</f>
        <v>0</v>
      </c>
      <c r="T1206" s="3">
        <f>odi[[#This Row],[Milestones]]/odi[[#This Row],[Mat]]*100</f>
        <v>0</v>
      </c>
      <c r="U1206" s="3"/>
    </row>
    <row r="1207" spans="1:21" x14ac:dyDescent="0.3">
      <c r="A1207">
        <v>10</v>
      </c>
      <c r="B1207" t="s">
        <v>2434</v>
      </c>
      <c r="C1207" t="s">
        <v>15</v>
      </c>
      <c r="D1207">
        <v>1987</v>
      </c>
      <c r="E1207">
        <v>102</v>
      </c>
      <c r="F1207">
        <v>42</v>
      </c>
      <c r="G1207">
        <v>11</v>
      </c>
      <c r="H1207">
        <v>282</v>
      </c>
      <c r="I1207">
        <v>64</v>
      </c>
      <c r="J1207">
        <v>9.09</v>
      </c>
      <c r="K1207">
        <v>74.8</v>
      </c>
      <c r="L1207">
        <v>0</v>
      </c>
      <c r="M1207">
        <v>2</v>
      </c>
      <c r="N1207">
        <v>9</v>
      </c>
      <c r="O1207" s="2">
        <f t="shared" si="79"/>
        <v>2.7647058823529411</v>
      </c>
      <c r="P1207" s="2">
        <f t="shared" si="80"/>
        <v>6.7142857142857144</v>
      </c>
      <c r="Q1207">
        <f t="shared" si="81"/>
        <v>83.89</v>
      </c>
      <c r="R1207">
        <f t="shared" si="82"/>
        <v>2</v>
      </c>
      <c r="S1207" s="3">
        <f>IF(odi[[#This Row],[Milestones]]=0,0,(odi[[#This Row],[Mat]]/odi[[#This Row],[Milestones]]))</f>
        <v>51</v>
      </c>
      <c r="T1207" s="3">
        <f>odi[[#This Row],[Milestones]]/odi[[#This Row],[Mat]]*100</f>
        <v>1.9607843137254901</v>
      </c>
      <c r="U1207" s="3"/>
    </row>
    <row r="1208" spans="1:21" x14ac:dyDescent="0.3">
      <c r="A1208">
        <v>25</v>
      </c>
      <c r="B1208" t="s">
        <v>2419</v>
      </c>
      <c r="C1208" t="s">
        <v>17</v>
      </c>
      <c r="D1208">
        <v>2002</v>
      </c>
      <c r="E1208">
        <v>23</v>
      </c>
      <c r="F1208">
        <v>20</v>
      </c>
      <c r="G1208">
        <v>3</v>
      </c>
      <c r="H1208">
        <v>305</v>
      </c>
      <c r="I1208">
        <v>69</v>
      </c>
      <c r="J1208">
        <v>17.940000000000001</v>
      </c>
      <c r="K1208">
        <v>65.87</v>
      </c>
      <c r="L1208">
        <v>0</v>
      </c>
      <c r="M1208">
        <v>1</v>
      </c>
      <c r="N1208">
        <v>3</v>
      </c>
      <c r="O1208" s="2">
        <f t="shared" si="79"/>
        <v>13.260869565217391</v>
      </c>
      <c r="P1208" s="2">
        <f t="shared" si="80"/>
        <v>15.25</v>
      </c>
      <c r="Q1208">
        <f t="shared" si="81"/>
        <v>83.81</v>
      </c>
      <c r="R1208">
        <f t="shared" si="82"/>
        <v>1</v>
      </c>
      <c r="S1208" s="3">
        <f>IF(odi[[#This Row],[Milestones]]=0,0,(odi[[#This Row],[Mat]]/odi[[#This Row],[Milestones]]))</f>
        <v>23</v>
      </c>
      <c r="T1208" s="3">
        <f>odi[[#This Row],[Milestones]]/odi[[#This Row],[Mat]]*100</f>
        <v>4.3478260869565215</v>
      </c>
      <c r="U1208" s="3"/>
    </row>
    <row r="1209" spans="1:21" x14ac:dyDescent="0.3">
      <c r="A1209">
        <v>44</v>
      </c>
      <c r="B1209" t="s">
        <v>2343</v>
      </c>
      <c r="C1209" t="s">
        <v>20</v>
      </c>
      <c r="D1209">
        <v>2003</v>
      </c>
      <c r="E1209">
        <v>18</v>
      </c>
      <c r="F1209">
        <v>18</v>
      </c>
      <c r="G1209">
        <v>0</v>
      </c>
      <c r="H1209">
        <v>449</v>
      </c>
      <c r="I1209">
        <v>101</v>
      </c>
      <c r="J1209">
        <v>24.94</v>
      </c>
      <c r="K1209">
        <v>58.84</v>
      </c>
      <c r="L1209">
        <v>1</v>
      </c>
      <c r="M1209">
        <v>2</v>
      </c>
      <c r="N1209">
        <v>2</v>
      </c>
      <c r="O1209" s="2">
        <f t="shared" si="79"/>
        <v>24.944444444444443</v>
      </c>
      <c r="P1209" s="2">
        <f t="shared" si="80"/>
        <v>24.944444444444443</v>
      </c>
      <c r="Q1209">
        <f t="shared" si="81"/>
        <v>83.78</v>
      </c>
      <c r="R1209">
        <f t="shared" si="82"/>
        <v>3</v>
      </c>
      <c r="S1209" s="3">
        <f>IF(odi[[#This Row],[Milestones]]=0,0,(odi[[#This Row],[Mat]]/odi[[#This Row],[Milestones]]))</f>
        <v>6</v>
      </c>
      <c r="T1209" s="3">
        <f>odi[[#This Row],[Milestones]]/odi[[#This Row],[Mat]]*100</f>
        <v>16.666666666666664</v>
      </c>
      <c r="U1209" s="3"/>
    </row>
    <row r="1210" spans="1:21" x14ac:dyDescent="0.3">
      <c r="A1210">
        <v>49</v>
      </c>
      <c r="B1210" t="s">
        <v>2204</v>
      </c>
      <c r="C1210" t="s">
        <v>15</v>
      </c>
      <c r="D1210">
        <v>1987</v>
      </c>
      <c r="E1210">
        <v>83</v>
      </c>
      <c r="F1210">
        <v>64</v>
      </c>
      <c r="G1210">
        <v>15</v>
      </c>
      <c r="H1210">
        <v>1415</v>
      </c>
      <c r="I1210">
        <v>101</v>
      </c>
      <c r="J1210">
        <v>28.87</v>
      </c>
      <c r="K1210">
        <v>54.88</v>
      </c>
      <c r="L1210">
        <v>1</v>
      </c>
      <c r="M1210">
        <v>6</v>
      </c>
      <c r="N1210">
        <v>5</v>
      </c>
      <c r="O1210" s="2">
        <f t="shared" si="79"/>
        <v>17.048192771084338</v>
      </c>
      <c r="P1210" s="2">
        <f t="shared" si="80"/>
        <v>22.109375</v>
      </c>
      <c r="Q1210">
        <f t="shared" si="81"/>
        <v>83.75</v>
      </c>
      <c r="R1210">
        <f t="shared" si="82"/>
        <v>7</v>
      </c>
      <c r="S1210" s="3">
        <f>IF(odi[[#This Row],[Milestones]]=0,0,(odi[[#This Row],[Mat]]/odi[[#This Row],[Milestones]]))</f>
        <v>11.857142857142858</v>
      </c>
      <c r="T1210" s="3">
        <f>odi[[#This Row],[Milestones]]/odi[[#This Row],[Mat]]*100</f>
        <v>8.4337349397590362</v>
      </c>
      <c r="U1210" s="3"/>
    </row>
    <row r="1211" spans="1:21" x14ac:dyDescent="0.3">
      <c r="A1211">
        <v>4</v>
      </c>
      <c r="B1211" t="s">
        <v>714</v>
      </c>
      <c r="C1211" t="s">
        <v>2025</v>
      </c>
      <c r="D1211">
        <v>2018</v>
      </c>
      <c r="E1211">
        <v>9</v>
      </c>
      <c r="F1211">
        <v>9</v>
      </c>
      <c r="G1211">
        <v>1</v>
      </c>
      <c r="H1211">
        <v>81</v>
      </c>
      <c r="I1211">
        <v>28</v>
      </c>
      <c r="J1211">
        <v>10.119999999999999</v>
      </c>
      <c r="K1211">
        <v>73.63</v>
      </c>
      <c r="L1211">
        <v>0</v>
      </c>
      <c r="M1211">
        <v>0</v>
      </c>
      <c r="N1211">
        <v>0</v>
      </c>
      <c r="O1211" s="2">
        <f t="shared" si="79"/>
        <v>9</v>
      </c>
      <c r="P1211" s="2">
        <f t="shared" si="80"/>
        <v>9</v>
      </c>
      <c r="Q1211">
        <f t="shared" si="81"/>
        <v>83.75</v>
      </c>
      <c r="R1211">
        <f t="shared" si="82"/>
        <v>0</v>
      </c>
      <c r="S1211" s="3">
        <f>IF(odi[[#This Row],[Milestones]]=0,0,(odi[[#This Row],[Mat]]/odi[[#This Row],[Milestones]]))</f>
        <v>0</v>
      </c>
      <c r="T1211" s="3">
        <f>odi[[#This Row],[Milestones]]/odi[[#This Row],[Mat]]*100</f>
        <v>0</v>
      </c>
      <c r="U1211" s="3"/>
    </row>
    <row r="1212" spans="1:21" x14ac:dyDescent="0.3">
      <c r="A1212">
        <v>33</v>
      </c>
      <c r="B1212" t="s">
        <v>945</v>
      </c>
      <c r="C1212" t="s">
        <v>15</v>
      </c>
      <c r="D1212">
        <v>2016</v>
      </c>
      <c r="E1212">
        <v>47</v>
      </c>
      <c r="F1212">
        <v>30</v>
      </c>
      <c r="G1212">
        <v>7</v>
      </c>
      <c r="H1212">
        <v>182</v>
      </c>
      <c r="I1212">
        <v>31</v>
      </c>
      <c r="J1212">
        <v>7.91</v>
      </c>
      <c r="K1212">
        <v>75.83</v>
      </c>
      <c r="L1212">
        <v>0</v>
      </c>
      <c r="M1212">
        <v>0</v>
      </c>
      <c r="N1212">
        <v>5</v>
      </c>
      <c r="O1212" s="2">
        <f t="shared" si="79"/>
        <v>3.8723404255319149</v>
      </c>
      <c r="P1212" s="2">
        <f t="shared" si="80"/>
        <v>6.0666666666666664</v>
      </c>
      <c r="Q1212">
        <f t="shared" si="81"/>
        <v>83.74</v>
      </c>
      <c r="R1212">
        <f t="shared" si="82"/>
        <v>0</v>
      </c>
      <c r="S1212" s="3">
        <f>IF(odi[[#This Row],[Milestones]]=0,0,(odi[[#This Row],[Mat]]/odi[[#This Row],[Milestones]]))</f>
        <v>0</v>
      </c>
      <c r="T1212" s="3">
        <f>odi[[#This Row],[Milestones]]/odi[[#This Row],[Mat]]*100</f>
        <v>0</v>
      </c>
      <c r="U1212" s="3"/>
    </row>
    <row r="1213" spans="1:21" x14ac:dyDescent="0.3">
      <c r="A1213">
        <v>41</v>
      </c>
      <c r="B1213" t="s">
        <v>1566</v>
      </c>
      <c r="C1213" t="s">
        <v>17</v>
      </c>
      <c r="D1213">
        <v>2006</v>
      </c>
      <c r="E1213">
        <v>37</v>
      </c>
      <c r="F1213">
        <v>15</v>
      </c>
      <c r="G1213">
        <v>3</v>
      </c>
      <c r="H1213">
        <v>73</v>
      </c>
      <c r="I1213">
        <v>29</v>
      </c>
      <c r="J1213">
        <v>6.08</v>
      </c>
      <c r="K1213">
        <v>77.650000000000006</v>
      </c>
      <c r="L1213">
        <v>0</v>
      </c>
      <c r="M1213">
        <v>0</v>
      </c>
      <c r="N1213">
        <v>2</v>
      </c>
      <c r="O1213" s="2">
        <f t="shared" si="79"/>
        <v>1.972972972972973</v>
      </c>
      <c r="P1213" s="2">
        <f t="shared" si="80"/>
        <v>4.8666666666666663</v>
      </c>
      <c r="Q1213">
        <f t="shared" si="81"/>
        <v>83.73</v>
      </c>
      <c r="R1213">
        <f t="shared" si="82"/>
        <v>0</v>
      </c>
      <c r="S1213" s="3">
        <f>IF(odi[[#This Row],[Milestones]]=0,0,(odi[[#This Row],[Mat]]/odi[[#This Row],[Milestones]]))</f>
        <v>0</v>
      </c>
      <c r="T1213" s="3">
        <f>odi[[#This Row],[Milestones]]/odi[[#This Row],[Mat]]*100</f>
        <v>0</v>
      </c>
      <c r="U1213" s="3"/>
    </row>
    <row r="1214" spans="1:21" x14ac:dyDescent="0.3">
      <c r="A1214">
        <v>39</v>
      </c>
      <c r="B1214" t="s">
        <v>1337</v>
      </c>
      <c r="C1214" t="s">
        <v>14</v>
      </c>
      <c r="D1214">
        <v>2010</v>
      </c>
      <c r="E1214">
        <v>31</v>
      </c>
      <c r="F1214">
        <v>17</v>
      </c>
      <c r="G1214">
        <v>4</v>
      </c>
      <c r="H1214">
        <v>160</v>
      </c>
      <c r="I1214">
        <v>31</v>
      </c>
      <c r="J1214">
        <v>12.3</v>
      </c>
      <c r="K1214">
        <v>71.42</v>
      </c>
      <c r="L1214">
        <v>0</v>
      </c>
      <c r="M1214">
        <v>0</v>
      </c>
      <c r="N1214">
        <v>3</v>
      </c>
      <c r="O1214" s="2">
        <f t="shared" si="79"/>
        <v>5.161290322580645</v>
      </c>
      <c r="P1214" s="2">
        <f t="shared" si="80"/>
        <v>9.4117647058823533</v>
      </c>
      <c r="Q1214">
        <f t="shared" si="81"/>
        <v>83.72</v>
      </c>
      <c r="R1214">
        <f t="shared" si="82"/>
        <v>0</v>
      </c>
      <c r="S1214" s="3">
        <f>IF(odi[[#This Row],[Milestones]]=0,0,(odi[[#This Row],[Mat]]/odi[[#This Row],[Milestones]]))</f>
        <v>0</v>
      </c>
      <c r="T1214" s="3">
        <f>odi[[#This Row],[Milestones]]/odi[[#This Row],[Mat]]*100</f>
        <v>0</v>
      </c>
      <c r="U1214" s="3"/>
    </row>
    <row r="1215" spans="1:21" x14ac:dyDescent="0.3">
      <c r="A1215">
        <v>32</v>
      </c>
      <c r="B1215" t="s">
        <v>2464</v>
      </c>
      <c r="C1215" t="s">
        <v>13</v>
      </c>
      <c r="D1215">
        <v>1988</v>
      </c>
      <c r="E1215">
        <v>28</v>
      </c>
      <c r="F1215">
        <v>20</v>
      </c>
      <c r="G1215">
        <v>5</v>
      </c>
      <c r="H1215">
        <v>242</v>
      </c>
      <c r="I1215">
        <v>44</v>
      </c>
      <c r="J1215">
        <v>16.13</v>
      </c>
      <c r="K1215">
        <v>67.59</v>
      </c>
      <c r="L1215">
        <v>0</v>
      </c>
      <c r="M1215">
        <v>0</v>
      </c>
      <c r="N1215">
        <v>2</v>
      </c>
      <c r="O1215" s="2">
        <f t="shared" si="79"/>
        <v>8.6428571428571423</v>
      </c>
      <c r="P1215" s="2">
        <f t="shared" si="80"/>
        <v>12.1</v>
      </c>
      <c r="Q1215">
        <f t="shared" si="81"/>
        <v>83.72</v>
      </c>
      <c r="R1215">
        <f t="shared" si="82"/>
        <v>0</v>
      </c>
      <c r="S1215" s="3">
        <f>IF(odi[[#This Row],[Milestones]]=0,0,(odi[[#This Row],[Mat]]/odi[[#This Row],[Milestones]]))</f>
        <v>0</v>
      </c>
      <c r="T1215" s="3">
        <f>odi[[#This Row],[Milestones]]/odi[[#This Row],[Mat]]*100</f>
        <v>0</v>
      </c>
      <c r="U1215" s="3"/>
    </row>
    <row r="1216" spans="1:21" x14ac:dyDescent="0.3">
      <c r="A1216">
        <v>47</v>
      </c>
      <c r="B1216" t="s">
        <v>1593</v>
      </c>
      <c r="C1216" t="s">
        <v>2020</v>
      </c>
      <c r="D1216">
        <v>2010</v>
      </c>
      <c r="E1216">
        <v>25</v>
      </c>
      <c r="F1216">
        <v>14</v>
      </c>
      <c r="G1216">
        <v>10</v>
      </c>
      <c r="H1216">
        <v>90</v>
      </c>
      <c r="I1216">
        <v>28</v>
      </c>
      <c r="J1216">
        <v>22.5</v>
      </c>
      <c r="K1216">
        <v>61.22</v>
      </c>
      <c r="L1216">
        <v>0</v>
      </c>
      <c r="M1216">
        <v>0</v>
      </c>
      <c r="N1216">
        <v>0</v>
      </c>
      <c r="O1216" s="2">
        <f t="shared" si="79"/>
        <v>3.6</v>
      </c>
      <c r="P1216" s="2">
        <f t="shared" si="80"/>
        <v>6.4285714285714288</v>
      </c>
      <c r="Q1216">
        <f t="shared" si="81"/>
        <v>83.72</v>
      </c>
      <c r="R1216">
        <f t="shared" si="82"/>
        <v>0</v>
      </c>
      <c r="S1216" s="3">
        <f>IF(odi[[#This Row],[Milestones]]=0,0,(odi[[#This Row],[Mat]]/odi[[#This Row],[Milestones]]))</f>
        <v>0</v>
      </c>
      <c r="T1216" s="3">
        <f>odi[[#This Row],[Milestones]]/odi[[#This Row],[Mat]]*100</f>
        <v>0</v>
      </c>
      <c r="U1216" s="3"/>
    </row>
    <row r="1217" spans="1:21" x14ac:dyDescent="0.3">
      <c r="A1217">
        <v>0</v>
      </c>
      <c r="B1217" t="s">
        <v>2692</v>
      </c>
      <c r="C1217" t="s">
        <v>11</v>
      </c>
      <c r="D1217">
        <v>2002</v>
      </c>
      <c r="E1217">
        <v>12</v>
      </c>
      <c r="F1217">
        <v>8</v>
      </c>
      <c r="G1217">
        <v>1</v>
      </c>
      <c r="H1217">
        <v>90</v>
      </c>
      <c r="I1217">
        <v>30</v>
      </c>
      <c r="J1217">
        <v>12.85</v>
      </c>
      <c r="K1217">
        <v>70.86</v>
      </c>
      <c r="L1217">
        <v>0</v>
      </c>
      <c r="M1217">
        <v>0</v>
      </c>
      <c r="N1217">
        <v>0</v>
      </c>
      <c r="O1217" s="2">
        <f t="shared" si="79"/>
        <v>7.5</v>
      </c>
      <c r="P1217" s="2">
        <f t="shared" si="80"/>
        <v>11.25</v>
      </c>
      <c r="Q1217">
        <f t="shared" si="81"/>
        <v>83.71</v>
      </c>
      <c r="R1217">
        <f t="shared" si="82"/>
        <v>0</v>
      </c>
      <c r="S1217" s="3">
        <f>IF(odi[[#This Row],[Milestones]]=0,0,(odi[[#This Row],[Mat]]/odi[[#This Row],[Milestones]]))</f>
        <v>0</v>
      </c>
      <c r="T1217" s="3">
        <f>odi[[#This Row],[Milestones]]/odi[[#This Row],[Mat]]*100</f>
        <v>0</v>
      </c>
      <c r="U1217" s="3"/>
    </row>
    <row r="1218" spans="1:21" x14ac:dyDescent="0.3">
      <c r="A1218">
        <v>13</v>
      </c>
      <c r="B1218" t="s">
        <v>2124</v>
      </c>
      <c r="C1218" t="s">
        <v>18</v>
      </c>
      <c r="D1218">
        <v>1992</v>
      </c>
      <c r="E1218">
        <v>149</v>
      </c>
      <c r="F1218">
        <v>148</v>
      </c>
      <c r="G1218">
        <v>1</v>
      </c>
      <c r="H1218">
        <v>3891</v>
      </c>
      <c r="I1218">
        <v>101</v>
      </c>
      <c r="J1218">
        <v>26.46</v>
      </c>
      <c r="K1218">
        <v>57.18</v>
      </c>
      <c r="L1218">
        <v>1</v>
      </c>
      <c r="M1218">
        <v>24</v>
      </c>
      <c r="N1218">
        <v>9</v>
      </c>
      <c r="O1218" s="2">
        <f t="shared" ref="O1218:O1281" si="83">H1218/E1218</f>
        <v>26.114093959731544</v>
      </c>
      <c r="P1218" s="2">
        <f t="shared" ref="P1218:P1281" si="84">H1218/F1218</f>
        <v>26.29054054054054</v>
      </c>
      <c r="Q1218">
        <f t="shared" ref="Q1218:Q1281" si="85">K1218+J1218</f>
        <v>83.64</v>
      </c>
      <c r="R1218">
        <f t="shared" ref="R1218:R1281" si="86">M1218+L1218</f>
        <v>25</v>
      </c>
      <c r="S1218" s="3">
        <f>IF(odi[[#This Row],[Milestones]]=0,0,(odi[[#This Row],[Mat]]/odi[[#This Row],[Milestones]]))</f>
        <v>5.96</v>
      </c>
      <c r="T1218" s="3">
        <f>odi[[#This Row],[Milestones]]/odi[[#This Row],[Mat]]*100</f>
        <v>16.778523489932887</v>
      </c>
      <c r="U1218" s="3"/>
    </row>
    <row r="1219" spans="1:21" x14ac:dyDescent="0.3">
      <c r="A1219">
        <v>35</v>
      </c>
      <c r="B1219" t="s">
        <v>395</v>
      </c>
      <c r="C1219" t="s">
        <v>2024</v>
      </c>
      <c r="D1219">
        <v>2014</v>
      </c>
      <c r="E1219">
        <v>69</v>
      </c>
      <c r="F1219">
        <v>53</v>
      </c>
      <c r="G1219">
        <v>9</v>
      </c>
      <c r="H1219">
        <v>528</v>
      </c>
      <c r="I1219">
        <v>66</v>
      </c>
      <c r="J1219">
        <v>12</v>
      </c>
      <c r="K1219">
        <v>71.64</v>
      </c>
      <c r="L1219">
        <v>0</v>
      </c>
      <c r="M1219">
        <v>1</v>
      </c>
      <c r="N1219">
        <v>9</v>
      </c>
      <c r="O1219" s="2">
        <f t="shared" si="83"/>
        <v>7.6521739130434785</v>
      </c>
      <c r="P1219" s="2">
        <f t="shared" si="84"/>
        <v>9.9622641509433958</v>
      </c>
      <c r="Q1219">
        <f t="shared" si="85"/>
        <v>83.64</v>
      </c>
      <c r="R1219">
        <f t="shared" si="86"/>
        <v>1</v>
      </c>
      <c r="S1219" s="3">
        <f>IF(odi[[#This Row],[Milestones]]=0,0,(odi[[#This Row],[Mat]]/odi[[#This Row],[Milestones]]))</f>
        <v>69</v>
      </c>
      <c r="T1219" s="3">
        <f>odi[[#This Row],[Milestones]]/odi[[#This Row],[Mat]]*100</f>
        <v>1.4492753623188406</v>
      </c>
      <c r="U1219" s="3"/>
    </row>
    <row r="1220" spans="1:21" x14ac:dyDescent="0.3">
      <c r="A1220">
        <v>38</v>
      </c>
      <c r="B1220" t="s">
        <v>523</v>
      </c>
      <c r="C1220" t="s">
        <v>2040</v>
      </c>
      <c r="D1220">
        <v>2019</v>
      </c>
      <c r="E1220">
        <v>5</v>
      </c>
      <c r="F1220">
        <v>5</v>
      </c>
      <c r="G1220">
        <v>0</v>
      </c>
      <c r="H1220">
        <v>52</v>
      </c>
      <c r="I1220">
        <v>18</v>
      </c>
      <c r="J1220">
        <v>10.4</v>
      </c>
      <c r="K1220">
        <v>73.23</v>
      </c>
      <c r="L1220">
        <v>0</v>
      </c>
      <c r="M1220">
        <v>0</v>
      </c>
      <c r="N1220">
        <v>1</v>
      </c>
      <c r="O1220" s="2">
        <f t="shared" si="83"/>
        <v>10.4</v>
      </c>
      <c r="P1220" s="2">
        <f t="shared" si="84"/>
        <v>10.4</v>
      </c>
      <c r="Q1220">
        <f t="shared" si="85"/>
        <v>83.63000000000001</v>
      </c>
      <c r="R1220">
        <f t="shared" si="86"/>
        <v>0</v>
      </c>
      <c r="S1220" s="3">
        <f>IF(odi[[#This Row],[Milestones]]=0,0,(odi[[#This Row],[Mat]]/odi[[#This Row],[Milestones]]))</f>
        <v>0</v>
      </c>
      <c r="T1220" s="3">
        <f>odi[[#This Row],[Milestones]]/odi[[#This Row],[Mat]]*100</f>
        <v>0</v>
      </c>
      <c r="U1220" s="3"/>
    </row>
    <row r="1221" spans="1:21" x14ac:dyDescent="0.3">
      <c r="A1221">
        <v>11</v>
      </c>
      <c r="B1221" t="s">
        <v>1189</v>
      </c>
      <c r="C1221" t="s">
        <v>2040</v>
      </c>
      <c r="D1221">
        <v>2019</v>
      </c>
      <c r="E1221">
        <v>9</v>
      </c>
      <c r="F1221">
        <v>7</v>
      </c>
      <c r="G1221">
        <v>3</v>
      </c>
      <c r="H1221">
        <v>62</v>
      </c>
      <c r="I1221">
        <v>19</v>
      </c>
      <c r="J1221">
        <v>15.5</v>
      </c>
      <c r="K1221">
        <v>68.13</v>
      </c>
      <c r="L1221">
        <v>0</v>
      </c>
      <c r="M1221">
        <v>0</v>
      </c>
      <c r="N1221">
        <v>0</v>
      </c>
      <c r="O1221" s="2">
        <f t="shared" si="83"/>
        <v>6.8888888888888893</v>
      </c>
      <c r="P1221" s="2">
        <f t="shared" si="84"/>
        <v>8.8571428571428577</v>
      </c>
      <c r="Q1221">
        <f t="shared" si="85"/>
        <v>83.63</v>
      </c>
      <c r="R1221">
        <f t="shared" si="86"/>
        <v>0</v>
      </c>
      <c r="S1221" s="3">
        <f>IF(odi[[#This Row],[Milestones]]=0,0,(odi[[#This Row],[Mat]]/odi[[#This Row],[Milestones]]))</f>
        <v>0</v>
      </c>
      <c r="T1221" s="3">
        <f>odi[[#This Row],[Milestones]]/odi[[#This Row],[Mat]]*100</f>
        <v>0</v>
      </c>
      <c r="U1221" s="3"/>
    </row>
    <row r="1222" spans="1:21" x14ac:dyDescent="0.3">
      <c r="A1222">
        <v>32</v>
      </c>
      <c r="B1222" t="s">
        <v>150</v>
      </c>
      <c r="C1222" t="s">
        <v>2024</v>
      </c>
      <c r="D1222">
        <v>2014</v>
      </c>
      <c r="E1222">
        <v>39</v>
      </c>
      <c r="F1222">
        <v>35</v>
      </c>
      <c r="G1222">
        <v>4</v>
      </c>
      <c r="H1222">
        <v>621</v>
      </c>
      <c r="I1222">
        <v>92</v>
      </c>
      <c r="J1222">
        <v>20.03</v>
      </c>
      <c r="K1222">
        <v>63.49</v>
      </c>
      <c r="L1222">
        <v>0</v>
      </c>
      <c r="M1222">
        <v>2</v>
      </c>
      <c r="N1222">
        <v>3</v>
      </c>
      <c r="O1222" s="2">
        <f t="shared" si="83"/>
        <v>15.923076923076923</v>
      </c>
      <c r="P1222" s="2">
        <f t="shared" si="84"/>
        <v>17.742857142857144</v>
      </c>
      <c r="Q1222">
        <f t="shared" si="85"/>
        <v>83.52000000000001</v>
      </c>
      <c r="R1222">
        <f t="shared" si="86"/>
        <v>2</v>
      </c>
      <c r="S1222" s="3">
        <f>IF(odi[[#This Row],[Milestones]]=0,0,(odi[[#This Row],[Mat]]/odi[[#This Row],[Milestones]]))</f>
        <v>19.5</v>
      </c>
      <c r="T1222" s="3">
        <f>odi[[#This Row],[Milestones]]/odi[[#This Row],[Mat]]*100</f>
        <v>5.1282051282051277</v>
      </c>
      <c r="U1222" s="3"/>
    </row>
    <row r="1223" spans="1:21" x14ac:dyDescent="0.3">
      <c r="A1223">
        <v>31</v>
      </c>
      <c r="B1223" t="s">
        <v>2291</v>
      </c>
      <c r="C1223" t="s">
        <v>18</v>
      </c>
      <c r="D1223">
        <v>1997</v>
      </c>
      <c r="E1223">
        <v>75</v>
      </c>
      <c r="F1223">
        <v>63</v>
      </c>
      <c r="G1223">
        <v>10</v>
      </c>
      <c r="H1223">
        <v>623</v>
      </c>
      <c r="I1223">
        <v>71</v>
      </c>
      <c r="J1223">
        <v>11.75</v>
      </c>
      <c r="K1223">
        <v>71.77</v>
      </c>
      <c r="L1223">
        <v>0</v>
      </c>
      <c r="M1223">
        <v>1</v>
      </c>
      <c r="N1223">
        <v>6</v>
      </c>
      <c r="O1223" s="2">
        <f t="shared" si="83"/>
        <v>8.3066666666666666</v>
      </c>
      <c r="P1223" s="2">
        <f t="shared" si="84"/>
        <v>9.8888888888888893</v>
      </c>
      <c r="Q1223">
        <f t="shared" si="85"/>
        <v>83.52</v>
      </c>
      <c r="R1223">
        <f t="shared" si="86"/>
        <v>1</v>
      </c>
      <c r="S1223" s="3">
        <f>IF(odi[[#This Row],[Milestones]]=0,0,(odi[[#This Row],[Mat]]/odi[[#This Row],[Milestones]]))</f>
        <v>75</v>
      </c>
      <c r="T1223" s="3">
        <f>odi[[#This Row],[Milestones]]/odi[[#This Row],[Mat]]*100</f>
        <v>1.3333333333333335</v>
      </c>
      <c r="U1223" s="3"/>
    </row>
    <row r="1224" spans="1:21" x14ac:dyDescent="0.3">
      <c r="A1224">
        <v>49</v>
      </c>
      <c r="B1224" t="s">
        <v>2552</v>
      </c>
      <c r="C1224" t="s">
        <v>13</v>
      </c>
      <c r="D1224">
        <v>2000</v>
      </c>
      <c r="E1224">
        <v>14</v>
      </c>
      <c r="F1224">
        <v>12</v>
      </c>
      <c r="G1224">
        <v>1</v>
      </c>
      <c r="H1224">
        <v>156</v>
      </c>
      <c r="I1224">
        <v>41</v>
      </c>
      <c r="J1224">
        <v>14.18</v>
      </c>
      <c r="K1224">
        <v>69.33</v>
      </c>
      <c r="L1224">
        <v>0</v>
      </c>
      <c r="M1224">
        <v>0</v>
      </c>
      <c r="N1224">
        <v>1</v>
      </c>
      <c r="O1224" s="2">
        <f t="shared" si="83"/>
        <v>11.142857142857142</v>
      </c>
      <c r="P1224" s="2">
        <f t="shared" si="84"/>
        <v>13</v>
      </c>
      <c r="Q1224">
        <f t="shared" si="85"/>
        <v>83.509999999999991</v>
      </c>
      <c r="R1224">
        <f t="shared" si="86"/>
        <v>0</v>
      </c>
      <c r="S1224" s="3">
        <f>IF(odi[[#This Row],[Milestones]]=0,0,(odi[[#This Row],[Mat]]/odi[[#This Row],[Milestones]]))</f>
        <v>0</v>
      </c>
      <c r="T1224" s="3">
        <f>odi[[#This Row],[Milestones]]/odi[[#This Row],[Mat]]*100</f>
        <v>0</v>
      </c>
      <c r="U1224" s="3"/>
    </row>
    <row r="1225" spans="1:21" x14ac:dyDescent="0.3">
      <c r="A1225">
        <v>18</v>
      </c>
      <c r="B1225" t="s">
        <v>1298</v>
      </c>
      <c r="C1225" t="s">
        <v>17</v>
      </c>
      <c r="D1225">
        <v>2015</v>
      </c>
      <c r="E1225">
        <v>30</v>
      </c>
      <c r="F1225">
        <v>19</v>
      </c>
      <c r="G1225">
        <v>7</v>
      </c>
      <c r="H1225">
        <v>151</v>
      </c>
      <c r="I1225">
        <v>30</v>
      </c>
      <c r="J1225">
        <v>12.58</v>
      </c>
      <c r="K1225">
        <v>70.89</v>
      </c>
      <c r="L1225">
        <v>0</v>
      </c>
      <c r="M1225">
        <v>0</v>
      </c>
      <c r="N1225">
        <v>3</v>
      </c>
      <c r="O1225" s="2">
        <f t="shared" si="83"/>
        <v>5.0333333333333332</v>
      </c>
      <c r="P1225" s="2">
        <f t="shared" si="84"/>
        <v>7.9473684210526319</v>
      </c>
      <c r="Q1225">
        <f t="shared" si="85"/>
        <v>83.47</v>
      </c>
      <c r="R1225">
        <f t="shared" si="86"/>
        <v>0</v>
      </c>
      <c r="S1225" s="3">
        <f>IF(odi[[#This Row],[Milestones]]=0,0,(odi[[#This Row],[Mat]]/odi[[#This Row],[Milestones]]))</f>
        <v>0</v>
      </c>
      <c r="T1225" s="3">
        <f>odi[[#This Row],[Milestones]]/odi[[#This Row],[Mat]]*100</f>
        <v>0</v>
      </c>
      <c r="U1225" s="3"/>
    </row>
    <row r="1226" spans="1:21" x14ac:dyDescent="0.3">
      <c r="A1226">
        <v>44</v>
      </c>
      <c r="B1226" t="s">
        <v>2300</v>
      </c>
      <c r="C1226" t="s">
        <v>12</v>
      </c>
      <c r="D1226">
        <v>1982</v>
      </c>
      <c r="E1226">
        <v>23</v>
      </c>
      <c r="F1226">
        <v>23</v>
      </c>
      <c r="G1226">
        <v>3</v>
      </c>
      <c r="H1226">
        <v>594</v>
      </c>
      <c r="I1226">
        <v>117</v>
      </c>
      <c r="J1226">
        <v>29.7</v>
      </c>
      <c r="K1226">
        <v>53.75</v>
      </c>
      <c r="L1226">
        <v>1</v>
      </c>
      <c r="M1226">
        <v>2</v>
      </c>
      <c r="N1226">
        <v>0</v>
      </c>
      <c r="O1226" s="2">
        <f t="shared" si="83"/>
        <v>25.826086956521738</v>
      </c>
      <c r="P1226" s="2">
        <f t="shared" si="84"/>
        <v>25.826086956521738</v>
      </c>
      <c r="Q1226">
        <f t="shared" si="85"/>
        <v>83.45</v>
      </c>
      <c r="R1226">
        <f t="shared" si="86"/>
        <v>3</v>
      </c>
      <c r="S1226" s="3">
        <f>IF(odi[[#This Row],[Milestones]]=0,0,(odi[[#This Row],[Mat]]/odi[[#This Row],[Milestones]]))</f>
        <v>7.666666666666667</v>
      </c>
      <c r="T1226" s="3">
        <f>odi[[#This Row],[Milestones]]/odi[[#This Row],[Mat]]*100</f>
        <v>13.043478260869565</v>
      </c>
      <c r="U1226" s="3"/>
    </row>
    <row r="1227" spans="1:21" x14ac:dyDescent="0.3">
      <c r="A1227">
        <v>29</v>
      </c>
      <c r="B1227" t="s">
        <v>1922</v>
      </c>
      <c r="C1227" t="s">
        <v>12</v>
      </c>
      <c r="D1227">
        <v>2018</v>
      </c>
      <c r="E1227">
        <v>44</v>
      </c>
      <c r="F1227">
        <v>13</v>
      </c>
      <c r="G1227">
        <v>11</v>
      </c>
      <c r="H1227">
        <v>37</v>
      </c>
      <c r="I1227">
        <v>11</v>
      </c>
      <c r="J1227">
        <v>18.5</v>
      </c>
      <c r="K1227">
        <v>64.91</v>
      </c>
      <c r="L1227">
        <v>0</v>
      </c>
      <c r="M1227">
        <v>0</v>
      </c>
      <c r="N1227">
        <v>1</v>
      </c>
      <c r="O1227" s="2">
        <f t="shared" si="83"/>
        <v>0.84090909090909094</v>
      </c>
      <c r="P1227" s="2">
        <f t="shared" si="84"/>
        <v>2.8461538461538463</v>
      </c>
      <c r="Q1227">
        <f t="shared" si="85"/>
        <v>83.41</v>
      </c>
      <c r="R1227">
        <f t="shared" si="86"/>
        <v>0</v>
      </c>
      <c r="S1227" s="3">
        <f>IF(odi[[#This Row],[Milestones]]=0,0,(odi[[#This Row],[Mat]]/odi[[#This Row],[Milestones]]))</f>
        <v>0</v>
      </c>
      <c r="T1227" s="3">
        <f>odi[[#This Row],[Milestones]]/odi[[#This Row],[Mat]]*100</f>
        <v>0</v>
      </c>
      <c r="U1227" s="3"/>
    </row>
    <row r="1228" spans="1:21" x14ac:dyDescent="0.3">
      <c r="A1228">
        <v>16</v>
      </c>
      <c r="B1228" t="s">
        <v>2561</v>
      </c>
      <c r="C1228" t="s">
        <v>11</v>
      </c>
      <c r="D1228">
        <v>2004</v>
      </c>
      <c r="E1228">
        <v>11</v>
      </c>
      <c r="F1228">
        <v>10</v>
      </c>
      <c r="G1228">
        <v>2</v>
      </c>
      <c r="H1228">
        <v>151</v>
      </c>
      <c r="I1228">
        <v>54</v>
      </c>
      <c r="J1228">
        <v>18.87</v>
      </c>
      <c r="K1228">
        <v>64.52</v>
      </c>
      <c r="L1228">
        <v>0</v>
      </c>
      <c r="M1228">
        <v>1</v>
      </c>
      <c r="N1228">
        <v>0</v>
      </c>
      <c r="O1228" s="2">
        <f t="shared" si="83"/>
        <v>13.727272727272727</v>
      </c>
      <c r="P1228" s="2">
        <f t="shared" si="84"/>
        <v>15.1</v>
      </c>
      <c r="Q1228">
        <f t="shared" si="85"/>
        <v>83.39</v>
      </c>
      <c r="R1228">
        <f t="shared" si="86"/>
        <v>1</v>
      </c>
      <c r="S1228" s="3">
        <f>IF(odi[[#This Row],[Milestones]]=0,0,(odi[[#This Row],[Mat]]/odi[[#This Row],[Milestones]]))</f>
        <v>11</v>
      </c>
      <c r="T1228" s="3">
        <f>odi[[#This Row],[Milestones]]/odi[[#This Row],[Mat]]*100</f>
        <v>9.0909090909090917</v>
      </c>
      <c r="U1228" s="3"/>
    </row>
    <row r="1229" spans="1:21" x14ac:dyDescent="0.3">
      <c r="A1229">
        <v>2</v>
      </c>
      <c r="B1229" t="s">
        <v>1134</v>
      </c>
      <c r="C1229" t="s">
        <v>18</v>
      </c>
      <c r="D1229">
        <v>2019</v>
      </c>
      <c r="E1229">
        <v>89</v>
      </c>
      <c r="F1229">
        <v>39</v>
      </c>
      <c r="G1229">
        <v>23</v>
      </c>
      <c r="H1229">
        <v>154</v>
      </c>
      <c r="I1229">
        <v>21</v>
      </c>
      <c r="J1229">
        <v>9.6199999999999992</v>
      </c>
      <c r="K1229">
        <v>73.680000000000007</v>
      </c>
      <c r="L1229">
        <v>0</v>
      </c>
      <c r="M1229">
        <v>0</v>
      </c>
      <c r="N1229">
        <v>1</v>
      </c>
      <c r="O1229" s="2">
        <f t="shared" si="83"/>
        <v>1.7303370786516854</v>
      </c>
      <c r="P1229" s="2">
        <f t="shared" si="84"/>
        <v>3.9487179487179489</v>
      </c>
      <c r="Q1229">
        <f t="shared" si="85"/>
        <v>83.300000000000011</v>
      </c>
      <c r="R1229">
        <f t="shared" si="86"/>
        <v>0</v>
      </c>
      <c r="S1229" s="3">
        <f>IF(odi[[#This Row],[Milestones]]=0,0,(odi[[#This Row],[Mat]]/odi[[#This Row],[Milestones]]))</f>
        <v>0</v>
      </c>
      <c r="T1229" s="3">
        <f>odi[[#This Row],[Milestones]]/odi[[#This Row],[Mat]]*100</f>
        <v>0</v>
      </c>
      <c r="U1229" s="3"/>
    </row>
    <row r="1230" spans="1:21" x14ac:dyDescent="0.3">
      <c r="A1230">
        <v>6</v>
      </c>
      <c r="B1230" t="s">
        <v>1556</v>
      </c>
      <c r="C1230" t="s">
        <v>2040</v>
      </c>
      <c r="D1230">
        <v>2019</v>
      </c>
      <c r="E1230">
        <v>6</v>
      </c>
      <c r="F1230">
        <v>5</v>
      </c>
      <c r="G1230">
        <v>0</v>
      </c>
      <c r="H1230">
        <v>88</v>
      </c>
      <c r="I1230">
        <v>40</v>
      </c>
      <c r="J1230">
        <v>17.600000000000001</v>
      </c>
      <c r="K1230">
        <v>65.67</v>
      </c>
      <c r="L1230">
        <v>0</v>
      </c>
      <c r="M1230">
        <v>0</v>
      </c>
      <c r="N1230">
        <v>0</v>
      </c>
      <c r="O1230" s="2">
        <f t="shared" si="83"/>
        <v>14.666666666666666</v>
      </c>
      <c r="P1230" s="2">
        <f t="shared" si="84"/>
        <v>17.600000000000001</v>
      </c>
      <c r="Q1230">
        <f t="shared" si="85"/>
        <v>83.27000000000001</v>
      </c>
      <c r="R1230">
        <f t="shared" si="86"/>
        <v>0</v>
      </c>
      <c r="S1230" s="3">
        <f>IF(odi[[#This Row],[Milestones]]=0,0,(odi[[#This Row],[Mat]]/odi[[#This Row],[Milestones]]))</f>
        <v>0</v>
      </c>
      <c r="T1230" s="3">
        <f>odi[[#This Row],[Milestones]]/odi[[#This Row],[Mat]]*100</f>
        <v>0</v>
      </c>
      <c r="U1230" s="3"/>
    </row>
    <row r="1231" spans="1:21" x14ac:dyDescent="0.3">
      <c r="A1231">
        <v>10</v>
      </c>
      <c r="B1231" t="s">
        <v>3009</v>
      </c>
      <c r="C1231" t="s">
        <v>17</v>
      </c>
      <c r="D1231">
        <v>1991</v>
      </c>
      <c r="E1231">
        <v>3</v>
      </c>
      <c r="F1231">
        <v>2</v>
      </c>
      <c r="G1231">
        <v>0</v>
      </c>
      <c r="H1231">
        <v>26</v>
      </c>
      <c r="I1231">
        <v>14</v>
      </c>
      <c r="J1231">
        <v>13</v>
      </c>
      <c r="K1231">
        <v>70.27</v>
      </c>
      <c r="L1231">
        <v>0</v>
      </c>
      <c r="M1231">
        <v>0</v>
      </c>
      <c r="N1231">
        <v>0</v>
      </c>
      <c r="O1231" s="2">
        <f t="shared" si="83"/>
        <v>8.6666666666666661</v>
      </c>
      <c r="P1231" s="2">
        <f t="shared" si="84"/>
        <v>13</v>
      </c>
      <c r="Q1231">
        <f t="shared" si="85"/>
        <v>83.27</v>
      </c>
      <c r="R1231">
        <f t="shared" si="86"/>
        <v>0</v>
      </c>
      <c r="S1231" s="3">
        <f>IF(odi[[#This Row],[Milestones]]=0,0,(odi[[#This Row],[Mat]]/odi[[#This Row],[Milestones]]))</f>
        <v>0</v>
      </c>
      <c r="T1231" s="3">
        <f>odi[[#This Row],[Milestones]]/odi[[#This Row],[Mat]]*100</f>
        <v>0</v>
      </c>
      <c r="U1231" s="3"/>
    </row>
    <row r="1232" spans="1:21" x14ac:dyDescent="0.3">
      <c r="A1232">
        <v>46</v>
      </c>
      <c r="B1232" t="s">
        <v>2521</v>
      </c>
      <c r="C1232" t="s">
        <v>18</v>
      </c>
      <c r="D1232">
        <v>1986</v>
      </c>
      <c r="E1232">
        <v>14</v>
      </c>
      <c r="F1232">
        <v>14</v>
      </c>
      <c r="G1232">
        <v>2</v>
      </c>
      <c r="H1232">
        <v>174</v>
      </c>
      <c r="I1232">
        <v>29</v>
      </c>
      <c r="J1232">
        <v>14.5</v>
      </c>
      <c r="K1232">
        <v>68.77</v>
      </c>
      <c r="L1232">
        <v>0</v>
      </c>
      <c r="M1232">
        <v>0</v>
      </c>
      <c r="N1232">
        <v>2</v>
      </c>
      <c r="O1232" s="2">
        <f t="shared" si="83"/>
        <v>12.428571428571429</v>
      </c>
      <c r="P1232" s="2">
        <f t="shared" si="84"/>
        <v>12.428571428571429</v>
      </c>
      <c r="Q1232">
        <f t="shared" si="85"/>
        <v>83.27</v>
      </c>
      <c r="R1232">
        <f t="shared" si="86"/>
        <v>0</v>
      </c>
      <c r="S1232" s="3">
        <f>IF(odi[[#This Row],[Milestones]]=0,0,(odi[[#This Row],[Mat]]/odi[[#This Row],[Milestones]]))</f>
        <v>0</v>
      </c>
      <c r="T1232" s="3">
        <f>odi[[#This Row],[Milestones]]/odi[[#This Row],[Mat]]*100</f>
        <v>0</v>
      </c>
      <c r="U1232" s="3"/>
    </row>
    <row r="1233" spans="1:21" x14ac:dyDescent="0.3">
      <c r="A1233">
        <v>5</v>
      </c>
      <c r="B1233" t="s">
        <v>2206</v>
      </c>
      <c r="C1233" t="s">
        <v>18</v>
      </c>
      <c r="D1233">
        <v>1985</v>
      </c>
      <c r="E1233">
        <v>70</v>
      </c>
      <c r="F1233">
        <v>65</v>
      </c>
      <c r="G1233">
        <v>5</v>
      </c>
      <c r="H1233">
        <v>1384</v>
      </c>
      <c r="I1233">
        <v>76</v>
      </c>
      <c r="J1233">
        <v>23.06</v>
      </c>
      <c r="K1233">
        <v>60.14</v>
      </c>
      <c r="L1233">
        <v>0</v>
      </c>
      <c r="M1233">
        <v>6</v>
      </c>
      <c r="N1233">
        <v>1</v>
      </c>
      <c r="O1233" s="2">
        <f t="shared" si="83"/>
        <v>19.771428571428572</v>
      </c>
      <c r="P1233" s="2">
        <f t="shared" si="84"/>
        <v>21.292307692307691</v>
      </c>
      <c r="Q1233">
        <f t="shared" si="85"/>
        <v>83.2</v>
      </c>
      <c r="R1233">
        <f t="shared" si="86"/>
        <v>6</v>
      </c>
      <c r="S1233" s="3">
        <f>IF(odi[[#This Row],[Milestones]]=0,0,(odi[[#This Row],[Mat]]/odi[[#This Row],[Milestones]]))</f>
        <v>11.666666666666666</v>
      </c>
      <c r="T1233" s="3">
        <f>odi[[#This Row],[Milestones]]/odi[[#This Row],[Mat]]*100</f>
        <v>8.5714285714285712</v>
      </c>
      <c r="U1233" s="3"/>
    </row>
    <row r="1234" spans="1:21" x14ac:dyDescent="0.3">
      <c r="A1234">
        <v>30</v>
      </c>
      <c r="B1234" t="s">
        <v>2624</v>
      </c>
      <c r="C1234" t="s">
        <v>11</v>
      </c>
      <c r="D1234">
        <v>1990</v>
      </c>
      <c r="E1234">
        <v>32</v>
      </c>
      <c r="F1234">
        <v>17</v>
      </c>
      <c r="G1234">
        <v>7</v>
      </c>
      <c r="H1234">
        <v>116</v>
      </c>
      <c r="I1234">
        <v>31</v>
      </c>
      <c r="J1234">
        <v>11.6</v>
      </c>
      <c r="K1234">
        <v>71.599999999999994</v>
      </c>
      <c r="L1234">
        <v>0</v>
      </c>
      <c r="M1234">
        <v>0</v>
      </c>
      <c r="N1234">
        <v>1</v>
      </c>
      <c r="O1234" s="2">
        <f t="shared" si="83"/>
        <v>3.625</v>
      </c>
      <c r="P1234" s="2">
        <f t="shared" si="84"/>
        <v>6.8235294117647056</v>
      </c>
      <c r="Q1234">
        <f t="shared" si="85"/>
        <v>83.199999999999989</v>
      </c>
      <c r="R1234">
        <f t="shared" si="86"/>
        <v>0</v>
      </c>
      <c r="S1234" s="3">
        <f>IF(odi[[#This Row],[Milestones]]=0,0,(odi[[#This Row],[Mat]]/odi[[#This Row],[Milestones]]))</f>
        <v>0</v>
      </c>
      <c r="T1234" s="3">
        <f>odi[[#This Row],[Milestones]]/odi[[#This Row],[Mat]]*100</f>
        <v>0</v>
      </c>
      <c r="U1234" s="3"/>
    </row>
    <row r="1235" spans="1:21" x14ac:dyDescent="0.3">
      <c r="A1235">
        <v>40</v>
      </c>
      <c r="B1235" t="s">
        <v>2756</v>
      </c>
      <c r="C1235" t="s">
        <v>16</v>
      </c>
      <c r="D1235">
        <v>1998</v>
      </c>
      <c r="E1235">
        <v>4</v>
      </c>
      <c r="F1235">
        <v>4</v>
      </c>
      <c r="G1235">
        <v>0</v>
      </c>
      <c r="H1235">
        <v>66</v>
      </c>
      <c r="I1235">
        <v>25</v>
      </c>
      <c r="J1235">
        <v>16.5</v>
      </c>
      <c r="K1235">
        <v>66.66</v>
      </c>
      <c r="L1235">
        <v>0</v>
      </c>
      <c r="M1235">
        <v>0</v>
      </c>
      <c r="N1235">
        <v>0</v>
      </c>
      <c r="O1235" s="2">
        <f t="shared" si="83"/>
        <v>16.5</v>
      </c>
      <c r="P1235" s="2">
        <f t="shared" si="84"/>
        <v>16.5</v>
      </c>
      <c r="Q1235">
        <f t="shared" si="85"/>
        <v>83.16</v>
      </c>
      <c r="R1235">
        <f t="shared" si="86"/>
        <v>0</v>
      </c>
      <c r="S1235" s="3">
        <f>IF(odi[[#This Row],[Milestones]]=0,0,(odi[[#This Row],[Mat]]/odi[[#This Row],[Milestones]]))</f>
        <v>0</v>
      </c>
      <c r="T1235" s="3">
        <f>odi[[#This Row],[Milestones]]/odi[[#This Row],[Mat]]*100</f>
        <v>0</v>
      </c>
      <c r="U1235" s="3"/>
    </row>
    <row r="1236" spans="1:21" x14ac:dyDescent="0.3">
      <c r="A1236">
        <v>46</v>
      </c>
      <c r="B1236" t="s">
        <v>2344</v>
      </c>
      <c r="C1236" t="s">
        <v>18</v>
      </c>
      <c r="D1236">
        <v>1994</v>
      </c>
      <c r="E1236">
        <v>38</v>
      </c>
      <c r="F1236">
        <v>38</v>
      </c>
      <c r="G1236">
        <v>11</v>
      </c>
      <c r="H1236">
        <v>442</v>
      </c>
      <c r="I1236">
        <v>49</v>
      </c>
      <c r="J1236">
        <v>16.37</v>
      </c>
      <c r="K1236">
        <v>66.760000000000005</v>
      </c>
      <c r="L1236">
        <v>0</v>
      </c>
      <c r="M1236">
        <v>0</v>
      </c>
      <c r="N1236">
        <v>6</v>
      </c>
      <c r="O1236" s="2">
        <f t="shared" si="83"/>
        <v>11.631578947368421</v>
      </c>
      <c r="P1236" s="2">
        <f t="shared" si="84"/>
        <v>11.631578947368421</v>
      </c>
      <c r="Q1236">
        <f t="shared" si="85"/>
        <v>83.13000000000001</v>
      </c>
      <c r="R1236">
        <f t="shared" si="86"/>
        <v>0</v>
      </c>
      <c r="S1236" s="3">
        <f>IF(odi[[#This Row],[Milestones]]=0,0,(odi[[#This Row],[Mat]]/odi[[#This Row],[Milestones]]))</f>
        <v>0</v>
      </c>
      <c r="T1236" s="3">
        <f>odi[[#This Row],[Milestones]]/odi[[#This Row],[Mat]]*100</f>
        <v>0</v>
      </c>
      <c r="U1236" s="3"/>
    </row>
    <row r="1237" spans="1:21" x14ac:dyDescent="0.3">
      <c r="A1237">
        <v>31</v>
      </c>
      <c r="B1237" t="s">
        <v>3025</v>
      </c>
      <c r="C1237" t="s">
        <v>16</v>
      </c>
      <c r="D1237">
        <v>2000</v>
      </c>
      <c r="E1237">
        <v>17</v>
      </c>
      <c r="F1237">
        <v>8</v>
      </c>
      <c r="G1237">
        <v>7</v>
      </c>
      <c r="H1237">
        <v>25</v>
      </c>
      <c r="I1237">
        <v>8</v>
      </c>
      <c r="J1237">
        <v>25</v>
      </c>
      <c r="K1237">
        <v>58.13</v>
      </c>
      <c r="L1237">
        <v>0</v>
      </c>
      <c r="M1237">
        <v>0</v>
      </c>
      <c r="N1237">
        <v>0</v>
      </c>
      <c r="O1237" s="2">
        <f t="shared" si="83"/>
        <v>1.4705882352941178</v>
      </c>
      <c r="P1237" s="2">
        <f t="shared" si="84"/>
        <v>3.125</v>
      </c>
      <c r="Q1237">
        <f t="shared" si="85"/>
        <v>83.13</v>
      </c>
      <c r="R1237">
        <f t="shared" si="86"/>
        <v>0</v>
      </c>
      <c r="S1237" s="3">
        <f>IF(odi[[#This Row],[Milestones]]=0,0,(odi[[#This Row],[Mat]]/odi[[#This Row],[Milestones]]))</f>
        <v>0</v>
      </c>
      <c r="T1237" s="3">
        <f>odi[[#This Row],[Milestones]]/odi[[#This Row],[Mat]]*100</f>
        <v>0</v>
      </c>
      <c r="U1237" s="3"/>
    </row>
    <row r="1238" spans="1:21" x14ac:dyDescent="0.3">
      <c r="A1238">
        <v>38</v>
      </c>
      <c r="B1238" t="s">
        <v>2272</v>
      </c>
      <c r="C1238" t="s">
        <v>13</v>
      </c>
      <c r="D1238">
        <v>2001</v>
      </c>
      <c r="E1238">
        <v>64</v>
      </c>
      <c r="F1238">
        <v>45</v>
      </c>
      <c r="G1238">
        <v>4</v>
      </c>
      <c r="H1238">
        <v>716</v>
      </c>
      <c r="I1238">
        <v>45</v>
      </c>
      <c r="J1238">
        <v>17.46</v>
      </c>
      <c r="K1238">
        <v>65.56</v>
      </c>
      <c r="L1238">
        <v>0</v>
      </c>
      <c r="M1238">
        <v>0</v>
      </c>
      <c r="N1238">
        <v>4</v>
      </c>
      <c r="O1238" s="2">
        <f t="shared" si="83"/>
        <v>11.1875</v>
      </c>
      <c r="P1238" s="2">
        <f t="shared" si="84"/>
        <v>15.911111111111111</v>
      </c>
      <c r="Q1238">
        <f t="shared" si="85"/>
        <v>83.02000000000001</v>
      </c>
      <c r="R1238">
        <f t="shared" si="86"/>
        <v>0</v>
      </c>
      <c r="S1238" s="3">
        <f>IF(odi[[#This Row],[Milestones]]=0,0,(odi[[#This Row],[Mat]]/odi[[#This Row],[Milestones]]))</f>
        <v>0</v>
      </c>
      <c r="T1238" s="3">
        <f>odi[[#This Row],[Milestones]]/odi[[#This Row],[Mat]]*100</f>
        <v>0</v>
      </c>
      <c r="U1238" s="3"/>
    </row>
    <row r="1239" spans="1:21" x14ac:dyDescent="0.3">
      <c r="A1239">
        <v>43</v>
      </c>
      <c r="B1239" t="s">
        <v>2656</v>
      </c>
      <c r="C1239" t="s">
        <v>2027</v>
      </c>
      <c r="D1239">
        <v>2008</v>
      </c>
      <c r="E1239">
        <v>4</v>
      </c>
      <c r="F1239">
        <v>4</v>
      </c>
      <c r="G1239">
        <v>0</v>
      </c>
      <c r="H1239">
        <v>101</v>
      </c>
      <c r="I1239">
        <v>36</v>
      </c>
      <c r="J1239">
        <v>25.25</v>
      </c>
      <c r="K1239">
        <v>57.71</v>
      </c>
      <c r="L1239">
        <v>0</v>
      </c>
      <c r="M1239">
        <v>0</v>
      </c>
      <c r="N1239">
        <v>0</v>
      </c>
      <c r="O1239" s="2">
        <f t="shared" si="83"/>
        <v>25.25</v>
      </c>
      <c r="P1239" s="2">
        <f t="shared" si="84"/>
        <v>25.25</v>
      </c>
      <c r="Q1239">
        <f t="shared" si="85"/>
        <v>82.960000000000008</v>
      </c>
      <c r="R1239">
        <f t="shared" si="86"/>
        <v>0</v>
      </c>
      <c r="S1239" s="3">
        <f>IF(odi[[#This Row],[Milestones]]=0,0,(odi[[#This Row],[Mat]]/odi[[#This Row],[Milestones]]))</f>
        <v>0</v>
      </c>
      <c r="T1239" s="3">
        <f>odi[[#This Row],[Milestones]]/odi[[#This Row],[Mat]]*100</f>
        <v>0</v>
      </c>
      <c r="U1239" s="3"/>
    </row>
    <row r="1240" spans="1:21" x14ac:dyDescent="0.3">
      <c r="A1240">
        <v>12</v>
      </c>
      <c r="B1240" t="s">
        <v>2410</v>
      </c>
      <c r="C1240" t="s">
        <v>16</v>
      </c>
      <c r="D1240">
        <v>2006</v>
      </c>
      <c r="E1240">
        <v>18</v>
      </c>
      <c r="F1240">
        <v>16</v>
      </c>
      <c r="G1240">
        <v>2</v>
      </c>
      <c r="H1240">
        <v>314</v>
      </c>
      <c r="I1240">
        <v>100</v>
      </c>
      <c r="J1240">
        <v>22.42</v>
      </c>
      <c r="K1240">
        <v>60.5</v>
      </c>
      <c r="L1240">
        <v>1</v>
      </c>
      <c r="M1240">
        <v>0</v>
      </c>
      <c r="N1240">
        <v>3</v>
      </c>
      <c r="O1240" s="2">
        <f t="shared" si="83"/>
        <v>17.444444444444443</v>
      </c>
      <c r="P1240" s="2">
        <f t="shared" si="84"/>
        <v>19.625</v>
      </c>
      <c r="Q1240">
        <f t="shared" si="85"/>
        <v>82.92</v>
      </c>
      <c r="R1240">
        <f t="shared" si="86"/>
        <v>1</v>
      </c>
      <c r="S1240" s="3">
        <f>IF(odi[[#This Row],[Milestones]]=0,0,(odi[[#This Row],[Mat]]/odi[[#This Row],[Milestones]]))</f>
        <v>18</v>
      </c>
      <c r="T1240" s="3">
        <f>odi[[#This Row],[Milestones]]/odi[[#This Row],[Mat]]*100</f>
        <v>5.5555555555555554</v>
      </c>
      <c r="U1240" s="3"/>
    </row>
    <row r="1241" spans="1:21" x14ac:dyDescent="0.3">
      <c r="A1241">
        <v>20</v>
      </c>
      <c r="B1241" t="s">
        <v>2458</v>
      </c>
      <c r="C1241" t="s">
        <v>18</v>
      </c>
      <c r="D1241">
        <v>1991</v>
      </c>
      <c r="E1241">
        <v>9</v>
      </c>
      <c r="F1241">
        <v>9</v>
      </c>
      <c r="G1241">
        <v>0</v>
      </c>
      <c r="H1241">
        <v>248</v>
      </c>
      <c r="I1241">
        <v>64</v>
      </c>
      <c r="J1241">
        <v>27.55</v>
      </c>
      <c r="K1241">
        <v>55.35</v>
      </c>
      <c r="L1241">
        <v>0</v>
      </c>
      <c r="M1241">
        <v>2</v>
      </c>
      <c r="N1241">
        <v>0</v>
      </c>
      <c r="O1241" s="2">
        <f t="shared" si="83"/>
        <v>27.555555555555557</v>
      </c>
      <c r="P1241" s="2">
        <f t="shared" si="84"/>
        <v>27.555555555555557</v>
      </c>
      <c r="Q1241">
        <f t="shared" si="85"/>
        <v>82.9</v>
      </c>
      <c r="R1241">
        <f t="shared" si="86"/>
        <v>2</v>
      </c>
      <c r="S1241" s="3">
        <f>IF(odi[[#This Row],[Milestones]]=0,0,(odi[[#This Row],[Mat]]/odi[[#This Row],[Milestones]]))</f>
        <v>4.5</v>
      </c>
      <c r="T1241" s="3">
        <f>odi[[#This Row],[Milestones]]/odi[[#This Row],[Mat]]*100</f>
        <v>22.222222222222221</v>
      </c>
      <c r="U1241" s="3"/>
    </row>
    <row r="1242" spans="1:21" x14ac:dyDescent="0.3">
      <c r="A1242">
        <v>8</v>
      </c>
      <c r="B1242" t="s">
        <v>340</v>
      </c>
      <c r="C1242" t="s">
        <v>2024</v>
      </c>
      <c r="D1242">
        <v>2012</v>
      </c>
      <c r="E1242">
        <v>74</v>
      </c>
      <c r="F1242">
        <v>73</v>
      </c>
      <c r="G1242">
        <v>3</v>
      </c>
      <c r="H1242">
        <v>1355</v>
      </c>
      <c r="I1242">
        <v>93</v>
      </c>
      <c r="J1242">
        <v>19.350000000000001</v>
      </c>
      <c r="K1242">
        <v>63.46</v>
      </c>
      <c r="L1242">
        <v>0</v>
      </c>
      <c r="M1242">
        <v>6</v>
      </c>
      <c r="N1242">
        <v>10</v>
      </c>
      <c r="O1242" s="2">
        <f t="shared" si="83"/>
        <v>18.310810810810811</v>
      </c>
      <c r="P1242" s="2">
        <f t="shared" si="84"/>
        <v>18.561643835616437</v>
      </c>
      <c r="Q1242">
        <f t="shared" si="85"/>
        <v>82.81</v>
      </c>
      <c r="R1242">
        <f t="shared" si="86"/>
        <v>6</v>
      </c>
      <c r="S1242" s="3">
        <f>IF(odi[[#This Row],[Milestones]]=0,0,(odi[[#This Row],[Mat]]/odi[[#This Row],[Milestones]]))</f>
        <v>12.333333333333334</v>
      </c>
      <c r="T1242" s="3">
        <f>odi[[#This Row],[Milestones]]/odi[[#This Row],[Mat]]*100</f>
        <v>8.1081081081081088</v>
      </c>
      <c r="U1242" s="3"/>
    </row>
    <row r="1243" spans="1:21" x14ac:dyDescent="0.3">
      <c r="A1243">
        <v>12</v>
      </c>
      <c r="B1243" t="s">
        <v>2331</v>
      </c>
      <c r="C1243" t="s">
        <v>20</v>
      </c>
      <c r="D1243">
        <v>2002</v>
      </c>
      <c r="E1243">
        <v>29</v>
      </c>
      <c r="F1243">
        <v>27</v>
      </c>
      <c r="G1243">
        <v>2</v>
      </c>
      <c r="H1243">
        <v>488</v>
      </c>
      <c r="I1243">
        <v>47</v>
      </c>
      <c r="J1243">
        <v>19.52</v>
      </c>
      <c r="K1243">
        <v>63.29</v>
      </c>
      <c r="L1243">
        <v>0</v>
      </c>
      <c r="M1243">
        <v>0</v>
      </c>
      <c r="N1243">
        <v>3</v>
      </c>
      <c r="O1243" s="2">
        <f t="shared" si="83"/>
        <v>16.827586206896552</v>
      </c>
      <c r="P1243" s="2">
        <f t="shared" si="84"/>
        <v>18.074074074074073</v>
      </c>
      <c r="Q1243">
        <f t="shared" si="85"/>
        <v>82.81</v>
      </c>
      <c r="R1243">
        <f t="shared" si="86"/>
        <v>0</v>
      </c>
      <c r="S1243" s="3">
        <f>IF(odi[[#This Row],[Milestones]]=0,0,(odi[[#This Row],[Mat]]/odi[[#This Row],[Milestones]]))</f>
        <v>0</v>
      </c>
      <c r="T1243" s="3">
        <f>odi[[#This Row],[Milestones]]/odi[[#This Row],[Mat]]*100</f>
        <v>0</v>
      </c>
      <c r="U1243" s="3"/>
    </row>
    <row r="1244" spans="1:21" x14ac:dyDescent="0.3">
      <c r="A1244">
        <v>29</v>
      </c>
      <c r="B1244" t="s">
        <v>2391</v>
      </c>
      <c r="C1244" t="s">
        <v>16</v>
      </c>
      <c r="D1244">
        <v>1994</v>
      </c>
      <c r="E1244">
        <v>19</v>
      </c>
      <c r="F1244">
        <v>18</v>
      </c>
      <c r="G1244">
        <v>3</v>
      </c>
      <c r="H1244">
        <v>348</v>
      </c>
      <c r="I1244">
        <v>98</v>
      </c>
      <c r="J1244">
        <v>23.2</v>
      </c>
      <c r="K1244">
        <v>59.58</v>
      </c>
      <c r="L1244">
        <v>0</v>
      </c>
      <c r="M1244">
        <v>2</v>
      </c>
      <c r="N1244">
        <v>0</v>
      </c>
      <c r="O1244" s="2">
        <f t="shared" si="83"/>
        <v>18.315789473684209</v>
      </c>
      <c r="P1244" s="2">
        <f t="shared" si="84"/>
        <v>19.333333333333332</v>
      </c>
      <c r="Q1244">
        <f t="shared" si="85"/>
        <v>82.78</v>
      </c>
      <c r="R1244">
        <f t="shared" si="86"/>
        <v>2</v>
      </c>
      <c r="S1244" s="3">
        <f>IF(odi[[#This Row],[Milestones]]=0,0,(odi[[#This Row],[Mat]]/odi[[#This Row],[Milestones]]))</f>
        <v>9.5</v>
      </c>
      <c r="T1244" s="3">
        <f>odi[[#This Row],[Milestones]]/odi[[#This Row],[Mat]]*100</f>
        <v>10.526315789473683</v>
      </c>
      <c r="U1244" s="3"/>
    </row>
    <row r="1245" spans="1:21" x14ac:dyDescent="0.3">
      <c r="A1245">
        <v>15</v>
      </c>
      <c r="B1245" t="s">
        <v>2311</v>
      </c>
      <c r="C1245" t="s">
        <v>11</v>
      </c>
      <c r="D1245">
        <v>1993</v>
      </c>
      <c r="E1245">
        <v>94</v>
      </c>
      <c r="F1245">
        <v>65</v>
      </c>
      <c r="G1245">
        <v>22</v>
      </c>
      <c r="H1245">
        <v>563</v>
      </c>
      <c r="I1245">
        <v>42</v>
      </c>
      <c r="J1245">
        <v>13.09</v>
      </c>
      <c r="K1245">
        <v>69.67</v>
      </c>
      <c r="L1245">
        <v>0</v>
      </c>
      <c r="M1245">
        <v>0</v>
      </c>
      <c r="N1245">
        <v>5</v>
      </c>
      <c r="O1245" s="2">
        <f t="shared" si="83"/>
        <v>5.9893617021276597</v>
      </c>
      <c r="P1245" s="2">
        <f t="shared" si="84"/>
        <v>8.661538461538461</v>
      </c>
      <c r="Q1245">
        <f t="shared" si="85"/>
        <v>82.76</v>
      </c>
      <c r="R1245">
        <f t="shared" si="86"/>
        <v>0</v>
      </c>
      <c r="S1245" s="3">
        <f>IF(odi[[#This Row],[Milestones]]=0,0,(odi[[#This Row],[Mat]]/odi[[#This Row],[Milestones]]))</f>
        <v>0</v>
      </c>
      <c r="T1245" s="3">
        <f>odi[[#This Row],[Milestones]]/odi[[#This Row],[Mat]]*100</f>
        <v>0</v>
      </c>
      <c r="U1245" s="3"/>
    </row>
    <row r="1246" spans="1:21" x14ac:dyDescent="0.3">
      <c r="A1246">
        <v>20</v>
      </c>
      <c r="B1246" t="s">
        <v>1276</v>
      </c>
      <c r="C1246" t="s">
        <v>21</v>
      </c>
      <c r="D1246">
        <v>2016</v>
      </c>
      <c r="E1246">
        <v>10</v>
      </c>
      <c r="F1246">
        <v>10</v>
      </c>
      <c r="G1246">
        <v>0</v>
      </c>
      <c r="H1246">
        <v>191</v>
      </c>
      <c r="I1246">
        <v>94</v>
      </c>
      <c r="J1246">
        <v>19.100000000000001</v>
      </c>
      <c r="K1246">
        <v>63.66</v>
      </c>
      <c r="L1246">
        <v>0</v>
      </c>
      <c r="M1246">
        <v>1</v>
      </c>
      <c r="N1246">
        <v>2</v>
      </c>
      <c r="O1246" s="2">
        <f t="shared" si="83"/>
        <v>19.100000000000001</v>
      </c>
      <c r="P1246" s="2">
        <f t="shared" si="84"/>
        <v>19.100000000000001</v>
      </c>
      <c r="Q1246">
        <f t="shared" si="85"/>
        <v>82.759999999999991</v>
      </c>
      <c r="R1246">
        <f t="shared" si="86"/>
        <v>1</v>
      </c>
      <c r="S1246" s="3">
        <f>IF(odi[[#This Row],[Milestones]]=0,0,(odi[[#This Row],[Mat]]/odi[[#This Row],[Milestones]]))</f>
        <v>10</v>
      </c>
      <c r="T1246" s="3">
        <f>odi[[#This Row],[Milestones]]/odi[[#This Row],[Mat]]*100</f>
        <v>10</v>
      </c>
      <c r="U1246" s="3"/>
    </row>
    <row r="1247" spans="1:21" x14ac:dyDescent="0.3">
      <c r="A1247">
        <v>49</v>
      </c>
      <c r="B1247" t="s">
        <v>2471</v>
      </c>
      <c r="C1247" t="s">
        <v>2030</v>
      </c>
      <c r="D1247">
        <v>2007</v>
      </c>
      <c r="E1247">
        <v>17</v>
      </c>
      <c r="F1247">
        <v>15</v>
      </c>
      <c r="G1247">
        <v>3</v>
      </c>
      <c r="H1247">
        <v>235</v>
      </c>
      <c r="I1247">
        <v>45</v>
      </c>
      <c r="J1247">
        <v>19.579999999999998</v>
      </c>
      <c r="K1247">
        <v>63.17</v>
      </c>
      <c r="L1247">
        <v>0</v>
      </c>
      <c r="M1247">
        <v>0</v>
      </c>
      <c r="N1247">
        <v>1</v>
      </c>
      <c r="O1247" s="2">
        <f t="shared" si="83"/>
        <v>13.823529411764707</v>
      </c>
      <c r="P1247" s="2">
        <f t="shared" si="84"/>
        <v>15.666666666666666</v>
      </c>
      <c r="Q1247">
        <f t="shared" si="85"/>
        <v>82.75</v>
      </c>
      <c r="R1247">
        <f t="shared" si="86"/>
        <v>0</v>
      </c>
      <c r="S1247" s="3">
        <f>IF(odi[[#This Row],[Milestones]]=0,0,(odi[[#This Row],[Mat]]/odi[[#This Row],[Milestones]]))</f>
        <v>0</v>
      </c>
      <c r="T1247" s="3">
        <f>odi[[#This Row],[Milestones]]/odi[[#This Row],[Mat]]*100</f>
        <v>0</v>
      </c>
      <c r="U1247" s="3"/>
    </row>
    <row r="1248" spans="1:21" x14ac:dyDescent="0.3">
      <c r="A1248">
        <v>29</v>
      </c>
      <c r="B1248" t="s">
        <v>2597</v>
      </c>
      <c r="C1248" t="s">
        <v>16</v>
      </c>
      <c r="D1248">
        <v>2008</v>
      </c>
      <c r="E1248">
        <v>5</v>
      </c>
      <c r="F1248">
        <v>5</v>
      </c>
      <c r="G1248">
        <v>0</v>
      </c>
      <c r="H1248">
        <v>131</v>
      </c>
      <c r="I1248">
        <v>66</v>
      </c>
      <c r="J1248">
        <v>26.2</v>
      </c>
      <c r="K1248">
        <v>56.46</v>
      </c>
      <c r="L1248">
        <v>0</v>
      </c>
      <c r="M1248">
        <v>2</v>
      </c>
      <c r="N1248">
        <v>1</v>
      </c>
      <c r="O1248" s="2">
        <f t="shared" si="83"/>
        <v>26.2</v>
      </c>
      <c r="P1248" s="2">
        <f t="shared" si="84"/>
        <v>26.2</v>
      </c>
      <c r="Q1248">
        <f t="shared" si="85"/>
        <v>82.66</v>
      </c>
      <c r="R1248">
        <f t="shared" si="86"/>
        <v>2</v>
      </c>
      <c r="S1248" s="3">
        <f>IF(odi[[#This Row],[Milestones]]=0,0,(odi[[#This Row],[Mat]]/odi[[#This Row],[Milestones]]))</f>
        <v>2.5</v>
      </c>
      <c r="T1248" s="3">
        <f>odi[[#This Row],[Milestones]]/odi[[#This Row],[Mat]]*100</f>
        <v>40</v>
      </c>
      <c r="U1248" s="3"/>
    </row>
    <row r="1249" spans="1:21" x14ac:dyDescent="0.3">
      <c r="A1249">
        <v>14</v>
      </c>
      <c r="B1249" t="s">
        <v>3117</v>
      </c>
      <c r="C1249" t="s">
        <v>18</v>
      </c>
      <c r="D1249">
        <v>1976</v>
      </c>
      <c r="E1249">
        <v>1</v>
      </c>
      <c r="F1249">
        <v>1</v>
      </c>
      <c r="G1249">
        <v>0</v>
      </c>
      <c r="H1249">
        <v>16</v>
      </c>
      <c r="I1249">
        <v>16</v>
      </c>
      <c r="J1249">
        <v>16</v>
      </c>
      <c r="K1249">
        <v>66.66</v>
      </c>
      <c r="L1249">
        <v>0</v>
      </c>
      <c r="M1249">
        <v>0</v>
      </c>
      <c r="N1249">
        <v>0</v>
      </c>
      <c r="O1249" s="2">
        <f t="shared" si="83"/>
        <v>16</v>
      </c>
      <c r="P1249" s="2">
        <f t="shared" si="84"/>
        <v>16</v>
      </c>
      <c r="Q1249">
        <f t="shared" si="85"/>
        <v>82.66</v>
      </c>
      <c r="R1249">
        <f t="shared" si="86"/>
        <v>0</v>
      </c>
      <c r="S1249" s="3">
        <f>IF(odi[[#This Row],[Milestones]]=0,0,(odi[[#This Row],[Mat]]/odi[[#This Row],[Milestones]]))</f>
        <v>0</v>
      </c>
      <c r="T1249" s="3">
        <f>odi[[#This Row],[Milestones]]/odi[[#This Row],[Mat]]*100</f>
        <v>0</v>
      </c>
      <c r="U1249" s="3"/>
    </row>
    <row r="1250" spans="1:21" x14ac:dyDescent="0.3">
      <c r="A1250">
        <v>21</v>
      </c>
      <c r="B1250" t="s">
        <v>2459</v>
      </c>
      <c r="C1250" t="s">
        <v>18</v>
      </c>
      <c r="D1250">
        <v>1989</v>
      </c>
      <c r="E1250">
        <v>8</v>
      </c>
      <c r="F1250">
        <v>8</v>
      </c>
      <c r="G1250">
        <v>0</v>
      </c>
      <c r="H1250">
        <v>248</v>
      </c>
      <c r="I1250">
        <v>96</v>
      </c>
      <c r="J1250">
        <v>31</v>
      </c>
      <c r="K1250">
        <v>51.55</v>
      </c>
      <c r="L1250">
        <v>0</v>
      </c>
      <c r="M1250">
        <v>1</v>
      </c>
      <c r="N1250">
        <v>0</v>
      </c>
      <c r="O1250" s="2">
        <f t="shared" si="83"/>
        <v>31</v>
      </c>
      <c r="P1250" s="2">
        <f t="shared" si="84"/>
        <v>31</v>
      </c>
      <c r="Q1250">
        <f t="shared" si="85"/>
        <v>82.55</v>
      </c>
      <c r="R1250">
        <f t="shared" si="86"/>
        <v>1</v>
      </c>
      <c r="S1250" s="3">
        <f>IF(odi[[#This Row],[Milestones]]=0,0,(odi[[#This Row],[Mat]]/odi[[#This Row],[Milestones]]))</f>
        <v>8</v>
      </c>
      <c r="T1250" s="3">
        <f>odi[[#This Row],[Milestones]]/odi[[#This Row],[Mat]]*100</f>
        <v>12.5</v>
      </c>
      <c r="U1250" s="3"/>
    </row>
    <row r="1251" spans="1:21" x14ac:dyDescent="0.3">
      <c r="A1251">
        <v>46</v>
      </c>
      <c r="B1251" t="s">
        <v>3034</v>
      </c>
      <c r="C1251" t="s">
        <v>17</v>
      </c>
      <c r="D1251">
        <v>2000</v>
      </c>
      <c r="E1251">
        <v>3</v>
      </c>
      <c r="F1251">
        <v>1</v>
      </c>
      <c r="G1251">
        <v>0</v>
      </c>
      <c r="H1251">
        <v>24</v>
      </c>
      <c r="I1251">
        <v>24</v>
      </c>
      <c r="J1251">
        <v>24</v>
      </c>
      <c r="K1251">
        <v>58.53</v>
      </c>
      <c r="L1251">
        <v>0</v>
      </c>
      <c r="M1251">
        <v>0</v>
      </c>
      <c r="N1251">
        <v>0</v>
      </c>
      <c r="O1251" s="2">
        <f t="shared" si="83"/>
        <v>8</v>
      </c>
      <c r="P1251" s="2">
        <f t="shared" si="84"/>
        <v>24</v>
      </c>
      <c r="Q1251">
        <f t="shared" si="85"/>
        <v>82.53</v>
      </c>
      <c r="R1251">
        <f t="shared" si="86"/>
        <v>0</v>
      </c>
      <c r="S1251" s="3">
        <f>IF(odi[[#This Row],[Milestones]]=0,0,(odi[[#This Row],[Mat]]/odi[[#This Row],[Milestones]]))</f>
        <v>0</v>
      </c>
      <c r="T1251" s="3">
        <f>odi[[#This Row],[Milestones]]/odi[[#This Row],[Mat]]*100</f>
        <v>0</v>
      </c>
      <c r="U1251" s="3"/>
    </row>
    <row r="1252" spans="1:21" x14ac:dyDescent="0.3">
      <c r="A1252">
        <v>10</v>
      </c>
      <c r="B1252" t="s">
        <v>2802</v>
      </c>
      <c r="C1252" t="s">
        <v>17</v>
      </c>
      <c r="D1252">
        <v>1996</v>
      </c>
      <c r="E1252">
        <v>7</v>
      </c>
      <c r="F1252">
        <v>4</v>
      </c>
      <c r="G1252">
        <v>0</v>
      </c>
      <c r="H1252">
        <v>55</v>
      </c>
      <c r="I1252">
        <v>28</v>
      </c>
      <c r="J1252">
        <v>13.75</v>
      </c>
      <c r="K1252">
        <v>68.75</v>
      </c>
      <c r="L1252">
        <v>0</v>
      </c>
      <c r="M1252">
        <v>0</v>
      </c>
      <c r="N1252">
        <v>0</v>
      </c>
      <c r="O1252" s="2">
        <f t="shared" si="83"/>
        <v>7.8571428571428568</v>
      </c>
      <c r="P1252" s="2">
        <f t="shared" si="84"/>
        <v>13.75</v>
      </c>
      <c r="Q1252">
        <f t="shared" si="85"/>
        <v>82.5</v>
      </c>
      <c r="R1252">
        <f t="shared" si="86"/>
        <v>0</v>
      </c>
      <c r="S1252" s="3">
        <f>IF(odi[[#This Row],[Milestones]]=0,0,(odi[[#This Row],[Mat]]/odi[[#This Row],[Milestones]]))</f>
        <v>0</v>
      </c>
      <c r="T1252" s="3">
        <f>odi[[#This Row],[Milestones]]/odi[[#This Row],[Mat]]*100</f>
        <v>0</v>
      </c>
      <c r="U1252" s="3"/>
    </row>
    <row r="1253" spans="1:21" x14ac:dyDescent="0.3">
      <c r="A1253">
        <v>41</v>
      </c>
      <c r="B1253" t="s">
        <v>2178</v>
      </c>
      <c r="C1253" t="s">
        <v>16</v>
      </c>
      <c r="D1253">
        <v>1986</v>
      </c>
      <c r="E1253">
        <v>75</v>
      </c>
      <c r="F1253">
        <v>75</v>
      </c>
      <c r="G1253">
        <v>5</v>
      </c>
      <c r="H1253">
        <v>1877</v>
      </c>
      <c r="I1253">
        <v>117</v>
      </c>
      <c r="J1253">
        <v>26.81</v>
      </c>
      <c r="K1253">
        <v>55.64</v>
      </c>
      <c r="L1253">
        <v>2</v>
      </c>
      <c r="M1253">
        <v>8</v>
      </c>
      <c r="N1253">
        <v>3</v>
      </c>
      <c r="O1253" s="2">
        <f t="shared" si="83"/>
        <v>25.026666666666667</v>
      </c>
      <c r="P1253" s="2">
        <f t="shared" si="84"/>
        <v>25.026666666666667</v>
      </c>
      <c r="Q1253">
        <f t="shared" si="85"/>
        <v>82.45</v>
      </c>
      <c r="R1253">
        <f t="shared" si="86"/>
        <v>10</v>
      </c>
      <c r="S1253" s="3">
        <f>IF(odi[[#This Row],[Milestones]]=0,0,(odi[[#This Row],[Mat]]/odi[[#This Row],[Milestones]]))</f>
        <v>7.5</v>
      </c>
      <c r="T1253" s="3">
        <f>odi[[#This Row],[Milestones]]/odi[[#This Row],[Mat]]*100</f>
        <v>13.333333333333334</v>
      </c>
      <c r="U1253" s="3"/>
    </row>
    <row r="1254" spans="1:21" x14ac:dyDescent="0.3">
      <c r="A1254">
        <v>1</v>
      </c>
      <c r="B1254" t="s">
        <v>472</v>
      </c>
      <c r="C1254" t="s">
        <v>19</v>
      </c>
      <c r="D1254">
        <v>2015</v>
      </c>
      <c r="E1254">
        <v>11</v>
      </c>
      <c r="F1254">
        <v>10</v>
      </c>
      <c r="G1254">
        <v>1</v>
      </c>
      <c r="H1254">
        <v>112</v>
      </c>
      <c r="I1254">
        <v>27</v>
      </c>
      <c r="J1254">
        <v>12.44</v>
      </c>
      <c r="K1254">
        <v>70</v>
      </c>
      <c r="L1254">
        <v>0</v>
      </c>
      <c r="M1254">
        <v>0</v>
      </c>
      <c r="N1254">
        <v>0</v>
      </c>
      <c r="O1254" s="2">
        <f t="shared" si="83"/>
        <v>10.181818181818182</v>
      </c>
      <c r="P1254" s="2">
        <f t="shared" si="84"/>
        <v>11.2</v>
      </c>
      <c r="Q1254">
        <f t="shared" si="85"/>
        <v>82.44</v>
      </c>
      <c r="R1254">
        <f t="shared" si="86"/>
        <v>0</v>
      </c>
      <c r="S1254" s="3">
        <f>IF(odi[[#This Row],[Milestones]]=0,0,(odi[[#This Row],[Mat]]/odi[[#This Row],[Milestones]]))</f>
        <v>0</v>
      </c>
      <c r="T1254" s="3">
        <f>odi[[#This Row],[Milestones]]/odi[[#This Row],[Mat]]*100</f>
        <v>0</v>
      </c>
      <c r="U1254" s="3"/>
    </row>
    <row r="1255" spans="1:21" x14ac:dyDescent="0.3">
      <c r="A1255">
        <v>11</v>
      </c>
      <c r="B1255" t="s">
        <v>537</v>
      </c>
      <c r="C1255" t="s">
        <v>2021</v>
      </c>
      <c r="D1255">
        <v>2011</v>
      </c>
      <c r="E1255">
        <v>57</v>
      </c>
      <c r="F1255">
        <v>56</v>
      </c>
      <c r="G1255">
        <v>10</v>
      </c>
      <c r="H1255">
        <v>1097</v>
      </c>
      <c r="I1255">
        <v>77</v>
      </c>
      <c r="J1255">
        <v>23.84</v>
      </c>
      <c r="K1255">
        <v>58.56</v>
      </c>
      <c r="L1255">
        <v>0</v>
      </c>
      <c r="M1255">
        <v>8</v>
      </c>
      <c r="N1255">
        <v>7</v>
      </c>
      <c r="O1255" s="2">
        <f t="shared" si="83"/>
        <v>19.245614035087719</v>
      </c>
      <c r="P1255" s="2">
        <f t="shared" si="84"/>
        <v>19.589285714285715</v>
      </c>
      <c r="Q1255">
        <f t="shared" si="85"/>
        <v>82.4</v>
      </c>
      <c r="R1255">
        <f t="shared" si="86"/>
        <v>8</v>
      </c>
      <c r="S1255" s="3">
        <f>IF(odi[[#This Row],[Milestones]]=0,0,(odi[[#This Row],[Mat]]/odi[[#This Row],[Milestones]]))</f>
        <v>7.125</v>
      </c>
      <c r="T1255" s="3">
        <f>odi[[#This Row],[Milestones]]/odi[[#This Row],[Mat]]*100</f>
        <v>14.035087719298245</v>
      </c>
      <c r="U1255" s="3"/>
    </row>
    <row r="1256" spans="1:21" x14ac:dyDescent="0.3">
      <c r="A1256">
        <v>21</v>
      </c>
      <c r="B1256" t="s">
        <v>2313</v>
      </c>
      <c r="C1256" t="s">
        <v>12</v>
      </c>
      <c r="D1256">
        <v>1999</v>
      </c>
      <c r="E1256">
        <v>32</v>
      </c>
      <c r="F1256">
        <v>30</v>
      </c>
      <c r="G1256">
        <v>3</v>
      </c>
      <c r="H1256">
        <v>551</v>
      </c>
      <c r="I1256">
        <v>57</v>
      </c>
      <c r="J1256">
        <v>20.399999999999999</v>
      </c>
      <c r="K1256">
        <v>61.97</v>
      </c>
      <c r="L1256">
        <v>0</v>
      </c>
      <c r="M1256">
        <v>2</v>
      </c>
      <c r="N1256">
        <v>3</v>
      </c>
      <c r="O1256" s="2">
        <f t="shared" si="83"/>
        <v>17.21875</v>
      </c>
      <c r="P1256" s="2">
        <f t="shared" si="84"/>
        <v>18.366666666666667</v>
      </c>
      <c r="Q1256">
        <f t="shared" si="85"/>
        <v>82.37</v>
      </c>
      <c r="R1256">
        <f t="shared" si="86"/>
        <v>2</v>
      </c>
      <c r="S1256" s="3">
        <f>IF(odi[[#This Row],[Milestones]]=0,0,(odi[[#This Row],[Mat]]/odi[[#This Row],[Milestones]]))</f>
        <v>16</v>
      </c>
      <c r="T1256" s="3">
        <f>odi[[#This Row],[Milestones]]/odi[[#This Row],[Mat]]*100</f>
        <v>6.25</v>
      </c>
      <c r="U1256" s="3"/>
    </row>
    <row r="1257" spans="1:21" x14ac:dyDescent="0.3">
      <c r="A1257">
        <v>38</v>
      </c>
      <c r="B1257" t="s">
        <v>1477</v>
      </c>
      <c r="C1257" t="s">
        <v>13</v>
      </c>
      <c r="D1257">
        <v>2014</v>
      </c>
      <c r="E1257">
        <v>6</v>
      </c>
      <c r="F1257">
        <v>6</v>
      </c>
      <c r="G1257">
        <v>0</v>
      </c>
      <c r="H1257">
        <v>114</v>
      </c>
      <c r="I1257">
        <v>63</v>
      </c>
      <c r="J1257">
        <v>19</v>
      </c>
      <c r="K1257">
        <v>63.33</v>
      </c>
      <c r="L1257">
        <v>0</v>
      </c>
      <c r="M1257">
        <v>1</v>
      </c>
      <c r="N1257">
        <v>0</v>
      </c>
      <c r="O1257" s="2">
        <f t="shared" si="83"/>
        <v>19</v>
      </c>
      <c r="P1257" s="2">
        <f t="shared" si="84"/>
        <v>19</v>
      </c>
      <c r="Q1257">
        <f t="shared" si="85"/>
        <v>82.33</v>
      </c>
      <c r="R1257">
        <f t="shared" si="86"/>
        <v>1</v>
      </c>
      <c r="S1257" s="3">
        <f>IF(odi[[#This Row],[Milestones]]=0,0,(odi[[#This Row],[Mat]]/odi[[#This Row],[Milestones]]))</f>
        <v>6</v>
      </c>
      <c r="T1257" s="3">
        <f>odi[[#This Row],[Milestones]]/odi[[#This Row],[Mat]]*100</f>
        <v>16.666666666666664</v>
      </c>
      <c r="U1257" s="3"/>
    </row>
    <row r="1258" spans="1:21" x14ac:dyDescent="0.3">
      <c r="A1258">
        <v>47</v>
      </c>
      <c r="B1258" t="s">
        <v>1262</v>
      </c>
      <c r="C1258" t="s">
        <v>12</v>
      </c>
      <c r="D1258">
        <v>2009</v>
      </c>
      <c r="E1258">
        <v>116</v>
      </c>
      <c r="F1258">
        <v>35</v>
      </c>
      <c r="G1258">
        <v>18</v>
      </c>
      <c r="H1258">
        <v>199</v>
      </c>
      <c r="I1258">
        <v>21</v>
      </c>
      <c r="J1258">
        <v>11.7</v>
      </c>
      <c r="K1258">
        <v>70.56</v>
      </c>
      <c r="L1258">
        <v>0</v>
      </c>
      <c r="M1258">
        <v>0</v>
      </c>
      <c r="N1258">
        <v>5</v>
      </c>
      <c r="O1258" s="2">
        <f t="shared" si="83"/>
        <v>1.7155172413793103</v>
      </c>
      <c r="P1258" s="2">
        <f t="shared" si="84"/>
        <v>5.6857142857142859</v>
      </c>
      <c r="Q1258">
        <f t="shared" si="85"/>
        <v>82.26</v>
      </c>
      <c r="R1258">
        <f t="shared" si="86"/>
        <v>0</v>
      </c>
      <c r="S1258" s="3">
        <f>IF(odi[[#This Row],[Milestones]]=0,0,(odi[[#This Row],[Mat]]/odi[[#This Row],[Milestones]]))</f>
        <v>0</v>
      </c>
      <c r="T1258" s="3">
        <f>odi[[#This Row],[Milestones]]/odi[[#This Row],[Mat]]*100</f>
        <v>0</v>
      </c>
      <c r="U1258" s="3"/>
    </row>
    <row r="1259" spans="1:21" x14ac:dyDescent="0.3">
      <c r="A1259">
        <v>37</v>
      </c>
      <c r="B1259" t="s">
        <v>769</v>
      </c>
      <c r="C1259" t="s">
        <v>18</v>
      </c>
      <c r="D1259">
        <v>2019</v>
      </c>
      <c r="E1259">
        <v>31</v>
      </c>
      <c r="F1259">
        <v>13</v>
      </c>
      <c r="G1259">
        <v>2</v>
      </c>
      <c r="H1259">
        <v>67</v>
      </c>
      <c r="I1259">
        <v>24</v>
      </c>
      <c r="J1259">
        <v>6.09</v>
      </c>
      <c r="K1259">
        <v>76.13</v>
      </c>
      <c r="L1259">
        <v>0</v>
      </c>
      <c r="M1259">
        <v>0</v>
      </c>
      <c r="N1259">
        <v>4</v>
      </c>
      <c r="O1259" s="2">
        <f t="shared" si="83"/>
        <v>2.161290322580645</v>
      </c>
      <c r="P1259" s="2">
        <f t="shared" si="84"/>
        <v>5.1538461538461542</v>
      </c>
      <c r="Q1259">
        <f t="shared" si="85"/>
        <v>82.22</v>
      </c>
      <c r="R1259">
        <f t="shared" si="86"/>
        <v>0</v>
      </c>
      <c r="S1259" s="3">
        <f>IF(odi[[#This Row],[Milestones]]=0,0,(odi[[#This Row],[Mat]]/odi[[#This Row],[Milestones]]))</f>
        <v>0</v>
      </c>
      <c r="T1259" s="3">
        <f>odi[[#This Row],[Milestones]]/odi[[#This Row],[Mat]]*100</f>
        <v>0</v>
      </c>
      <c r="U1259" s="3"/>
    </row>
    <row r="1260" spans="1:21" x14ac:dyDescent="0.3">
      <c r="A1260">
        <v>38</v>
      </c>
      <c r="B1260" t="s">
        <v>2228</v>
      </c>
      <c r="C1260" t="s">
        <v>20</v>
      </c>
      <c r="D1260">
        <v>2006</v>
      </c>
      <c r="E1260">
        <v>77</v>
      </c>
      <c r="F1260">
        <v>72</v>
      </c>
      <c r="G1260">
        <v>3</v>
      </c>
      <c r="H1260">
        <v>991</v>
      </c>
      <c r="I1260">
        <v>50</v>
      </c>
      <c r="J1260">
        <v>14.36</v>
      </c>
      <c r="K1260">
        <v>67.83</v>
      </c>
      <c r="L1260">
        <v>0</v>
      </c>
      <c r="M1260">
        <v>1</v>
      </c>
      <c r="N1260">
        <v>9</v>
      </c>
      <c r="O1260" s="2">
        <f t="shared" si="83"/>
        <v>12.870129870129871</v>
      </c>
      <c r="P1260" s="2">
        <f t="shared" si="84"/>
        <v>13.763888888888889</v>
      </c>
      <c r="Q1260">
        <f t="shared" si="85"/>
        <v>82.19</v>
      </c>
      <c r="R1260">
        <f t="shared" si="86"/>
        <v>1</v>
      </c>
      <c r="S1260" s="3">
        <f>IF(odi[[#This Row],[Milestones]]=0,0,(odi[[#This Row],[Mat]]/odi[[#This Row],[Milestones]]))</f>
        <v>77</v>
      </c>
      <c r="T1260" s="3">
        <f>odi[[#This Row],[Milestones]]/odi[[#This Row],[Mat]]*100</f>
        <v>1.2987012987012987</v>
      </c>
      <c r="U1260" s="3"/>
    </row>
    <row r="1261" spans="1:21" x14ac:dyDescent="0.3">
      <c r="A1261">
        <v>38</v>
      </c>
      <c r="B1261" t="s">
        <v>1158</v>
      </c>
      <c r="C1261" t="s">
        <v>16</v>
      </c>
      <c r="D1261">
        <v>2011</v>
      </c>
      <c r="E1261">
        <v>163</v>
      </c>
      <c r="F1261">
        <v>84</v>
      </c>
      <c r="G1261">
        <v>40</v>
      </c>
      <c r="H1261">
        <v>394</v>
      </c>
      <c r="I1261">
        <v>43</v>
      </c>
      <c r="J1261">
        <v>8.9499999999999993</v>
      </c>
      <c r="K1261">
        <v>73.23</v>
      </c>
      <c r="L1261">
        <v>0</v>
      </c>
      <c r="M1261">
        <v>0</v>
      </c>
      <c r="N1261">
        <v>11</v>
      </c>
      <c r="O1261" s="2">
        <f t="shared" si="83"/>
        <v>2.4171779141104293</v>
      </c>
      <c r="P1261" s="2">
        <f t="shared" si="84"/>
        <v>4.6904761904761907</v>
      </c>
      <c r="Q1261">
        <f t="shared" si="85"/>
        <v>82.18</v>
      </c>
      <c r="R1261">
        <f t="shared" si="86"/>
        <v>0</v>
      </c>
      <c r="S1261" s="3">
        <f>IF(odi[[#This Row],[Milestones]]=0,0,(odi[[#This Row],[Mat]]/odi[[#This Row],[Milestones]]))</f>
        <v>0</v>
      </c>
      <c r="T1261" s="3">
        <f>odi[[#This Row],[Milestones]]/odi[[#This Row],[Mat]]*100</f>
        <v>0</v>
      </c>
      <c r="U1261" s="3"/>
    </row>
    <row r="1262" spans="1:21" x14ac:dyDescent="0.3">
      <c r="A1262">
        <v>45</v>
      </c>
      <c r="B1262" t="s">
        <v>2275</v>
      </c>
      <c r="C1262" t="s">
        <v>15</v>
      </c>
      <c r="D1262">
        <v>2000</v>
      </c>
      <c r="E1262">
        <v>33</v>
      </c>
      <c r="F1262">
        <v>33</v>
      </c>
      <c r="G1262">
        <v>0</v>
      </c>
      <c r="H1262">
        <v>701</v>
      </c>
      <c r="I1262">
        <v>103</v>
      </c>
      <c r="J1262">
        <v>21.24</v>
      </c>
      <c r="K1262">
        <v>60.9</v>
      </c>
      <c r="L1262">
        <v>1</v>
      </c>
      <c r="M1262">
        <v>2</v>
      </c>
      <c r="N1262">
        <v>4</v>
      </c>
      <c r="O1262" s="2">
        <f t="shared" si="83"/>
        <v>21.242424242424242</v>
      </c>
      <c r="P1262" s="2">
        <f t="shared" si="84"/>
        <v>21.242424242424242</v>
      </c>
      <c r="Q1262">
        <f t="shared" si="85"/>
        <v>82.14</v>
      </c>
      <c r="R1262">
        <f t="shared" si="86"/>
        <v>3</v>
      </c>
      <c r="S1262" s="3">
        <f>IF(odi[[#This Row],[Milestones]]=0,0,(odi[[#This Row],[Mat]]/odi[[#This Row],[Milestones]]))</f>
        <v>11</v>
      </c>
      <c r="T1262" s="3">
        <f>odi[[#This Row],[Milestones]]/odi[[#This Row],[Mat]]*100</f>
        <v>9.0909090909090917</v>
      </c>
      <c r="U1262" s="3"/>
    </row>
    <row r="1263" spans="1:21" x14ac:dyDescent="0.3">
      <c r="A1263">
        <v>15</v>
      </c>
      <c r="B1263" t="s">
        <v>2166</v>
      </c>
      <c r="C1263" t="s">
        <v>20</v>
      </c>
      <c r="D1263">
        <v>2007</v>
      </c>
      <c r="E1263">
        <v>111</v>
      </c>
      <c r="F1263">
        <v>105</v>
      </c>
      <c r="G1263">
        <v>5</v>
      </c>
      <c r="H1263">
        <v>2168</v>
      </c>
      <c r="I1263">
        <v>78</v>
      </c>
      <c r="J1263">
        <v>21.68</v>
      </c>
      <c r="K1263">
        <v>60.45</v>
      </c>
      <c r="L1263">
        <v>0</v>
      </c>
      <c r="M1263">
        <v>14</v>
      </c>
      <c r="N1263">
        <v>18</v>
      </c>
      <c r="O1263" s="2">
        <f t="shared" si="83"/>
        <v>19.531531531531531</v>
      </c>
      <c r="P1263" s="2">
        <f t="shared" si="84"/>
        <v>20.647619047619049</v>
      </c>
      <c r="Q1263">
        <f t="shared" si="85"/>
        <v>82.13</v>
      </c>
      <c r="R1263">
        <f t="shared" si="86"/>
        <v>14</v>
      </c>
      <c r="S1263" s="3">
        <f>IF(odi[[#This Row],[Milestones]]=0,0,(odi[[#This Row],[Mat]]/odi[[#This Row],[Milestones]]))</f>
        <v>7.9285714285714288</v>
      </c>
      <c r="T1263" s="3">
        <f>odi[[#This Row],[Milestones]]/odi[[#This Row],[Mat]]*100</f>
        <v>12.612612612612612</v>
      </c>
      <c r="U1263" s="3"/>
    </row>
    <row r="1264" spans="1:21" x14ac:dyDescent="0.3">
      <c r="A1264">
        <v>43</v>
      </c>
      <c r="B1264" t="s">
        <v>2997</v>
      </c>
      <c r="C1264" t="s">
        <v>12</v>
      </c>
      <c r="D1264">
        <v>1971</v>
      </c>
      <c r="E1264">
        <v>1</v>
      </c>
      <c r="F1264">
        <v>1</v>
      </c>
      <c r="G1264">
        <v>0</v>
      </c>
      <c r="H1264">
        <v>27</v>
      </c>
      <c r="I1264">
        <v>27</v>
      </c>
      <c r="J1264">
        <v>27</v>
      </c>
      <c r="K1264">
        <v>55.1</v>
      </c>
      <c r="L1264">
        <v>0</v>
      </c>
      <c r="M1264">
        <v>0</v>
      </c>
      <c r="N1264">
        <v>0</v>
      </c>
      <c r="O1264" s="2">
        <f t="shared" si="83"/>
        <v>27</v>
      </c>
      <c r="P1264" s="2">
        <f t="shared" si="84"/>
        <v>27</v>
      </c>
      <c r="Q1264">
        <f t="shared" si="85"/>
        <v>82.1</v>
      </c>
      <c r="R1264">
        <f t="shared" si="86"/>
        <v>0</v>
      </c>
      <c r="S1264" s="3">
        <f>IF(odi[[#This Row],[Milestones]]=0,0,(odi[[#This Row],[Mat]]/odi[[#This Row],[Milestones]]))</f>
        <v>0</v>
      </c>
      <c r="T1264" s="3">
        <f>odi[[#This Row],[Milestones]]/odi[[#This Row],[Mat]]*100</f>
        <v>0</v>
      </c>
      <c r="U1264" s="3"/>
    </row>
    <row r="1265" spans="1:21" x14ac:dyDescent="0.3">
      <c r="A1265">
        <v>19</v>
      </c>
      <c r="B1265" t="s">
        <v>2439</v>
      </c>
      <c r="C1265" t="s">
        <v>2024</v>
      </c>
      <c r="D1265">
        <v>1999</v>
      </c>
      <c r="E1265">
        <v>18</v>
      </c>
      <c r="F1265">
        <v>16</v>
      </c>
      <c r="G1265">
        <v>6</v>
      </c>
      <c r="H1265">
        <v>278</v>
      </c>
      <c r="I1265">
        <v>73</v>
      </c>
      <c r="J1265">
        <v>27.8</v>
      </c>
      <c r="K1265">
        <v>54.29</v>
      </c>
      <c r="L1265">
        <v>0</v>
      </c>
      <c r="M1265">
        <v>2</v>
      </c>
      <c r="N1265">
        <v>1</v>
      </c>
      <c r="O1265" s="2">
        <f t="shared" si="83"/>
        <v>15.444444444444445</v>
      </c>
      <c r="P1265" s="2">
        <f t="shared" si="84"/>
        <v>17.375</v>
      </c>
      <c r="Q1265">
        <f t="shared" si="85"/>
        <v>82.09</v>
      </c>
      <c r="R1265">
        <f t="shared" si="86"/>
        <v>2</v>
      </c>
      <c r="S1265" s="3">
        <f>IF(odi[[#This Row],[Milestones]]=0,0,(odi[[#This Row],[Mat]]/odi[[#This Row],[Milestones]]))</f>
        <v>9</v>
      </c>
      <c r="T1265" s="3">
        <f>odi[[#This Row],[Milestones]]/odi[[#This Row],[Mat]]*100</f>
        <v>11.111111111111111</v>
      </c>
      <c r="U1265" s="3"/>
    </row>
    <row r="1266" spans="1:21" x14ac:dyDescent="0.3">
      <c r="A1266">
        <v>35</v>
      </c>
      <c r="B1266" t="s">
        <v>603</v>
      </c>
      <c r="C1266" t="s">
        <v>16</v>
      </c>
      <c r="D1266">
        <v>2009</v>
      </c>
      <c r="E1266">
        <v>11</v>
      </c>
      <c r="F1266">
        <v>8</v>
      </c>
      <c r="G1266">
        <v>3</v>
      </c>
      <c r="H1266">
        <v>74</v>
      </c>
      <c r="I1266">
        <v>27</v>
      </c>
      <c r="J1266">
        <v>14.8</v>
      </c>
      <c r="K1266">
        <v>67.27</v>
      </c>
      <c r="L1266">
        <v>0</v>
      </c>
      <c r="M1266">
        <v>0</v>
      </c>
      <c r="N1266">
        <v>0</v>
      </c>
      <c r="O1266" s="2">
        <f t="shared" si="83"/>
        <v>6.7272727272727275</v>
      </c>
      <c r="P1266" s="2">
        <f t="shared" si="84"/>
        <v>9.25</v>
      </c>
      <c r="Q1266">
        <f t="shared" si="85"/>
        <v>82.07</v>
      </c>
      <c r="R1266">
        <f t="shared" si="86"/>
        <v>0</v>
      </c>
      <c r="S1266" s="3">
        <f>IF(odi[[#This Row],[Milestones]]=0,0,(odi[[#This Row],[Mat]]/odi[[#This Row],[Milestones]]))</f>
        <v>0</v>
      </c>
      <c r="T1266" s="3">
        <f>odi[[#This Row],[Milestones]]/odi[[#This Row],[Mat]]*100</f>
        <v>0</v>
      </c>
      <c r="U1266" s="3"/>
    </row>
    <row r="1267" spans="1:21" x14ac:dyDescent="0.3">
      <c r="A1267">
        <v>29</v>
      </c>
      <c r="B1267" t="s">
        <v>421</v>
      </c>
      <c r="C1267" t="s">
        <v>17</v>
      </c>
      <c r="D1267">
        <v>2012</v>
      </c>
      <c r="E1267">
        <v>28</v>
      </c>
      <c r="F1267">
        <v>16</v>
      </c>
      <c r="G1267">
        <v>2</v>
      </c>
      <c r="H1267">
        <v>184</v>
      </c>
      <c r="I1267">
        <v>32</v>
      </c>
      <c r="J1267">
        <v>13.14</v>
      </c>
      <c r="K1267">
        <v>68.91</v>
      </c>
      <c r="L1267">
        <v>0</v>
      </c>
      <c r="M1267">
        <v>0</v>
      </c>
      <c r="N1267">
        <v>1</v>
      </c>
      <c r="O1267" s="2">
        <f t="shared" si="83"/>
        <v>6.5714285714285712</v>
      </c>
      <c r="P1267" s="2">
        <f t="shared" si="84"/>
        <v>11.5</v>
      </c>
      <c r="Q1267">
        <f t="shared" si="85"/>
        <v>82.05</v>
      </c>
      <c r="R1267">
        <f t="shared" si="86"/>
        <v>0</v>
      </c>
      <c r="S1267" s="3">
        <f>IF(odi[[#This Row],[Milestones]]=0,0,(odi[[#This Row],[Mat]]/odi[[#This Row],[Milestones]]))</f>
        <v>0</v>
      </c>
      <c r="T1267" s="3">
        <f>odi[[#This Row],[Milestones]]/odi[[#This Row],[Mat]]*100</f>
        <v>0</v>
      </c>
      <c r="U1267" s="3"/>
    </row>
    <row r="1268" spans="1:21" x14ac:dyDescent="0.3">
      <c r="A1268">
        <v>40</v>
      </c>
      <c r="B1268" t="s">
        <v>2398</v>
      </c>
      <c r="C1268" t="s">
        <v>18</v>
      </c>
      <c r="D1268">
        <v>1981</v>
      </c>
      <c r="E1268">
        <v>26</v>
      </c>
      <c r="F1268">
        <v>20</v>
      </c>
      <c r="G1268">
        <v>0</v>
      </c>
      <c r="H1268">
        <v>336</v>
      </c>
      <c r="I1268">
        <v>47</v>
      </c>
      <c r="J1268">
        <v>16.8</v>
      </c>
      <c r="K1268">
        <v>65.239999999999995</v>
      </c>
      <c r="L1268">
        <v>0</v>
      </c>
      <c r="M1268">
        <v>0</v>
      </c>
      <c r="N1268">
        <v>1</v>
      </c>
      <c r="O1268" s="2">
        <f t="shared" si="83"/>
        <v>12.923076923076923</v>
      </c>
      <c r="P1268" s="2">
        <f t="shared" si="84"/>
        <v>16.8</v>
      </c>
      <c r="Q1268">
        <f t="shared" si="85"/>
        <v>82.039999999999992</v>
      </c>
      <c r="R1268">
        <f t="shared" si="86"/>
        <v>0</v>
      </c>
      <c r="S1268" s="3">
        <f>IF(odi[[#This Row],[Milestones]]=0,0,(odi[[#This Row],[Mat]]/odi[[#This Row],[Milestones]]))</f>
        <v>0</v>
      </c>
      <c r="T1268" s="3">
        <f>odi[[#This Row],[Milestones]]/odi[[#This Row],[Mat]]*100</f>
        <v>0</v>
      </c>
      <c r="U1268" s="3"/>
    </row>
    <row r="1269" spans="1:21" x14ac:dyDescent="0.3">
      <c r="A1269">
        <v>28</v>
      </c>
      <c r="B1269" t="s">
        <v>2596</v>
      </c>
      <c r="C1269" t="s">
        <v>2034</v>
      </c>
      <c r="D1269">
        <v>2003</v>
      </c>
      <c r="E1269">
        <v>6</v>
      </c>
      <c r="F1269">
        <v>6</v>
      </c>
      <c r="G1269">
        <v>0</v>
      </c>
      <c r="H1269">
        <v>132</v>
      </c>
      <c r="I1269">
        <v>52</v>
      </c>
      <c r="J1269">
        <v>22</v>
      </c>
      <c r="K1269">
        <v>60</v>
      </c>
      <c r="L1269">
        <v>0</v>
      </c>
      <c r="M1269">
        <v>1</v>
      </c>
      <c r="N1269">
        <v>1</v>
      </c>
      <c r="O1269" s="2">
        <f t="shared" si="83"/>
        <v>22</v>
      </c>
      <c r="P1269" s="2">
        <f t="shared" si="84"/>
        <v>22</v>
      </c>
      <c r="Q1269">
        <f t="shared" si="85"/>
        <v>82</v>
      </c>
      <c r="R1269">
        <f t="shared" si="86"/>
        <v>1</v>
      </c>
      <c r="S1269" s="3">
        <f>IF(odi[[#This Row],[Milestones]]=0,0,(odi[[#This Row],[Mat]]/odi[[#This Row],[Milestones]]))</f>
        <v>6</v>
      </c>
      <c r="T1269" s="3">
        <f>odi[[#This Row],[Milestones]]/odi[[#This Row],[Mat]]*100</f>
        <v>16.666666666666664</v>
      </c>
      <c r="U1269" s="3"/>
    </row>
    <row r="1270" spans="1:21" x14ac:dyDescent="0.3">
      <c r="A1270">
        <v>39</v>
      </c>
      <c r="B1270" t="s">
        <v>178</v>
      </c>
      <c r="C1270" t="s">
        <v>2026</v>
      </c>
      <c r="D1270">
        <v>2019</v>
      </c>
      <c r="E1270">
        <v>5</v>
      </c>
      <c r="F1270">
        <v>5</v>
      </c>
      <c r="G1270">
        <v>1</v>
      </c>
      <c r="H1270">
        <v>128</v>
      </c>
      <c r="I1270">
        <v>79</v>
      </c>
      <c r="J1270">
        <v>32</v>
      </c>
      <c r="K1270">
        <v>50</v>
      </c>
      <c r="L1270">
        <v>0</v>
      </c>
      <c r="M1270">
        <v>1</v>
      </c>
      <c r="N1270">
        <v>0</v>
      </c>
      <c r="O1270" s="2">
        <f t="shared" si="83"/>
        <v>25.6</v>
      </c>
      <c r="P1270" s="2">
        <f t="shared" si="84"/>
        <v>25.6</v>
      </c>
      <c r="Q1270">
        <f t="shared" si="85"/>
        <v>82</v>
      </c>
      <c r="R1270">
        <f t="shared" si="86"/>
        <v>1</v>
      </c>
      <c r="S1270" s="3">
        <f>IF(odi[[#This Row],[Milestones]]=0,0,(odi[[#This Row],[Mat]]/odi[[#This Row],[Milestones]]))</f>
        <v>5</v>
      </c>
      <c r="T1270" s="3">
        <f>odi[[#This Row],[Milestones]]/odi[[#This Row],[Mat]]*100</f>
        <v>20</v>
      </c>
      <c r="U1270" s="3"/>
    </row>
    <row r="1271" spans="1:21" x14ac:dyDescent="0.3">
      <c r="A1271">
        <v>11</v>
      </c>
      <c r="B1271" t="s">
        <v>971</v>
      </c>
      <c r="C1271" t="s">
        <v>2020</v>
      </c>
      <c r="D1271">
        <v>2017</v>
      </c>
      <c r="E1271">
        <v>13</v>
      </c>
      <c r="F1271">
        <v>10</v>
      </c>
      <c r="G1271">
        <v>4</v>
      </c>
      <c r="H1271">
        <v>123</v>
      </c>
      <c r="I1271">
        <v>26</v>
      </c>
      <c r="J1271">
        <v>20.5</v>
      </c>
      <c r="K1271">
        <v>61.5</v>
      </c>
      <c r="L1271">
        <v>0</v>
      </c>
      <c r="M1271">
        <v>0</v>
      </c>
      <c r="N1271">
        <v>0</v>
      </c>
      <c r="O1271" s="2">
        <f t="shared" si="83"/>
        <v>9.4615384615384617</v>
      </c>
      <c r="P1271" s="2">
        <f t="shared" si="84"/>
        <v>12.3</v>
      </c>
      <c r="Q1271">
        <f t="shared" si="85"/>
        <v>82</v>
      </c>
      <c r="R1271">
        <f t="shared" si="86"/>
        <v>0</v>
      </c>
      <c r="S1271" s="3">
        <f>IF(odi[[#This Row],[Milestones]]=0,0,(odi[[#This Row],[Mat]]/odi[[#This Row],[Milestones]]))</f>
        <v>0</v>
      </c>
      <c r="T1271" s="3">
        <f>odi[[#This Row],[Milestones]]/odi[[#This Row],[Mat]]*100</f>
        <v>0</v>
      </c>
      <c r="U1271" s="3"/>
    </row>
    <row r="1272" spans="1:21" x14ac:dyDescent="0.3">
      <c r="A1272">
        <v>30</v>
      </c>
      <c r="B1272" t="s">
        <v>2290</v>
      </c>
      <c r="C1272" t="s">
        <v>18</v>
      </c>
      <c r="D1272">
        <v>2002</v>
      </c>
      <c r="E1272">
        <v>81</v>
      </c>
      <c r="F1272">
        <v>53</v>
      </c>
      <c r="G1272">
        <v>13</v>
      </c>
      <c r="H1272">
        <v>624</v>
      </c>
      <c r="I1272">
        <v>42</v>
      </c>
      <c r="J1272">
        <v>15.6</v>
      </c>
      <c r="K1272">
        <v>66.38</v>
      </c>
      <c r="L1272">
        <v>0</v>
      </c>
      <c r="M1272">
        <v>0</v>
      </c>
      <c r="N1272">
        <v>3</v>
      </c>
      <c r="O1272" s="2">
        <f t="shared" si="83"/>
        <v>7.7037037037037033</v>
      </c>
      <c r="P1272" s="2">
        <f t="shared" si="84"/>
        <v>11.773584905660377</v>
      </c>
      <c r="Q1272">
        <f t="shared" si="85"/>
        <v>81.97999999999999</v>
      </c>
      <c r="R1272">
        <f t="shared" si="86"/>
        <v>0</v>
      </c>
      <c r="S1272" s="3">
        <f>IF(odi[[#This Row],[Milestones]]=0,0,(odi[[#This Row],[Mat]]/odi[[#This Row],[Milestones]]))</f>
        <v>0</v>
      </c>
      <c r="T1272" s="3">
        <f>odi[[#This Row],[Milestones]]/odi[[#This Row],[Mat]]*100</f>
        <v>0</v>
      </c>
      <c r="U1272" s="3"/>
    </row>
    <row r="1273" spans="1:21" x14ac:dyDescent="0.3">
      <c r="A1273">
        <v>34</v>
      </c>
      <c r="B1273" t="s">
        <v>2601</v>
      </c>
      <c r="C1273" t="s">
        <v>12</v>
      </c>
      <c r="D1273">
        <v>1994</v>
      </c>
      <c r="E1273">
        <v>22</v>
      </c>
      <c r="F1273">
        <v>15</v>
      </c>
      <c r="G1273">
        <v>3</v>
      </c>
      <c r="H1273">
        <v>130</v>
      </c>
      <c r="I1273">
        <v>50</v>
      </c>
      <c r="J1273">
        <v>10.83</v>
      </c>
      <c r="K1273">
        <v>71.03</v>
      </c>
      <c r="L1273">
        <v>0</v>
      </c>
      <c r="M1273">
        <v>1</v>
      </c>
      <c r="N1273">
        <v>2</v>
      </c>
      <c r="O1273" s="2">
        <f t="shared" si="83"/>
        <v>5.9090909090909092</v>
      </c>
      <c r="P1273" s="2">
        <f t="shared" si="84"/>
        <v>8.6666666666666661</v>
      </c>
      <c r="Q1273">
        <f t="shared" si="85"/>
        <v>81.86</v>
      </c>
      <c r="R1273">
        <f t="shared" si="86"/>
        <v>1</v>
      </c>
      <c r="S1273" s="3">
        <f>IF(odi[[#This Row],[Milestones]]=0,0,(odi[[#This Row],[Mat]]/odi[[#This Row],[Milestones]]))</f>
        <v>22</v>
      </c>
      <c r="T1273" s="3">
        <f>odi[[#This Row],[Milestones]]/odi[[#This Row],[Mat]]*100</f>
        <v>4.5454545454545459</v>
      </c>
      <c r="U1273" s="3"/>
    </row>
    <row r="1274" spans="1:21" x14ac:dyDescent="0.3">
      <c r="A1274">
        <v>26</v>
      </c>
      <c r="B1274" t="s">
        <v>1564</v>
      </c>
      <c r="C1274" t="s">
        <v>13</v>
      </c>
      <c r="D1274">
        <v>2010</v>
      </c>
      <c r="E1274">
        <v>25</v>
      </c>
      <c r="F1274">
        <v>18</v>
      </c>
      <c r="G1274">
        <v>8</v>
      </c>
      <c r="H1274">
        <v>133</v>
      </c>
      <c r="I1274">
        <v>24</v>
      </c>
      <c r="J1274">
        <v>13.3</v>
      </c>
      <c r="K1274">
        <v>68.55</v>
      </c>
      <c r="L1274">
        <v>0</v>
      </c>
      <c r="M1274">
        <v>0</v>
      </c>
      <c r="N1274">
        <v>2</v>
      </c>
      <c r="O1274" s="2">
        <f t="shared" si="83"/>
        <v>5.32</v>
      </c>
      <c r="P1274" s="2">
        <f t="shared" si="84"/>
        <v>7.3888888888888893</v>
      </c>
      <c r="Q1274">
        <f t="shared" si="85"/>
        <v>81.849999999999994</v>
      </c>
      <c r="R1274">
        <f t="shared" si="86"/>
        <v>0</v>
      </c>
      <c r="S1274" s="3">
        <f>IF(odi[[#This Row],[Milestones]]=0,0,(odi[[#This Row],[Mat]]/odi[[#This Row],[Milestones]]))</f>
        <v>0</v>
      </c>
      <c r="T1274" s="3">
        <f>odi[[#This Row],[Milestones]]/odi[[#This Row],[Mat]]*100</f>
        <v>0</v>
      </c>
      <c r="U1274" s="3"/>
    </row>
    <row r="1275" spans="1:21" x14ac:dyDescent="0.3">
      <c r="A1275">
        <v>7</v>
      </c>
      <c r="B1275" t="s">
        <v>2452</v>
      </c>
      <c r="C1275" t="s">
        <v>19</v>
      </c>
      <c r="D1275">
        <v>1995</v>
      </c>
      <c r="E1275">
        <v>20</v>
      </c>
      <c r="F1275">
        <v>16</v>
      </c>
      <c r="G1275">
        <v>2</v>
      </c>
      <c r="H1275">
        <v>252</v>
      </c>
      <c r="I1275">
        <v>54</v>
      </c>
      <c r="J1275">
        <v>18</v>
      </c>
      <c r="K1275">
        <v>63.79</v>
      </c>
      <c r="L1275">
        <v>0</v>
      </c>
      <c r="M1275">
        <v>1</v>
      </c>
      <c r="N1275">
        <v>2</v>
      </c>
      <c r="O1275" s="2">
        <f t="shared" si="83"/>
        <v>12.6</v>
      </c>
      <c r="P1275" s="2">
        <f t="shared" si="84"/>
        <v>15.75</v>
      </c>
      <c r="Q1275">
        <f t="shared" si="85"/>
        <v>81.789999999999992</v>
      </c>
      <c r="R1275">
        <f t="shared" si="86"/>
        <v>1</v>
      </c>
      <c r="S1275" s="3">
        <f>IF(odi[[#This Row],[Milestones]]=0,0,(odi[[#This Row],[Mat]]/odi[[#This Row],[Milestones]]))</f>
        <v>20</v>
      </c>
      <c r="T1275" s="3">
        <f>odi[[#This Row],[Milestones]]/odi[[#This Row],[Mat]]*100</f>
        <v>5</v>
      </c>
      <c r="U1275" s="3"/>
    </row>
    <row r="1276" spans="1:21" x14ac:dyDescent="0.3">
      <c r="A1276">
        <v>8</v>
      </c>
      <c r="B1276" t="s">
        <v>2218</v>
      </c>
      <c r="C1276" t="s">
        <v>2024</v>
      </c>
      <c r="D1276">
        <v>2006</v>
      </c>
      <c r="E1276">
        <v>63</v>
      </c>
      <c r="F1276">
        <v>56</v>
      </c>
      <c r="G1276">
        <v>9</v>
      </c>
      <c r="H1276">
        <v>1109</v>
      </c>
      <c r="I1276">
        <v>78</v>
      </c>
      <c r="J1276">
        <v>23.59</v>
      </c>
      <c r="K1276">
        <v>58.18</v>
      </c>
      <c r="L1276">
        <v>0</v>
      </c>
      <c r="M1276">
        <v>5</v>
      </c>
      <c r="N1276">
        <v>5</v>
      </c>
      <c r="O1276" s="2">
        <f t="shared" si="83"/>
        <v>17.603174603174605</v>
      </c>
      <c r="P1276" s="2">
        <f t="shared" si="84"/>
        <v>19.803571428571427</v>
      </c>
      <c r="Q1276">
        <f t="shared" si="85"/>
        <v>81.77</v>
      </c>
      <c r="R1276">
        <f t="shared" si="86"/>
        <v>5</v>
      </c>
      <c r="S1276" s="3">
        <f>IF(odi[[#This Row],[Milestones]]=0,0,(odi[[#This Row],[Mat]]/odi[[#This Row],[Milestones]]))</f>
        <v>12.6</v>
      </c>
      <c r="T1276" s="3">
        <f>odi[[#This Row],[Milestones]]/odi[[#This Row],[Mat]]*100</f>
        <v>7.9365079365079358</v>
      </c>
      <c r="U1276" s="3"/>
    </row>
    <row r="1277" spans="1:21" x14ac:dyDescent="0.3">
      <c r="A1277">
        <v>39</v>
      </c>
      <c r="B1277" t="s">
        <v>466</v>
      </c>
      <c r="C1277" t="s">
        <v>2030</v>
      </c>
      <c r="D1277">
        <v>2010</v>
      </c>
      <c r="E1277">
        <v>22</v>
      </c>
      <c r="F1277">
        <v>22</v>
      </c>
      <c r="G1277">
        <v>0</v>
      </c>
      <c r="H1277">
        <v>455</v>
      </c>
      <c r="I1277">
        <v>77</v>
      </c>
      <c r="J1277">
        <v>20.68</v>
      </c>
      <c r="K1277">
        <v>61.07</v>
      </c>
      <c r="L1277">
        <v>0</v>
      </c>
      <c r="M1277">
        <v>1</v>
      </c>
      <c r="N1277">
        <v>1</v>
      </c>
      <c r="O1277" s="2">
        <f t="shared" si="83"/>
        <v>20.681818181818183</v>
      </c>
      <c r="P1277" s="2">
        <f t="shared" si="84"/>
        <v>20.681818181818183</v>
      </c>
      <c r="Q1277">
        <f t="shared" si="85"/>
        <v>81.75</v>
      </c>
      <c r="R1277">
        <f t="shared" si="86"/>
        <v>1</v>
      </c>
      <c r="S1277" s="3">
        <f>IF(odi[[#This Row],[Milestones]]=0,0,(odi[[#This Row],[Mat]]/odi[[#This Row],[Milestones]]))</f>
        <v>22</v>
      </c>
      <c r="T1277" s="3">
        <f>odi[[#This Row],[Milestones]]/odi[[#This Row],[Mat]]*100</f>
        <v>4.5454545454545459</v>
      </c>
      <c r="U1277" s="3"/>
    </row>
    <row r="1278" spans="1:21" x14ac:dyDescent="0.3">
      <c r="A1278">
        <v>40</v>
      </c>
      <c r="B1278" t="s">
        <v>1388</v>
      </c>
      <c r="C1278" t="s">
        <v>2030</v>
      </c>
      <c r="D1278">
        <v>2010</v>
      </c>
      <c r="E1278">
        <v>14</v>
      </c>
      <c r="F1278">
        <v>13</v>
      </c>
      <c r="G1278">
        <v>1</v>
      </c>
      <c r="H1278">
        <v>264</v>
      </c>
      <c r="I1278">
        <v>117</v>
      </c>
      <c r="J1278">
        <v>22</v>
      </c>
      <c r="K1278">
        <v>59.72</v>
      </c>
      <c r="L1278">
        <v>1</v>
      </c>
      <c r="M1278">
        <v>0</v>
      </c>
      <c r="N1278">
        <v>3</v>
      </c>
      <c r="O1278" s="2">
        <f t="shared" si="83"/>
        <v>18.857142857142858</v>
      </c>
      <c r="P1278" s="2">
        <f t="shared" si="84"/>
        <v>20.307692307692307</v>
      </c>
      <c r="Q1278">
        <f t="shared" si="85"/>
        <v>81.72</v>
      </c>
      <c r="R1278">
        <f t="shared" si="86"/>
        <v>1</v>
      </c>
      <c r="S1278" s="3">
        <f>IF(odi[[#This Row],[Milestones]]=0,0,(odi[[#This Row],[Mat]]/odi[[#This Row],[Milestones]]))</f>
        <v>14</v>
      </c>
      <c r="T1278" s="3">
        <f>odi[[#This Row],[Milestones]]/odi[[#This Row],[Mat]]*100</f>
        <v>7.1428571428571423</v>
      </c>
      <c r="U1278" s="3"/>
    </row>
    <row r="1279" spans="1:21" x14ac:dyDescent="0.3">
      <c r="A1279">
        <v>9</v>
      </c>
      <c r="B1279" t="s">
        <v>835</v>
      </c>
      <c r="C1279" t="s">
        <v>14</v>
      </c>
      <c r="D1279">
        <v>2019</v>
      </c>
      <c r="E1279">
        <v>36</v>
      </c>
      <c r="F1279">
        <v>27</v>
      </c>
      <c r="G1279">
        <v>5</v>
      </c>
      <c r="H1279">
        <v>283</v>
      </c>
      <c r="I1279">
        <v>50</v>
      </c>
      <c r="J1279">
        <v>12.86</v>
      </c>
      <c r="K1279">
        <v>68.849999999999994</v>
      </c>
      <c r="L1279">
        <v>0</v>
      </c>
      <c r="M1279">
        <v>1</v>
      </c>
      <c r="N1279">
        <v>2</v>
      </c>
      <c r="O1279" s="2">
        <f t="shared" si="83"/>
        <v>7.8611111111111107</v>
      </c>
      <c r="P1279" s="2">
        <f t="shared" si="84"/>
        <v>10.481481481481481</v>
      </c>
      <c r="Q1279">
        <f t="shared" si="85"/>
        <v>81.709999999999994</v>
      </c>
      <c r="R1279">
        <f t="shared" si="86"/>
        <v>1</v>
      </c>
      <c r="S1279" s="3">
        <f>IF(odi[[#This Row],[Milestones]]=0,0,(odi[[#This Row],[Mat]]/odi[[#This Row],[Milestones]]))</f>
        <v>36</v>
      </c>
      <c r="T1279" s="3">
        <f>odi[[#This Row],[Milestones]]/odi[[#This Row],[Mat]]*100</f>
        <v>2.7777777777777777</v>
      </c>
      <c r="U1279" s="3"/>
    </row>
    <row r="1280" spans="1:21" x14ac:dyDescent="0.3">
      <c r="A1280">
        <v>48</v>
      </c>
      <c r="B1280" t="s">
        <v>221</v>
      </c>
      <c r="C1280" t="s">
        <v>2025</v>
      </c>
      <c r="D1280">
        <v>2019</v>
      </c>
      <c r="E1280">
        <v>21</v>
      </c>
      <c r="F1280">
        <v>21</v>
      </c>
      <c r="G1280">
        <v>1</v>
      </c>
      <c r="H1280">
        <v>378</v>
      </c>
      <c r="I1280">
        <v>59</v>
      </c>
      <c r="J1280">
        <v>18.899999999999999</v>
      </c>
      <c r="K1280">
        <v>62.79</v>
      </c>
      <c r="L1280">
        <v>0</v>
      </c>
      <c r="M1280">
        <v>1</v>
      </c>
      <c r="N1280">
        <v>4</v>
      </c>
      <c r="O1280" s="2">
        <f t="shared" si="83"/>
        <v>18</v>
      </c>
      <c r="P1280" s="2">
        <f t="shared" si="84"/>
        <v>18</v>
      </c>
      <c r="Q1280">
        <f t="shared" si="85"/>
        <v>81.69</v>
      </c>
      <c r="R1280">
        <f t="shared" si="86"/>
        <v>1</v>
      </c>
      <c r="S1280" s="3">
        <f>IF(odi[[#This Row],[Milestones]]=0,0,(odi[[#This Row],[Mat]]/odi[[#This Row],[Milestones]]))</f>
        <v>21</v>
      </c>
      <c r="T1280" s="3">
        <f>odi[[#This Row],[Milestones]]/odi[[#This Row],[Mat]]*100</f>
        <v>4.7619047619047619</v>
      </c>
      <c r="U1280" s="3"/>
    </row>
    <row r="1281" spans="1:21" x14ac:dyDescent="0.3">
      <c r="A1281">
        <v>20</v>
      </c>
      <c r="B1281" t="s">
        <v>545</v>
      </c>
      <c r="C1281" t="s">
        <v>2020</v>
      </c>
      <c r="D1281">
        <v>2010</v>
      </c>
      <c r="E1281">
        <v>5</v>
      </c>
      <c r="F1281">
        <v>5</v>
      </c>
      <c r="G1281">
        <v>0</v>
      </c>
      <c r="H1281">
        <v>68</v>
      </c>
      <c r="I1281">
        <v>27</v>
      </c>
      <c r="J1281">
        <v>13.6</v>
      </c>
      <c r="K1281">
        <v>68</v>
      </c>
      <c r="L1281">
        <v>0</v>
      </c>
      <c r="M1281">
        <v>0</v>
      </c>
      <c r="N1281">
        <v>0</v>
      </c>
      <c r="O1281" s="2">
        <f t="shared" si="83"/>
        <v>13.6</v>
      </c>
      <c r="P1281" s="2">
        <f t="shared" si="84"/>
        <v>13.6</v>
      </c>
      <c r="Q1281">
        <f t="shared" si="85"/>
        <v>81.599999999999994</v>
      </c>
      <c r="R1281">
        <f t="shared" si="86"/>
        <v>0</v>
      </c>
      <c r="S1281" s="3">
        <f>IF(odi[[#This Row],[Milestones]]=0,0,(odi[[#This Row],[Mat]]/odi[[#This Row],[Milestones]]))</f>
        <v>0</v>
      </c>
      <c r="T1281" s="3">
        <f>odi[[#This Row],[Milestones]]/odi[[#This Row],[Mat]]*100</f>
        <v>0</v>
      </c>
      <c r="U1281" s="3"/>
    </row>
    <row r="1282" spans="1:21" x14ac:dyDescent="0.3">
      <c r="A1282">
        <v>3</v>
      </c>
      <c r="B1282" t="s">
        <v>2663</v>
      </c>
      <c r="C1282" t="s">
        <v>15</v>
      </c>
      <c r="D1282">
        <v>2001</v>
      </c>
      <c r="E1282">
        <v>3</v>
      </c>
      <c r="F1282">
        <v>3</v>
      </c>
      <c r="G1282">
        <v>0</v>
      </c>
      <c r="H1282">
        <v>99</v>
      </c>
      <c r="I1282">
        <v>76</v>
      </c>
      <c r="J1282">
        <v>33</v>
      </c>
      <c r="K1282">
        <v>48.52</v>
      </c>
      <c r="L1282">
        <v>0</v>
      </c>
      <c r="M1282">
        <v>1</v>
      </c>
      <c r="N1282">
        <v>0</v>
      </c>
      <c r="O1282" s="2">
        <f t="shared" ref="O1282:O1345" si="87">H1282/E1282</f>
        <v>33</v>
      </c>
      <c r="P1282" s="2">
        <f t="shared" ref="P1282:P1345" si="88">H1282/F1282</f>
        <v>33</v>
      </c>
      <c r="Q1282">
        <f t="shared" ref="Q1282:Q1345" si="89">K1282+J1282</f>
        <v>81.52000000000001</v>
      </c>
      <c r="R1282">
        <f t="shared" ref="R1282:R1345" si="90">M1282+L1282</f>
        <v>1</v>
      </c>
      <c r="S1282" s="3">
        <f>IF(odi[[#This Row],[Milestones]]=0,0,(odi[[#This Row],[Mat]]/odi[[#This Row],[Milestones]]))</f>
        <v>3</v>
      </c>
      <c r="T1282" s="3">
        <f>odi[[#This Row],[Milestones]]/odi[[#This Row],[Mat]]*100</f>
        <v>33.333333333333329</v>
      </c>
      <c r="U1282" s="3"/>
    </row>
    <row r="1283" spans="1:21" x14ac:dyDescent="0.3">
      <c r="A1283">
        <v>2</v>
      </c>
      <c r="B1283" t="s">
        <v>969</v>
      </c>
      <c r="C1283" t="s">
        <v>12</v>
      </c>
      <c r="D1283">
        <v>2019</v>
      </c>
      <c r="E1283">
        <v>58</v>
      </c>
      <c r="F1283">
        <v>35</v>
      </c>
      <c r="G1283">
        <v>12</v>
      </c>
      <c r="H1283">
        <v>234</v>
      </c>
      <c r="I1283">
        <v>36</v>
      </c>
      <c r="J1283">
        <v>10.17</v>
      </c>
      <c r="K1283">
        <v>71.34</v>
      </c>
      <c r="L1283">
        <v>0</v>
      </c>
      <c r="M1283">
        <v>0</v>
      </c>
      <c r="N1283">
        <v>5</v>
      </c>
      <c r="O1283" s="2">
        <f t="shared" si="87"/>
        <v>4.0344827586206895</v>
      </c>
      <c r="P1283" s="2">
        <f t="shared" si="88"/>
        <v>6.6857142857142859</v>
      </c>
      <c r="Q1283">
        <f t="shared" si="89"/>
        <v>81.510000000000005</v>
      </c>
      <c r="R1283">
        <f t="shared" si="90"/>
        <v>0</v>
      </c>
      <c r="S1283" s="3">
        <f>IF(odi[[#This Row],[Milestones]]=0,0,(odi[[#This Row],[Mat]]/odi[[#This Row],[Milestones]]))</f>
        <v>0</v>
      </c>
      <c r="T1283" s="3">
        <f>odi[[#This Row],[Milestones]]/odi[[#This Row],[Mat]]*100</f>
        <v>0</v>
      </c>
      <c r="U1283" s="3"/>
    </row>
    <row r="1284" spans="1:21" x14ac:dyDescent="0.3">
      <c r="A1284">
        <v>4</v>
      </c>
      <c r="B1284" t="s">
        <v>336</v>
      </c>
      <c r="C1284" t="s">
        <v>22</v>
      </c>
      <c r="D1284">
        <v>2014</v>
      </c>
      <c r="E1284">
        <v>19</v>
      </c>
      <c r="F1284">
        <v>16</v>
      </c>
      <c r="G1284">
        <v>3</v>
      </c>
      <c r="H1284">
        <v>255</v>
      </c>
      <c r="I1284">
        <v>78</v>
      </c>
      <c r="J1284">
        <v>19.61</v>
      </c>
      <c r="K1284">
        <v>61.89</v>
      </c>
      <c r="L1284">
        <v>0</v>
      </c>
      <c r="M1284">
        <v>2</v>
      </c>
      <c r="N1284">
        <v>3</v>
      </c>
      <c r="O1284" s="2">
        <f t="shared" si="87"/>
        <v>13.421052631578947</v>
      </c>
      <c r="P1284" s="2">
        <f t="shared" si="88"/>
        <v>15.9375</v>
      </c>
      <c r="Q1284">
        <f t="shared" si="89"/>
        <v>81.5</v>
      </c>
      <c r="R1284">
        <f t="shared" si="90"/>
        <v>2</v>
      </c>
      <c r="S1284" s="3">
        <f>IF(odi[[#This Row],[Milestones]]=0,0,(odi[[#This Row],[Mat]]/odi[[#This Row],[Milestones]]))</f>
        <v>9.5</v>
      </c>
      <c r="T1284" s="3">
        <f>odi[[#This Row],[Milestones]]/odi[[#This Row],[Mat]]*100</f>
        <v>10.526315789473683</v>
      </c>
      <c r="U1284" s="3"/>
    </row>
    <row r="1285" spans="1:21" x14ac:dyDescent="0.3">
      <c r="A1285">
        <v>19</v>
      </c>
      <c r="B1285" t="s">
        <v>2312</v>
      </c>
      <c r="C1285" t="s">
        <v>16</v>
      </c>
      <c r="D1285">
        <v>1994</v>
      </c>
      <c r="E1285">
        <v>24</v>
      </c>
      <c r="F1285">
        <v>23</v>
      </c>
      <c r="G1285">
        <v>1</v>
      </c>
      <c r="H1285">
        <v>556</v>
      </c>
      <c r="I1285">
        <v>90</v>
      </c>
      <c r="J1285">
        <v>25.27</v>
      </c>
      <c r="K1285">
        <v>56.21</v>
      </c>
      <c r="L1285">
        <v>0</v>
      </c>
      <c r="M1285">
        <v>5</v>
      </c>
      <c r="N1285">
        <v>1</v>
      </c>
      <c r="O1285" s="2">
        <f t="shared" si="87"/>
        <v>23.166666666666668</v>
      </c>
      <c r="P1285" s="2">
        <f t="shared" si="88"/>
        <v>24.173913043478262</v>
      </c>
      <c r="Q1285">
        <f t="shared" si="89"/>
        <v>81.48</v>
      </c>
      <c r="R1285">
        <f t="shared" si="90"/>
        <v>5</v>
      </c>
      <c r="S1285" s="3">
        <f>IF(odi[[#This Row],[Milestones]]=0,0,(odi[[#This Row],[Mat]]/odi[[#This Row],[Milestones]]))</f>
        <v>4.8</v>
      </c>
      <c r="T1285" s="3">
        <f>odi[[#This Row],[Milestones]]/odi[[#This Row],[Mat]]*100</f>
        <v>20.833333333333336</v>
      </c>
      <c r="U1285" s="3"/>
    </row>
    <row r="1286" spans="1:21" x14ac:dyDescent="0.3">
      <c r="A1286">
        <v>6</v>
      </c>
      <c r="B1286" t="s">
        <v>2972</v>
      </c>
      <c r="C1286" t="s">
        <v>12</v>
      </c>
      <c r="D1286">
        <v>1999</v>
      </c>
      <c r="E1286">
        <v>6</v>
      </c>
      <c r="F1286">
        <v>3</v>
      </c>
      <c r="G1286">
        <v>1</v>
      </c>
      <c r="H1286">
        <v>31</v>
      </c>
      <c r="I1286">
        <v>18</v>
      </c>
      <c r="J1286">
        <v>15.5</v>
      </c>
      <c r="K1286">
        <v>65.95</v>
      </c>
      <c r="L1286">
        <v>0</v>
      </c>
      <c r="M1286">
        <v>0</v>
      </c>
      <c r="N1286">
        <v>0</v>
      </c>
      <c r="O1286" s="2">
        <f t="shared" si="87"/>
        <v>5.166666666666667</v>
      </c>
      <c r="P1286" s="2">
        <f t="shared" si="88"/>
        <v>10.333333333333334</v>
      </c>
      <c r="Q1286">
        <f t="shared" si="89"/>
        <v>81.45</v>
      </c>
      <c r="R1286">
        <f t="shared" si="90"/>
        <v>0</v>
      </c>
      <c r="S1286" s="3">
        <f>IF(odi[[#This Row],[Milestones]]=0,0,(odi[[#This Row],[Mat]]/odi[[#This Row],[Milestones]]))</f>
        <v>0</v>
      </c>
      <c r="T1286" s="3">
        <f>odi[[#This Row],[Milestones]]/odi[[#This Row],[Mat]]*100</f>
        <v>0</v>
      </c>
      <c r="U1286" s="3"/>
    </row>
    <row r="1287" spans="1:21" x14ac:dyDescent="0.3">
      <c r="A1287">
        <v>12</v>
      </c>
      <c r="B1287" t="s">
        <v>643</v>
      </c>
      <c r="C1287" t="s">
        <v>2030</v>
      </c>
      <c r="D1287">
        <v>2014</v>
      </c>
      <c r="E1287">
        <v>24</v>
      </c>
      <c r="F1287">
        <v>22</v>
      </c>
      <c r="G1287">
        <v>4</v>
      </c>
      <c r="H1287">
        <v>421</v>
      </c>
      <c r="I1287">
        <v>70</v>
      </c>
      <c r="J1287">
        <v>23.38</v>
      </c>
      <c r="K1287">
        <v>58.06</v>
      </c>
      <c r="L1287">
        <v>0</v>
      </c>
      <c r="M1287">
        <v>2</v>
      </c>
      <c r="N1287">
        <v>2</v>
      </c>
      <c r="O1287" s="2">
        <f t="shared" si="87"/>
        <v>17.541666666666668</v>
      </c>
      <c r="P1287" s="2">
        <f t="shared" si="88"/>
        <v>19.136363636363637</v>
      </c>
      <c r="Q1287">
        <f t="shared" si="89"/>
        <v>81.44</v>
      </c>
      <c r="R1287">
        <f t="shared" si="90"/>
        <v>2</v>
      </c>
      <c r="S1287" s="3">
        <f>IF(odi[[#This Row],[Milestones]]=0,0,(odi[[#This Row],[Mat]]/odi[[#This Row],[Milestones]]))</f>
        <v>12</v>
      </c>
      <c r="T1287" s="3">
        <f>odi[[#This Row],[Milestones]]/odi[[#This Row],[Mat]]*100</f>
        <v>8.3333333333333321</v>
      </c>
      <c r="U1287" s="3"/>
    </row>
    <row r="1288" spans="1:21" x14ac:dyDescent="0.3">
      <c r="A1288">
        <v>23</v>
      </c>
      <c r="B1288" t="s">
        <v>2267</v>
      </c>
      <c r="C1288" t="s">
        <v>12</v>
      </c>
      <c r="D1288">
        <v>1983</v>
      </c>
      <c r="E1288">
        <v>29</v>
      </c>
      <c r="F1288">
        <v>27</v>
      </c>
      <c r="G1288">
        <v>4</v>
      </c>
      <c r="H1288">
        <v>755</v>
      </c>
      <c r="I1288">
        <v>79</v>
      </c>
      <c r="J1288">
        <v>32.82</v>
      </c>
      <c r="K1288">
        <v>48.61</v>
      </c>
      <c r="L1288">
        <v>0</v>
      </c>
      <c r="M1288">
        <v>4</v>
      </c>
      <c r="N1288">
        <v>1</v>
      </c>
      <c r="O1288" s="2">
        <f t="shared" si="87"/>
        <v>26.03448275862069</v>
      </c>
      <c r="P1288" s="2">
        <f t="shared" si="88"/>
        <v>27.962962962962962</v>
      </c>
      <c r="Q1288">
        <f t="shared" si="89"/>
        <v>81.430000000000007</v>
      </c>
      <c r="R1288">
        <f t="shared" si="90"/>
        <v>4</v>
      </c>
      <c r="S1288" s="3">
        <f>IF(odi[[#This Row],[Milestones]]=0,0,(odi[[#This Row],[Mat]]/odi[[#This Row],[Milestones]]))</f>
        <v>7.25</v>
      </c>
      <c r="T1288" s="3">
        <f>odi[[#This Row],[Milestones]]/odi[[#This Row],[Mat]]*100</f>
        <v>13.793103448275861</v>
      </c>
      <c r="U1288" s="3"/>
    </row>
    <row r="1289" spans="1:21" x14ac:dyDescent="0.3">
      <c r="A1289">
        <v>11</v>
      </c>
      <c r="B1289" t="s">
        <v>1230</v>
      </c>
      <c r="C1289" t="s">
        <v>2040</v>
      </c>
      <c r="D1289">
        <v>2019</v>
      </c>
      <c r="E1289">
        <v>5</v>
      </c>
      <c r="F1289">
        <v>5</v>
      </c>
      <c r="G1289">
        <v>3</v>
      </c>
      <c r="H1289">
        <v>55</v>
      </c>
      <c r="I1289">
        <v>50</v>
      </c>
      <c r="J1289">
        <v>27.5</v>
      </c>
      <c r="K1289">
        <v>53.92</v>
      </c>
      <c r="L1289">
        <v>0</v>
      </c>
      <c r="M1289">
        <v>1</v>
      </c>
      <c r="N1289">
        <v>0</v>
      </c>
      <c r="O1289" s="2">
        <f t="shared" si="87"/>
        <v>11</v>
      </c>
      <c r="P1289" s="2">
        <f t="shared" si="88"/>
        <v>11</v>
      </c>
      <c r="Q1289">
        <f t="shared" si="89"/>
        <v>81.42</v>
      </c>
      <c r="R1289">
        <f t="shared" si="90"/>
        <v>1</v>
      </c>
      <c r="S1289" s="3">
        <f>IF(odi[[#This Row],[Milestones]]=0,0,(odi[[#This Row],[Mat]]/odi[[#This Row],[Milestones]]))</f>
        <v>5</v>
      </c>
      <c r="T1289" s="3">
        <f>odi[[#This Row],[Milestones]]/odi[[#This Row],[Mat]]*100</f>
        <v>20</v>
      </c>
      <c r="U1289" s="3"/>
    </row>
    <row r="1290" spans="1:21" x14ac:dyDescent="0.3">
      <c r="A1290">
        <v>32</v>
      </c>
      <c r="B1290" t="s">
        <v>2422</v>
      </c>
      <c r="C1290" t="s">
        <v>16</v>
      </c>
      <c r="D1290">
        <v>1997</v>
      </c>
      <c r="E1290">
        <v>14</v>
      </c>
      <c r="F1290">
        <v>14</v>
      </c>
      <c r="G1290">
        <v>1</v>
      </c>
      <c r="H1290">
        <v>297</v>
      </c>
      <c r="I1290">
        <v>86</v>
      </c>
      <c r="J1290">
        <v>22.84</v>
      </c>
      <c r="K1290">
        <v>58.57</v>
      </c>
      <c r="L1290">
        <v>0</v>
      </c>
      <c r="M1290">
        <v>3</v>
      </c>
      <c r="N1290">
        <v>3</v>
      </c>
      <c r="O1290" s="2">
        <f t="shared" si="87"/>
        <v>21.214285714285715</v>
      </c>
      <c r="P1290" s="2">
        <f t="shared" si="88"/>
        <v>21.214285714285715</v>
      </c>
      <c r="Q1290">
        <f t="shared" si="89"/>
        <v>81.41</v>
      </c>
      <c r="R1290">
        <f t="shared" si="90"/>
        <v>3</v>
      </c>
      <c r="S1290" s="3">
        <f>IF(odi[[#This Row],[Milestones]]=0,0,(odi[[#This Row],[Mat]]/odi[[#This Row],[Milestones]]))</f>
        <v>4.666666666666667</v>
      </c>
      <c r="T1290" s="3">
        <f>odi[[#This Row],[Milestones]]/odi[[#This Row],[Mat]]*100</f>
        <v>21.428571428571427</v>
      </c>
      <c r="U1290" s="3"/>
    </row>
    <row r="1291" spans="1:21" x14ac:dyDescent="0.3">
      <c r="A1291">
        <v>30</v>
      </c>
      <c r="B1291" t="s">
        <v>2441</v>
      </c>
      <c r="C1291" t="s">
        <v>11</v>
      </c>
      <c r="D1291">
        <v>1986</v>
      </c>
      <c r="E1291">
        <v>25</v>
      </c>
      <c r="F1291">
        <v>21</v>
      </c>
      <c r="G1291">
        <v>2</v>
      </c>
      <c r="H1291">
        <v>269</v>
      </c>
      <c r="I1291">
        <v>39</v>
      </c>
      <c r="J1291">
        <v>14.15</v>
      </c>
      <c r="K1291">
        <v>67.25</v>
      </c>
      <c r="L1291">
        <v>0</v>
      </c>
      <c r="M1291">
        <v>0</v>
      </c>
      <c r="N1291">
        <v>3</v>
      </c>
      <c r="O1291" s="2">
        <f t="shared" si="87"/>
        <v>10.76</v>
      </c>
      <c r="P1291" s="2">
        <f t="shared" si="88"/>
        <v>12.80952380952381</v>
      </c>
      <c r="Q1291">
        <f t="shared" si="89"/>
        <v>81.400000000000006</v>
      </c>
      <c r="R1291">
        <f t="shared" si="90"/>
        <v>0</v>
      </c>
      <c r="S1291" s="3">
        <f>IF(odi[[#This Row],[Milestones]]=0,0,(odi[[#This Row],[Mat]]/odi[[#This Row],[Milestones]]))</f>
        <v>0</v>
      </c>
      <c r="T1291" s="3">
        <f>odi[[#This Row],[Milestones]]/odi[[#This Row],[Mat]]*100</f>
        <v>0</v>
      </c>
      <c r="U1291" s="3"/>
    </row>
    <row r="1292" spans="1:21" x14ac:dyDescent="0.3">
      <c r="A1292">
        <v>33</v>
      </c>
      <c r="B1292" t="s">
        <v>2491</v>
      </c>
      <c r="C1292" t="s">
        <v>18</v>
      </c>
      <c r="D1292">
        <v>1983</v>
      </c>
      <c r="E1292">
        <v>31</v>
      </c>
      <c r="F1292">
        <v>24</v>
      </c>
      <c r="G1292">
        <v>5</v>
      </c>
      <c r="H1292">
        <v>215</v>
      </c>
      <c r="I1292">
        <v>26</v>
      </c>
      <c r="J1292">
        <v>11.31</v>
      </c>
      <c r="K1292">
        <v>70.03</v>
      </c>
      <c r="L1292">
        <v>0</v>
      </c>
      <c r="M1292">
        <v>0</v>
      </c>
      <c r="N1292">
        <v>1</v>
      </c>
      <c r="O1292" s="2">
        <f t="shared" si="87"/>
        <v>6.935483870967742</v>
      </c>
      <c r="P1292" s="2">
        <f t="shared" si="88"/>
        <v>8.9583333333333339</v>
      </c>
      <c r="Q1292">
        <f t="shared" si="89"/>
        <v>81.34</v>
      </c>
      <c r="R1292">
        <f t="shared" si="90"/>
        <v>0</v>
      </c>
      <c r="S1292" s="3">
        <f>IF(odi[[#This Row],[Milestones]]=0,0,(odi[[#This Row],[Mat]]/odi[[#This Row],[Milestones]]))</f>
        <v>0</v>
      </c>
      <c r="T1292" s="3">
        <f>odi[[#This Row],[Milestones]]/odi[[#This Row],[Mat]]*100</f>
        <v>0</v>
      </c>
      <c r="U1292" s="3"/>
    </row>
    <row r="1293" spans="1:21" x14ac:dyDescent="0.3">
      <c r="A1293">
        <v>13</v>
      </c>
      <c r="B1293" t="s">
        <v>473</v>
      </c>
      <c r="C1293" t="s">
        <v>14</v>
      </c>
      <c r="D1293">
        <v>2019</v>
      </c>
      <c r="E1293">
        <v>226</v>
      </c>
      <c r="F1293">
        <v>119</v>
      </c>
      <c r="G1293">
        <v>36</v>
      </c>
      <c r="H1293">
        <v>567</v>
      </c>
      <c r="I1293">
        <v>56</v>
      </c>
      <c r="J1293">
        <v>6.83</v>
      </c>
      <c r="K1293">
        <v>74.5</v>
      </c>
      <c r="L1293">
        <v>0</v>
      </c>
      <c r="M1293">
        <v>1</v>
      </c>
      <c r="N1293">
        <v>26</v>
      </c>
      <c r="O1293" s="2">
        <f t="shared" si="87"/>
        <v>2.5088495575221237</v>
      </c>
      <c r="P1293" s="2">
        <f t="shared" si="88"/>
        <v>4.7647058823529411</v>
      </c>
      <c r="Q1293">
        <f t="shared" si="89"/>
        <v>81.33</v>
      </c>
      <c r="R1293">
        <f t="shared" si="90"/>
        <v>1</v>
      </c>
      <c r="S1293" s="3">
        <f>IF(odi[[#This Row],[Milestones]]=0,0,(odi[[#This Row],[Mat]]/odi[[#This Row],[Milestones]]))</f>
        <v>226</v>
      </c>
      <c r="T1293" s="3">
        <f>odi[[#This Row],[Milestones]]/odi[[#This Row],[Mat]]*100</f>
        <v>0.44247787610619471</v>
      </c>
      <c r="U1293" s="3"/>
    </row>
    <row r="1294" spans="1:21" x14ac:dyDescent="0.3">
      <c r="A1294">
        <v>18</v>
      </c>
      <c r="B1294" t="s">
        <v>2774</v>
      </c>
      <c r="C1294" t="s">
        <v>13</v>
      </c>
      <c r="D1294">
        <v>1981</v>
      </c>
      <c r="E1294">
        <v>3</v>
      </c>
      <c r="F1294">
        <v>3</v>
      </c>
      <c r="G1294">
        <v>0</v>
      </c>
      <c r="H1294">
        <v>61</v>
      </c>
      <c r="I1294">
        <v>43</v>
      </c>
      <c r="J1294">
        <v>20.329999999999998</v>
      </c>
      <c r="K1294">
        <v>61</v>
      </c>
      <c r="L1294">
        <v>0</v>
      </c>
      <c r="M1294">
        <v>0</v>
      </c>
      <c r="N1294">
        <v>0</v>
      </c>
      <c r="O1294" s="2">
        <f t="shared" si="87"/>
        <v>20.333333333333332</v>
      </c>
      <c r="P1294" s="2">
        <f t="shared" si="88"/>
        <v>20.333333333333332</v>
      </c>
      <c r="Q1294">
        <f t="shared" si="89"/>
        <v>81.33</v>
      </c>
      <c r="R1294">
        <f t="shared" si="90"/>
        <v>0</v>
      </c>
      <c r="S1294" s="3">
        <f>IF(odi[[#This Row],[Milestones]]=0,0,(odi[[#This Row],[Mat]]/odi[[#This Row],[Milestones]]))</f>
        <v>0</v>
      </c>
      <c r="T1294" s="3">
        <f>odi[[#This Row],[Milestones]]/odi[[#This Row],[Mat]]*100</f>
        <v>0</v>
      </c>
      <c r="U1294" s="3"/>
    </row>
    <row r="1295" spans="1:21" x14ac:dyDescent="0.3">
      <c r="A1295">
        <v>19</v>
      </c>
      <c r="B1295" t="s">
        <v>823</v>
      </c>
      <c r="C1295" t="s">
        <v>2021</v>
      </c>
      <c r="D1295">
        <v>2013</v>
      </c>
      <c r="E1295">
        <v>5</v>
      </c>
      <c r="F1295">
        <v>4</v>
      </c>
      <c r="G1295">
        <v>1</v>
      </c>
      <c r="H1295">
        <v>68</v>
      </c>
      <c r="I1295">
        <v>32</v>
      </c>
      <c r="J1295">
        <v>22.66</v>
      </c>
      <c r="K1295">
        <v>58.62</v>
      </c>
      <c r="L1295">
        <v>0</v>
      </c>
      <c r="M1295">
        <v>0</v>
      </c>
      <c r="N1295">
        <v>0</v>
      </c>
      <c r="O1295" s="2">
        <f t="shared" si="87"/>
        <v>13.6</v>
      </c>
      <c r="P1295" s="2">
        <f t="shared" si="88"/>
        <v>17</v>
      </c>
      <c r="Q1295">
        <f t="shared" si="89"/>
        <v>81.28</v>
      </c>
      <c r="R1295">
        <f t="shared" si="90"/>
        <v>0</v>
      </c>
      <c r="S1295" s="3">
        <f>IF(odi[[#This Row],[Milestones]]=0,0,(odi[[#This Row],[Mat]]/odi[[#This Row],[Milestones]]))</f>
        <v>0</v>
      </c>
      <c r="T1295" s="3">
        <f>odi[[#This Row],[Milestones]]/odi[[#This Row],[Mat]]*100</f>
        <v>0</v>
      </c>
      <c r="U1295" s="3"/>
    </row>
    <row r="1296" spans="1:21" x14ac:dyDescent="0.3">
      <c r="A1296">
        <v>33</v>
      </c>
      <c r="B1296" t="s">
        <v>3276</v>
      </c>
      <c r="C1296" t="s">
        <v>14</v>
      </c>
      <c r="D1296">
        <v>2006</v>
      </c>
      <c r="E1296">
        <v>4</v>
      </c>
      <c r="F1296">
        <v>2</v>
      </c>
      <c r="G1296">
        <v>0</v>
      </c>
      <c r="H1296">
        <v>7</v>
      </c>
      <c r="I1296">
        <v>7</v>
      </c>
      <c r="J1296">
        <v>3.5</v>
      </c>
      <c r="K1296">
        <v>77.77</v>
      </c>
      <c r="L1296">
        <v>0</v>
      </c>
      <c r="M1296">
        <v>0</v>
      </c>
      <c r="N1296">
        <v>1</v>
      </c>
      <c r="O1296" s="2">
        <f t="shared" si="87"/>
        <v>1.75</v>
      </c>
      <c r="P1296" s="2">
        <f t="shared" si="88"/>
        <v>3.5</v>
      </c>
      <c r="Q1296">
        <f t="shared" si="89"/>
        <v>81.27</v>
      </c>
      <c r="R1296">
        <f t="shared" si="90"/>
        <v>0</v>
      </c>
      <c r="S1296" s="3">
        <f>IF(odi[[#This Row],[Milestones]]=0,0,(odi[[#This Row],[Mat]]/odi[[#This Row],[Milestones]]))</f>
        <v>0</v>
      </c>
      <c r="T1296" s="3">
        <f>odi[[#This Row],[Milestones]]/odi[[#This Row],[Mat]]*100</f>
        <v>0</v>
      </c>
      <c r="U1296" s="3"/>
    </row>
    <row r="1297" spans="1:21" x14ac:dyDescent="0.3">
      <c r="A1297">
        <v>4</v>
      </c>
      <c r="B1297" t="s">
        <v>2377</v>
      </c>
      <c r="C1297" t="s">
        <v>11</v>
      </c>
      <c r="D1297">
        <v>1986</v>
      </c>
      <c r="E1297">
        <v>49</v>
      </c>
      <c r="F1297">
        <v>31</v>
      </c>
      <c r="G1297">
        <v>13</v>
      </c>
      <c r="H1297">
        <v>373</v>
      </c>
      <c r="I1297">
        <v>48</v>
      </c>
      <c r="J1297">
        <v>20.72</v>
      </c>
      <c r="K1297">
        <v>60.55</v>
      </c>
      <c r="L1297">
        <v>0</v>
      </c>
      <c r="M1297">
        <v>0</v>
      </c>
      <c r="N1297">
        <v>2</v>
      </c>
      <c r="O1297" s="2">
        <f t="shared" si="87"/>
        <v>7.6122448979591839</v>
      </c>
      <c r="P1297" s="2">
        <f t="shared" si="88"/>
        <v>12.03225806451613</v>
      </c>
      <c r="Q1297">
        <f t="shared" si="89"/>
        <v>81.27</v>
      </c>
      <c r="R1297">
        <f t="shared" si="90"/>
        <v>0</v>
      </c>
      <c r="S1297" s="3">
        <f>IF(odi[[#This Row],[Milestones]]=0,0,(odi[[#This Row],[Mat]]/odi[[#This Row],[Milestones]]))</f>
        <v>0</v>
      </c>
      <c r="T1297" s="3">
        <f>odi[[#This Row],[Milestones]]/odi[[#This Row],[Mat]]*100</f>
        <v>0</v>
      </c>
      <c r="U1297" s="3"/>
    </row>
    <row r="1298" spans="1:21" x14ac:dyDescent="0.3">
      <c r="A1298">
        <v>29</v>
      </c>
      <c r="B1298" t="s">
        <v>2363</v>
      </c>
      <c r="C1298" t="s">
        <v>11</v>
      </c>
      <c r="D1298">
        <v>1987</v>
      </c>
      <c r="E1298">
        <v>67</v>
      </c>
      <c r="F1298">
        <v>35</v>
      </c>
      <c r="G1298">
        <v>14</v>
      </c>
      <c r="H1298">
        <v>401</v>
      </c>
      <c r="I1298">
        <v>53</v>
      </c>
      <c r="J1298">
        <v>19.09</v>
      </c>
      <c r="K1298">
        <v>62.17</v>
      </c>
      <c r="L1298">
        <v>0</v>
      </c>
      <c r="M1298">
        <v>1</v>
      </c>
      <c r="N1298">
        <v>1</v>
      </c>
      <c r="O1298" s="2">
        <f t="shared" si="87"/>
        <v>5.9850746268656714</v>
      </c>
      <c r="P1298" s="2">
        <f t="shared" si="88"/>
        <v>11.457142857142857</v>
      </c>
      <c r="Q1298">
        <f t="shared" si="89"/>
        <v>81.260000000000005</v>
      </c>
      <c r="R1298">
        <f t="shared" si="90"/>
        <v>1</v>
      </c>
      <c r="S1298" s="3">
        <f>IF(odi[[#This Row],[Milestones]]=0,0,(odi[[#This Row],[Mat]]/odi[[#This Row],[Milestones]]))</f>
        <v>67</v>
      </c>
      <c r="T1298" s="3">
        <f>odi[[#This Row],[Milestones]]/odi[[#This Row],[Mat]]*100</f>
        <v>1.4925373134328357</v>
      </c>
      <c r="U1298" s="3"/>
    </row>
    <row r="1299" spans="1:21" x14ac:dyDescent="0.3">
      <c r="A1299">
        <v>18</v>
      </c>
      <c r="B1299" t="s">
        <v>691</v>
      </c>
      <c r="C1299" t="s">
        <v>20</v>
      </c>
      <c r="D1299">
        <v>2011</v>
      </c>
      <c r="E1299">
        <v>34</v>
      </c>
      <c r="F1299">
        <v>31</v>
      </c>
      <c r="G1299">
        <v>6</v>
      </c>
      <c r="H1299">
        <v>412</v>
      </c>
      <c r="I1299">
        <v>50</v>
      </c>
      <c r="J1299">
        <v>16.48</v>
      </c>
      <c r="K1299">
        <v>64.77</v>
      </c>
      <c r="L1299">
        <v>0</v>
      </c>
      <c r="M1299">
        <v>1</v>
      </c>
      <c r="N1299">
        <v>2</v>
      </c>
      <c r="O1299" s="2">
        <f t="shared" si="87"/>
        <v>12.117647058823529</v>
      </c>
      <c r="P1299" s="2">
        <f t="shared" si="88"/>
        <v>13.290322580645162</v>
      </c>
      <c r="Q1299">
        <f t="shared" si="89"/>
        <v>81.25</v>
      </c>
      <c r="R1299">
        <f t="shared" si="90"/>
        <v>1</v>
      </c>
      <c r="S1299" s="3">
        <f>IF(odi[[#This Row],[Milestones]]=0,0,(odi[[#This Row],[Mat]]/odi[[#This Row],[Milestones]]))</f>
        <v>34</v>
      </c>
      <c r="T1299" s="3">
        <f>odi[[#This Row],[Milestones]]/odi[[#This Row],[Mat]]*100</f>
        <v>2.9411764705882351</v>
      </c>
      <c r="U1299" s="3"/>
    </row>
    <row r="1300" spans="1:21" x14ac:dyDescent="0.3">
      <c r="A1300">
        <v>22</v>
      </c>
      <c r="B1300" t="s">
        <v>2878</v>
      </c>
      <c r="C1300" t="s">
        <v>20</v>
      </c>
      <c r="D1300">
        <v>2002</v>
      </c>
      <c r="E1300">
        <v>1</v>
      </c>
      <c r="F1300">
        <v>1</v>
      </c>
      <c r="G1300">
        <v>0</v>
      </c>
      <c r="H1300">
        <v>42</v>
      </c>
      <c r="I1300">
        <v>42</v>
      </c>
      <c r="J1300">
        <v>42</v>
      </c>
      <c r="K1300">
        <v>39.25</v>
      </c>
      <c r="L1300">
        <v>0</v>
      </c>
      <c r="M1300">
        <v>0</v>
      </c>
      <c r="N1300">
        <v>0</v>
      </c>
      <c r="O1300" s="2">
        <f t="shared" si="87"/>
        <v>42</v>
      </c>
      <c r="P1300" s="2">
        <f t="shared" si="88"/>
        <v>42</v>
      </c>
      <c r="Q1300">
        <f t="shared" si="89"/>
        <v>81.25</v>
      </c>
      <c r="R1300">
        <f t="shared" si="90"/>
        <v>0</v>
      </c>
      <c r="S1300" s="3">
        <f>IF(odi[[#This Row],[Milestones]]=0,0,(odi[[#This Row],[Mat]]/odi[[#This Row],[Milestones]]))</f>
        <v>0</v>
      </c>
      <c r="T1300" s="3">
        <f>odi[[#This Row],[Milestones]]/odi[[#This Row],[Mat]]*100</f>
        <v>0</v>
      </c>
      <c r="U1300" s="3"/>
    </row>
    <row r="1301" spans="1:21" x14ac:dyDescent="0.3">
      <c r="A1301">
        <v>15</v>
      </c>
      <c r="B1301" t="s">
        <v>2872</v>
      </c>
      <c r="C1301" t="s">
        <v>14</v>
      </c>
      <c r="D1301">
        <v>2006</v>
      </c>
      <c r="E1301">
        <v>7</v>
      </c>
      <c r="F1301">
        <v>5</v>
      </c>
      <c r="G1301">
        <v>3</v>
      </c>
      <c r="H1301">
        <v>43</v>
      </c>
      <c r="I1301">
        <v>23</v>
      </c>
      <c r="J1301">
        <v>21.5</v>
      </c>
      <c r="K1301">
        <v>59.72</v>
      </c>
      <c r="L1301">
        <v>0</v>
      </c>
      <c r="M1301">
        <v>0</v>
      </c>
      <c r="N1301">
        <v>0</v>
      </c>
      <c r="O1301" s="2">
        <f t="shared" si="87"/>
        <v>6.1428571428571432</v>
      </c>
      <c r="P1301" s="2">
        <f t="shared" si="88"/>
        <v>8.6</v>
      </c>
      <c r="Q1301">
        <f t="shared" si="89"/>
        <v>81.22</v>
      </c>
      <c r="R1301">
        <f t="shared" si="90"/>
        <v>0</v>
      </c>
      <c r="S1301" s="3">
        <f>IF(odi[[#This Row],[Milestones]]=0,0,(odi[[#This Row],[Mat]]/odi[[#This Row],[Milestones]]))</f>
        <v>0</v>
      </c>
      <c r="T1301" s="3">
        <f>odi[[#This Row],[Milestones]]/odi[[#This Row],[Mat]]*100</f>
        <v>0</v>
      </c>
      <c r="U1301" s="3"/>
    </row>
    <row r="1302" spans="1:21" x14ac:dyDescent="0.3">
      <c r="A1302">
        <v>33</v>
      </c>
      <c r="B1302" t="s">
        <v>2919</v>
      </c>
      <c r="C1302" t="s">
        <v>20</v>
      </c>
      <c r="D1302">
        <v>1997</v>
      </c>
      <c r="E1302">
        <v>7</v>
      </c>
      <c r="F1302">
        <v>4</v>
      </c>
      <c r="G1302">
        <v>2</v>
      </c>
      <c r="H1302">
        <v>37</v>
      </c>
      <c r="I1302">
        <v>22</v>
      </c>
      <c r="J1302">
        <v>18.5</v>
      </c>
      <c r="K1302">
        <v>62.71</v>
      </c>
      <c r="L1302">
        <v>0</v>
      </c>
      <c r="M1302">
        <v>0</v>
      </c>
      <c r="N1302">
        <v>0</v>
      </c>
      <c r="O1302" s="2">
        <f t="shared" si="87"/>
        <v>5.2857142857142856</v>
      </c>
      <c r="P1302" s="2">
        <f t="shared" si="88"/>
        <v>9.25</v>
      </c>
      <c r="Q1302">
        <f t="shared" si="89"/>
        <v>81.210000000000008</v>
      </c>
      <c r="R1302">
        <f t="shared" si="90"/>
        <v>0</v>
      </c>
      <c r="S1302" s="3">
        <f>IF(odi[[#This Row],[Milestones]]=0,0,(odi[[#This Row],[Mat]]/odi[[#This Row],[Milestones]]))</f>
        <v>0</v>
      </c>
      <c r="T1302" s="3">
        <f>odi[[#This Row],[Milestones]]/odi[[#This Row],[Mat]]*100</f>
        <v>0</v>
      </c>
      <c r="U1302" s="3"/>
    </row>
    <row r="1303" spans="1:21" x14ac:dyDescent="0.3">
      <c r="A1303">
        <v>12</v>
      </c>
      <c r="B1303" t="s">
        <v>3046</v>
      </c>
      <c r="C1303" t="s">
        <v>18</v>
      </c>
      <c r="D1303">
        <v>2001</v>
      </c>
      <c r="E1303">
        <v>5</v>
      </c>
      <c r="F1303">
        <v>3</v>
      </c>
      <c r="G1303">
        <v>1</v>
      </c>
      <c r="H1303">
        <v>23</v>
      </c>
      <c r="I1303">
        <v>15</v>
      </c>
      <c r="J1303">
        <v>11.5</v>
      </c>
      <c r="K1303">
        <v>69.69</v>
      </c>
      <c r="L1303">
        <v>0</v>
      </c>
      <c r="M1303">
        <v>0</v>
      </c>
      <c r="N1303">
        <v>0</v>
      </c>
      <c r="O1303" s="2">
        <f t="shared" si="87"/>
        <v>4.5999999999999996</v>
      </c>
      <c r="P1303" s="2">
        <f t="shared" si="88"/>
        <v>7.666666666666667</v>
      </c>
      <c r="Q1303">
        <f t="shared" si="89"/>
        <v>81.19</v>
      </c>
      <c r="R1303">
        <f t="shared" si="90"/>
        <v>0</v>
      </c>
      <c r="S1303" s="3">
        <f>IF(odi[[#This Row],[Milestones]]=0,0,(odi[[#This Row],[Mat]]/odi[[#This Row],[Milestones]]))</f>
        <v>0</v>
      </c>
      <c r="T1303" s="3">
        <f>odi[[#This Row],[Milestones]]/odi[[#This Row],[Mat]]*100</f>
        <v>0</v>
      </c>
      <c r="U1303" s="3"/>
    </row>
    <row r="1304" spans="1:21" x14ac:dyDescent="0.3">
      <c r="A1304">
        <v>43</v>
      </c>
      <c r="B1304" t="s">
        <v>2299</v>
      </c>
      <c r="C1304" t="s">
        <v>13</v>
      </c>
      <c r="D1304">
        <v>1988</v>
      </c>
      <c r="E1304">
        <v>26</v>
      </c>
      <c r="F1304">
        <v>26</v>
      </c>
      <c r="G1304">
        <v>0</v>
      </c>
      <c r="H1304">
        <v>597</v>
      </c>
      <c r="I1304">
        <v>83</v>
      </c>
      <c r="J1304">
        <v>22.96</v>
      </c>
      <c r="K1304">
        <v>58.18</v>
      </c>
      <c r="L1304">
        <v>0</v>
      </c>
      <c r="M1304">
        <v>3</v>
      </c>
      <c r="N1304">
        <v>2</v>
      </c>
      <c r="O1304" s="2">
        <f t="shared" si="87"/>
        <v>22.96153846153846</v>
      </c>
      <c r="P1304" s="2">
        <f t="shared" si="88"/>
        <v>22.96153846153846</v>
      </c>
      <c r="Q1304">
        <f t="shared" si="89"/>
        <v>81.14</v>
      </c>
      <c r="R1304">
        <f t="shared" si="90"/>
        <v>3</v>
      </c>
      <c r="S1304" s="3">
        <f>IF(odi[[#This Row],[Milestones]]=0,0,(odi[[#This Row],[Mat]]/odi[[#This Row],[Milestones]]))</f>
        <v>8.6666666666666661</v>
      </c>
      <c r="T1304" s="3">
        <f>odi[[#This Row],[Milestones]]/odi[[#This Row],[Mat]]*100</f>
        <v>11.538461538461538</v>
      </c>
      <c r="U1304" s="3"/>
    </row>
    <row r="1305" spans="1:21" x14ac:dyDescent="0.3">
      <c r="A1305">
        <v>46</v>
      </c>
      <c r="B1305" t="s">
        <v>2302</v>
      </c>
      <c r="C1305" t="s">
        <v>13</v>
      </c>
      <c r="D1305">
        <v>1991</v>
      </c>
      <c r="E1305">
        <v>25</v>
      </c>
      <c r="F1305">
        <v>24</v>
      </c>
      <c r="G1305">
        <v>0</v>
      </c>
      <c r="H1305">
        <v>591</v>
      </c>
      <c r="I1305">
        <v>124</v>
      </c>
      <c r="J1305">
        <v>24.62</v>
      </c>
      <c r="K1305">
        <v>56.44</v>
      </c>
      <c r="L1305">
        <v>1</v>
      </c>
      <c r="M1305">
        <v>0</v>
      </c>
      <c r="N1305">
        <v>3</v>
      </c>
      <c r="O1305" s="2">
        <f t="shared" si="87"/>
        <v>23.64</v>
      </c>
      <c r="P1305" s="2">
        <f t="shared" si="88"/>
        <v>24.625</v>
      </c>
      <c r="Q1305">
        <f t="shared" si="89"/>
        <v>81.06</v>
      </c>
      <c r="R1305">
        <f t="shared" si="90"/>
        <v>1</v>
      </c>
      <c r="S1305" s="3">
        <f>IF(odi[[#This Row],[Milestones]]=0,0,(odi[[#This Row],[Mat]]/odi[[#This Row],[Milestones]]))</f>
        <v>25</v>
      </c>
      <c r="T1305" s="3">
        <f>odi[[#This Row],[Milestones]]/odi[[#This Row],[Mat]]*100</f>
        <v>4</v>
      </c>
      <c r="U1305" s="3"/>
    </row>
    <row r="1306" spans="1:21" x14ac:dyDescent="0.3">
      <c r="A1306">
        <v>10</v>
      </c>
      <c r="B1306" t="s">
        <v>2721</v>
      </c>
      <c r="C1306" t="s">
        <v>19</v>
      </c>
      <c r="D1306">
        <v>1987</v>
      </c>
      <c r="E1306">
        <v>10</v>
      </c>
      <c r="F1306">
        <v>8</v>
      </c>
      <c r="G1306">
        <v>3</v>
      </c>
      <c r="H1306">
        <v>80</v>
      </c>
      <c r="I1306">
        <v>24</v>
      </c>
      <c r="J1306">
        <v>16</v>
      </c>
      <c r="K1306">
        <v>65.040000000000006</v>
      </c>
      <c r="L1306">
        <v>0</v>
      </c>
      <c r="M1306">
        <v>0</v>
      </c>
      <c r="N1306">
        <v>1</v>
      </c>
      <c r="O1306" s="2">
        <f t="shared" si="87"/>
        <v>8</v>
      </c>
      <c r="P1306" s="2">
        <f t="shared" si="88"/>
        <v>10</v>
      </c>
      <c r="Q1306">
        <f t="shared" si="89"/>
        <v>81.040000000000006</v>
      </c>
      <c r="R1306">
        <f t="shared" si="90"/>
        <v>0</v>
      </c>
      <c r="S1306" s="3">
        <f>IF(odi[[#This Row],[Milestones]]=0,0,(odi[[#This Row],[Mat]]/odi[[#This Row],[Milestones]]))</f>
        <v>0</v>
      </c>
      <c r="T1306" s="3">
        <f>odi[[#This Row],[Milestones]]/odi[[#This Row],[Mat]]*100</f>
        <v>0</v>
      </c>
      <c r="U1306" s="3"/>
    </row>
    <row r="1307" spans="1:21" x14ac:dyDescent="0.3">
      <c r="A1307">
        <v>15</v>
      </c>
      <c r="B1307" t="s">
        <v>3298</v>
      </c>
      <c r="C1307" t="s">
        <v>19</v>
      </c>
      <c r="D1307">
        <v>2013</v>
      </c>
      <c r="E1307">
        <v>2</v>
      </c>
      <c r="F1307">
        <v>2</v>
      </c>
      <c r="G1307">
        <v>1</v>
      </c>
      <c r="H1307">
        <v>6</v>
      </c>
      <c r="I1307">
        <v>6</v>
      </c>
      <c r="J1307">
        <v>6</v>
      </c>
      <c r="K1307">
        <v>75</v>
      </c>
      <c r="L1307">
        <v>0</v>
      </c>
      <c r="M1307">
        <v>0</v>
      </c>
      <c r="N1307">
        <v>1</v>
      </c>
      <c r="O1307" s="2">
        <f t="shared" si="87"/>
        <v>3</v>
      </c>
      <c r="P1307" s="2">
        <f t="shared" si="88"/>
        <v>3</v>
      </c>
      <c r="Q1307">
        <f t="shared" si="89"/>
        <v>81</v>
      </c>
      <c r="R1307">
        <f t="shared" si="90"/>
        <v>0</v>
      </c>
      <c r="S1307" s="3">
        <f>IF(odi[[#This Row],[Milestones]]=0,0,(odi[[#This Row],[Mat]]/odi[[#This Row],[Milestones]]))</f>
        <v>0</v>
      </c>
      <c r="T1307" s="3">
        <f>odi[[#This Row],[Milestones]]/odi[[#This Row],[Mat]]*100</f>
        <v>0</v>
      </c>
      <c r="U1307" s="3"/>
    </row>
    <row r="1308" spans="1:21" x14ac:dyDescent="0.3">
      <c r="A1308">
        <v>18</v>
      </c>
      <c r="B1308" t="s">
        <v>3300</v>
      </c>
      <c r="C1308" t="s">
        <v>15</v>
      </c>
      <c r="D1308">
        <v>2019</v>
      </c>
      <c r="E1308">
        <v>1</v>
      </c>
      <c r="F1308">
        <v>1</v>
      </c>
      <c r="G1308">
        <v>0</v>
      </c>
      <c r="H1308">
        <v>6</v>
      </c>
      <c r="I1308">
        <v>6</v>
      </c>
      <c r="J1308">
        <v>6</v>
      </c>
      <c r="K1308">
        <v>75</v>
      </c>
      <c r="L1308">
        <v>0</v>
      </c>
      <c r="M1308">
        <v>0</v>
      </c>
      <c r="N1308">
        <v>0</v>
      </c>
      <c r="O1308" s="2">
        <f t="shared" si="87"/>
        <v>6</v>
      </c>
      <c r="P1308" s="2">
        <f t="shared" si="88"/>
        <v>6</v>
      </c>
      <c r="Q1308">
        <f t="shared" si="89"/>
        <v>81</v>
      </c>
      <c r="R1308">
        <f t="shared" si="90"/>
        <v>0</v>
      </c>
      <c r="S1308" s="3">
        <f>IF(odi[[#This Row],[Milestones]]=0,0,(odi[[#This Row],[Mat]]/odi[[#This Row],[Milestones]]))</f>
        <v>0</v>
      </c>
      <c r="T1308" s="3">
        <f>odi[[#This Row],[Milestones]]/odi[[#This Row],[Mat]]*100</f>
        <v>0</v>
      </c>
      <c r="U1308" s="3"/>
    </row>
    <row r="1309" spans="1:21" x14ac:dyDescent="0.3">
      <c r="A1309">
        <v>46</v>
      </c>
      <c r="B1309" t="s">
        <v>3000</v>
      </c>
      <c r="C1309" t="s">
        <v>2041</v>
      </c>
      <c r="D1309">
        <v>2009</v>
      </c>
      <c r="E1309">
        <v>3</v>
      </c>
      <c r="F1309">
        <v>2</v>
      </c>
      <c r="G1309">
        <v>0</v>
      </c>
      <c r="H1309">
        <v>27</v>
      </c>
      <c r="I1309">
        <v>17</v>
      </c>
      <c r="J1309">
        <v>13.5</v>
      </c>
      <c r="K1309">
        <v>67.5</v>
      </c>
      <c r="L1309">
        <v>0</v>
      </c>
      <c r="M1309">
        <v>0</v>
      </c>
      <c r="N1309">
        <v>0</v>
      </c>
      <c r="O1309" s="2">
        <f t="shared" si="87"/>
        <v>9</v>
      </c>
      <c r="P1309" s="2">
        <f t="shared" si="88"/>
        <v>13.5</v>
      </c>
      <c r="Q1309">
        <f t="shared" si="89"/>
        <v>81</v>
      </c>
      <c r="R1309">
        <f t="shared" si="90"/>
        <v>0</v>
      </c>
      <c r="S1309" s="3">
        <f>IF(odi[[#This Row],[Milestones]]=0,0,(odi[[#This Row],[Mat]]/odi[[#This Row],[Milestones]]))</f>
        <v>0</v>
      </c>
      <c r="T1309" s="3">
        <f>odi[[#This Row],[Milestones]]/odi[[#This Row],[Mat]]*100</f>
        <v>0</v>
      </c>
      <c r="U1309" s="3"/>
    </row>
    <row r="1310" spans="1:21" x14ac:dyDescent="0.3">
      <c r="A1310">
        <v>37</v>
      </c>
      <c r="B1310" t="s">
        <v>406</v>
      </c>
      <c r="C1310" t="s">
        <v>16</v>
      </c>
      <c r="D1310">
        <v>2016</v>
      </c>
      <c r="E1310">
        <v>130</v>
      </c>
      <c r="F1310">
        <v>65</v>
      </c>
      <c r="G1310">
        <v>18</v>
      </c>
      <c r="H1310">
        <v>457</v>
      </c>
      <c r="I1310">
        <v>39</v>
      </c>
      <c r="J1310">
        <v>9.7200000000000006</v>
      </c>
      <c r="K1310">
        <v>71.180000000000007</v>
      </c>
      <c r="L1310">
        <v>0</v>
      </c>
      <c r="M1310">
        <v>0</v>
      </c>
      <c r="N1310">
        <v>10</v>
      </c>
      <c r="O1310" s="2">
        <f t="shared" si="87"/>
        <v>3.5153846153846153</v>
      </c>
      <c r="P1310" s="2">
        <f t="shared" si="88"/>
        <v>7.0307692307692307</v>
      </c>
      <c r="Q1310">
        <f t="shared" si="89"/>
        <v>80.900000000000006</v>
      </c>
      <c r="R1310">
        <f t="shared" si="90"/>
        <v>0</v>
      </c>
      <c r="S1310" s="3">
        <f>IF(odi[[#This Row],[Milestones]]=0,0,(odi[[#This Row],[Mat]]/odi[[#This Row],[Milestones]]))</f>
        <v>0</v>
      </c>
      <c r="T1310" s="3">
        <f>odi[[#This Row],[Milestones]]/odi[[#This Row],[Mat]]*100</f>
        <v>0</v>
      </c>
      <c r="U1310" s="3"/>
    </row>
    <row r="1311" spans="1:21" x14ac:dyDescent="0.3">
      <c r="A1311">
        <v>17</v>
      </c>
      <c r="B1311" t="s">
        <v>458</v>
      </c>
      <c r="C1311" t="s">
        <v>22</v>
      </c>
      <c r="D1311">
        <v>2014</v>
      </c>
      <c r="E1311">
        <v>61</v>
      </c>
      <c r="F1311">
        <v>46</v>
      </c>
      <c r="G1311">
        <v>3</v>
      </c>
      <c r="H1311">
        <v>776</v>
      </c>
      <c r="I1311">
        <v>79</v>
      </c>
      <c r="J1311">
        <v>18.04</v>
      </c>
      <c r="K1311">
        <v>62.83</v>
      </c>
      <c r="L1311">
        <v>0</v>
      </c>
      <c r="M1311">
        <v>1</v>
      </c>
      <c r="N1311">
        <v>4</v>
      </c>
      <c r="O1311" s="2">
        <f t="shared" si="87"/>
        <v>12.721311475409836</v>
      </c>
      <c r="P1311" s="2">
        <f t="shared" si="88"/>
        <v>16.869565217391305</v>
      </c>
      <c r="Q1311">
        <f t="shared" si="89"/>
        <v>80.87</v>
      </c>
      <c r="R1311">
        <f t="shared" si="90"/>
        <v>1</v>
      </c>
      <c r="S1311" s="3">
        <f>IF(odi[[#This Row],[Milestones]]=0,0,(odi[[#This Row],[Mat]]/odi[[#This Row],[Milestones]]))</f>
        <v>61</v>
      </c>
      <c r="T1311" s="3">
        <f>odi[[#This Row],[Milestones]]/odi[[#This Row],[Mat]]*100</f>
        <v>1.639344262295082</v>
      </c>
      <c r="U1311" s="3"/>
    </row>
    <row r="1312" spans="1:21" x14ac:dyDescent="0.3">
      <c r="A1312">
        <v>29</v>
      </c>
      <c r="B1312" t="s">
        <v>2420</v>
      </c>
      <c r="C1312" t="s">
        <v>15</v>
      </c>
      <c r="D1312">
        <v>1995</v>
      </c>
      <c r="E1312">
        <v>85</v>
      </c>
      <c r="F1312">
        <v>52</v>
      </c>
      <c r="G1312">
        <v>12</v>
      </c>
      <c r="H1312">
        <v>298</v>
      </c>
      <c r="I1312">
        <v>31</v>
      </c>
      <c r="J1312">
        <v>7.45</v>
      </c>
      <c r="K1312">
        <v>73.39</v>
      </c>
      <c r="L1312">
        <v>0</v>
      </c>
      <c r="M1312">
        <v>0</v>
      </c>
      <c r="N1312">
        <v>10</v>
      </c>
      <c r="O1312" s="2">
        <f t="shared" si="87"/>
        <v>3.5058823529411764</v>
      </c>
      <c r="P1312" s="2">
        <f t="shared" si="88"/>
        <v>5.7307692307692308</v>
      </c>
      <c r="Q1312">
        <f t="shared" si="89"/>
        <v>80.84</v>
      </c>
      <c r="R1312">
        <f t="shared" si="90"/>
        <v>0</v>
      </c>
      <c r="S1312" s="3">
        <f>IF(odi[[#This Row],[Milestones]]=0,0,(odi[[#This Row],[Mat]]/odi[[#This Row],[Milestones]]))</f>
        <v>0</v>
      </c>
      <c r="T1312" s="3">
        <f>odi[[#This Row],[Milestones]]/odi[[#This Row],[Mat]]*100</f>
        <v>0</v>
      </c>
      <c r="U1312" s="3"/>
    </row>
    <row r="1313" spans="1:21" x14ac:dyDescent="0.3">
      <c r="A1313">
        <v>31</v>
      </c>
      <c r="B1313" t="s">
        <v>2392</v>
      </c>
      <c r="C1313" t="s">
        <v>13</v>
      </c>
      <c r="D1313">
        <v>2001</v>
      </c>
      <c r="E1313">
        <v>50</v>
      </c>
      <c r="F1313">
        <v>36</v>
      </c>
      <c r="G1313">
        <v>12</v>
      </c>
      <c r="H1313">
        <v>345</v>
      </c>
      <c r="I1313">
        <v>32</v>
      </c>
      <c r="J1313">
        <v>14.37</v>
      </c>
      <c r="K1313">
        <v>66.47</v>
      </c>
      <c r="L1313">
        <v>0</v>
      </c>
      <c r="M1313">
        <v>0</v>
      </c>
      <c r="N1313">
        <v>4</v>
      </c>
      <c r="O1313" s="2">
        <f t="shared" si="87"/>
        <v>6.9</v>
      </c>
      <c r="P1313" s="2">
        <f t="shared" si="88"/>
        <v>9.5833333333333339</v>
      </c>
      <c r="Q1313">
        <f t="shared" si="89"/>
        <v>80.84</v>
      </c>
      <c r="R1313">
        <f t="shared" si="90"/>
        <v>0</v>
      </c>
      <c r="S1313" s="3">
        <f>IF(odi[[#This Row],[Milestones]]=0,0,(odi[[#This Row],[Mat]]/odi[[#This Row],[Milestones]]))</f>
        <v>0</v>
      </c>
      <c r="T1313" s="3">
        <f>odi[[#This Row],[Milestones]]/odi[[#This Row],[Mat]]*100</f>
        <v>0</v>
      </c>
      <c r="U1313" s="3"/>
    </row>
    <row r="1314" spans="1:21" x14ac:dyDescent="0.3">
      <c r="A1314">
        <v>14</v>
      </c>
      <c r="B1314" t="s">
        <v>2560</v>
      </c>
      <c r="C1314" t="s">
        <v>13</v>
      </c>
      <c r="D1314">
        <v>2000</v>
      </c>
      <c r="E1314">
        <v>10</v>
      </c>
      <c r="F1314">
        <v>8</v>
      </c>
      <c r="G1314">
        <v>1</v>
      </c>
      <c r="H1314">
        <v>151</v>
      </c>
      <c r="I1314">
        <v>53</v>
      </c>
      <c r="J1314">
        <v>21.57</v>
      </c>
      <c r="K1314">
        <v>59.21</v>
      </c>
      <c r="L1314">
        <v>0</v>
      </c>
      <c r="M1314">
        <v>1</v>
      </c>
      <c r="N1314">
        <v>0</v>
      </c>
      <c r="O1314" s="2">
        <f t="shared" si="87"/>
        <v>15.1</v>
      </c>
      <c r="P1314" s="2">
        <f t="shared" si="88"/>
        <v>18.875</v>
      </c>
      <c r="Q1314">
        <f t="shared" si="89"/>
        <v>80.78</v>
      </c>
      <c r="R1314">
        <f t="shared" si="90"/>
        <v>1</v>
      </c>
      <c r="S1314" s="3">
        <f>IF(odi[[#This Row],[Milestones]]=0,0,(odi[[#This Row],[Mat]]/odi[[#This Row],[Milestones]]))</f>
        <v>10</v>
      </c>
      <c r="T1314" s="3">
        <f>odi[[#This Row],[Milestones]]/odi[[#This Row],[Mat]]*100</f>
        <v>10</v>
      </c>
      <c r="U1314" s="3"/>
    </row>
    <row r="1315" spans="1:21" x14ac:dyDescent="0.3">
      <c r="A1315">
        <v>27</v>
      </c>
      <c r="B1315" t="s">
        <v>3270</v>
      </c>
      <c r="C1315" t="s">
        <v>17</v>
      </c>
      <c r="D1315">
        <v>2000</v>
      </c>
      <c r="E1315">
        <v>7</v>
      </c>
      <c r="F1315">
        <v>2</v>
      </c>
      <c r="G1315">
        <v>1</v>
      </c>
      <c r="H1315">
        <v>8</v>
      </c>
      <c r="I1315">
        <v>7</v>
      </c>
      <c r="J1315">
        <v>8</v>
      </c>
      <c r="K1315">
        <v>72.72</v>
      </c>
      <c r="L1315">
        <v>0</v>
      </c>
      <c r="M1315">
        <v>0</v>
      </c>
      <c r="N1315">
        <v>0</v>
      </c>
      <c r="O1315" s="2">
        <f t="shared" si="87"/>
        <v>1.1428571428571428</v>
      </c>
      <c r="P1315" s="2">
        <f t="shared" si="88"/>
        <v>4</v>
      </c>
      <c r="Q1315">
        <f t="shared" si="89"/>
        <v>80.72</v>
      </c>
      <c r="R1315">
        <f t="shared" si="90"/>
        <v>0</v>
      </c>
      <c r="S1315" s="3">
        <f>IF(odi[[#This Row],[Milestones]]=0,0,(odi[[#This Row],[Mat]]/odi[[#This Row],[Milestones]]))</f>
        <v>0</v>
      </c>
      <c r="T1315" s="3">
        <f>odi[[#This Row],[Milestones]]/odi[[#This Row],[Mat]]*100</f>
        <v>0</v>
      </c>
      <c r="U1315" s="3"/>
    </row>
    <row r="1316" spans="1:21" x14ac:dyDescent="0.3">
      <c r="A1316">
        <v>46</v>
      </c>
      <c r="B1316" t="s">
        <v>2575</v>
      </c>
      <c r="C1316" t="s">
        <v>17</v>
      </c>
      <c r="D1316">
        <v>1997</v>
      </c>
      <c r="E1316">
        <v>56</v>
      </c>
      <c r="F1316">
        <v>22</v>
      </c>
      <c r="G1316">
        <v>9</v>
      </c>
      <c r="H1316">
        <v>141</v>
      </c>
      <c r="I1316">
        <v>26</v>
      </c>
      <c r="J1316">
        <v>10.84</v>
      </c>
      <c r="K1316">
        <v>69.8</v>
      </c>
      <c r="L1316">
        <v>0</v>
      </c>
      <c r="M1316">
        <v>0</v>
      </c>
      <c r="N1316">
        <v>3</v>
      </c>
      <c r="O1316" s="2">
        <f t="shared" si="87"/>
        <v>2.5178571428571428</v>
      </c>
      <c r="P1316" s="2">
        <f t="shared" si="88"/>
        <v>6.4090909090909092</v>
      </c>
      <c r="Q1316">
        <f t="shared" si="89"/>
        <v>80.64</v>
      </c>
      <c r="R1316">
        <f t="shared" si="90"/>
        <v>0</v>
      </c>
      <c r="S1316" s="3">
        <f>IF(odi[[#This Row],[Milestones]]=0,0,(odi[[#This Row],[Mat]]/odi[[#This Row],[Milestones]]))</f>
        <v>0</v>
      </c>
      <c r="T1316" s="3">
        <f>odi[[#This Row],[Milestones]]/odi[[#This Row],[Mat]]*100</f>
        <v>0</v>
      </c>
      <c r="U1316" s="3"/>
    </row>
    <row r="1317" spans="1:21" x14ac:dyDescent="0.3">
      <c r="A1317">
        <v>44</v>
      </c>
      <c r="B1317" t="s">
        <v>2573</v>
      </c>
      <c r="C1317" t="s">
        <v>13</v>
      </c>
      <c r="D1317">
        <v>1999</v>
      </c>
      <c r="E1317">
        <v>42</v>
      </c>
      <c r="F1317">
        <v>20</v>
      </c>
      <c r="G1317">
        <v>9</v>
      </c>
      <c r="H1317">
        <v>141</v>
      </c>
      <c r="I1317">
        <v>38</v>
      </c>
      <c r="J1317">
        <v>12.81</v>
      </c>
      <c r="K1317">
        <v>67.78</v>
      </c>
      <c r="L1317">
        <v>0</v>
      </c>
      <c r="M1317">
        <v>0</v>
      </c>
      <c r="N1317">
        <v>1</v>
      </c>
      <c r="O1317" s="2">
        <f t="shared" si="87"/>
        <v>3.3571428571428572</v>
      </c>
      <c r="P1317" s="2">
        <f t="shared" si="88"/>
        <v>7.05</v>
      </c>
      <c r="Q1317">
        <f t="shared" si="89"/>
        <v>80.59</v>
      </c>
      <c r="R1317">
        <f t="shared" si="90"/>
        <v>0</v>
      </c>
      <c r="S1317" s="3">
        <f>IF(odi[[#This Row],[Milestones]]=0,0,(odi[[#This Row],[Mat]]/odi[[#This Row],[Milestones]]))</f>
        <v>0</v>
      </c>
      <c r="T1317" s="3">
        <f>odi[[#This Row],[Milestones]]/odi[[#This Row],[Mat]]*100</f>
        <v>0</v>
      </c>
      <c r="U1317" s="3"/>
    </row>
    <row r="1318" spans="1:21" x14ac:dyDescent="0.3">
      <c r="A1318">
        <v>11</v>
      </c>
      <c r="B1318" t="s">
        <v>2559</v>
      </c>
      <c r="C1318" t="s">
        <v>12</v>
      </c>
      <c r="D1318">
        <v>2001</v>
      </c>
      <c r="E1318">
        <v>88</v>
      </c>
      <c r="F1318">
        <v>31</v>
      </c>
      <c r="G1318">
        <v>18</v>
      </c>
      <c r="H1318">
        <v>152</v>
      </c>
      <c r="I1318">
        <v>29</v>
      </c>
      <c r="J1318">
        <v>11.69</v>
      </c>
      <c r="K1318">
        <v>68.77</v>
      </c>
      <c r="L1318">
        <v>0</v>
      </c>
      <c r="M1318">
        <v>0</v>
      </c>
      <c r="N1318">
        <v>5</v>
      </c>
      <c r="O1318" s="2">
        <f t="shared" si="87"/>
        <v>1.7272727272727273</v>
      </c>
      <c r="P1318" s="2">
        <f t="shared" si="88"/>
        <v>4.903225806451613</v>
      </c>
      <c r="Q1318">
        <f t="shared" si="89"/>
        <v>80.459999999999994</v>
      </c>
      <c r="R1318">
        <f t="shared" si="90"/>
        <v>0</v>
      </c>
      <c r="S1318" s="3">
        <f>IF(odi[[#This Row],[Milestones]]=0,0,(odi[[#This Row],[Mat]]/odi[[#This Row],[Milestones]]))</f>
        <v>0</v>
      </c>
      <c r="T1318" s="3">
        <f>odi[[#This Row],[Milestones]]/odi[[#This Row],[Mat]]*100</f>
        <v>0</v>
      </c>
      <c r="U1318" s="3"/>
    </row>
    <row r="1319" spans="1:21" x14ac:dyDescent="0.3">
      <c r="A1319">
        <v>12</v>
      </c>
      <c r="B1319" t="s">
        <v>2382</v>
      </c>
      <c r="C1319" t="s">
        <v>11</v>
      </c>
      <c r="D1319">
        <v>2000</v>
      </c>
      <c r="E1319">
        <v>34</v>
      </c>
      <c r="F1319">
        <v>27</v>
      </c>
      <c r="G1319">
        <v>4</v>
      </c>
      <c r="H1319">
        <v>362</v>
      </c>
      <c r="I1319">
        <v>55</v>
      </c>
      <c r="J1319">
        <v>15.73</v>
      </c>
      <c r="K1319">
        <v>64.64</v>
      </c>
      <c r="L1319">
        <v>0</v>
      </c>
      <c r="M1319">
        <v>1</v>
      </c>
      <c r="N1319">
        <v>2</v>
      </c>
      <c r="O1319" s="2">
        <f t="shared" si="87"/>
        <v>10.647058823529411</v>
      </c>
      <c r="P1319" s="2">
        <f t="shared" si="88"/>
        <v>13.407407407407407</v>
      </c>
      <c r="Q1319">
        <f t="shared" si="89"/>
        <v>80.37</v>
      </c>
      <c r="R1319">
        <f t="shared" si="90"/>
        <v>1</v>
      </c>
      <c r="S1319" s="3">
        <f>IF(odi[[#This Row],[Milestones]]=0,0,(odi[[#This Row],[Mat]]/odi[[#This Row],[Milestones]]))</f>
        <v>34</v>
      </c>
      <c r="T1319" s="3">
        <f>odi[[#This Row],[Milestones]]/odi[[#This Row],[Mat]]*100</f>
        <v>2.9411764705882351</v>
      </c>
      <c r="U1319" s="3"/>
    </row>
    <row r="1320" spans="1:21" x14ac:dyDescent="0.3">
      <c r="A1320">
        <v>30</v>
      </c>
      <c r="B1320" t="s">
        <v>2364</v>
      </c>
      <c r="C1320" t="s">
        <v>2021</v>
      </c>
      <c r="D1320">
        <v>2007</v>
      </c>
      <c r="E1320">
        <v>29</v>
      </c>
      <c r="F1320">
        <v>25</v>
      </c>
      <c r="G1320">
        <v>1</v>
      </c>
      <c r="H1320">
        <v>400</v>
      </c>
      <c r="I1320">
        <v>58</v>
      </c>
      <c r="J1320">
        <v>16.66</v>
      </c>
      <c r="K1320">
        <v>63.69</v>
      </c>
      <c r="L1320">
        <v>0</v>
      </c>
      <c r="M1320">
        <v>2</v>
      </c>
      <c r="N1320">
        <v>4</v>
      </c>
      <c r="O1320" s="2">
        <f t="shared" si="87"/>
        <v>13.793103448275861</v>
      </c>
      <c r="P1320" s="2">
        <f t="shared" si="88"/>
        <v>16</v>
      </c>
      <c r="Q1320">
        <f t="shared" si="89"/>
        <v>80.349999999999994</v>
      </c>
      <c r="R1320">
        <f t="shared" si="90"/>
        <v>2</v>
      </c>
      <c r="S1320" s="3">
        <f>IF(odi[[#This Row],[Milestones]]=0,0,(odi[[#This Row],[Mat]]/odi[[#This Row],[Milestones]]))</f>
        <v>14.5</v>
      </c>
      <c r="T1320" s="3">
        <f>odi[[#This Row],[Milestones]]/odi[[#This Row],[Mat]]*100</f>
        <v>6.8965517241379306</v>
      </c>
      <c r="U1320" s="3"/>
    </row>
    <row r="1321" spans="1:21" x14ac:dyDescent="0.3">
      <c r="A1321">
        <v>8</v>
      </c>
      <c r="B1321" t="s">
        <v>2475</v>
      </c>
      <c r="C1321" t="s">
        <v>12</v>
      </c>
      <c r="D1321">
        <v>1983</v>
      </c>
      <c r="E1321">
        <v>20</v>
      </c>
      <c r="F1321">
        <v>13</v>
      </c>
      <c r="G1321">
        <v>0</v>
      </c>
      <c r="H1321">
        <v>229</v>
      </c>
      <c r="I1321">
        <v>110</v>
      </c>
      <c r="J1321">
        <v>17.61</v>
      </c>
      <c r="K1321">
        <v>62.73</v>
      </c>
      <c r="L1321">
        <v>1</v>
      </c>
      <c r="M1321">
        <v>0</v>
      </c>
      <c r="N1321">
        <v>2</v>
      </c>
      <c r="O1321" s="2">
        <f t="shared" si="87"/>
        <v>11.45</v>
      </c>
      <c r="P1321" s="2">
        <f t="shared" si="88"/>
        <v>17.615384615384617</v>
      </c>
      <c r="Q1321">
        <f t="shared" si="89"/>
        <v>80.34</v>
      </c>
      <c r="R1321">
        <f t="shared" si="90"/>
        <v>1</v>
      </c>
      <c r="S1321" s="3">
        <f>IF(odi[[#This Row],[Milestones]]=0,0,(odi[[#This Row],[Mat]]/odi[[#This Row],[Milestones]]))</f>
        <v>20</v>
      </c>
      <c r="T1321" s="3">
        <f>odi[[#This Row],[Milestones]]/odi[[#This Row],[Mat]]*100</f>
        <v>5</v>
      </c>
      <c r="U1321" s="3"/>
    </row>
    <row r="1322" spans="1:21" x14ac:dyDescent="0.3">
      <c r="A1322">
        <v>2</v>
      </c>
      <c r="B1322" t="s">
        <v>2327</v>
      </c>
      <c r="C1322" t="s">
        <v>16</v>
      </c>
      <c r="D1322">
        <v>2011</v>
      </c>
      <c r="E1322">
        <v>22</v>
      </c>
      <c r="F1322">
        <v>22</v>
      </c>
      <c r="G1322">
        <v>1</v>
      </c>
      <c r="H1322">
        <v>504</v>
      </c>
      <c r="I1322">
        <v>81</v>
      </c>
      <c r="J1322">
        <v>24</v>
      </c>
      <c r="K1322">
        <v>56.31</v>
      </c>
      <c r="L1322">
        <v>0</v>
      </c>
      <c r="M1322">
        <v>3</v>
      </c>
      <c r="N1322">
        <v>0</v>
      </c>
      <c r="O1322" s="2">
        <f t="shared" si="87"/>
        <v>22.90909090909091</v>
      </c>
      <c r="P1322" s="2">
        <f t="shared" si="88"/>
        <v>22.90909090909091</v>
      </c>
      <c r="Q1322">
        <f t="shared" si="89"/>
        <v>80.31</v>
      </c>
      <c r="R1322">
        <f t="shared" si="90"/>
        <v>3</v>
      </c>
      <c r="S1322" s="3">
        <f>IF(odi[[#This Row],[Milestones]]=0,0,(odi[[#This Row],[Mat]]/odi[[#This Row],[Milestones]]))</f>
        <v>7.333333333333333</v>
      </c>
      <c r="T1322" s="3">
        <f>odi[[#This Row],[Milestones]]/odi[[#This Row],[Mat]]*100</f>
        <v>13.636363636363635</v>
      </c>
      <c r="U1322" s="3"/>
    </row>
    <row r="1323" spans="1:21" x14ac:dyDescent="0.3">
      <c r="A1323">
        <v>43</v>
      </c>
      <c r="B1323" t="s">
        <v>478</v>
      </c>
      <c r="C1323" t="s">
        <v>2024</v>
      </c>
      <c r="D1323">
        <v>2014</v>
      </c>
      <c r="E1323">
        <v>80</v>
      </c>
      <c r="F1323">
        <v>77</v>
      </c>
      <c r="G1323">
        <v>5</v>
      </c>
      <c r="H1323">
        <v>1501</v>
      </c>
      <c r="I1323">
        <v>61</v>
      </c>
      <c r="J1323">
        <v>20.84</v>
      </c>
      <c r="K1323">
        <v>59.44</v>
      </c>
      <c r="L1323">
        <v>0</v>
      </c>
      <c r="M1323">
        <v>7</v>
      </c>
      <c r="N1323">
        <v>6</v>
      </c>
      <c r="O1323" s="2">
        <f t="shared" si="87"/>
        <v>18.762499999999999</v>
      </c>
      <c r="P1323" s="2">
        <f t="shared" si="88"/>
        <v>19.493506493506494</v>
      </c>
      <c r="Q1323">
        <f t="shared" si="89"/>
        <v>80.28</v>
      </c>
      <c r="R1323">
        <f t="shared" si="90"/>
        <v>7</v>
      </c>
      <c r="S1323" s="3">
        <f>IF(odi[[#This Row],[Milestones]]=0,0,(odi[[#This Row],[Mat]]/odi[[#This Row],[Milestones]]))</f>
        <v>11.428571428571429</v>
      </c>
      <c r="T1323" s="3">
        <f>odi[[#This Row],[Milestones]]/odi[[#This Row],[Mat]]*100</f>
        <v>8.75</v>
      </c>
      <c r="U1323" s="3"/>
    </row>
    <row r="1324" spans="1:21" x14ac:dyDescent="0.3">
      <c r="A1324">
        <v>8</v>
      </c>
      <c r="B1324" t="s">
        <v>2768</v>
      </c>
      <c r="C1324" t="s">
        <v>18</v>
      </c>
      <c r="D1324">
        <v>1974</v>
      </c>
      <c r="E1324">
        <v>3</v>
      </c>
      <c r="F1324">
        <v>3</v>
      </c>
      <c r="G1324">
        <v>0</v>
      </c>
      <c r="H1324">
        <v>62</v>
      </c>
      <c r="I1324">
        <v>38</v>
      </c>
      <c r="J1324">
        <v>20.66</v>
      </c>
      <c r="K1324">
        <v>59.61</v>
      </c>
      <c r="L1324">
        <v>0</v>
      </c>
      <c r="M1324">
        <v>0</v>
      </c>
      <c r="N1324">
        <v>1</v>
      </c>
      <c r="O1324" s="2">
        <f t="shared" si="87"/>
        <v>20.666666666666668</v>
      </c>
      <c r="P1324" s="2">
        <f t="shared" si="88"/>
        <v>20.666666666666668</v>
      </c>
      <c r="Q1324">
        <f t="shared" si="89"/>
        <v>80.27</v>
      </c>
      <c r="R1324">
        <f t="shared" si="90"/>
        <v>0</v>
      </c>
      <c r="S1324" s="3">
        <f>IF(odi[[#This Row],[Milestones]]=0,0,(odi[[#This Row],[Mat]]/odi[[#This Row],[Milestones]]))</f>
        <v>0</v>
      </c>
      <c r="T1324" s="3">
        <f>odi[[#This Row],[Milestones]]/odi[[#This Row],[Mat]]*100</f>
        <v>0</v>
      </c>
      <c r="U1324" s="3"/>
    </row>
    <row r="1325" spans="1:21" x14ac:dyDescent="0.3">
      <c r="A1325">
        <v>16</v>
      </c>
      <c r="B1325" t="s">
        <v>1909</v>
      </c>
      <c r="C1325" t="s">
        <v>13</v>
      </c>
      <c r="D1325">
        <v>2019</v>
      </c>
      <c r="E1325">
        <v>1</v>
      </c>
      <c r="F1325">
        <v>1</v>
      </c>
      <c r="G1325">
        <v>1</v>
      </c>
      <c r="H1325">
        <v>61</v>
      </c>
      <c r="I1325">
        <v>61</v>
      </c>
      <c r="J1325">
        <v>0</v>
      </c>
      <c r="K1325">
        <v>80.260000000000005</v>
      </c>
      <c r="L1325">
        <v>0</v>
      </c>
      <c r="M1325">
        <v>1</v>
      </c>
      <c r="N1325">
        <v>0</v>
      </c>
      <c r="O1325" s="2">
        <f t="shared" si="87"/>
        <v>61</v>
      </c>
      <c r="P1325" s="2">
        <f t="shared" si="88"/>
        <v>61</v>
      </c>
      <c r="Q1325">
        <f t="shared" si="89"/>
        <v>80.260000000000005</v>
      </c>
      <c r="R1325">
        <f t="shared" si="90"/>
        <v>1</v>
      </c>
      <c r="S1325" s="3">
        <f>IF(odi[[#This Row],[Milestones]]=0,0,(odi[[#This Row],[Mat]]/odi[[#This Row],[Milestones]]))</f>
        <v>1</v>
      </c>
      <c r="T1325" s="3">
        <f>odi[[#This Row],[Milestones]]/odi[[#This Row],[Mat]]*100</f>
        <v>100</v>
      </c>
      <c r="U1325" s="3"/>
    </row>
    <row r="1326" spans="1:21" x14ac:dyDescent="0.3">
      <c r="A1326">
        <v>38</v>
      </c>
      <c r="B1326" t="s">
        <v>2602</v>
      </c>
      <c r="C1326" t="s">
        <v>13</v>
      </c>
      <c r="D1326">
        <v>1975</v>
      </c>
      <c r="E1326">
        <v>6</v>
      </c>
      <c r="F1326">
        <v>6</v>
      </c>
      <c r="G1326">
        <v>1</v>
      </c>
      <c r="H1326">
        <v>128</v>
      </c>
      <c r="I1326">
        <v>52</v>
      </c>
      <c r="J1326">
        <v>25.6</v>
      </c>
      <c r="K1326">
        <v>54.46</v>
      </c>
      <c r="L1326">
        <v>0</v>
      </c>
      <c r="M1326">
        <v>1</v>
      </c>
      <c r="N1326">
        <v>0</v>
      </c>
      <c r="O1326" s="2">
        <f t="shared" si="87"/>
        <v>21.333333333333332</v>
      </c>
      <c r="P1326" s="2">
        <f t="shared" si="88"/>
        <v>21.333333333333332</v>
      </c>
      <c r="Q1326">
        <f t="shared" si="89"/>
        <v>80.06</v>
      </c>
      <c r="R1326">
        <f t="shared" si="90"/>
        <v>1</v>
      </c>
      <c r="S1326" s="3">
        <f>IF(odi[[#This Row],[Milestones]]=0,0,(odi[[#This Row],[Mat]]/odi[[#This Row],[Milestones]]))</f>
        <v>6</v>
      </c>
      <c r="T1326" s="3">
        <f>odi[[#This Row],[Milestones]]/odi[[#This Row],[Mat]]*100</f>
        <v>16.666666666666664</v>
      </c>
      <c r="U1326" s="3"/>
    </row>
    <row r="1327" spans="1:21" x14ac:dyDescent="0.3">
      <c r="A1327">
        <v>32</v>
      </c>
      <c r="B1327" t="s">
        <v>2543</v>
      </c>
      <c r="C1327" t="s">
        <v>18</v>
      </c>
      <c r="D1327">
        <v>1996</v>
      </c>
      <c r="E1327">
        <v>18</v>
      </c>
      <c r="F1327">
        <v>16</v>
      </c>
      <c r="G1327">
        <v>7</v>
      </c>
      <c r="H1327">
        <v>162</v>
      </c>
      <c r="I1327">
        <v>33</v>
      </c>
      <c r="J1327">
        <v>18</v>
      </c>
      <c r="K1327">
        <v>62.06</v>
      </c>
      <c r="L1327">
        <v>0</v>
      </c>
      <c r="M1327">
        <v>0</v>
      </c>
      <c r="N1327">
        <v>0</v>
      </c>
      <c r="O1327" s="2">
        <f t="shared" si="87"/>
        <v>9</v>
      </c>
      <c r="P1327" s="2">
        <f t="shared" si="88"/>
        <v>10.125</v>
      </c>
      <c r="Q1327">
        <f t="shared" si="89"/>
        <v>80.06</v>
      </c>
      <c r="R1327">
        <f t="shared" si="90"/>
        <v>0</v>
      </c>
      <c r="S1327" s="3">
        <f>IF(odi[[#This Row],[Milestones]]=0,0,(odi[[#This Row],[Mat]]/odi[[#This Row],[Milestones]]))</f>
        <v>0</v>
      </c>
      <c r="T1327" s="3">
        <f>odi[[#This Row],[Milestones]]/odi[[#This Row],[Mat]]*100</f>
        <v>0</v>
      </c>
      <c r="U1327" s="3"/>
    </row>
    <row r="1328" spans="1:21" x14ac:dyDescent="0.3">
      <c r="A1328">
        <v>25</v>
      </c>
      <c r="B1328" t="s">
        <v>678</v>
      </c>
      <c r="C1328" t="s">
        <v>2024</v>
      </c>
      <c r="D1328">
        <v>2009</v>
      </c>
      <c r="E1328">
        <v>90</v>
      </c>
      <c r="F1328">
        <v>87</v>
      </c>
      <c r="G1328">
        <v>1</v>
      </c>
      <c r="H1328">
        <v>2016</v>
      </c>
      <c r="I1328">
        <v>144</v>
      </c>
      <c r="J1328">
        <v>23.44</v>
      </c>
      <c r="K1328">
        <v>56.61</v>
      </c>
      <c r="L1328">
        <v>2</v>
      </c>
      <c r="M1328">
        <v>12</v>
      </c>
      <c r="N1328">
        <v>12</v>
      </c>
      <c r="O1328" s="2">
        <f t="shared" si="87"/>
        <v>22.4</v>
      </c>
      <c r="P1328" s="2">
        <f t="shared" si="88"/>
        <v>23.172413793103448</v>
      </c>
      <c r="Q1328">
        <f t="shared" si="89"/>
        <v>80.05</v>
      </c>
      <c r="R1328">
        <f t="shared" si="90"/>
        <v>14</v>
      </c>
      <c r="S1328" s="3">
        <f>IF(odi[[#This Row],[Milestones]]=0,0,(odi[[#This Row],[Mat]]/odi[[#This Row],[Milestones]]))</f>
        <v>6.4285714285714288</v>
      </c>
      <c r="T1328" s="3">
        <f>odi[[#This Row],[Milestones]]/odi[[#This Row],[Mat]]*100</f>
        <v>15.555555555555555</v>
      </c>
      <c r="U1328" s="3"/>
    </row>
    <row r="1329" spans="1:21" x14ac:dyDescent="0.3">
      <c r="A1329">
        <v>39</v>
      </c>
      <c r="B1329" t="s">
        <v>2853</v>
      </c>
      <c r="C1329" t="s">
        <v>11</v>
      </c>
      <c r="D1329">
        <v>2003</v>
      </c>
      <c r="E1329">
        <v>5</v>
      </c>
      <c r="F1329">
        <v>4</v>
      </c>
      <c r="G1329">
        <v>1</v>
      </c>
      <c r="H1329">
        <v>47</v>
      </c>
      <c r="I1329">
        <v>19</v>
      </c>
      <c r="J1329">
        <v>15.66</v>
      </c>
      <c r="K1329">
        <v>64.38</v>
      </c>
      <c r="L1329">
        <v>0</v>
      </c>
      <c r="M1329">
        <v>0</v>
      </c>
      <c r="N1329">
        <v>0</v>
      </c>
      <c r="O1329" s="2">
        <f t="shared" si="87"/>
        <v>9.4</v>
      </c>
      <c r="P1329" s="2">
        <f t="shared" si="88"/>
        <v>11.75</v>
      </c>
      <c r="Q1329">
        <f t="shared" si="89"/>
        <v>80.039999999999992</v>
      </c>
      <c r="R1329">
        <f t="shared" si="90"/>
        <v>0</v>
      </c>
      <c r="S1329" s="3">
        <f>IF(odi[[#This Row],[Milestones]]=0,0,(odi[[#This Row],[Mat]]/odi[[#This Row],[Milestones]]))</f>
        <v>0</v>
      </c>
      <c r="T1329" s="3">
        <f>odi[[#This Row],[Milestones]]/odi[[#This Row],[Mat]]*100</f>
        <v>0</v>
      </c>
      <c r="U1329" s="3"/>
    </row>
    <row r="1330" spans="1:21" x14ac:dyDescent="0.3">
      <c r="A1330">
        <v>26</v>
      </c>
      <c r="B1330" t="s">
        <v>583</v>
      </c>
      <c r="C1330" t="s">
        <v>19</v>
      </c>
      <c r="D1330">
        <v>2006</v>
      </c>
      <c r="E1330">
        <v>12</v>
      </c>
      <c r="F1330">
        <v>10</v>
      </c>
      <c r="G1330">
        <v>0</v>
      </c>
      <c r="H1330">
        <v>147</v>
      </c>
      <c r="I1330">
        <v>58</v>
      </c>
      <c r="J1330">
        <v>14.7</v>
      </c>
      <c r="K1330">
        <v>65.33</v>
      </c>
      <c r="L1330">
        <v>0</v>
      </c>
      <c r="M1330">
        <v>1</v>
      </c>
      <c r="N1330">
        <v>2</v>
      </c>
      <c r="O1330" s="2">
        <f t="shared" si="87"/>
        <v>12.25</v>
      </c>
      <c r="P1330" s="2">
        <f t="shared" si="88"/>
        <v>14.7</v>
      </c>
      <c r="Q1330">
        <f t="shared" si="89"/>
        <v>80.03</v>
      </c>
      <c r="R1330">
        <f t="shared" si="90"/>
        <v>1</v>
      </c>
      <c r="S1330" s="3">
        <f>IF(odi[[#This Row],[Milestones]]=0,0,(odi[[#This Row],[Mat]]/odi[[#This Row],[Milestones]]))</f>
        <v>12</v>
      </c>
      <c r="T1330" s="3">
        <f>odi[[#This Row],[Milestones]]/odi[[#This Row],[Mat]]*100</f>
        <v>8.3333333333333321</v>
      </c>
      <c r="U1330" s="3"/>
    </row>
    <row r="1331" spans="1:21" x14ac:dyDescent="0.3">
      <c r="A1331">
        <v>23</v>
      </c>
      <c r="B1331" t="s">
        <v>2843</v>
      </c>
      <c r="C1331" t="s">
        <v>13</v>
      </c>
      <c r="D1331">
        <v>1975</v>
      </c>
      <c r="E1331">
        <v>14</v>
      </c>
      <c r="F1331">
        <v>6</v>
      </c>
      <c r="G1331">
        <v>3</v>
      </c>
      <c r="H1331">
        <v>48</v>
      </c>
      <c r="I1331">
        <v>18</v>
      </c>
      <c r="J1331">
        <v>16</v>
      </c>
      <c r="K1331">
        <v>64</v>
      </c>
      <c r="L1331">
        <v>0</v>
      </c>
      <c r="M1331">
        <v>0</v>
      </c>
      <c r="N1331">
        <v>1</v>
      </c>
      <c r="O1331" s="2">
        <f t="shared" si="87"/>
        <v>3.4285714285714284</v>
      </c>
      <c r="P1331" s="2">
        <f t="shared" si="88"/>
        <v>8</v>
      </c>
      <c r="Q1331">
        <f t="shared" si="89"/>
        <v>80</v>
      </c>
      <c r="R1331">
        <f t="shared" si="90"/>
        <v>0</v>
      </c>
      <c r="S1331" s="3">
        <f>IF(odi[[#This Row],[Milestones]]=0,0,(odi[[#This Row],[Mat]]/odi[[#This Row],[Milestones]]))</f>
        <v>0</v>
      </c>
      <c r="T1331" s="3">
        <f>odi[[#This Row],[Milestones]]/odi[[#This Row],[Mat]]*100</f>
        <v>0</v>
      </c>
      <c r="U1331" s="3"/>
    </row>
    <row r="1332" spans="1:21" x14ac:dyDescent="0.3">
      <c r="A1332">
        <v>18</v>
      </c>
      <c r="B1332" t="s">
        <v>2284</v>
      </c>
      <c r="C1332" t="s">
        <v>16</v>
      </c>
      <c r="D1332">
        <v>1987</v>
      </c>
      <c r="E1332">
        <v>31</v>
      </c>
      <c r="F1332">
        <v>31</v>
      </c>
      <c r="G1332">
        <v>3</v>
      </c>
      <c r="H1332">
        <v>642</v>
      </c>
      <c r="I1332">
        <v>69</v>
      </c>
      <c r="J1332">
        <v>22.92</v>
      </c>
      <c r="K1332">
        <v>57.06</v>
      </c>
      <c r="L1332">
        <v>0</v>
      </c>
      <c r="M1332">
        <v>4</v>
      </c>
      <c r="N1332">
        <v>3</v>
      </c>
      <c r="O1332" s="2">
        <f t="shared" si="87"/>
        <v>20.70967741935484</v>
      </c>
      <c r="P1332" s="2">
        <f t="shared" si="88"/>
        <v>20.70967741935484</v>
      </c>
      <c r="Q1332">
        <f t="shared" si="89"/>
        <v>79.98</v>
      </c>
      <c r="R1332">
        <f t="shared" si="90"/>
        <v>4</v>
      </c>
      <c r="S1332" s="3">
        <f>IF(odi[[#This Row],[Milestones]]=0,0,(odi[[#This Row],[Mat]]/odi[[#This Row],[Milestones]]))</f>
        <v>7.75</v>
      </c>
      <c r="T1332" s="3">
        <f>odi[[#This Row],[Milestones]]/odi[[#This Row],[Mat]]*100</f>
        <v>12.903225806451612</v>
      </c>
      <c r="U1332" s="3"/>
    </row>
    <row r="1333" spans="1:21" x14ac:dyDescent="0.3">
      <c r="A1333">
        <v>20</v>
      </c>
      <c r="B1333" t="s">
        <v>2385</v>
      </c>
      <c r="C1333" t="s">
        <v>13</v>
      </c>
      <c r="D1333">
        <v>2003</v>
      </c>
      <c r="E1333">
        <v>31</v>
      </c>
      <c r="F1333">
        <v>30</v>
      </c>
      <c r="G1333">
        <v>5</v>
      </c>
      <c r="H1333">
        <v>360</v>
      </c>
      <c r="I1333">
        <v>53</v>
      </c>
      <c r="J1333">
        <v>14.4</v>
      </c>
      <c r="K1333">
        <v>65.569999999999993</v>
      </c>
      <c r="L1333">
        <v>0</v>
      </c>
      <c r="M1333">
        <v>1</v>
      </c>
      <c r="N1333">
        <v>7</v>
      </c>
      <c r="O1333" s="2">
        <f t="shared" si="87"/>
        <v>11.612903225806452</v>
      </c>
      <c r="P1333" s="2">
        <f t="shared" si="88"/>
        <v>12</v>
      </c>
      <c r="Q1333">
        <f t="shared" si="89"/>
        <v>79.97</v>
      </c>
      <c r="R1333">
        <f t="shared" si="90"/>
        <v>1</v>
      </c>
      <c r="S1333" s="3">
        <f>IF(odi[[#This Row],[Milestones]]=0,0,(odi[[#This Row],[Mat]]/odi[[#This Row],[Milestones]]))</f>
        <v>31</v>
      </c>
      <c r="T1333" s="3">
        <f>odi[[#This Row],[Milestones]]/odi[[#This Row],[Mat]]*100</f>
        <v>3.225806451612903</v>
      </c>
      <c r="U1333" s="3"/>
    </row>
    <row r="1334" spans="1:21" x14ac:dyDescent="0.3">
      <c r="A1334">
        <v>37</v>
      </c>
      <c r="B1334" t="s">
        <v>3095</v>
      </c>
      <c r="C1334" t="s">
        <v>14</v>
      </c>
      <c r="D1334">
        <v>2001</v>
      </c>
      <c r="E1334">
        <v>3</v>
      </c>
      <c r="F1334">
        <v>2</v>
      </c>
      <c r="G1334">
        <v>1</v>
      </c>
      <c r="H1334">
        <v>17</v>
      </c>
      <c r="I1334">
        <v>14</v>
      </c>
      <c r="J1334">
        <v>17</v>
      </c>
      <c r="K1334">
        <v>62.96</v>
      </c>
      <c r="L1334">
        <v>0</v>
      </c>
      <c r="M1334">
        <v>0</v>
      </c>
      <c r="N1334">
        <v>0</v>
      </c>
      <c r="O1334" s="2">
        <f t="shared" si="87"/>
        <v>5.666666666666667</v>
      </c>
      <c r="P1334" s="2">
        <f t="shared" si="88"/>
        <v>8.5</v>
      </c>
      <c r="Q1334">
        <f t="shared" si="89"/>
        <v>79.960000000000008</v>
      </c>
      <c r="R1334">
        <f t="shared" si="90"/>
        <v>0</v>
      </c>
      <c r="S1334" s="3">
        <f>IF(odi[[#This Row],[Milestones]]=0,0,(odi[[#This Row],[Mat]]/odi[[#This Row],[Milestones]]))</f>
        <v>0</v>
      </c>
      <c r="T1334" s="3">
        <f>odi[[#This Row],[Milestones]]/odi[[#This Row],[Mat]]*100</f>
        <v>0</v>
      </c>
      <c r="U1334" s="3"/>
    </row>
    <row r="1335" spans="1:21" x14ac:dyDescent="0.3">
      <c r="A1335">
        <v>0</v>
      </c>
      <c r="B1335" t="s">
        <v>2185</v>
      </c>
      <c r="C1335" t="s">
        <v>18</v>
      </c>
      <c r="D1335">
        <v>1986</v>
      </c>
      <c r="E1335">
        <v>64</v>
      </c>
      <c r="F1335">
        <v>64</v>
      </c>
      <c r="G1335">
        <v>5</v>
      </c>
      <c r="H1335">
        <v>1814</v>
      </c>
      <c r="I1335">
        <v>102</v>
      </c>
      <c r="J1335">
        <v>30.74</v>
      </c>
      <c r="K1335">
        <v>49.22</v>
      </c>
      <c r="L1335">
        <v>1</v>
      </c>
      <c r="M1335">
        <v>10</v>
      </c>
      <c r="N1335">
        <v>3</v>
      </c>
      <c r="O1335" s="2">
        <f t="shared" si="87"/>
        <v>28.34375</v>
      </c>
      <c r="P1335" s="2">
        <f t="shared" si="88"/>
        <v>28.34375</v>
      </c>
      <c r="Q1335">
        <f t="shared" si="89"/>
        <v>79.959999999999994</v>
      </c>
      <c r="R1335">
        <f t="shared" si="90"/>
        <v>11</v>
      </c>
      <c r="S1335" s="3">
        <f>IF(odi[[#This Row],[Milestones]]=0,0,(odi[[#This Row],[Mat]]/odi[[#This Row],[Milestones]]))</f>
        <v>5.8181818181818183</v>
      </c>
      <c r="T1335" s="3">
        <f>odi[[#This Row],[Milestones]]/odi[[#This Row],[Mat]]*100</f>
        <v>17.1875</v>
      </c>
      <c r="U1335" s="3"/>
    </row>
    <row r="1336" spans="1:21" x14ac:dyDescent="0.3">
      <c r="A1336">
        <v>42</v>
      </c>
      <c r="B1336" t="s">
        <v>2232</v>
      </c>
      <c r="C1336" t="s">
        <v>20</v>
      </c>
      <c r="D1336">
        <v>2003</v>
      </c>
      <c r="E1336">
        <v>44</v>
      </c>
      <c r="F1336">
        <v>44</v>
      </c>
      <c r="G1336">
        <v>2</v>
      </c>
      <c r="H1336">
        <v>976</v>
      </c>
      <c r="I1336">
        <v>65</v>
      </c>
      <c r="J1336">
        <v>23.23</v>
      </c>
      <c r="K1336">
        <v>56.71</v>
      </c>
      <c r="L1336">
        <v>0</v>
      </c>
      <c r="M1336">
        <v>5</v>
      </c>
      <c r="N1336">
        <v>3</v>
      </c>
      <c r="O1336" s="2">
        <f t="shared" si="87"/>
        <v>22.181818181818183</v>
      </c>
      <c r="P1336" s="2">
        <f t="shared" si="88"/>
        <v>22.181818181818183</v>
      </c>
      <c r="Q1336">
        <f t="shared" si="89"/>
        <v>79.94</v>
      </c>
      <c r="R1336">
        <f t="shared" si="90"/>
        <v>5</v>
      </c>
      <c r="S1336" s="3">
        <f>IF(odi[[#This Row],[Milestones]]=0,0,(odi[[#This Row],[Mat]]/odi[[#This Row],[Milestones]]))</f>
        <v>8.8000000000000007</v>
      </c>
      <c r="T1336" s="3">
        <f>odi[[#This Row],[Milestones]]/odi[[#This Row],[Mat]]*100</f>
        <v>11.363636363636363</v>
      </c>
      <c r="U1336" s="3"/>
    </row>
    <row r="1337" spans="1:21" x14ac:dyDescent="0.3">
      <c r="A1337">
        <v>6</v>
      </c>
      <c r="B1337" t="s">
        <v>1286</v>
      </c>
      <c r="C1337" t="s">
        <v>20</v>
      </c>
      <c r="D1337">
        <v>2002</v>
      </c>
      <c r="E1337">
        <v>39</v>
      </c>
      <c r="F1337">
        <v>39</v>
      </c>
      <c r="G1337">
        <v>5</v>
      </c>
      <c r="H1337">
        <v>794</v>
      </c>
      <c r="I1337">
        <v>70</v>
      </c>
      <c r="J1337">
        <v>23.35</v>
      </c>
      <c r="K1337">
        <v>56.59</v>
      </c>
      <c r="L1337">
        <v>0</v>
      </c>
      <c r="M1337">
        <v>3</v>
      </c>
      <c r="N1337">
        <v>5</v>
      </c>
      <c r="O1337" s="2">
        <f t="shared" si="87"/>
        <v>20.358974358974358</v>
      </c>
      <c r="P1337" s="2">
        <f t="shared" si="88"/>
        <v>20.358974358974358</v>
      </c>
      <c r="Q1337">
        <f t="shared" si="89"/>
        <v>79.94</v>
      </c>
      <c r="R1337">
        <f t="shared" si="90"/>
        <v>3</v>
      </c>
      <c r="S1337" s="3">
        <f>IF(odi[[#This Row],[Milestones]]=0,0,(odi[[#This Row],[Mat]]/odi[[#This Row],[Milestones]]))</f>
        <v>13</v>
      </c>
      <c r="T1337" s="3">
        <f>odi[[#This Row],[Milestones]]/odi[[#This Row],[Mat]]*100</f>
        <v>7.6923076923076925</v>
      </c>
      <c r="U1337" s="3"/>
    </row>
    <row r="1338" spans="1:21" x14ac:dyDescent="0.3">
      <c r="A1338">
        <v>15</v>
      </c>
      <c r="B1338" t="s">
        <v>2412</v>
      </c>
      <c r="C1338" t="s">
        <v>13</v>
      </c>
      <c r="D1338">
        <v>1982</v>
      </c>
      <c r="E1338">
        <v>13</v>
      </c>
      <c r="F1338">
        <v>12</v>
      </c>
      <c r="G1338">
        <v>2</v>
      </c>
      <c r="H1338">
        <v>314</v>
      </c>
      <c r="I1338">
        <v>78</v>
      </c>
      <c r="J1338">
        <v>31.4</v>
      </c>
      <c r="K1338">
        <v>48.53</v>
      </c>
      <c r="L1338">
        <v>0</v>
      </c>
      <c r="M1338">
        <v>2</v>
      </c>
      <c r="N1338">
        <v>1</v>
      </c>
      <c r="O1338" s="2">
        <f t="shared" si="87"/>
        <v>24.153846153846153</v>
      </c>
      <c r="P1338" s="2">
        <f t="shared" si="88"/>
        <v>26.166666666666668</v>
      </c>
      <c r="Q1338">
        <f t="shared" si="89"/>
        <v>79.930000000000007</v>
      </c>
      <c r="R1338">
        <f t="shared" si="90"/>
        <v>2</v>
      </c>
      <c r="S1338" s="3">
        <f>IF(odi[[#This Row],[Milestones]]=0,0,(odi[[#This Row],[Mat]]/odi[[#This Row],[Milestones]]))</f>
        <v>6.5</v>
      </c>
      <c r="T1338" s="3">
        <f>odi[[#This Row],[Milestones]]/odi[[#This Row],[Mat]]*100</f>
        <v>15.384615384615385</v>
      </c>
      <c r="U1338" s="3"/>
    </row>
    <row r="1339" spans="1:21" x14ac:dyDescent="0.3">
      <c r="A1339">
        <v>20</v>
      </c>
      <c r="B1339" t="s">
        <v>640</v>
      </c>
      <c r="C1339" t="s">
        <v>2024</v>
      </c>
      <c r="D1339">
        <v>2011</v>
      </c>
      <c r="E1339">
        <v>86</v>
      </c>
      <c r="F1339">
        <v>72</v>
      </c>
      <c r="G1339">
        <v>11</v>
      </c>
      <c r="H1339">
        <v>1055</v>
      </c>
      <c r="I1339">
        <v>74</v>
      </c>
      <c r="J1339">
        <v>17.29</v>
      </c>
      <c r="K1339">
        <v>62.61</v>
      </c>
      <c r="L1339">
        <v>0</v>
      </c>
      <c r="M1339">
        <v>3</v>
      </c>
      <c r="N1339">
        <v>8</v>
      </c>
      <c r="O1339" s="2">
        <f t="shared" si="87"/>
        <v>12.267441860465116</v>
      </c>
      <c r="P1339" s="2">
        <f t="shared" si="88"/>
        <v>14.652777777777779</v>
      </c>
      <c r="Q1339">
        <f t="shared" si="89"/>
        <v>79.900000000000006</v>
      </c>
      <c r="R1339">
        <f t="shared" si="90"/>
        <v>3</v>
      </c>
      <c r="S1339" s="3">
        <f>IF(odi[[#This Row],[Milestones]]=0,0,(odi[[#This Row],[Mat]]/odi[[#This Row],[Milestones]]))</f>
        <v>28.666666666666668</v>
      </c>
      <c r="T1339" s="3">
        <f>odi[[#This Row],[Milestones]]/odi[[#This Row],[Mat]]*100</f>
        <v>3.4883720930232558</v>
      </c>
      <c r="U1339" s="3"/>
    </row>
    <row r="1340" spans="1:21" x14ac:dyDescent="0.3">
      <c r="A1340">
        <v>24</v>
      </c>
      <c r="B1340" t="s">
        <v>2844</v>
      </c>
      <c r="C1340" t="s">
        <v>13</v>
      </c>
      <c r="D1340">
        <v>1972</v>
      </c>
      <c r="E1340">
        <v>3</v>
      </c>
      <c r="F1340">
        <v>3</v>
      </c>
      <c r="G1340">
        <v>1</v>
      </c>
      <c r="H1340">
        <v>48</v>
      </c>
      <c r="I1340">
        <v>25</v>
      </c>
      <c r="J1340">
        <v>24</v>
      </c>
      <c r="K1340">
        <v>55.81</v>
      </c>
      <c r="L1340">
        <v>0</v>
      </c>
      <c r="M1340">
        <v>0</v>
      </c>
      <c r="N1340">
        <v>0</v>
      </c>
      <c r="O1340" s="2">
        <f t="shared" si="87"/>
        <v>16</v>
      </c>
      <c r="P1340" s="2">
        <f t="shared" si="88"/>
        <v>16</v>
      </c>
      <c r="Q1340">
        <f t="shared" si="89"/>
        <v>79.81</v>
      </c>
      <c r="R1340">
        <f t="shared" si="90"/>
        <v>0</v>
      </c>
      <c r="S1340" s="3">
        <f>IF(odi[[#This Row],[Milestones]]=0,0,(odi[[#This Row],[Mat]]/odi[[#This Row],[Milestones]]))</f>
        <v>0</v>
      </c>
      <c r="T1340" s="3">
        <f>odi[[#This Row],[Milestones]]/odi[[#This Row],[Mat]]*100</f>
        <v>0</v>
      </c>
      <c r="U1340" s="3"/>
    </row>
    <row r="1341" spans="1:21" x14ac:dyDescent="0.3">
      <c r="A1341">
        <v>43</v>
      </c>
      <c r="B1341" t="s">
        <v>3031</v>
      </c>
      <c r="C1341" t="s">
        <v>16</v>
      </c>
      <c r="D1341">
        <v>1995</v>
      </c>
      <c r="E1341">
        <v>2</v>
      </c>
      <c r="F1341">
        <v>2</v>
      </c>
      <c r="G1341">
        <v>1</v>
      </c>
      <c r="H1341">
        <v>24</v>
      </c>
      <c r="I1341">
        <v>16</v>
      </c>
      <c r="J1341">
        <v>24</v>
      </c>
      <c r="K1341">
        <v>55.81</v>
      </c>
      <c r="L1341">
        <v>0</v>
      </c>
      <c r="M1341">
        <v>0</v>
      </c>
      <c r="N1341">
        <v>0</v>
      </c>
      <c r="O1341" s="2">
        <f t="shared" si="87"/>
        <v>12</v>
      </c>
      <c r="P1341" s="2">
        <f t="shared" si="88"/>
        <v>12</v>
      </c>
      <c r="Q1341">
        <f t="shared" si="89"/>
        <v>79.81</v>
      </c>
      <c r="R1341">
        <f t="shared" si="90"/>
        <v>0</v>
      </c>
      <c r="S1341" s="3">
        <f>IF(odi[[#This Row],[Milestones]]=0,0,(odi[[#This Row],[Mat]]/odi[[#This Row],[Milestones]]))</f>
        <v>0</v>
      </c>
      <c r="T1341" s="3">
        <f>odi[[#This Row],[Milestones]]/odi[[#This Row],[Mat]]*100</f>
        <v>0</v>
      </c>
      <c r="U1341" s="3"/>
    </row>
    <row r="1342" spans="1:21" x14ac:dyDescent="0.3">
      <c r="A1342">
        <v>9</v>
      </c>
      <c r="B1342" t="s">
        <v>2505</v>
      </c>
      <c r="C1342" t="s">
        <v>16</v>
      </c>
      <c r="D1342">
        <v>1995</v>
      </c>
      <c r="E1342">
        <v>49</v>
      </c>
      <c r="F1342">
        <v>25</v>
      </c>
      <c r="G1342">
        <v>14</v>
      </c>
      <c r="H1342">
        <v>193</v>
      </c>
      <c r="I1342">
        <v>33</v>
      </c>
      <c r="J1342">
        <v>17.54</v>
      </c>
      <c r="K1342">
        <v>62.25</v>
      </c>
      <c r="L1342">
        <v>0</v>
      </c>
      <c r="M1342">
        <v>0</v>
      </c>
      <c r="N1342">
        <v>4</v>
      </c>
      <c r="O1342" s="2">
        <f t="shared" si="87"/>
        <v>3.9387755102040818</v>
      </c>
      <c r="P1342" s="2">
        <f t="shared" si="88"/>
        <v>7.72</v>
      </c>
      <c r="Q1342">
        <f t="shared" si="89"/>
        <v>79.789999999999992</v>
      </c>
      <c r="R1342">
        <f t="shared" si="90"/>
        <v>0</v>
      </c>
      <c r="S1342" s="3">
        <f>IF(odi[[#This Row],[Milestones]]=0,0,(odi[[#This Row],[Mat]]/odi[[#This Row],[Milestones]]))</f>
        <v>0</v>
      </c>
      <c r="T1342" s="3">
        <f>odi[[#This Row],[Milestones]]/odi[[#This Row],[Mat]]*100</f>
        <v>0</v>
      </c>
      <c r="U1342" s="3"/>
    </row>
    <row r="1343" spans="1:21" x14ac:dyDescent="0.3">
      <c r="A1343">
        <v>11</v>
      </c>
      <c r="B1343" t="s">
        <v>2976</v>
      </c>
      <c r="C1343" t="s">
        <v>13</v>
      </c>
      <c r="D1343">
        <v>1972</v>
      </c>
      <c r="E1343">
        <v>4</v>
      </c>
      <c r="F1343">
        <v>4</v>
      </c>
      <c r="G1343">
        <v>1</v>
      </c>
      <c r="H1343">
        <v>30</v>
      </c>
      <c r="I1343">
        <v>17</v>
      </c>
      <c r="J1343">
        <v>10</v>
      </c>
      <c r="K1343">
        <v>69.760000000000005</v>
      </c>
      <c r="L1343">
        <v>0</v>
      </c>
      <c r="M1343">
        <v>0</v>
      </c>
      <c r="N1343">
        <v>0</v>
      </c>
      <c r="O1343" s="2">
        <f t="shared" si="87"/>
        <v>7.5</v>
      </c>
      <c r="P1343" s="2">
        <f t="shared" si="88"/>
        <v>7.5</v>
      </c>
      <c r="Q1343">
        <f t="shared" si="89"/>
        <v>79.760000000000005</v>
      </c>
      <c r="R1343">
        <f t="shared" si="90"/>
        <v>0</v>
      </c>
      <c r="S1343" s="3">
        <f>IF(odi[[#This Row],[Milestones]]=0,0,(odi[[#This Row],[Mat]]/odi[[#This Row],[Milestones]]))</f>
        <v>0</v>
      </c>
      <c r="T1343" s="3">
        <f>odi[[#This Row],[Milestones]]/odi[[#This Row],[Mat]]*100</f>
        <v>0</v>
      </c>
      <c r="U1343" s="3"/>
    </row>
    <row r="1344" spans="1:21" x14ac:dyDescent="0.3">
      <c r="A1344">
        <v>36</v>
      </c>
      <c r="B1344" t="s">
        <v>3203</v>
      </c>
      <c r="C1344" t="s">
        <v>12</v>
      </c>
      <c r="D1344">
        <v>1972</v>
      </c>
      <c r="E1344">
        <v>2</v>
      </c>
      <c r="F1344">
        <v>2</v>
      </c>
      <c r="G1344">
        <v>1</v>
      </c>
      <c r="H1344">
        <v>11</v>
      </c>
      <c r="I1344">
        <v>11</v>
      </c>
      <c r="J1344">
        <v>11</v>
      </c>
      <c r="K1344">
        <v>68.75</v>
      </c>
      <c r="L1344">
        <v>0</v>
      </c>
      <c r="M1344">
        <v>0</v>
      </c>
      <c r="N1344">
        <v>1</v>
      </c>
      <c r="O1344" s="2">
        <f t="shared" si="87"/>
        <v>5.5</v>
      </c>
      <c r="P1344" s="2">
        <f t="shared" si="88"/>
        <v>5.5</v>
      </c>
      <c r="Q1344">
        <f t="shared" si="89"/>
        <v>79.75</v>
      </c>
      <c r="R1344">
        <f t="shared" si="90"/>
        <v>0</v>
      </c>
      <c r="S1344" s="3">
        <f>IF(odi[[#This Row],[Milestones]]=0,0,(odi[[#This Row],[Mat]]/odi[[#This Row],[Milestones]]))</f>
        <v>0</v>
      </c>
      <c r="T1344" s="3">
        <f>odi[[#This Row],[Milestones]]/odi[[#This Row],[Mat]]*100</f>
        <v>0</v>
      </c>
      <c r="U1344" s="3"/>
    </row>
    <row r="1345" spans="1:21" x14ac:dyDescent="0.3">
      <c r="A1345">
        <v>27</v>
      </c>
      <c r="B1345" t="s">
        <v>302</v>
      </c>
      <c r="C1345" t="s">
        <v>22</v>
      </c>
      <c r="D1345">
        <v>2019</v>
      </c>
      <c r="E1345">
        <v>21</v>
      </c>
      <c r="F1345">
        <v>19</v>
      </c>
      <c r="G1345">
        <v>5</v>
      </c>
      <c r="H1345">
        <v>185</v>
      </c>
      <c r="I1345">
        <v>36</v>
      </c>
      <c r="J1345">
        <v>13.21</v>
      </c>
      <c r="K1345">
        <v>66.540000000000006</v>
      </c>
      <c r="L1345">
        <v>0</v>
      </c>
      <c r="M1345">
        <v>0</v>
      </c>
      <c r="N1345">
        <v>2</v>
      </c>
      <c r="O1345" s="2">
        <f t="shared" si="87"/>
        <v>8.8095238095238102</v>
      </c>
      <c r="P1345" s="2">
        <f t="shared" si="88"/>
        <v>9.7368421052631575</v>
      </c>
      <c r="Q1345">
        <f t="shared" si="89"/>
        <v>79.75</v>
      </c>
      <c r="R1345">
        <f t="shared" si="90"/>
        <v>0</v>
      </c>
      <c r="S1345" s="3">
        <f>IF(odi[[#This Row],[Milestones]]=0,0,(odi[[#This Row],[Mat]]/odi[[#This Row],[Milestones]]))</f>
        <v>0</v>
      </c>
      <c r="T1345" s="3">
        <f>odi[[#This Row],[Milestones]]/odi[[#This Row],[Mat]]*100</f>
        <v>0</v>
      </c>
      <c r="U1345" s="3"/>
    </row>
    <row r="1346" spans="1:21" x14ac:dyDescent="0.3">
      <c r="A1346">
        <v>17</v>
      </c>
      <c r="B1346" t="s">
        <v>2456</v>
      </c>
      <c r="C1346" t="s">
        <v>14</v>
      </c>
      <c r="D1346">
        <v>1992</v>
      </c>
      <c r="E1346">
        <v>44</v>
      </c>
      <c r="F1346">
        <v>36</v>
      </c>
      <c r="G1346">
        <v>7</v>
      </c>
      <c r="H1346">
        <v>249</v>
      </c>
      <c r="I1346">
        <v>33</v>
      </c>
      <c r="J1346">
        <v>8.58</v>
      </c>
      <c r="K1346">
        <v>71.14</v>
      </c>
      <c r="L1346">
        <v>0</v>
      </c>
      <c r="M1346">
        <v>0</v>
      </c>
      <c r="N1346">
        <v>6</v>
      </c>
      <c r="O1346" s="2">
        <f t="shared" ref="O1346:O1409" si="91">H1346/E1346</f>
        <v>5.6590909090909092</v>
      </c>
      <c r="P1346" s="2">
        <f t="shared" ref="P1346:P1409" si="92">H1346/F1346</f>
        <v>6.916666666666667</v>
      </c>
      <c r="Q1346">
        <f t="shared" ref="Q1346:Q1409" si="93">K1346+J1346</f>
        <v>79.72</v>
      </c>
      <c r="R1346">
        <f t="shared" ref="R1346:R1409" si="94">M1346+L1346</f>
        <v>0</v>
      </c>
      <c r="S1346" s="3">
        <f>IF(odi[[#This Row],[Milestones]]=0,0,(odi[[#This Row],[Mat]]/odi[[#This Row],[Milestones]]))</f>
        <v>0</v>
      </c>
      <c r="T1346" s="3">
        <f>odi[[#This Row],[Milestones]]/odi[[#This Row],[Mat]]*100</f>
        <v>0</v>
      </c>
      <c r="U1346" s="3"/>
    </row>
    <row r="1347" spans="1:21" x14ac:dyDescent="0.3">
      <c r="A1347">
        <v>35</v>
      </c>
      <c r="B1347" t="s">
        <v>2754</v>
      </c>
      <c r="C1347" t="s">
        <v>18</v>
      </c>
      <c r="D1347">
        <v>1974</v>
      </c>
      <c r="E1347">
        <v>3</v>
      </c>
      <c r="F1347">
        <v>2</v>
      </c>
      <c r="G1347">
        <v>0</v>
      </c>
      <c r="H1347">
        <v>67</v>
      </c>
      <c r="I1347">
        <v>55</v>
      </c>
      <c r="J1347">
        <v>33.5</v>
      </c>
      <c r="K1347">
        <v>46.2</v>
      </c>
      <c r="L1347">
        <v>0</v>
      </c>
      <c r="M1347">
        <v>1</v>
      </c>
      <c r="N1347">
        <v>0</v>
      </c>
      <c r="O1347" s="2">
        <f t="shared" si="91"/>
        <v>22.333333333333332</v>
      </c>
      <c r="P1347" s="2">
        <f t="shared" si="92"/>
        <v>33.5</v>
      </c>
      <c r="Q1347">
        <f t="shared" si="93"/>
        <v>79.7</v>
      </c>
      <c r="R1347">
        <f t="shared" si="94"/>
        <v>1</v>
      </c>
      <c r="S1347" s="3">
        <f>IF(odi[[#This Row],[Milestones]]=0,0,(odi[[#This Row],[Mat]]/odi[[#This Row],[Milestones]]))</f>
        <v>3</v>
      </c>
      <c r="T1347" s="3">
        <f>odi[[#This Row],[Milestones]]/odi[[#This Row],[Mat]]*100</f>
        <v>33.333333333333329</v>
      </c>
      <c r="U1347" s="3"/>
    </row>
    <row r="1348" spans="1:21" x14ac:dyDescent="0.3">
      <c r="A1348">
        <v>13</v>
      </c>
      <c r="B1348" t="s">
        <v>656</v>
      </c>
      <c r="C1348" t="s">
        <v>2022</v>
      </c>
      <c r="D1348">
        <v>2019</v>
      </c>
      <c r="E1348">
        <v>7</v>
      </c>
      <c r="F1348">
        <v>6</v>
      </c>
      <c r="G1348">
        <v>0</v>
      </c>
      <c r="H1348">
        <v>168</v>
      </c>
      <c r="I1348">
        <v>47</v>
      </c>
      <c r="J1348">
        <v>28</v>
      </c>
      <c r="K1348">
        <v>51.69</v>
      </c>
      <c r="L1348">
        <v>0</v>
      </c>
      <c r="M1348">
        <v>0</v>
      </c>
      <c r="N1348">
        <v>1</v>
      </c>
      <c r="O1348" s="2">
        <f t="shared" si="91"/>
        <v>24</v>
      </c>
      <c r="P1348" s="2">
        <f t="shared" si="92"/>
        <v>28</v>
      </c>
      <c r="Q1348">
        <f t="shared" si="93"/>
        <v>79.69</v>
      </c>
      <c r="R1348">
        <f t="shared" si="94"/>
        <v>0</v>
      </c>
      <c r="S1348" s="3">
        <f>IF(odi[[#This Row],[Milestones]]=0,0,(odi[[#This Row],[Mat]]/odi[[#This Row],[Milestones]]))</f>
        <v>0</v>
      </c>
      <c r="T1348" s="3">
        <f>odi[[#This Row],[Milestones]]/odi[[#This Row],[Mat]]*100</f>
        <v>0</v>
      </c>
      <c r="U1348" s="3"/>
    </row>
    <row r="1349" spans="1:21" x14ac:dyDescent="0.3">
      <c r="A1349">
        <v>24</v>
      </c>
      <c r="B1349" t="s">
        <v>1460</v>
      </c>
      <c r="C1349" t="s">
        <v>14</v>
      </c>
      <c r="D1349">
        <v>2015</v>
      </c>
      <c r="E1349">
        <v>87</v>
      </c>
      <c r="F1349">
        <v>42</v>
      </c>
      <c r="G1349">
        <v>19</v>
      </c>
      <c r="H1349">
        <v>188</v>
      </c>
      <c r="I1349">
        <v>21</v>
      </c>
      <c r="J1349">
        <v>8.17</v>
      </c>
      <c r="K1349">
        <v>71.48</v>
      </c>
      <c r="L1349">
        <v>0</v>
      </c>
      <c r="M1349">
        <v>0</v>
      </c>
      <c r="N1349">
        <v>10</v>
      </c>
      <c r="O1349" s="2">
        <f t="shared" si="91"/>
        <v>2.1609195402298851</v>
      </c>
      <c r="P1349" s="2">
        <f t="shared" si="92"/>
        <v>4.4761904761904763</v>
      </c>
      <c r="Q1349">
        <f t="shared" si="93"/>
        <v>79.650000000000006</v>
      </c>
      <c r="R1349">
        <f t="shared" si="94"/>
        <v>0</v>
      </c>
      <c r="S1349" s="3">
        <f>IF(odi[[#This Row],[Milestones]]=0,0,(odi[[#This Row],[Mat]]/odi[[#This Row],[Milestones]]))</f>
        <v>0</v>
      </c>
      <c r="T1349" s="3">
        <f>odi[[#This Row],[Milestones]]/odi[[#This Row],[Mat]]*100</f>
        <v>0</v>
      </c>
      <c r="U1349" s="3"/>
    </row>
    <row r="1350" spans="1:21" x14ac:dyDescent="0.3">
      <c r="A1350">
        <v>26</v>
      </c>
      <c r="B1350" t="s">
        <v>805</v>
      </c>
      <c r="C1350" t="s">
        <v>2030</v>
      </c>
      <c r="D1350">
        <v>2014</v>
      </c>
      <c r="E1350">
        <v>32</v>
      </c>
      <c r="F1350">
        <v>22</v>
      </c>
      <c r="G1350">
        <v>7</v>
      </c>
      <c r="H1350">
        <v>220</v>
      </c>
      <c r="I1350">
        <v>33</v>
      </c>
      <c r="J1350">
        <v>14.66</v>
      </c>
      <c r="K1350">
        <v>64.89</v>
      </c>
      <c r="L1350">
        <v>0</v>
      </c>
      <c r="M1350">
        <v>0</v>
      </c>
      <c r="N1350">
        <v>3</v>
      </c>
      <c r="O1350" s="2">
        <f t="shared" si="91"/>
        <v>6.875</v>
      </c>
      <c r="P1350" s="2">
        <f t="shared" si="92"/>
        <v>10</v>
      </c>
      <c r="Q1350">
        <f t="shared" si="93"/>
        <v>79.55</v>
      </c>
      <c r="R1350">
        <f t="shared" si="94"/>
        <v>0</v>
      </c>
      <c r="S1350" s="3">
        <f>IF(odi[[#This Row],[Milestones]]=0,0,(odi[[#This Row],[Mat]]/odi[[#This Row],[Milestones]]))</f>
        <v>0</v>
      </c>
      <c r="T1350" s="3">
        <f>odi[[#This Row],[Milestones]]/odi[[#This Row],[Mat]]*100</f>
        <v>0</v>
      </c>
      <c r="U1350" s="3"/>
    </row>
    <row r="1351" spans="1:21" x14ac:dyDescent="0.3">
      <c r="A1351">
        <v>47</v>
      </c>
      <c r="B1351" t="s">
        <v>2372</v>
      </c>
      <c r="C1351" t="s">
        <v>12</v>
      </c>
      <c r="D1351">
        <v>1987</v>
      </c>
      <c r="E1351">
        <v>17</v>
      </c>
      <c r="F1351">
        <v>17</v>
      </c>
      <c r="G1351">
        <v>2</v>
      </c>
      <c r="H1351">
        <v>379</v>
      </c>
      <c r="I1351">
        <v>97</v>
      </c>
      <c r="J1351">
        <v>25.26</v>
      </c>
      <c r="K1351">
        <v>54.22</v>
      </c>
      <c r="L1351">
        <v>0</v>
      </c>
      <c r="M1351">
        <v>1</v>
      </c>
      <c r="N1351">
        <v>0</v>
      </c>
      <c r="O1351" s="2">
        <f t="shared" si="91"/>
        <v>22.294117647058822</v>
      </c>
      <c r="P1351" s="2">
        <f t="shared" si="92"/>
        <v>22.294117647058822</v>
      </c>
      <c r="Q1351">
        <f t="shared" si="93"/>
        <v>79.48</v>
      </c>
      <c r="R1351">
        <f t="shared" si="94"/>
        <v>1</v>
      </c>
      <c r="S1351" s="3">
        <f>IF(odi[[#This Row],[Milestones]]=0,0,(odi[[#This Row],[Mat]]/odi[[#This Row],[Milestones]]))</f>
        <v>17</v>
      </c>
      <c r="T1351" s="3">
        <f>odi[[#This Row],[Milestones]]/odi[[#This Row],[Mat]]*100</f>
        <v>5.8823529411764701</v>
      </c>
      <c r="U1351" s="3"/>
    </row>
    <row r="1352" spans="1:21" x14ac:dyDescent="0.3">
      <c r="A1352">
        <v>28</v>
      </c>
      <c r="B1352" t="s">
        <v>2289</v>
      </c>
      <c r="C1352" t="s">
        <v>18</v>
      </c>
      <c r="D1352">
        <v>1999</v>
      </c>
      <c r="E1352">
        <v>121</v>
      </c>
      <c r="F1352">
        <v>70</v>
      </c>
      <c r="G1352">
        <v>27</v>
      </c>
      <c r="H1352">
        <v>629</v>
      </c>
      <c r="I1352">
        <v>37</v>
      </c>
      <c r="J1352">
        <v>14.62</v>
      </c>
      <c r="K1352">
        <v>64.84</v>
      </c>
      <c r="L1352">
        <v>0</v>
      </c>
      <c r="M1352">
        <v>0</v>
      </c>
      <c r="N1352">
        <v>6</v>
      </c>
      <c r="O1352" s="2">
        <f t="shared" si="91"/>
        <v>5.1983471074380168</v>
      </c>
      <c r="P1352" s="2">
        <f t="shared" si="92"/>
        <v>8.9857142857142858</v>
      </c>
      <c r="Q1352">
        <f t="shared" si="93"/>
        <v>79.460000000000008</v>
      </c>
      <c r="R1352">
        <f t="shared" si="94"/>
        <v>0</v>
      </c>
      <c r="S1352" s="3">
        <f>IF(odi[[#This Row],[Milestones]]=0,0,(odi[[#This Row],[Mat]]/odi[[#This Row],[Milestones]]))</f>
        <v>0</v>
      </c>
      <c r="T1352" s="3">
        <f>odi[[#This Row],[Milestones]]/odi[[#This Row],[Mat]]*100</f>
        <v>0</v>
      </c>
      <c r="U1352" s="3"/>
    </row>
    <row r="1353" spans="1:21" x14ac:dyDescent="0.3">
      <c r="A1353">
        <v>39</v>
      </c>
      <c r="B1353" t="s">
        <v>2570</v>
      </c>
      <c r="C1353" t="s">
        <v>18</v>
      </c>
      <c r="D1353">
        <v>1989</v>
      </c>
      <c r="E1353">
        <v>16</v>
      </c>
      <c r="F1353">
        <v>11</v>
      </c>
      <c r="G1353">
        <v>2</v>
      </c>
      <c r="H1353">
        <v>142</v>
      </c>
      <c r="I1353">
        <v>40</v>
      </c>
      <c r="J1353">
        <v>15.77</v>
      </c>
      <c r="K1353">
        <v>63.67</v>
      </c>
      <c r="L1353">
        <v>0</v>
      </c>
      <c r="M1353">
        <v>0</v>
      </c>
      <c r="N1353">
        <v>1</v>
      </c>
      <c r="O1353" s="2">
        <f t="shared" si="91"/>
        <v>8.875</v>
      </c>
      <c r="P1353" s="2">
        <f t="shared" si="92"/>
        <v>12.909090909090908</v>
      </c>
      <c r="Q1353">
        <f t="shared" si="93"/>
        <v>79.44</v>
      </c>
      <c r="R1353">
        <f t="shared" si="94"/>
        <v>0</v>
      </c>
      <c r="S1353" s="3">
        <f>IF(odi[[#This Row],[Milestones]]=0,0,(odi[[#This Row],[Mat]]/odi[[#This Row],[Milestones]]))</f>
        <v>0</v>
      </c>
      <c r="T1353" s="3">
        <f>odi[[#This Row],[Milestones]]/odi[[#This Row],[Mat]]*100</f>
        <v>0</v>
      </c>
      <c r="U1353" s="3"/>
    </row>
    <row r="1354" spans="1:21" x14ac:dyDescent="0.3">
      <c r="A1354">
        <v>42</v>
      </c>
      <c r="B1354" t="s">
        <v>858</v>
      </c>
      <c r="C1354" t="s">
        <v>19</v>
      </c>
      <c r="D1354">
        <v>2010</v>
      </c>
      <c r="E1354">
        <v>37</v>
      </c>
      <c r="F1354">
        <v>34</v>
      </c>
      <c r="G1354">
        <v>7</v>
      </c>
      <c r="H1354">
        <v>514</v>
      </c>
      <c r="I1354">
        <v>45</v>
      </c>
      <c r="J1354">
        <v>19.03</v>
      </c>
      <c r="K1354">
        <v>60.39</v>
      </c>
      <c r="L1354">
        <v>0</v>
      </c>
      <c r="M1354">
        <v>0</v>
      </c>
      <c r="N1354">
        <v>4</v>
      </c>
      <c r="O1354" s="2">
        <f t="shared" si="91"/>
        <v>13.891891891891891</v>
      </c>
      <c r="P1354" s="2">
        <f t="shared" si="92"/>
        <v>15.117647058823529</v>
      </c>
      <c r="Q1354">
        <f t="shared" si="93"/>
        <v>79.42</v>
      </c>
      <c r="R1354">
        <f t="shared" si="94"/>
        <v>0</v>
      </c>
      <c r="S1354" s="3">
        <f>IF(odi[[#This Row],[Milestones]]=0,0,(odi[[#This Row],[Mat]]/odi[[#This Row],[Milestones]]))</f>
        <v>0</v>
      </c>
      <c r="T1354" s="3">
        <f>odi[[#This Row],[Milestones]]/odi[[#This Row],[Mat]]*100</f>
        <v>0</v>
      </c>
      <c r="U1354" s="3"/>
    </row>
    <row r="1355" spans="1:21" x14ac:dyDescent="0.3">
      <c r="A1355">
        <v>10</v>
      </c>
      <c r="B1355" t="s">
        <v>1975</v>
      </c>
      <c r="C1355" t="s">
        <v>15</v>
      </c>
      <c r="D1355">
        <v>2017</v>
      </c>
      <c r="E1355">
        <v>7</v>
      </c>
      <c r="F1355">
        <v>4</v>
      </c>
      <c r="G1355">
        <v>1</v>
      </c>
      <c r="H1355">
        <v>19</v>
      </c>
      <c r="I1355">
        <v>10</v>
      </c>
      <c r="J1355">
        <v>6.33</v>
      </c>
      <c r="K1355">
        <v>73.069999999999993</v>
      </c>
      <c r="L1355">
        <v>0</v>
      </c>
      <c r="M1355">
        <v>0</v>
      </c>
      <c r="N1355">
        <v>0</v>
      </c>
      <c r="O1355" s="2">
        <f t="shared" si="91"/>
        <v>2.7142857142857144</v>
      </c>
      <c r="P1355" s="2">
        <f t="shared" si="92"/>
        <v>4.75</v>
      </c>
      <c r="Q1355">
        <f t="shared" si="93"/>
        <v>79.399999999999991</v>
      </c>
      <c r="R1355">
        <f t="shared" si="94"/>
        <v>0</v>
      </c>
      <c r="S1355" s="3">
        <f>IF(odi[[#This Row],[Milestones]]=0,0,(odi[[#This Row],[Mat]]/odi[[#This Row],[Milestones]]))</f>
        <v>0</v>
      </c>
      <c r="T1355" s="3">
        <f>odi[[#This Row],[Milestones]]/odi[[#This Row],[Mat]]*100</f>
        <v>0</v>
      </c>
      <c r="U1355" s="3"/>
    </row>
    <row r="1356" spans="1:21" x14ac:dyDescent="0.3">
      <c r="A1356">
        <v>43</v>
      </c>
      <c r="B1356" t="s">
        <v>2004</v>
      </c>
      <c r="C1356" t="s">
        <v>15</v>
      </c>
      <c r="D1356">
        <v>2013</v>
      </c>
      <c r="E1356">
        <v>21</v>
      </c>
      <c r="F1356">
        <v>19</v>
      </c>
      <c r="G1356">
        <v>2</v>
      </c>
      <c r="H1356">
        <v>238</v>
      </c>
      <c r="I1356">
        <v>37</v>
      </c>
      <c r="J1356">
        <v>14</v>
      </c>
      <c r="K1356">
        <v>65.38</v>
      </c>
      <c r="L1356">
        <v>0</v>
      </c>
      <c r="M1356">
        <v>0</v>
      </c>
      <c r="N1356">
        <v>3</v>
      </c>
      <c r="O1356" s="2">
        <f t="shared" si="91"/>
        <v>11.333333333333334</v>
      </c>
      <c r="P1356" s="2">
        <f t="shared" si="92"/>
        <v>12.526315789473685</v>
      </c>
      <c r="Q1356">
        <f t="shared" si="93"/>
        <v>79.38</v>
      </c>
      <c r="R1356">
        <f t="shared" si="94"/>
        <v>0</v>
      </c>
      <c r="S1356" s="3">
        <f>IF(odi[[#This Row],[Milestones]]=0,0,(odi[[#This Row],[Mat]]/odi[[#This Row],[Milestones]]))</f>
        <v>0</v>
      </c>
      <c r="T1356" s="3">
        <f>odi[[#This Row],[Milestones]]/odi[[#This Row],[Mat]]*100</f>
        <v>0</v>
      </c>
      <c r="U1356" s="3"/>
    </row>
    <row r="1357" spans="1:21" x14ac:dyDescent="0.3">
      <c r="A1357">
        <v>34</v>
      </c>
      <c r="B1357" t="s">
        <v>2293</v>
      </c>
      <c r="C1357" t="s">
        <v>11</v>
      </c>
      <c r="D1357">
        <v>1996</v>
      </c>
      <c r="E1357">
        <v>27</v>
      </c>
      <c r="F1357">
        <v>27</v>
      </c>
      <c r="G1357">
        <v>1</v>
      </c>
      <c r="H1357">
        <v>617</v>
      </c>
      <c r="I1357">
        <v>114</v>
      </c>
      <c r="J1357">
        <v>23.73</v>
      </c>
      <c r="K1357">
        <v>55.63</v>
      </c>
      <c r="L1357">
        <v>1</v>
      </c>
      <c r="M1357">
        <v>3</v>
      </c>
      <c r="N1357">
        <v>6</v>
      </c>
      <c r="O1357" s="2">
        <f t="shared" si="91"/>
        <v>22.851851851851851</v>
      </c>
      <c r="P1357" s="2">
        <f t="shared" si="92"/>
        <v>22.851851851851851</v>
      </c>
      <c r="Q1357">
        <f t="shared" si="93"/>
        <v>79.36</v>
      </c>
      <c r="R1357">
        <f t="shared" si="94"/>
        <v>4</v>
      </c>
      <c r="S1357" s="3">
        <f>IF(odi[[#This Row],[Milestones]]=0,0,(odi[[#This Row],[Mat]]/odi[[#This Row],[Milestones]]))</f>
        <v>6.75</v>
      </c>
      <c r="T1357" s="3">
        <f>odi[[#This Row],[Milestones]]/odi[[#This Row],[Mat]]*100</f>
        <v>14.814814814814813</v>
      </c>
      <c r="U1357" s="3"/>
    </row>
    <row r="1358" spans="1:21" x14ac:dyDescent="0.3">
      <c r="A1358">
        <v>5</v>
      </c>
      <c r="B1358" t="s">
        <v>2432</v>
      </c>
      <c r="C1358" t="s">
        <v>13</v>
      </c>
      <c r="D1358">
        <v>1988</v>
      </c>
      <c r="E1358">
        <v>34</v>
      </c>
      <c r="F1358">
        <v>24</v>
      </c>
      <c r="G1358">
        <v>3</v>
      </c>
      <c r="H1358">
        <v>285</v>
      </c>
      <c r="I1358">
        <v>44</v>
      </c>
      <c r="J1358">
        <v>13.57</v>
      </c>
      <c r="K1358">
        <v>65.66</v>
      </c>
      <c r="L1358">
        <v>0</v>
      </c>
      <c r="M1358">
        <v>0</v>
      </c>
      <c r="N1358">
        <v>0</v>
      </c>
      <c r="O1358" s="2">
        <f t="shared" si="91"/>
        <v>8.382352941176471</v>
      </c>
      <c r="P1358" s="2">
        <f t="shared" si="92"/>
        <v>11.875</v>
      </c>
      <c r="Q1358">
        <f t="shared" si="93"/>
        <v>79.22999999999999</v>
      </c>
      <c r="R1358">
        <f t="shared" si="94"/>
        <v>0</v>
      </c>
      <c r="S1358" s="3">
        <f>IF(odi[[#This Row],[Milestones]]=0,0,(odi[[#This Row],[Mat]]/odi[[#This Row],[Milestones]]))</f>
        <v>0</v>
      </c>
      <c r="T1358" s="3">
        <f>odi[[#This Row],[Milestones]]/odi[[#This Row],[Mat]]*100</f>
        <v>0</v>
      </c>
      <c r="U1358" s="3"/>
    </row>
    <row r="1359" spans="1:21" x14ac:dyDescent="0.3">
      <c r="A1359">
        <v>44</v>
      </c>
      <c r="B1359" t="s">
        <v>2821</v>
      </c>
      <c r="C1359" t="s">
        <v>11</v>
      </c>
      <c r="D1359">
        <v>2001</v>
      </c>
      <c r="E1359">
        <v>5</v>
      </c>
      <c r="F1359">
        <v>4</v>
      </c>
      <c r="G1359">
        <v>1</v>
      </c>
      <c r="H1359">
        <v>51</v>
      </c>
      <c r="I1359">
        <v>24</v>
      </c>
      <c r="J1359">
        <v>17</v>
      </c>
      <c r="K1359">
        <v>62.19</v>
      </c>
      <c r="L1359">
        <v>0</v>
      </c>
      <c r="M1359">
        <v>0</v>
      </c>
      <c r="N1359">
        <v>1</v>
      </c>
      <c r="O1359" s="2">
        <f t="shared" si="91"/>
        <v>10.199999999999999</v>
      </c>
      <c r="P1359" s="2">
        <f t="shared" si="92"/>
        <v>12.75</v>
      </c>
      <c r="Q1359">
        <f t="shared" si="93"/>
        <v>79.19</v>
      </c>
      <c r="R1359">
        <f t="shared" si="94"/>
        <v>0</v>
      </c>
      <c r="S1359" s="3">
        <f>IF(odi[[#This Row],[Milestones]]=0,0,(odi[[#This Row],[Mat]]/odi[[#This Row],[Milestones]]))</f>
        <v>0</v>
      </c>
      <c r="T1359" s="3">
        <f>odi[[#This Row],[Milestones]]/odi[[#This Row],[Mat]]*100</f>
        <v>0</v>
      </c>
      <c r="U1359" s="3"/>
    </row>
    <row r="1360" spans="1:21" x14ac:dyDescent="0.3">
      <c r="A1360">
        <v>41</v>
      </c>
      <c r="B1360" t="s">
        <v>2519</v>
      </c>
      <c r="C1360" t="s">
        <v>2022</v>
      </c>
      <c r="D1360">
        <v>1996</v>
      </c>
      <c r="E1360">
        <v>7</v>
      </c>
      <c r="F1360">
        <v>7</v>
      </c>
      <c r="G1360">
        <v>0</v>
      </c>
      <c r="H1360">
        <v>179</v>
      </c>
      <c r="I1360">
        <v>70</v>
      </c>
      <c r="J1360">
        <v>25.57</v>
      </c>
      <c r="K1360">
        <v>53.59</v>
      </c>
      <c r="L1360">
        <v>0</v>
      </c>
      <c r="M1360">
        <v>1</v>
      </c>
      <c r="N1360">
        <v>0</v>
      </c>
      <c r="O1360" s="2">
        <f t="shared" si="91"/>
        <v>25.571428571428573</v>
      </c>
      <c r="P1360" s="2">
        <f t="shared" si="92"/>
        <v>25.571428571428573</v>
      </c>
      <c r="Q1360">
        <f t="shared" si="93"/>
        <v>79.16</v>
      </c>
      <c r="R1360">
        <f t="shared" si="94"/>
        <v>1</v>
      </c>
      <c r="S1360" s="3">
        <f>IF(odi[[#This Row],[Milestones]]=0,0,(odi[[#This Row],[Mat]]/odi[[#This Row],[Milestones]]))</f>
        <v>7</v>
      </c>
      <c r="T1360" s="3">
        <f>odi[[#This Row],[Milestones]]/odi[[#This Row],[Mat]]*100</f>
        <v>14.285714285714285</v>
      </c>
      <c r="U1360" s="3"/>
    </row>
    <row r="1361" spans="1:21" x14ac:dyDescent="0.3">
      <c r="A1361">
        <v>22</v>
      </c>
      <c r="B1361" t="s">
        <v>408</v>
      </c>
      <c r="C1361" t="s">
        <v>2021</v>
      </c>
      <c r="D1361">
        <v>2013</v>
      </c>
      <c r="E1361">
        <v>34</v>
      </c>
      <c r="F1361">
        <v>32</v>
      </c>
      <c r="G1361">
        <v>4</v>
      </c>
      <c r="H1361">
        <v>480</v>
      </c>
      <c r="I1361">
        <v>97</v>
      </c>
      <c r="J1361">
        <v>17.14</v>
      </c>
      <c r="K1361">
        <v>62.01</v>
      </c>
      <c r="L1361">
        <v>0</v>
      </c>
      <c r="M1361">
        <v>1</v>
      </c>
      <c r="N1361">
        <v>1</v>
      </c>
      <c r="O1361" s="2">
        <f t="shared" si="91"/>
        <v>14.117647058823529</v>
      </c>
      <c r="P1361" s="2">
        <f t="shared" si="92"/>
        <v>15</v>
      </c>
      <c r="Q1361">
        <f t="shared" si="93"/>
        <v>79.150000000000006</v>
      </c>
      <c r="R1361">
        <f t="shared" si="94"/>
        <v>1</v>
      </c>
      <c r="S1361" s="3">
        <f>IF(odi[[#This Row],[Milestones]]=0,0,(odi[[#This Row],[Mat]]/odi[[#This Row],[Milestones]]))</f>
        <v>34</v>
      </c>
      <c r="T1361" s="3">
        <f>odi[[#This Row],[Milestones]]/odi[[#This Row],[Mat]]*100</f>
        <v>2.9411764705882351</v>
      </c>
      <c r="U1361" s="3"/>
    </row>
    <row r="1362" spans="1:21" x14ac:dyDescent="0.3">
      <c r="A1362">
        <v>22</v>
      </c>
      <c r="B1362" t="s">
        <v>2728</v>
      </c>
      <c r="C1362" t="s">
        <v>14</v>
      </c>
      <c r="D1362">
        <v>1975</v>
      </c>
      <c r="E1362">
        <v>3</v>
      </c>
      <c r="F1362">
        <v>3</v>
      </c>
      <c r="G1362">
        <v>0</v>
      </c>
      <c r="H1362">
        <v>78</v>
      </c>
      <c r="I1362">
        <v>52</v>
      </c>
      <c r="J1362">
        <v>26</v>
      </c>
      <c r="K1362">
        <v>53.06</v>
      </c>
      <c r="L1362">
        <v>0</v>
      </c>
      <c r="M1362">
        <v>1</v>
      </c>
      <c r="N1362">
        <v>0</v>
      </c>
      <c r="O1362" s="2">
        <f t="shared" si="91"/>
        <v>26</v>
      </c>
      <c r="P1362" s="2">
        <f t="shared" si="92"/>
        <v>26</v>
      </c>
      <c r="Q1362">
        <f t="shared" si="93"/>
        <v>79.06</v>
      </c>
      <c r="R1362">
        <f t="shared" si="94"/>
        <v>1</v>
      </c>
      <c r="S1362" s="3">
        <f>IF(odi[[#This Row],[Milestones]]=0,0,(odi[[#This Row],[Mat]]/odi[[#This Row],[Milestones]]))</f>
        <v>3</v>
      </c>
      <c r="T1362" s="3">
        <f>odi[[#This Row],[Milestones]]/odi[[#This Row],[Mat]]*100</f>
        <v>33.333333333333329</v>
      </c>
      <c r="U1362" s="3"/>
    </row>
    <row r="1363" spans="1:21" x14ac:dyDescent="0.3">
      <c r="A1363">
        <v>5</v>
      </c>
      <c r="B1363" t="s">
        <v>351</v>
      </c>
      <c r="C1363" t="s">
        <v>2026</v>
      </c>
      <c r="D1363">
        <v>2019</v>
      </c>
      <c r="E1363">
        <v>3</v>
      </c>
      <c r="F1363">
        <v>2</v>
      </c>
      <c r="G1363">
        <v>1</v>
      </c>
      <c r="H1363">
        <v>26</v>
      </c>
      <c r="I1363">
        <v>17</v>
      </c>
      <c r="J1363">
        <v>26</v>
      </c>
      <c r="K1363">
        <v>53.06</v>
      </c>
      <c r="L1363">
        <v>0</v>
      </c>
      <c r="M1363">
        <v>0</v>
      </c>
      <c r="N1363">
        <v>0</v>
      </c>
      <c r="O1363" s="2">
        <f t="shared" si="91"/>
        <v>8.6666666666666661</v>
      </c>
      <c r="P1363" s="2">
        <f t="shared" si="92"/>
        <v>13</v>
      </c>
      <c r="Q1363">
        <f t="shared" si="93"/>
        <v>79.06</v>
      </c>
      <c r="R1363">
        <f t="shared" si="94"/>
        <v>0</v>
      </c>
      <c r="S1363" s="3">
        <f>IF(odi[[#This Row],[Milestones]]=0,0,(odi[[#This Row],[Mat]]/odi[[#This Row],[Milestones]]))</f>
        <v>0</v>
      </c>
      <c r="T1363" s="3">
        <f>odi[[#This Row],[Milestones]]/odi[[#This Row],[Mat]]*100</f>
        <v>0</v>
      </c>
      <c r="U1363" s="3"/>
    </row>
    <row r="1364" spans="1:21" x14ac:dyDescent="0.3">
      <c r="A1364">
        <v>19</v>
      </c>
      <c r="B1364" t="s">
        <v>518</v>
      </c>
      <c r="C1364" t="s">
        <v>2022</v>
      </c>
      <c r="D1364">
        <v>2019</v>
      </c>
      <c r="E1364">
        <v>14</v>
      </c>
      <c r="F1364">
        <v>14</v>
      </c>
      <c r="G1364">
        <v>0</v>
      </c>
      <c r="H1364">
        <v>310</v>
      </c>
      <c r="I1364">
        <v>67</v>
      </c>
      <c r="J1364">
        <v>22.14</v>
      </c>
      <c r="K1364">
        <v>56.88</v>
      </c>
      <c r="L1364">
        <v>0</v>
      </c>
      <c r="M1364">
        <v>2</v>
      </c>
      <c r="N1364">
        <v>3</v>
      </c>
      <c r="O1364" s="2">
        <f t="shared" si="91"/>
        <v>22.142857142857142</v>
      </c>
      <c r="P1364" s="2">
        <f t="shared" si="92"/>
        <v>22.142857142857142</v>
      </c>
      <c r="Q1364">
        <f t="shared" si="93"/>
        <v>79.02000000000001</v>
      </c>
      <c r="R1364">
        <f t="shared" si="94"/>
        <v>2</v>
      </c>
      <c r="S1364" s="3">
        <f>IF(odi[[#This Row],[Milestones]]=0,0,(odi[[#This Row],[Mat]]/odi[[#This Row],[Milestones]]))</f>
        <v>7</v>
      </c>
      <c r="T1364" s="3">
        <f>odi[[#This Row],[Milestones]]/odi[[#This Row],[Mat]]*100</f>
        <v>14.285714285714285</v>
      </c>
      <c r="U1364" s="3"/>
    </row>
    <row r="1365" spans="1:21" x14ac:dyDescent="0.3">
      <c r="A1365">
        <v>29</v>
      </c>
      <c r="B1365" t="s">
        <v>1012</v>
      </c>
      <c r="C1365" t="s">
        <v>13</v>
      </c>
      <c r="D1365">
        <v>2015</v>
      </c>
      <c r="E1365">
        <v>45</v>
      </c>
      <c r="F1365">
        <v>25</v>
      </c>
      <c r="G1365">
        <v>11</v>
      </c>
      <c r="H1365">
        <v>163</v>
      </c>
      <c r="I1365">
        <v>30</v>
      </c>
      <c r="J1365">
        <v>11.64</v>
      </c>
      <c r="K1365">
        <v>67.349999999999994</v>
      </c>
      <c r="L1365">
        <v>0</v>
      </c>
      <c r="M1365">
        <v>0</v>
      </c>
      <c r="N1365">
        <v>3</v>
      </c>
      <c r="O1365" s="2">
        <f t="shared" si="91"/>
        <v>3.6222222222222222</v>
      </c>
      <c r="P1365" s="2">
        <f t="shared" si="92"/>
        <v>6.52</v>
      </c>
      <c r="Q1365">
        <f t="shared" si="93"/>
        <v>78.989999999999995</v>
      </c>
      <c r="R1365">
        <f t="shared" si="94"/>
        <v>0</v>
      </c>
      <c r="S1365" s="3">
        <f>IF(odi[[#This Row],[Milestones]]=0,0,(odi[[#This Row],[Mat]]/odi[[#This Row],[Milestones]]))</f>
        <v>0</v>
      </c>
      <c r="T1365" s="3">
        <f>odi[[#This Row],[Milestones]]/odi[[#This Row],[Mat]]*100</f>
        <v>0</v>
      </c>
      <c r="U1365" s="3"/>
    </row>
    <row r="1366" spans="1:21" x14ac:dyDescent="0.3">
      <c r="A1366">
        <v>8</v>
      </c>
      <c r="B1366" t="s">
        <v>2237</v>
      </c>
      <c r="C1366" t="s">
        <v>14</v>
      </c>
      <c r="D1366">
        <v>1988</v>
      </c>
      <c r="E1366">
        <v>63</v>
      </c>
      <c r="F1366">
        <v>56</v>
      </c>
      <c r="G1366">
        <v>5</v>
      </c>
      <c r="H1366">
        <v>950</v>
      </c>
      <c r="I1366">
        <v>73</v>
      </c>
      <c r="J1366">
        <v>18.62</v>
      </c>
      <c r="K1366">
        <v>60.35</v>
      </c>
      <c r="L1366">
        <v>0</v>
      </c>
      <c r="M1366">
        <v>3</v>
      </c>
      <c r="N1366">
        <v>4</v>
      </c>
      <c r="O1366" s="2">
        <f t="shared" si="91"/>
        <v>15.079365079365079</v>
      </c>
      <c r="P1366" s="2">
        <f t="shared" si="92"/>
        <v>16.964285714285715</v>
      </c>
      <c r="Q1366">
        <f t="shared" si="93"/>
        <v>78.97</v>
      </c>
      <c r="R1366">
        <f t="shared" si="94"/>
        <v>3</v>
      </c>
      <c r="S1366" s="3">
        <f>IF(odi[[#This Row],[Milestones]]=0,0,(odi[[#This Row],[Mat]]/odi[[#This Row],[Milestones]]))</f>
        <v>21</v>
      </c>
      <c r="T1366" s="3">
        <f>odi[[#This Row],[Milestones]]/odi[[#This Row],[Mat]]*100</f>
        <v>4.7619047619047619</v>
      </c>
      <c r="U1366" s="3"/>
    </row>
    <row r="1367" spans="1:21" x14ac:dyDescent="0.3">
      <c r="A1367">
        <v>29</v>
      </c>
      <c r="B1367" t="s">
        <v>2462</v>
      </c>
      <c r="C1367" t="s">
        <v>2030</v>
      </c>
      <c r="D1367">
        <v>2008</v>
      </c>
      <c r="E1367">
        <v>17</v>
      </c>
      <c r="F1367">
        <v>17</v>
      </c>
      <c r="G1367">
        <v>1</v>
      </c>
      <c r="H1367">
        <v>244</v>
      </c>
      <c r="I1367">
        <v>70</v>
      </c>
      <c r="J1367">
        <v>15.25</v>
      </c>
      <c r="K1367">
        <v>63.7</v>
      </c>
      <c r="L1367">
        <v>0</v>
      </c>
      <c r="M1367">
        <v>2</v>
      </c>
      <c r="N1367">
        <v>3</v>
      </c>
      <c r="O1367" s="2">
        <f t="shared" si="91"/>
        <v>14.352941176470589</v>
      </c>
      <c r="P1367" s="2">
        <f t="shared" si="92"/>
        <v>14.352941176470589</v>
      </c>
      <c r="Q1367">
        <f t="shared" si="93"/>
        <v>78.95</v>
      </c>
      <c r="R1367">
        <f t="shared" si="94"/>
        <v>2</v>
      </c>
      <c r="S1367" s="3">
        <f>IF(odi[[#This Row],[Milestones]]=0,0,(odi[[#This Row],[Mat]]/odi[[#This Row],[Milestones]]))</f>
        <v>8.5</v>
      </c>
      <c r="T1367" s="3">
        <f>odi[[#This Row],[Milestones]]/odi[[#This Row],[Mat]]*100</f>
        <v>11.76470588235294</v>
      </c>
      <c r="U1367" s="3"/>
    </row>
    <row r="1368" spans="1:21" x14ac:dyDescent="0.3">
      <c r="A1368">
        <v>0</v>
      </c>
      <c r="B1368" t="s">
        <v>2472</v>
      </c>
      <c r="C1368" t="s">
        <v>13</v>
      </c>
      <c r="D1368">
        <v>1999</v>
      </c>
      <c r="E1368">
        <v>13</v>
      </c>
      <c r="F1368">
        <v>12</v>
      </c>
      <c r="G1368">
        <v>1</v>
      </c>
      <c r="H1368">
        <v>235</v>
      </c>
      <c r="I1368">
        <v>73</v>
      </c>
      <c r="J1368">
        <v>21.36</v>
      </c>
      <c r="K1368">
        <v>57.59</v>
      </c>
      <c r="L1368">
        <v>0</v>
      </c>
      <c r="M1368">
        <v>2</v>
      </c>
      <c r="N1368">
        <v>2</v>
      </c>
      <c r="O1368" s="2">
        <f t="shared" si="91"/>
        <v>18.076923076923077</v>
      </c>
      <c r="P1368" s="2">
        <f t="shared" si="92"/>
        <v>19.583333333333332</v>
      </c>
      <c r="Q1368">
        <f t="shared" si="93"/>
        <v>78.95</v>
      </c>
      <c r="R1368">
        <f t="shared" si="94"/>
        <v>2</v>
      </c>
      <c r="S1368" s="3">
        <f>IF(odi[[#This Row],[Milestones]]=0,0,(odi[[#This Row],[Mat]]/odi[[#This Row],[Milestones]]))</f>
        <v>6.5</v>
      </c>
      <c r="T1368" s="3">
        <f>odi[[#This Row],[Milestones]]/odi[[#This Row],[Mat]]*100</f>
        <v>15.384615384615385</v>
      </c>
      <c r="U1368" s="3"/>
    </row>
    <row r="1369" spans="1:21" x14ac:dyDescent="0.3">
      <c r="A1369">
        <v>35</v>
      </c>
      <c r="B1369" t="s">
        <v>2227</v>
      </c>
      <c r="C1369" t="s">
        <v>20</v>
      </c>
      <c r="D1369">
        <v>2006</v>
      </c>
      <c r="E1369">
        <v>43</v>
      </c>
      <c r="F1369">
        <v>43</v>
      </c>
      <c r="G1369">
        <v>1</v>
      </c>
      <c r="H1369">
        <v>1005</v>
      </c>
      <c r="I1369">
        <v>108</v>
      </c>
      <c r="J1369">
        <v>23.92</v>
      </c>
      <c r="K1369">
        <v>54.82</v>
      </c>
      <c r="L1369">
        <v>1</v>
      </c>
      <c r="M1369">
        <v>6</v>
      </c>
      <c r="N1369">
        <v>5</v>
      </c>
      <c r="O1369" s="2">
        <f t="shared" si="91"/>
        <v>23.372093023255815</v>
      </c>
      <c r="P1369" s="2">
        <f t="shared" si="92"/>
        <v>23.372093023255815</v>
      </c>
      <c r="Q1369">
        <f t="shared" si="93"/>
        <v>78.740000000000009</v>
      </c>
      <c r="R1369">
        <f t="shared" si="94"/>
        <v>7</v>
      </c>
      <c r="S1369" s="3">
        <f>IF(odi[[#This Row],[Milestones]]=0,0,(odi[[#This Row],[Mat]]/odi[[#This Row],[Milestones]]))</f>
        <v>6.1428571428571432</v>
      </c>
      <c r="T1369" s="3">
        <f>odi[[#This Row],[Milestones]]/odi[[#This Row],[Mat]]*100</f>
        <v>16.279069767441861</v>
      </c>
      <c r="U1369" s="3"/>
    </row>
    <row r="1370" spans="1:21" x14ac:dyDescent="0.3">
      <c r="A1370">
        <v>31</v>
      </c>
      <c r="B1370" t="s">
        <v>2319</v>
      </c>
      <c r="C1370" t="s">
        <v>18</v>
      </c>
      <c r="D1370">
        <v>1990</v>
      </c>
      <c r="E1370">
        <v>93</v>
      </c>
      <c r="F1370">
        <v>54</v>
      </c>
      <c r="G1370">
        <v>19</v>
      </c>
      <c r="H1370">
        <v>535</v>
      </c>
      <c r="I1370">
        <v>64</v>
      </c>
      <c r="J1370">
        <v>15.28</v>
      </c>
      <c r="K1370">
        <v>63.46</v>
      </c>
      <c r="L1370">
        <v>0</v>
      </c>
      <c r="M1370">
        <v>1</v>
      </c>
      <c r="N1370">
        <v>4</v>
      </c>
      <c r="O1370" s="2">
        <f t="shared" si="91"/>
        <v>5.752688172043011</v>
      </c>
      <c r="P1370" s="2">
        <f t="shared" si="92"/>
        <v>9.9074074074074066</v>
      </c>
      <c r="Q1370">
        <f t="shared" si="93"/>
        <v>78.739999999999995</v>
      </c>
      <c r="R1370">
        <f t="shared" si="94"/>
        <v>1</v>
      </c>
      <c r="S1370" s="3">
        <f>IF(odi[[#This Row],[Milestones]]=0,0,(odi[[#This Row],[Mat]]/odi[[#This Row],[Milestones]]))</f>
        <v>93</v>
      </c>
      <c r="T1370" s="3">
        <f>odi[[#This Row],[Milestones]]/odi[[#This Row],[Mat]]*100</f>
        <v>1.0752688172043012</v>
      </c>
      <c r="U1370" s="3"/>
    </row>
    <row r="1371" spans="1:21" x14ac:dyDescent="0.3">
      <c r="A1371">
        <v>26</v>
      </c>
      <c r="B1371" t="s">
        <v>2315</v>
      </c>
      <c r="C1371" t="s">
        <v>19</v>
      </c>
      <c r="D1371">
        <v>2007</v>
      </c>
      <c r="E1371">
        <v>23</v>
      </c>
      <c r="F1371">
        <v>23</v>
      </c>
      <c r="G1371">
        <v>0</v>
      </c>
      <c r="H1371">
        <v>546</v>
      </c>
      <c r="I1371">
        <v>88</v>
      </c>
      <c r="J1371">
        <v>23.73</v>
      </c>
      <c r="K1371">
        <v>54.98</v>
      </c>
      <c r="L1371">
        <v>0</v>
      </c>
      <c r="M1371">
        <v>3</v>
      </c>
      <c r="N1371">
        <v>1</v>
      </c>
      <c r="O1371" s="2">
        <f t="shared" si="91"/>
        <v>23.739130434782609</v>
      </c>
      <c r="P1371" s="2">
        <f t="shared" si="92"/>
        <v>23.739130434782609</v>
      </c>
      <c r="Q1371">
        <f t="shared" si="93"/>
        <v>78.709999999999994</v>
      </c>
      <c r="R1371">
        <f t="shared" si="94"/>
        <v>3</v>
      </c>
      <c r="S1371" s="3">
        <f>IF(odi[[#This Row],[Milestones]]=0,0,(odi[[#This Row],[Mat]]/odi[[#This Row],[Milestones]]))</f>
        <v>7.666666666666667</v>
      </c>
      <c r="T1371" s="3">
        <f>odi[[#This Row],[Milestones]]/odi[[#This Row],[Mat]]*100</f>
        <v>13.043478260869565</v>
      </c>
      <c r="U1371" s="3"/>
    </row>
    <row r="1372" spans="1:21" x14ac:dyDescent="0.3">
      <c r="A1372">
        <v>9</v>
      </c>
      <c r="B1372" t="s">
        <v>3182</v>
      </c>
      <c r="C1372" t="s">
        <v>22</v>
      </c>
      <c r="D1372">
        <v>2013</v>
      </c>
      <c r="E1372">
        <v>2</v>
      </c>
      <c r="F1372">
        <v>1</v>
      </c>
      <c r="G1372">
        <v>0</v>
      </c>
      <c r="H1372">
        <v>12</v>
      </c>
      <c r="I1372">
        <v>12</v>
      </c>
      <c r="J1372">
        <v>12</v>
      </c>
      <c r="K1372">
        <v>66.66</v>
      </c>
      <c r="L1372">
        <v>0</v>
      </c>
      <c r="M1372">
        <v>0</v>
      </c>
      <c r="N1372">
        <v>0</v>
      </c>
      <c r="O1372" s="2">
        <f t="shared" si="91"/>
        <v>6</v>
      </c>
      <c r="P1372" s="2">
        <f t="shared" si="92"/>
        <v>12</v>
      </c>
      <c r="Q1372">
        <f t="shared" si="93"/>
        <v>78.66</v>
      </c>
      <c r="R1372">
        <f t="shared" si="94"/>
        <v>0</v>
      </c>
      <c r="S1372" s="3">
        <f>IF(odi[[#This Row],[Milestones]]=0,0,(odi[[#This Row],[Mat]]/odi[[#This Row],[Milestones]]))</f>
        <v>0</v>
      </c>
      <c r="T1372" s="3">
        <f>odi[[#This Row],[Milestones]]/odi[[#This Row],[Mat]]*100</f>
        <v>0</v>
      </c>
      <c r="U1372" s="3"/>
    </row>
    <row r="1373" spans="1:21" x14ac:dyDescent="0.3">
      <c r="A1373">
        <v>24</v>
      </c>
      <c r="B1373" t="s">
        <v>109</v>
      </c>
      <c r="C1373" t="s">
        <v>15</v>
      </c>
      <c r="D1373">
        <v>2016</v>
      </c>
      <c r="E1373">
        <v>25</v>
      </c>
      <c r="F1373">
        <v>25</v>
      </c>
      <c r="G1373">
        <v>0</v>
      </c>
      <c r="H1373">
        <v>354</v>
      </c>
      <c r="I1373">
        <v>54</v>
      </c>
      <c r="J1373">
        <v>14.16</v>
      </c>
      <c r="K1373">
        <v>64.48</v>
      </c>
      <c r="L1373">
        <v>0</v>
      </c>
      <c r="M1373">
        <v>2</v>
      </c>
      <c r="N1373">
        <v>3</v>
      </c>
      <c r="O1373" s="2">
        <f t="shared" si="91"/>
        <v>14.16</v>
      </c>
      <c r="P1373" s="2">
        <f t="shared" si="92"/>
        <v>14.16</v>
      </c>
      <c r="Q1373">
        <f t="shared" si="93"/>
        <v>78.64</v>
      </c>
      <c r="R1373">
        <f t="shared" si="94"/>
        <v>2</v>
      </c>
      <c r="S1373" s="3">
        <f>IF(odi[[#This Row],[Milestones]]=0,0,(odi[[#This Row],[Mat]]/odi[[#This Row],[Milestones]]))</f>
        <v>12.5</v>
      </c>
      <c r="T1373" s="3">
        <f>odi[[#This Row],[Milestones]]/odi[[#This Row],[Mat]]*100</f>
        <v>8</v>
      </c>
      <c r="U1373" s="3"/>
    </row>
    <row r="1374" spans="1:21" x14ac:dyDescent="0.3">
      <c r="A1374">
        <v>19</v>
      </c>
      <c r="B1374" t="s">
        <v>2618</v>
      </c>
      <c r="C1374" t="s">
        <v>2021</v>
      </c>
      <c r="D1374">
        <v>1996</v>
      </c>
      <c r="E1374">
        <v>5</v>
      </c>
      <c r="F1374">
        <v>4</v>
      </c>
      <c r="G1374">
        <v>0</v>
      </c>
      <c r="H1374">
        <v>120</v>
      </c>
      <c r="I1374">
        <v>58</v>
      </c>
      <c r="J1374">
        <v>30</v>
      </c>
      <c r="K1374">
        <v>48.58</v>
      </c>
      <c r="L1374">
        <v>0</v>
      </c>
      <c r="M1374">
        <v>1</v>
      </c>
      <c r="N1374">
        <v>0</v>
      </c>
      <c r="O1374" s="2">
        <f t="shared" si="91"/>
        <v>24</v>
      </c>
      <c r="P1374" s="2">
        <f t="shared" si="92"/>
        <v>30</v>
      </c>
      <c r="Q1374">
        <f t="shared" si="93"/>
        <v>78.58</v>
      </c>
      <c r="R1374">
        <f t="shared" si="94"/>
        <v>1</v>
      </c>
      <c r="S1374" s="3">
        <f>IF(odi[[#This Row],[Milestones]]=0,0,(odi[[#This Row],[Mat]]/odi[[#This Row],[Milestones]]))</f>
        <v>5</v>
      </c>
      <c r="T1374" s="3">
        <f>odi[[#This Row],[Milestones]]/odi[[#This Row],[Mat]]*100</f>
        <v>20</v>
      </c>
      <c r="U1374" s="3"/>
    </row>
    <row r="1375" spans="1:21" x14ac:dyDescent="0.3">
      <c r="A1375">
        <v>11</v>
      </c>
      <c r="B1375" t="s">
        <v>764</v>
      </c>
      <c r="C1375" t="s">
        <v>18</v>
      </c>
      <c r="D1375">
        <v>2012</v>
      </c>
      <c r="E1375">
        <v>20</v>
      </c>
      <c r="F1375">
        <v>17</v>
      </c>
      <c r="G1375">
        <v>2</v>
      </c>
      <c r="H1375">
        <v>228</v>
      </c>
      <c r="I1375">
        <v>35</v>
      </c>
      <c r="J1375">
        <v>15.2</v>
      </c>
      <c r="K1375">
        <v>63.33</v>
      </c>
      <c r="L1375">
        <v>0</v>
      </c>
      <c r="M1375">
        <v>0</v>
      </c>
      <c r="N1375">
        <v>3</v>
      </c>
      <c r="O1375" s="2">
        <f t="shared" si="91"/>
        <v>11.4</v>
      </c>
      <c r="P1375" s="2">
        <f t="shared" si="92"/>
        <v>13.411764705882353</v>
      </c>
      <c r="Q1375">
        <f t="shared" si="93"/>
        <v>78.53</v>
      </c>
      <c r="R1375">
        <f t="shared" si="94"/>
        <v>0</v>
      </c>
      <c r="S1375" s="3">
        <f>IF(odi[[#This Row],[Milestones]]=0,0,(odi[[#This Row],[Mat]]/odi[[#This Row],[Milestones]]))</f>
        <v>0</v>
      </c>
      <c r="T1375" s="3">
        <f>odi[[#This Row],[Milestones]]/odi[[#This Row],[Mat]]*100</f>
        <v>0</v>
      </c>
      <c r="U1375" s="3"/>
    </row>
    <row r="1376" spans="1:21" x14ac:dyDescent="0.3">
      <c r="A1376">
        <v>43</v>
      </c>
      <c r="B1376" t="s">
        <v>1713</v>
      </c>
      <c r="C1376" t="s">
        <v>15</v>
      </c>
      <c r="D1376">
        <v>2010</v>
      </c>
      <c r="E1376">
        <v>20</v>
      </c>
      <c r="F1376">
        <v>12</v>
      </c>
      <c r="G1376">
        <v>2</v>
      </c>
      <c r="H1376">
        <v>141</v>
      </c>
      <c r="I1376">
        <v>38</v>
      </c>
      <c r="J1376">
        <v>14.1</v>
      </c>
      <c r="K1376">
        <v>64.38</v>
      </c>
      <c r="L1376">
        <v>0</v>
      </c>
      <c r="M1376">
        <v>0</v>
      </c>
      <c r="N1376">
        <v>1</v>
      </c>
      <c r="O1376" s="2">
        <f t="shared" si="91"/>
        <v>7.05</v>
      </c>
      <c r="P1376" s="2">
        <f t="shared" si="92"/>
        <v>11.75</v>
      </c>
      <c r="Q1376">
        <f t="shared" si="93"/>
        <v>78.47999999999999</v>
      </c>
      <c r="R1376">
        <f t="shared" si="94"/>
        <v>0</v>
      </c>
      <c r="S1376" s="3">
        <f>IF(odi[[#This Row],[Milestones]]=0,0,(odi[[#This Row],[Mat]]/odi[[#This Row],[Milestones]]))</f>
        <v>0</v>
      </c>
      <c r="T1376" s="3">
        <f>odi[[#This Row],[Milestones]]/odi[[#This Row],[Mat]]*100</f>
        <v>0</v>
      </c>
      <c r="U1376" s="3"/>
    </row>
    <row r="1377" spans="1:21" x14ac:dyDescent="0.3">
      <c r="A1377">
        <v>9</v>
      </c>
      <c r="B1377" t="s">
        <v>2476</v>
      </c>
      <c r="C1377" t="s">
        <v>14</v>
      </c>
      <c r="D1377">
        <v>1990</v>
      </c>
      <c r="E1377">
        <v>19</v>
      </c>
      <c r="F1377">
        <v>17</v>
      </c>
      <c r="G1377">
        <v>5</v>
      </c>
      <c r="H1377">
        <v>229</v>
      </c>
      <c r="I1377">
        <v>41</v>
      </c>
      <c r="J1377">
        <v>19.079999999999998</v>
      </c>
      <c r="K1377">
        <v>59.32</v>
      </c>
      <c r="L1377">
        <v>0</v>
      </c>
      <c r="M1377">
        <v>0</v>
      </c>
      <c r="N1377">
        <v>2</v>
      </c>
      <c r="O1377" s="2">
        <f t="shared" si="91"/>
        <v>12.052631578947368</v>
      </c>
      <c r="P1377" s="2">
        <f t="shared" si="92"/>
        <v>13.470588235294118</v>
      </c>
      <c r="Q1377">
        <f t="shared" si="93"/>
        <v>78.400000000000006</v>
      </c>
      <c r="R1377">
        <f t="shared" si="94"/>
        <v>0</v>
      </c>
      <c r="S1377" s="3">
        <f>IF(odi[[#This Row],[Milestones]]=0,0,(odi[[#This Row],[Mat]]/odi[[#This Row],[Milestones]]))</f>
        <v>0</v>
      </c>
      <c r="T1377" s="3">
        <f>odi[[#This Row],[Milestones]]/odi[[#This Row],[Mat]]*100</f>
        <v>0</v>
      </c>
      <c r="U1377" s="3"/>
    </row>
    <row r="1378" spans="1:21" x14ac:dyDescent="0.3">
      <c r="A1378">
        <v>28</v>
      </c>
      <c r="B1378" t="s">
        <v>2440</v>
      </c>
      <c r="C1378" t="s">
        <v>17</v>
      </c>
      <c r="D1378">
        <v>2005</v>
      </c>
      <c r="E1378">
        <v>13</v>
      </c>
      <c r="F1378">
        <v>13</v>
      </c>
      <c r="G1378">
        <v>0</v>
      </c>
      <c r="H1378">
        <v>270</v>
      </c>
      <c r="I1378">
        <v>56</v>
      </c>
      <c r="J1378">
        <v>20.76</v>
      </c>
      <c r="K1378">
        <v>57.56</v>
      </c>
      <c r="L1378">
        <v>0</v>
      </c>
      <c r="M1378">
        <v>1</v>
      </c>
      <c r="N1378">
        <v>0</v>
      </c>
      <c r="O1378" s="2">
        <f t="shared" si="91"/>
        <v>20.76923076923077</v>
      </c>
      <c r="P1378" s="2">
        <f t="shared" si="92"/>
        <v>20.76923076923077</v>
      </c>
      <c r="Q1378">
        <f t="shared" si="93"/>
        <v>78.320000000000007</v>
      </c>
      <c r="R1378">
        <f t="shared" si="94"/>
        <v>1</v>
      </c>
      <c r="S1378" s="3">
        <f>IF(odi[[#This Row],[Milestones]]=0,0,(odi[[#This Row],[Mat]]/odi[[#This Row],[Milestones]]))</f>
        <v>13</v>
      </c>
      <c r="T1378" s="3">
        <f>odi[[#This Row],[Milestones]]/odi[[#This Row],[Mat]]*100</f>
        <v>7.6923076923076925</v>
      </c>
      <c r="U1378" s="3"/>
    </row>
    <row r="1379" spans="1:21" x14ac:dyDescent="0.3">
      <c r="A1379">
        <v>21</v>
      </c>
      <c r="B1379" t="s">
        <v>1057</v>
      </c>
      <c r="C1379" t="s">
        <v>2030</v>
      </c>
      <c r="D1379">
        <v>2008</v>
      </c>
      <c r="E1379">
        <v>5</v>
      </c>
      <c r="F1379">
        <v>5</v>
      </c>
      <c r="G1379">
        <v>0</v>
      </c>
      <c r="H1379">
        <v>54</v>
      </c>
      <c r="I1379">
        <v>30</v>
      </c>
      <c r="J1379">
        <v>10.8</v>
      </c>
      <c r="K1379">
        <v>67.5</v>
      </c>
      <c r="L1379">
        <v>0</v>
      </c>
      <c r="M1379">
        <v>0</v>
      </c>
      <c r="N1379">
        <v>1</v>
      </c>
      <c r="O1379" s="2">
        <f t="shared" si="91"/>
        <v>10.8</v>
      </c>
      <c r="P1379" s="2">
        <f t="shared" si="92"/>
        <v>10.8</v>
      </c>
      <c r="Q1379">
        <f t="shared" si="93"/>
        <v>78.3</v>
      </c>
      <c r="R1379">
        <f t="shared" si="94"/>
        <v>0</v>
      </c>
      <c r="S1379" s="3">
        <f>IF(odi[[#This Row],[Milestones]]=0,0,(odi[[#This Row],[Mat]]/odi[[#This Row],[Milestones]]))</f>
        <v>0</v>
      </c>
      <c r="T1379" s="3">
        <f>odi[[#This Row],[Milestones]]/odi[[#This Row],[Mat]]*100</f>
        <v>0</v>
      </c>
      <c r="U1379" s="3"/>
    </row>
    <row r="1380" spans="1:21" x14ac:dyDescent="0.3">
      <c r="A1380">
        <v>42</v>
      </c>
      <c r="B1380" t="s">
        <v>2927</v>
      </c>
      <c r="C1380" t="s">
        <v>14</v>
      </c>
      <c r="D1380">
        <v>1999</v>
      </c>
      <c r="E1380">
        <v>31</v>
      </c>
      <c r="F1380">
        <v>9</v>
      </c>
      <c r="G1380">
        <v>5</v>
      </c>
      <c r="H1380">
        <v>36</v>
      </c>
      <c r="I1380">
        <v>14</v>
      </c>
      <c r="J1380">
        <v>9</v>
      </c>
      <c r="K1380">
        <v>69.23</v>
      </c>
      <c r="L1380">
        <v>0</v>
      </c>
      <c r="M1380">
        <v>0</v>
      </c>
      <c r="N1380">
        <v>2</v>
      </c>
      <c r="O1380" s="2">
        <f t="shared" si="91"/>
        <v>1.1612903225806452</v>
      </c>
      <c r="P1380" s="2">
        <f t="shared" si="92"/>
        <v>4</v>
      </c>
      <c r="Q1380">
        <f t="shared" si="93"/>
        <v>78.23</v>
      </c>
      <c r="R1380">
        <f t="shared" si="94"/>
        <v>0</v>
      </c>
      <c r="S1380" s="3">
        <f>IF(odi[[#This Row],[Milestones]]=0,0,(odi[[#This Row],[Mat]]/odi[[#This Row],[Milestones]]))</f>
        <v>0</v>
      </c>
      <c r="T1380" s="3">
        <f>odi[[#This Row],[Milestones]]/odi[[#This Row],[Mat]]*100</f>
        <v>0</v>
      </c>
      <c r="U1380" s="3"/>
    </row>
    <row r="1381" spans="1:21" x14ac:dyDescent="0.3">
      <c r="A1381">
        <v>18</v>
      </c>
      <c r="B1381" t="s">
        <v>3226</v>
      </c>
      <c r="C1381" t="s">
        <v>2020</v>
      </c>
      <c r="D1381">
        <v>2018</v>
      </c>
      <c r="E1381">
        <v>2</v>
      </c>
      <c r="F1381">
        <v>2</v>
      </c>
      <c r="G1381">
        <v>1</v>
      </c>
      <c r="H1381">
        <v>9</v>
      </c>
      <c r="I1381">
        <v>8</v>
      </c>
      <c r="J1381">
        <v>9</v>
      </c>
      <c r="K1381">
        <v>69.23</v>
      </c>
      <c r="L1381">
        <v>0</v>
      </c>
      <c r="M1381">
        <v>0</v>
      </c>
      <c r="N1381">
        <v>0</v>
      </c>
      <c r="O1381" s="2">
        <f t="shared" si="91"/>
        <v>4.5</v>
      </c>
      <c r="P1381" s="2">
        <f t="shared" si="92"/>
        <v>4.5</v>
      </c>
      <c r="Q1381">
        <f t="shared" si="93"/>
        <v>78.23</v>
      </c>
      <c r="R1381">
        <f t="shared" si="94"/>
        <v>0</v>
      </c>
      <c r="S1381" s="3">
        <f>IF(odi[[#This Row],[Milestones]]=0,0,(odi[[#This Row],[Mat]]/odi[[#This Row],[Milestones]]))</f>
        <v>0</v>
      </c>
      <c r="T1381" s="3">
        <f>odi[[#This Row],[Milestones]]/odi[[#This Row],[Mat]]*100</f>
        <v>0</v>
      </c>
      <c r="U1381" s="3"/>
    </row>
    <row r="1382" spans="1:21" x14ac:dyDescent="0.3">
      <c r="A1382">
        <v>1</v>
      </c>
      <c r="B1382" t="s">
        <v>2526</v>
      </c>
      <c r="C1382" t="s">
        <v>20</v>
      </c>
      <c r="D1382">
        <v>2004</v>
      </c>
      <c r="E1382">
        <v>32</v>
      </c>
      <c r="F1382">
        <v>26</v>
      </c>
      <c r="G1382">
        <v>6</v>
      </c>
      <c r="H1382">
        <v>172</v>
      </c>
      <c r="I1382">
        <v>21</v>
      </c>
      <c r="J1382">
        <v>8.6</v>
      </c>
      <c r="K1382">
        <v>69.63</v>
      </c>
      <c r="L1382">
        <v>0</v>
      </c>
      <c r="M1382">
        <v>0</v>
      </c>
      <c r="N1382">
        <v>3</v>
      </c>
      <c r="O1382" s="2">
        <f t="shared" si="91"/>
        <v>5.375</v>
      </c>
      <c r="P1382" s="2">
        <f t="shared" si="92"/>
        <v>6.615384615384615</v>
      </c>
      <c r="Q1382">
        <f t="shared" si="93"/>
        <v>78.22999999999999</v>
      </c>
      <c r="R1382">
        <f t="shared" si="94"/>
        <v>0</v>
      </c>
      <c r="S1382" s="3">
        <f>IF(odi[[#This Row],[Milestones]]=0,0,(odi[[#This Row],[Mat]]/odi[[#This Row],[Milestones]]))</f>
        <v>0</v>
      </c>
      <c r="T1382" s="3">
        <f>odi[[#This Row],[Milestones]]/odi[[#This Row],[Mat]]*100</f>
        <v>0</v>
      </c>
      <c r="U1382" s="3"/>
    </row>
    <row r="1383" spans="1:21" x14ac:dyDescent="0.3">
      <c r="A1383">
        <v>21</v>
      </c>
      <c r="B1383" t="s">
        <v>2777</v>
      </c>
      <c r="C1383" t="s">
        <v>16</v>
      </c>
      <c r="D1383">
        <v>1995</v>
      </c>
      <c r="E1383">
        <v>2</v>
      </c>
      <c r="F1383">
        <v>2</v>
      </c>
      <c r="G1383">
        <v>0</v>
      </c>
      <c r="H1383">
        <v>61</v>
      </c>
      <c r="I1383">
        <v>36</v>
      </c>
      <c r="J1383">
        <v>30.5</v>
      </c>
      <c r="K1383">
        <v>47.65</v>
      </c>
      <c r="L1383">
        <v>0</v>
      </c>
      <c r="M1383">
        <v>0</v>
      </c>
      <c r="N1383">
        <v>0</v>
      </c>
      <c r="O1383" s="2">
        <f t="shared" si="91"/>
        <v>30.5</v>
      </c>
      <c r="P1383" s="2">
        <f t="shared" si="92"/>
        <v>30.5</v>
      </c>
      <c r="Q1383">
        <f t="shared" si="93"/>
        <v>78.150000000000006</v>
      </c>
      <c r="R1383">
        <f t="shared" si="94"/>
        <v>0</v>
      </c>
      <c r="S1383" s="3">
        <f>IF(odi[[#This Row],[Milestones]]=0,0,(odi[[#This Row],[Mat]]/odi[[#This Row],[Milestones]]))</f>
        <v>0</v>
      </c>
      <c r="T1383" s="3">
        <f>odi[[#This Row],[Milestones]]/odi[[#This Row],[Mat]]*100</f>
        <v>0</v>
      </c>
      <c r="U1383" s="3"/>
    </row>
    <row r="1384" spans="1:21" x14ac:dyDescent="0.3">
      <c r="A1384">
        <v>8</v>
      </c>
      <c r="B1384" t="s">
        <v>2407</v>
      </c>
      <c r="C1384" t="s">
        <v>15</v>
      </c>
      <c r="D1384">
        <v>2000</v>
      </c>
      <c r="E1384">
        <v>205</v>
      </c>
      <c r="F1384">
        <v>79</v>
      </c>
      <c r="G1384">
        <v>33</v>
      </c>
      <c r="H1384">
        <v>321</v>
      </c>
      <c r="I1384">
        <v>30</v>
      </c>
      <c r="J1384">
        <v>6.97</v>
      </c>
      <c r="K1384">
        <v>71.17</v>
      </c>
      <c r="L1384">
        <v>0</v>
      </c>
      <c r="M1384">
        <v>0</v>
      </c>
      <c r="N1384">
        <v>11</v>
      </c>
      <c r="O1384" s="2">
        <f t="shared" si="91"/>
        <v>1.5658536585365854</v>
      </c>
      <c r="P1384" s="2">
        <f t="shared" si="92"/>
        <v>4.0632911392405067</v>
      </c>
      <c r="Q1384">
        <f t="shared" si="93"/>
        <v>78.14</v>
      </c>
      <c r="R1384">
        <f t="shared" si="94"/>
        <v>0</v>
      </c>
      <c r="S1384" s="3">
        <f>IF(odi[[#This Row],[Milestones]]=0,0,(odi[[#This Row],[Mat]]/odi[[#This Row],[Milestones]]))</f>
        <v>0</v>
      </c>
      <c r="T1384" s="3">
        <f>odi[[#This Row],[Milestones]]/odi[[#This Row],[Mat]]*100</f>
        <v>0</v>
      </c>
      <c r="U1384" s="3"/>
    </row>
    <row r="1385" spans="1:21" x14ac:dyDescent="0.3">
      <c r="A1385">
        <v>18</v>
      </c>
      <c r="B1385" t="s">
        <v>2725</v>
      </c>
      <c r="C1385" t="s">
        <v>12</v>
      </c>
      <c r="D1385">
        <v>1981</v>
      </c>
      <c r="E1385">
        <v>5</v>
      </c>
      <c r="F1385">
        <v>5</v>
      </c>
      <c r="G1385">
        <v>1</v>
      </c>
      <c r="H1385">
        <v>78</v>
      </c>
      <c r="I1385">
        <v>33</v>
      </c>
      <c r="J1385">
        <v>19.5</v>
      </c>
      <c r="K1385">
        <v>58.64</v>
      </c>
      <c r="L1385">
        <v>0</v>
      </c>
      <c r="M1385">
        <v>0</v>
      </c>
      <c r="N1385">
        <v>0</v>
      </c>
      <c r="O1385" s="2">
        <f t="shared" si="91"/>
        <v>15.6</v>
      </c>
      <c r="P1385" s="2">
        <f t="shared" si="92"/>
        <v>15.6</v>
      </c>
      <c r="Q1385">
        <f t="shared" si="93"/>
        <v>78.14</v>
      </c>
      <c r="R1385">
        <f t="shared" si="94"/>
        <v>0</v>
      </c>
      <c r="S1385" s="3">
        <f>IF(odi[[#This Row],[Milestones]]=0,0,(odi[[#This Row],[Mat]]/odi[[#This Row],[Milestones]]))</f>
        <v>0</v>
      </c>
      <c r="T1385" s="3">
        <f>odi[[#This Row],[Milestones]]/odi[[#This Row],[Mat]]*100</f>
        <v>0</v>
      </c>
      <c r="U1385" s="3"/>
    </row>
    <row r="1386" spans="1:21" x14ac:dyDescent="0.3">
      <c r="A1386">
        <v>44</v>
      </c>
      <c r="B1386" t="s">
        <v>3069</v>
      </c>
      <c r="C1386" t="s">
        <v>2041</v>
      </c>
      <c r="D1386">
        <v>2007</v>
      </c>
      <c r="E1386">
        <v>3</v>
      </c>
      <c r="F1386">
        <v>3</v>
      </c>
      <c r="G1386">
        <v>0</v>
      </c>
      <c r="H1386">
        <v>20</v>
      </c>
      <c r="I1386">
        <v>12</v>
      </c>
      <c r="J1386">
        <v>6.66</v>
      </c>
      <c r="K1386">
        <v>71.42</v>
      </c>
      <c r="L1386">
        <v>0</v>
      </c>
      <c r="M1386">
        <v>0</v>
      </c>
      <c r="N1386">
        <v>1</v>
      </c>
      <c r="O1386" s="2">
        <f t="shared" si="91"/>
        <v>6.666666666666667</v>
      </c>
      <c r="P1386" s="2">
        <f t="shared" si="92"/>
        <v>6.666666666666667</v>
      </c>
      <c r="Q1386">
        <f t="shared" si="93"/>
        <v>78.08</v>
      </c>
      <c r="R1386">
        <f t="shared" si="94"/>
        <v>0</v>
      </c>
      <c r="S1386" s="3">
        <f>IF(odi[[#This Row],[Milestones]]=0,0,(odi[[#This Row],[Mat]]/odi[[#This Row],[Milestones]]))</f>
        <v>0</v>
      </c>
      <c r="T1386" s="3">
        <f>odi[[#This Row],[Milestones]]/odi[[#This Row],[Mat]]*100</f>
        <v>0</v>
      </c>
      <c r="U1386" s="3"/>
    </row>
    <row r="1387" spans="1:21" x14ac:dyDescent="0.3">
      <c r="A1387">
        <v>8</v>
      </c>
      <c r="B1387" t="s">
        <v>2433</v>
      </c>
      <c r="C1387" t="s">
        <v>2021</v>
      </c>
      <c r="D1387">
        <v>2007</v>
      </c>
      <c r="E1387">
        <v>23</v>
      </c>
      <c r="F1387">
        <v>20</v>
      </c>
      <c r="G1387">
        <v>2</v>
      </c>
      <c r="H1387">
        <v>284</v>
      </c>
      <c r="I1387">
        <v>40</v>
      </c>
      <c r="J1387">
        <v>15.77</v>
      </c>
      <c r="K1387">
        <v>62.28</v>
      </c>
      <c r="L1387">
        <v>0</v>
      </c>
      <c r="M1387">
        <v>0</v>
      </c>
      <c r="N1387">
        <v>2</v>
      </c>
      <c r="O1387" s="2">
        <f t="shared" si="91"/>
        <v>12.347826086956522</v>
      </c>
      <c r="P1387" s="2">
        <f t="shared" si="92"/>
        <v>14.2</v>
      </c>
      <c r="Q1387">
        <f t="shared" si="93"/>
        <v>78.05</v>
      </c>
      <c r="R1387">
        <f t="shared" si="94"/>
        <v>0</v>
      </c>
      <c r="S1387" s="3">
        <f>IF(odi[[#This Row],[Milestones]]=0,0,(odi[[#This Row],[Mat]]/odi[[#This Row],[Milestones]]))</f>
        <v>0</v>
      </c>
      <c r="T1387" s="3">
        <f>odi[[#This Row],[Milestones]]/odi[[#This Row],[Mat]]*100</f>
        <v>0</v>
      </c>
      <c r="U1387" s="3"/>
    </row>
    <row r="1388" spans="1:21" x14ac:dyDescent="0.3">
      <c r="A1388">
        <v>19</v>
      </c>
      <c r="B1388" t="s">
        <v>2910</v>
      </c>
      <c r="C1388" t="s">
        <v>13</v>
      </c>
      <c r="D1388">
        <v>1998</v>
      </c>
      <c r="E1388">
        <v>20</v>
      </c>
      <c r="F1388">
        <v>13</v>
      </c>
      <c r="G1388">
        <v>7</v>
      </c>
      <c r="H1388">
        <v>38</v>
      </c>
      <c r="I1388">
        <v>6</v>
      </c>
      <c r="J1388">
        <v>6.33</v>
      </c>
      <c r="K1388">
        <v>71.69</v>
      </c>
      <c r="L1388">
        <v>0</v>
      </c>
      <c r="M1388">
        <v>0</v>
      </c>
      <c r="N1388">
        <v>0</v>
      </c>
      <c r="O1388" s="2">
        <f t="shared" si="91"/>
        <v>1.9</v>
      </c>
      <c r="P1388" s="2">
        <f t="shared" si="92"/>
        <v>2.9230769230769229</v>
      </c>
      <c r="Q1388">
        <f t="shared" si="93"/>
        <v>78.02</v>
      </c>
      <c r="R1388">
        <f t="shared" si="94"/>
        <v>0</v>
      </c>
      <c r="S1388" s="3">
        <f>IF(odi[[#This Row],[Milestones]]=0,0,(odi[[#This Row],[Mat]]/odi[[#This Row],[Milestones]]))</f>
        <v>0</v>
      </c>
      <c r="T1388" s="3">
        <f>odi[[#This Row],[Milestones]]/odi[[#This Row],[Mat]]*100</f>
        <v>0</v>
      </c>
      <c r="U1388" s="3"/>
    </row>
    <row r="1389" spans="1:21" x14ac:dyDescent="0.3">
      <c r="A1389">
        <v>16</v>
      </c>
      <c r="B1389" t="s">
        <v>3153</v>
      </c>
      <c r="C1389" t="s">
        <v>16</v>
      </c>
      <c r="D1389">
        <v>1995</v>
      </c>
      <c r="E1389">
        <v>9</v>
      </c>
      <c r="F1389">
        <v>3</v>
      </c>
      <c r="G1389">
        <v>2</v>
      </c>
      <c r="H1389">
        <v>13</v>
      </c>
      <c r="I1389">
        <v>9</v>
      </c>
      <c r="J1389">
        <v>13</v>
      </c>
      <c r="K1389">
        <v>65</v>
      </c>
      <c r="L1389">
        <v>0</v>
      </c>
      <c r="M1389">
        <v>0</v>
      </c>
      <c r="N1389">
        <v>0</v>
      </c>
      <c r="O1389" s="2">
        <f t="shared" si="91"/>
        <v>1.4444444444444444</v>
      </c>
      <c r="P1389" s="2">
        <f t="shared" si="92"/>
        <v>4.333333333333333</v>
      </c>
      <c r="Q1389">
        <f t="shared" si="93"/>
        <v>78</v>
      </c>
      <c r="R1389">
        <f t="shared" si="94"/>
        <v>0</v>
      </c>
      <c r="S1389" s="3">
        <f>IF(odi[[#This Row],[Milestones]]=0,0,(odi[[#This Row],[Mat]]/odi[[#This Row],[Milestones]]))</f>
        <v>0</v>
      </c>
      <c r="T1389" s="3">
        <f>odi[[#This Row],[Milestones]]/odi[[#This Row],[Mat]]*100</f>
        <v>0</v>
      </c>
      <c r="U1389" s="3"/>
    </row>
    <row r="1390" spans="1:21" x14ac:dyDescent="0.3">
      <c r="A1390">
        <v>42</v>
      </c>
      <c r="B1390" t="s">
        <v>2655</v>
      </c>
      <c r="C1390" t="s">
        <v>13</v>
      </c>
      <c r="D1390">
        <v>1984</v>
      </c>
      <c r="E1390">
        <v>3</v>
      </c>
      <c r="F1390">
        <v>3</v>
      </c>
      <c r="G1390">
        <v>0</v>
      </c>
      <c r="H1390">
        <v>101</v>
      </c>
      <c r="I1390">
        <v>49</v>
      </c>
      <c r="J1390">
        <v>33.659999999999997</v>
      </c>
      <c r="K1390">
        <v>44.29</v>
      </c>
      <c r="L1390">
        <v>0</v>
      </c>
      <c r="M1390">
        <v>0</v>
      </c>
      <c r="N1390">
        <v>0</v>
      </c>
      <c r="O1390" s="2">
        <f t="shared" si="91"/>
        <v>33.666666666666664</v>
      </c>
      <c r="P1390" s="2">
        <f t="shared" si="92"/>
        <v>33.666666666666664</v>
      </c>
      <c r="Q1390">
        <f t="shared" si="93"/>
        <v>77.949999999999989</v>
      </c>
      <c r="R1390">
        <f t="shared" si="94"/>
        <v>0</v>
      </c>
      <c r="S1390" s="3">
        <f>IF(odi[[#This Row],[Milestones]]=0,0,(odi[[#This Row],[Mat]]/odi[[#This Row],[Milestones]]))</f>
        <v>0</v>
      </c>
      <c r="T1390" s="3">
        <f>odi[[#This Row],[Milestones]]/odi[[#This Row],[Mat]]*100</f>
        <v>0</v>
      </c>
      <c r="U1390" s="3"/>
    </row>
    <row r="1391" spans="1:21" x14ac:dyDescent="0.3">
      <c r="A1391">
        <v>2</v>
      </c>
      <c r="B1391" t="s">
        <v>2306</v>
      </c>
      <c r="C1391" t="s">
        <v>18</v>
      </c>
      <c r="D1391">
        <v>1994</v>
      </c>
      <c r="E1391">
        <v>33</v>
      </c>
      <c r="F1391">
        <v>33</v>
      </c>
      <c r="G1391">
        <v>4</v>
      </c>
      <c r="H1391">
        <v>583</v>
      </c>
      <c r="I1391">
        <v>60</v>
      </c>
      <c r="J1391">
        <v>20.100000000000001</v>
      </c>
      <c r="K1391">
        <v>57.83</v>
      </c>
      <c r="L1391">
        <v>0</v>
      </c>
      <c r="M1391">
        <v>1</v>
      </c>
      <c r="N1391">
        <v>3</v>
      </c>
      <c r="O1391" s="2">
        <f t="shared" si="91"/>
        <v>17.666666666666668</v>
      </c>
      <c r="P1391" s="2">
        <f t="shared" si="92"/>
        <v>17.666666666666668</v>
      </c>
      <c r="Q1391">
        <f t="shared" si="93"/>
        <v>77.930000000000007</v>
      </c>
      <c r="R1391">
        <f t="shared" si="94"/>
        <v>1</v>
      </c>
      <c r="S1391" s="3">
        <f>IF(odi[[#This Row],[Milestones]]=0,0,(odi[[#This Row],[Mat]]/odi[[#This Row],[Milestones]]))</f>
        <v>33</v>
      </c>
      <c r="T1391" s="3">
        <f>odi[[#This Row],[Milestones]]/odi[[#This Row],[Mat]]*100</f>
        <v>3.0303030303030303</v>
      </c>
      <c r="U1391" s="3"/>
    </row>
    <row r="1392" spans="1:21" x14ac:dyDescent="0.3">
      <c r="A1392">
        <v>9</v>
      </c>
      <c r="B1392" t="s">
        <v>2613</v>
      </c>
      <c r="C1392" t="s">
        <v>15</v>
      </c>
      <c r="D1392">
        <v>2001</v>
      </c>
      <c r="E1392">
        <v>15</v>
      </c>
      <c r="F1392">
        <v>13</v>
      </c>
      <c r="G1392">
        <v>2</v>
      </c>
      <c r="H1392">
        <v>124</v>
      </c>
      <c r="I1392">
        <v>41</v>
      </c>
      <c r="J1392">
        <v>11.27</v>
      </c>
      <c r="K1392">
        <v>66.66</v>
      </c>
      <c r="L1392">
        <v>0</v>
      </c>
      <c r="M1392">
        <v>0</v>
      </c>
      <c r="N1392">
        <v>2</v>
      </c>
      <c r="O1392" s="2">
        <f t="shared" si="91"/>
        <v>8.2666666666666675</v>
      </c>
      <c r="P1392" s="2">
        <f t="shared" si="92"/>
        <v>9.5384615384615383</v>
      </c>
      <c r="Q1392">
        <f t="shared" si="93"/>
        <v>77.929999999999993</v>
      </c>
      <c r="R1392">
        <f t="shared" si="94"/>
        <v>0</v>
      </c>
      <c r="S1392" s="3">
        <f>IF(odi[[#This Row],[Milestones]]=0,0,(odi[[#This Row],[Mat]]/odi[[#This Row],[Milestones]]))</f>
        <v>0</v>
      </c>
      <c r="T1392" s="3">
        <f>odi[[#This Row],[Milestones]]/odi[[#This Row],[Mat]]*100</f>
        <v>0</v>
      </c>
      <c r="U1392" s="3"/>
    </row>
    <row r="1393" spans="1:21" x14ac:dyDescent="0.3">
      <c r="A1393">
        <v>45</v>
      </c>
      <c r="B1393" t="s">
        <v>2857</v>
      </c>
      <c r="C1393" t="s">
        <v>12</v>
      </c>
      <c r="D1393">
        <v>1975</v>
      </c>
      <c r="E1393">
        <v>5</v>
      </c>
      <c r="F1393">
        <v>5</v>
      </c>
      <c r="G1393">
        <v>0</v>
      </c>
      <c r="H1393">
        <v>46</v>
      </c>
      <c r="I1393">
        <v>24</v>
      </c>
      <c r="J1393">
        <v>9.1999999999999993</v>
      </c>
      <c r="K1393">
        <v>68.650000000000006</v>
      </c>
      <c r="L1393">
        <v>0</v>
      </c>
      <c r="M1393">
        <v>0</v>
      </c>
      <c r="N1393">
        <v>1</v>
      </c>
      <c r="O1393" s="2">
        <f t="shared" si="91"/>
        <v>9.1999999999999993</v>
      </c>
      <c r="P1393" s="2">
        <f t="shared" si="92"/>
        <v>9.1999999999999993</v>
      </c>
      <c r="Q1393">
        <f t="shared" si="93"/>
        <v>77.850000000000009</v>
      </c>
      <c r="R1393">
        <f t="shared" si="94"/>
        <v>0</v>
      </c>
      <c r="S1393" s="3">
        <f>IF(odi[[#This Row],[Milestones]]=0,0,(odi[[#This Row],[Mat]]/odi[[#This Row],[Milestones]]))</f>
        <v>0</v>
      </c>
      <c r="T1393" s="3">
        <f>odi[[#This Row],[Milestones]]/odi[[#This Row],[Mat]]*100</f>
        <v>0</v>
      </c>
      <c r="U1393" s="3"/>
    </row>
    <row r="1394" spans="1:21" x14ac:dyDescent="0.3">
      <c r="A1394">
        <v>20</v>
      </c>
      <c r="B1394" t="s">
        <v>2415</v>
      </c>
      <c r="C1394" t="s">
        <v>11</v>
      </c>
      <c r="D1394">
        <v>2000</v>
      </c>
      <c r="E1394">
        <v>39</v>
      </c>
      <c r="F1394">
        <v>26</v>
      </c>
      <c r="G1394">
        <v>6</v>
      </c>
      <c r="H1394">
        <v>310</v>
      </c>
      <c r="I1394">
        <v>61</v>
      </c>
      <c r="J1394">
        <v>15.5</v>
      </c>
      <c r="K1394">
        <v>62.24</v>
      </c>
      <c r="L1394">
        <v>0</v>
      </c>
      <c r="M1394">
        <v>1</v>
      </c>
      <c r="N1394">
        <v>1</v>
      </c>
      <c r="O1394" s="2">
        <f t="shared" si="91"/>
        <v>7.9487179487179489</v>
      </c>
      <c r="P1394" s="2">
        <f t="shared" si="92"/>
        <v>11.923076923076923</v>
      </c>
      <c r="Q1394">
        <f t="shared" si="93"/>
        <v>77.740000000000009</v>
      </c>
      <c r="R1394">
        <f t="shared" si="94"/>
        <v>1</v>
      </c>
      <c r="S1394" s="3">
        <f>IF(odi[[#This Row],[Milestones]]=0,0,(odi[[#This Row],[Mat]]/odi[[#This Row],[Milestones]]))</f>
        <v>39</v>
      </c>
      <c r="T1394" s="3">
        <f>odi[[#This Row],[Milestones]]/odi[[#This Row],[Mat]]*100</f>
        <v>2.5641025641025639</v>
      </c>
      <c r="U1394" s="3"/>
    </row>
    <row r="1395" spans="1:21" x14ac:dyDescent="0.3">
      <c r="A1395">
        <v>0</v>
      </c>
      <c r="B1395" t="s">
        <v>2607</v>
      </c>
      <c r="C1395" t="s">
        <v>14</v>
      </c>
      <c r="D1395">
        <v>1991</v>
      </c>
      <c r="E1395">
        <v>7</v>
      </c>
      <c r="F1395">
        <v>7</v>
      </c>
      <c r="G1395">
        <v>0</v>
      </c>
      <c r="H1395">
        <v>126</v>
      </c>
      <c r="I1395">
        <v>27</v>
      </c>
      <c r="J1395">
        <v>18</v>
      </c>
      <c r="K1395">
        <v>59.71</v>
      </c>
      <c r="L1395">
        <v>0</v>
      </c>
      <c r="M1395">
        <v>0</v>
      </c>
      <c r="N1395">
        <v>1</v>
      </c>
      <c r="O1395" s="2">
        <f t="shared" si="91"/>
        <v>18</v>
      </c>
      <c r="P1395" s="2">
        <f t="shared" si="92"/>
        <v>18</v>
      </c>
      <c r="Q1395">
        <f t="shared" si="93"/>
        <v>77.710000000000008</v>
      </c>
      <c r="R1395">
        <f t="shared" si="94"/>
        <v>0</v>
      </c>
      <c r="S1395" s="3">
        <f>IF(odi[[#This Row],[Milestones]]=0,0,(odi[[#This Row],[Mat]]/odi[[#This Row],[Milestones]]))</f>
        <v>0</v>
      </c>
      <c r="T1395" s="3">
        <f>odi[[#This Row],[Milestones]]/odi[[#This Row],[Mat]]*100</f>
        <v>0</v>
      </c>
      <c r="U1395" s="3"/>
    </row>
    <row r="1396" spans="1:21" x14ac:dyDescent="0.3">
      <c r="A1396">
        <v>7</v>
      </c>
      <c r="B1396" t="s">
        <v>2743</v>
      </c>
      <c r="C1396" t="s">
        <v>18</v>
      </c>
      <c r="D1396">
        <v>1988</v>
      </c>
      <c r="E1396">
        <v>19</v>
      </c>
      <c r="F1396">
        <v>11</v>
      </c>
      <c r="G1396">
        <v>5</v>
      </c>
      <c r="H1396">
        <v>70</v>
      </c>
      <c r="I1396">
        <v>18</v>
      </c>
      <c r="J1396">
        <v>11.66</v>
      </c>
      <c r="K1396">
        <v>66.03</v>
      </c>
      <c r="L1396">
        <v>0</v>
      </c>
      <c r="M1396">
        <v>0</v>
      </c>
      <c r="N1396">
        <v>1</v>
      </c>
      <c r="O1396" s="2">
        <f t="shared" si="91"/>
        <v>3.6842105263157894</v>
      </c>
      <c r="P1396" s="2">
        <f t="shared" si="92"/>
        <v>6.3636363636363633</v>
      </c>
      <c r="Q1396">
        <f t="shared" si="93"/>
        <v>77.69</v>
      </c>
      <c r="R1396">
        <f t="shared" si="94"/>
        <v>0</v>
      </c>
      <c r="S1396" s="3">
        <f>IF(odi[[#This Row],[Milestones]]=0,0,(odi[[#This Row],[Mat]]/odi[[#This Row],[Milestones]]))</f>
        <v>0</v>
      </c>
      <c r="T1396" s="3">
        <f>odi[[#This Row],[Milestones]]/odi[[#This Row],[Mat]]*100</f>
        <v>0</v>
      </c>
      <c r="U1396" s="3"/>
    </row>
    <row r="1397" spans="1:21" x14ac:dyDescent="0.3">
      <c r="A1397">
        <v>14</v>
      </c>
      <c r="B1397" t="s">
        <v>2017</v>
      </c>
      <c r="C1397" t="s">
        <v>18</v>
      </c>
      <c r="D1397">
        <v>2011</v>
      </c>
      <c r="E1397">
        <v>4</v>
      </c>
      <c r="F1397">
        <v>2</v>
      </c>
      <c r="G1397">
        <v>1</v>
      </c>
      <c r="H1397">
        <v>14</v>
      </c>
      <c r="I1397">
        <v>11</v>
      </c>
      <c r="J1397">
        <v>14</v>
      </c>
      <c r="K1397">
        <v>63.63</v>
      </c>
      <c r="L1397">
        <v>0</v>
      </c>
      <c r="M1397">
        <v>0</v>
      </c>
      <c r="N1397">
        <v>0</v>
      </c>
      <c r="O1397" s="2">
        <f t="shared" si="91"/>
        <v>3.5</v>
      </c>
      <c r="P1397" s="2">
        <f t="shared" si="92"/>
        <v>7</v>
      </c>
      <c r="Q1397">
        <f t="shared" si="93"/>
        <v>77.63</v>
      </c>
      <c r="R1397">
        <f t="shared" si="94"/>
        <v>0</v>
      </c>
      <c r="S1397" s="3">
        <f>IF(odi[[#This Row],[Milestones]]=0,0,(odi[[#This Row],[Mat]]/odi[[#This Row],[Milestones]]))</f>
        <v>0</v>
      </c>
      <c r="T1397" s="3">
        <f>odi[[#This Row],[Milestones]]/odi[[#This Row],[Mat]]*100</f>
        <v>0</v>
      </c>
      <c r="U1397" s="3"/>
    </row>
    <row r="1398" spans="1:21" x14ac:dyDescent="0.3">
      <c r="A1398">
        <v>48</v>
      </c>
      <c r="B1398" t="s">
        <v>1181</v>
      </c>
      <c r="C1398" t="s">
        <v>17</v>
      </c>
      <c r="D1398">
        <v>2019</v>
      </c>
      <c r="E1398">
        <v>107</v>
      </c>
      <c r="F1398">
        <v>36</v>
      </c>
      <c r="G1398">
        <v>16</v>
      </c>
      <c r="H1398">
        <v>157</v>
      </c>
      <c r="I1398">
        <v>29</v>
      </c>
      <c r="J1398">
        <v>7.85</v>
      </c>
      <c r="K1398">
        <v>69.77</v>
      </c>
      <c r="L1398">
        <v>0</v>
      </c>
      <c r="M1398">
        <v>0</v>
      </c>
      <c r="N1398">
        <v>6</v>
      </c>
      <c r="O1398" s="2">
        <f t="shared" si="91"/>
        <v>1.4672897196261683</v>
      </c>
      <c r="P1398" s="2">
        <f t="shared" si="92"/>
        <v>4.3611111111111107</v>
      </c>
      <c r="Q1398">
        <f t="shared" si="93"/>
        <v>77.61999999999999</v>
      </c>
      <c r="R1398">
        <f t="shared" si="94"/>
        <v>0</v>
      </c>
      <c r="S1398" s="3">
        <f>IF(odi[[#This Row],[Milestones]]=0,0,(odi[[#This Row],[Mat]]/odi[[#This Row],[Milestones]]))</f>
        <v>0</v>
      </c>
      <c r="T1398" s="3">
        <f>odi[[#This Row],[Milestones]]/odi[[#This Row],[Mat]]*100</f>
        <v>0</v>
      </c>
      <c r="U1398" s="3"/>
    </row>
    <row r="1399" spans="1:21" x14ac:dyDescent="0.3">
      <c r="A1399">
        <v>29</v>
      </c>
      <c r="B1399" t="s">
        <v>2955</v>
      </c>
      <c r="C1399" t="s">
        <v>19</v>
      </c>
      <c r="D1399">
        <v>1983</v>
      </c>
      <c r="E1399">
        <v>3</v>
      </c>
      <c r="F1399">
        <v>3</v>
      </c>
      <c r="G1399">
        <v>1</v>
      </c>
      <c r="H1399">
        <v>33</v>
      </c>
      <c r="I1399">
        <v>16</v>
      </c>
      <c r="J1399">
        <v>16.5</v>
      </c>
      <c r="K1399">
        <v>61.11</v>
      </c>
      <c r="L1399">
        <v>0</v>
      </c>
      <c r="M1399">
        <v>0</v>
      </c>
      <c r="N1399">
        <v>0</v>
      </c>
      <c r="O1399" s="2">
        <f t="shared" si="91"/>
        <v>11</v>
      </c>
      <c r="P1399" s="2">
        <f t="shared" si="92"/>
        <v>11</v>
      </c>
      <c r="Q1399">
        <f t="shared" si="93"/>
        <v>77.61</v>
      </c>
      <c r="R1399">
        <f t="shared" si="94"/>
        <v>0</v>
      </c>
      <c r="S1399" s="3">
        <f>IF(odi[[#This Row],[Milestones]]=0,0,(odi[[#This Row],[Mat]]/odi[[#This Row],[Milestones]]))</f>
        <v>0</v>
      </c>
      <c r="T1399" s="3">
        <f>odi[[#This Row],[Milestones]]/odi[[#This Row],[Mat]]*100</f>
        <v>0</v>
      </c>
      <c r="U1399" s="3"/>
    </row>
    <row r="1400" spans="1:21" x14ac:dyDescent="0.3">
      <c r="A1400">
        <v>3</v>
      </c>
      <c r="B1400" t="s">
        <v>1925</v>
      </c>
      <c r="C1400" t="s">
        <v>16</v>
      </c>
      <c r="D1400">
        <v>2010</v>
      </c>
      <c r="E1400">
        <v>62</v>
      </c>
      <c r="F1400">
        <v>34</v>
      </c>
      <c r="G1400">
        <v>19</v>
      </c>
      <c r="H1400">
        <v>234</v>
      </c>
      <c r="I1400">
        <v>32</v>
      </c>
      <c r="J1400">
        <v>15.6</v>
      </c>
      <c r="K1400">
        <v>61.9</v>
      </c>
      <c r="L1400">
        <v>0</v>
      </c>
      <c r="M1400">
        <v>0</v>
      </c>
      <c r="N1400">
        <v>4</v>
      </c>
      <c r="O1400" s="2">
        <f t="shared" si="91"/>
        <v>3.774193548387097</v>
      </c>
      <c r="P1400" s="2">
        <f t="shared" si="92"/>
        <v>6.882352941176471</v>
      </c>
      <c r="Q1400">
        <f t="shared" si="93"/>
        <v>77.5</v>
      </c>
      <c r="R1400">
        <f t="shared" si="94"/>
        <v>0</v>
      </c>
      <c r="S1400" s="3">
        <f>IF(odi[[#This Row],[Milestones]]=0,0,(odi[[#This Row],[Mat]]/odi[[#This Row],[Milestones]]))</f>
        <v>0</v>
      </c>
      <c r="T1400" s="3">
        <f>odi[[#This Row],[Milestones]]/odi[[#This Row],[Mat]]*100</f>
        <v>0</v>
      </c>
      <c r="U1400" s="3"/>
    </row>
    <row r="1401" spans="1:21" x14ac:dyDescent="0.3">
      <c r="A1401">
        <v>32</v>
      </c>
      <c r="B1401" t="s">
        <v>1317</v>
      </c>
      <c r="C1401" t="s">
        <v>18</v>
      </c>
      <c r="D1401">
        <v>2008</v>
      </c>
      <c r="E1401">
        <v>14</v>
      </c>
      <c r="F1401">
        <v>7</v>
      </c>
      <c r="G1401">
        <v>3</v>
      </c>
      <c r="H1401">
        <v>41</v>
      </c>
      <c r="I1401">
        <v>11</v>
      </c>
      <c r="J1401">
        <v>10.25</v>
      </c>
      <c r="K1401">
        <v>67.209999999999994</v>
      </c>
      <c r="L1401">
        <v>0</v>
      </c>
      <c r="M1401">
        <v>0</v>
      </c>
      <c r="N1401">
        <v>1</v>
      </c>
      <c r="O1401" s="2">
        <f t="shared" si="91"/>
        <v>2.9285714285714284</v>
      </c>
      <c r="P1401" s="2">
        <f t="shared" si="92"/>
        <v>5.8571428571428568</v>
      </c>
      <c r="Q1401">
        <f t="shared" si="93"/>
        <v>77.459999999999994</v>
      </c>
      <c r="R1401">
        <f t="shared" si="94"/>
        <v>0</v>
      </c>
      <c r="S1401" s="3">
        <f>IF(odi[[#This Row],[Milestones]]=0,0,(odi[[#This Row],[Mat]]/odi[[#This Row],[Milestones]]))</f>
        <v>0</v>
      </c>
      <c r="T1401" s="3">
        <f>odi[[#This Row],[Milestones]]/odi[[#This Row],[Mat]]*100</f>
        <v>0</v>
      </c>
      <c r="U1401" s="3"/>
    </row>
    <row r="1402" spans="1:21" x14ac:dyDescent="0.3">
      <c r="A1402">
        <v>14</v>
      </c>
      <c r="B1402" t="s">
        <v>733</v>
      </c>
      <c r="C1402" t="s">
        <v>2020</v>
      </c>
      <c r="D1402">
        <v>2015</v>
      </c>
      <c r="E1402">
        <v>54</v>
      </c>
      <c r="F1402">
        <v>40</v>
      </c>
      <c r="G1402">
        <v>6</v>
      </c>
      <c r="H1402">
        <v>566</v>
      </c>
      <c r="I1402">
        <v>71</v>
      </c>
      <c r="J1402">
        <v>16.64</v>
      </c>
      <c r="K1402">
        <v>60.79</v>
      </c>
      <c r="L1402">
        <v>0</v>
      </c>
      <c r="M1402">
        <v>3</v>
      </c>
      <c r="N1402">
        <v>6</v>
      </c>
      <c r="O1402" s="2">
        <f t="shared" si="91"/>
        <v>10.481481481481481</v>
      </c>
      <c r="P1402" s="2">
        <f t="shared" si="92"/>
        <v>14.15</v>
      </c>
      <c r="Q1402">
        <f t="shared" si="93"/>
        <v>77.430000000000007</v>
      </c>
      <c r="R1402">
        <f t="shared" si="94"/>
        <v>3</v>
      </c>
      <c r="S1402" s="3">
        <f>IF(odi[[#This Row],[Milestones]]=0,0,(odi[[#This Row],[Mat]]/odi[[#This Row],[Milestones]]))</f>
        <v>18</v>
      </c>
      <c r="T1402" s="3">
        <f>odi[[#This Row],[Milestones]]/odi[[#This Row],[Mat]]*100</f>
        <v>5.5555555555555554</v>
      </c>
      <c r="U1402" s="3"/>
    </row>
    <row r="1403" spans="1:21" x14ac:dyDescent="0.3">
      <c r="A1403">
        <v>45</v>
      </c>
      <c r="B1403" t="s">
        <v>2203</v>
      </c>
      <c r="C1403" t="s">
        <v>19</v>
      </c>
      <c r="D1403">
        <v>2005</v>
      </c>
      <c r="E1403">
        <v>82</v>
      </c>
      <c r="F1403">
        <v>76</v>
      </c>
      <c r="G1403">
        <v>6</v>
      </c>
      <c r="H1403">
        <v>1443</v>
      </c>
      <c r="I1403">
        <v>121</v>
      </c>
      <c r="J1403">
        <v>20.61</v>
      </c>
      <c r="K1403">
        <v>56.81</v>
      </c>
      <c r="L1403">
        <v>1</v>
      </c>
      <c r="M1403">
        <v>4</v>
      </c>
      <c r="N1403">
        <v>8</v>
      </c>
      <c r="O1403" s="2">
        <f t="shared" si="91"/>
        <v>17.597560975609756</v>
      </c>
      <c r="P1403" s="2">
        <f t="shared" si="92"/>
        <v>18.986842105263158</v>
      </c>
      <c r="Q1403">
        <f t="shared" si="93"/>
        <v>77.42</v>
      </c>
      <c r="R1403">
        <f t="shared" si="94"/>
        <v>5</v>
      </c>
      <c r="S1403" s="3">
        <f>IF(odi[[#This Row],[Milestones]]=0,0,(odi[[#This Row],[Mat]]/odi[[#This Row],[Milestones]]))</f>
        <v>16.399999999999999</v>
      </c>
      <c r="T1403" s="3">
        <f>odi[[#This Row],[Milestones]]/odi[[#This Row],[Mat]]*100</f>
        <v>6.0975609756097562</v>
      </c>
      <c r="U1403" s="3"/>
    </row>
    <row r="1404" spans="1:21" x14ac:dyDescent="0.3">
      <c r="A1404">
        <v>16</v>
      </c>
      <c r="B1404" t="s">
        <v>3082</v>
      </c>
      <c r="C1404" t="s">
        <v>13</v>
      </c>
      <c r="D1404">
        <v>2005</v>
      </c>
      <c r="E1404">
        <v>13</v>
      </c>
      <c r="F1404">
        <v>5</v>
      </c>
      <c r="G1404">
        <v>3</v>
      </c>
      <c r="H1404">
        <v>19</v>
      </c>
      <c r="I1404">
        <v>9</v>
      </c>
      <c r="J1404">
        <v>9.5</v>
      </c>
      <c r="K1404">
        <v>67.849999999999994</v>
      </c>
      <c r="L1404">
        <v>0</v>
      </c>
      <c r="M1404">
        <v>0</v>
      </c>
      <c r="N1404">
        <v>1</v>
      </c>
      <c r="O1404" s="2">
        <f t="shared" si="91"/>
        <v>1.4615384615384615</v>
      </c>
      <c r="P1404" s="2">
        <f t="shared" si="92"/>
        <v>3.8</v>
      </c>
      <c r="Q1404">
        <f t="shared" si="93"/>
        <v>77.349999999999994</v>
      </c>
      <c r="R1404">
        <f t="shared" si="94"/>
        <v>0</v>
      </c>
      <c r="S1404" s="3">
        <f>IF(odi[[#This Row],[Milestones]]=0,0,(odi[[#This Row],[Mat]]/odi[[#This Row],[Milestones]]))</f>
        <v>0</v>
      </c>
      <c r="T1404" s="3">
        <f>odi[[#This Row],[Milestones]]/odi[[#This Row],[Mat]]*100</f>
        <v>0</v>
      </c>
      <c r="U1404" s="3"/>
    </row>
    <row r="1405" spans="1:21" x14ac:dyDescent="0.3">
      <c r="A1405">
        <v>47</v>
      </c>
      <c r="B1405" t="s">
        <v>2233</v>
      </c>
      <c r="C1405" t="s">
        <v>16</v>
      </c>
      <c r="D1405">
        <v>2003</v>
      </c>
      <c r="E1405">
        <v>262</v>
      </c>
      <c r="F1405">
        <v>139</v>
      </c>
      <c r="G1405">
        <v>45</v>
      </c>
      <c r="H1405">
        <v>969</v>
      </c>
      <c r="I1405">
        <v>37</v>
      </c>
      <c r="J1405">
        <v>10.3</v>
      </c>
      <c r="K1405">
        <v>67.05</v>
      </c>
      <c r="L1405">
        <v>0</v>
      </c>
      <c r="M1405">
        <v>0</v>
      </c>
      <c r="N1405">
        <v>15</v>
      </c>
      <c r="O1405" s="2">
        <f t="shared" si="91"/>
        <v>3.6984732824427482</v>
      </c>
      <c r="P1405" s="2">
        <f t="shared" si="92"/>
        <v>6.971223021582734</v>
      </c>
      <c r="Q1405">
        <f t="shared" si="93"/>
        <v>77.349999999999994</v>
      </c>
      <c r="R1405">
        <f t="shared" si="94"/>
        <v>0</v>
      </c>
      <c r="S1405" s="3">
        <f>IF(odi[[#This Row],[Milestones]]=0,0,(odi[[#This Row],[Mat]]/odi[[#This Row],[Milestones]]))</f>
        <v>0</v>
      </c>
      <c r="T1405" s="3">
        <f>odi[[#This Row],[Milestones]]/odi[[#This Row],[Mat]]*100</f>
        <v>0</v>
      </c>
      <c r="U1405" s="3"/>
    </row>
    <row r="1406" spans="1:21" x14ac:dyDescent="0.3">
      <c r="A1406">
        <v>22</v>
      </c>
      <c r="B1406" t="s">
        <v>2807</v>
      </c>
      <c r="C1406" t="s">
        <v>11</v>
      </c>
      <c r="D1406">
        <v>1998</v>
      </c>
      <c r="E1406">
        <v>4</v>
      </c>
      <c r="F1406">
        <v>4</v>
      </c>
      <c r="G1406">
        <v>1</v>
      </c>
      <c r="H1406">
        <v>54</v>
      </c>
      <c r="I1406">
        <v>27</v>
      </c>
      <c r="J1406">
        <v>18</v>
      </c>
      <c r="K1406">
        <v>59.34</v>
      </c>
      <c r="L1406">
        <v>0</v>
      </c>
      <c r="M1406">
        <v>0</v>
      </c>
      <c r="N1406">
        <v>0</v>
      </c>
      <c r="O1406" s="2">
        <f t="shared" si="91"/>
        <v>13.5</v>
      </c>
      <c r="P1406" s="2">
        <f t="shared" si="92"/>
        <v>13.5</v>
      </c>
      <c r="Q1406">
        <f t="shared" si="93"/>
        <v>77.34</v>
      </c>
      <c r="R1406">
        <f t="shared" si="94"/>
        <v>0</v>
      </c>
      <c r="S1406" s="3">
        <f>IF(odi[[#This Row],[Milestones]]=0,0,(odi[[#This Row],[Mat]]/odi[[#This Row],[Milestones]]))</f>
        <v>0</v>
      </c>
      <c r="T1406" s="3">
        <f>odi[[#This Row],[Milestones]]/odi[[#This Row],[Mat]]*100</f>
        <v>0</v>
      </c>
      <c r="U1406" s="3"/>
    </row>
    <row r="1407" spans="1:21" x14ac:dyDescent="0.3">
      <c r="A1407">
        <v>14</v>
      </c>
      <c r="B1407" t="s">
        <v>862</v>
      </c>
      <c r="C1407" t="s">
        <v>2020</v>
      </c>
      <c r="D1407">
        <v>2014</v>
      </c>
      <c r="E1407">
        <v>13</v>
      </c>
      <c r="F1407">
        <v>12</v>
      </c>
      <c r="G1407">
        <v>4</v>
      </c>
      <c r="H1407">
        <v>192</v>
      </c>
      <c r="I1407">
        <v>63</v>
      </c>
      <c r="J1407">
        <v>24</v>
      </c>
      <c r="K1407">
        <v>53.33</v>
      </c>
      <c r="L1407">
        <v>0</v>
      </c>
      <c r="M1407">
        <v>1</v>
      </c>
      <c r="N1407">
        <v>2</v>
      </c>
      <c r="O1407" s="2">
        <f t="shared" si="91"/>
        <v>14.76923076923077</v>
      </c>
      <c r="P1407" s="2">
        <f t="shared" si="92"/>
        <v>16</v>
      </c>
      <c r="Q1407">
        <f t="shared" si="93"/>
        <v>77.33</v>
      </c>
      <c r="R1407">
        <f t="shared" si="94"/>
        <v>1</v>
      </c>
      <c r="S1407" s="3">
        <f>IF(odi[[#This Row],[Milestones]]=0,0,(odi[[#This Row],[Mat]]/odi[[#This Row],[Milestones]]))</f>
        <v>13</v>
      </c>
      <c r="T1407" s="3">
        <f>odi[[#This Row],[Milestones]]/odi[[#This Row],[Mat]]*100</f>
        <v>7.6923076923076925</v>
      </c>
      <c r="U1407" s="3"/>
    </row>
    <row r="1408" spans="1:21" x14ac:dyDescent="0.3">
      <c r="A1408">
        <v>7</v>
      </c>
      <c r="B1408" t="s">
        <v>432</v>
      </c>
      <c r="C1408" t="s">
        <v>16</v>
      </c>
      <c r="D1408">
        <v>1985</v>
      </c>
      <c r="E1408">
        <v>29</v>
      </c>
      <c r="F1408">
        <v>15</v>
      </c>
      <c r="G1408">
        <v>7</v>
      </c>
      <c r="H1408">
        <v>110</v>
      </c>
      <c r="I1408">
        <v>17</v>
      </c>
      <c r="J1408">
        <v>13.75</v>
      </c>
      <c r="K1408">
        <v>63.58</v>
      </c>
      <c r="L1408">
        <v>0</v>
      </c>
      <c r="M1408">
        <v>0</v>
      </c>
      <c r="N1408">
        <v>0</v>
      </c>
      <c r="O1408" s="2">
        <f t="shared" si="91"/>
        <v>3.7931034482758621</v>
      </c>
      <c r="P1408" s="2">
        <f t="shared" si="92"/>
        <v>7.333333333333333</v>
      </c>
      <c r="Q1408">
        <f t="shared" si="93"/>
        <v>77.33</v>
      </c>
      <c r="R1408">
        <f t="shared" si="94"/>
        <v>0</v>
      </c>
      <c r="S1408" s="3">
        <f>IF(odi[[#This Row],[Milestones]]=0,0,(odi[[#This Row],[Mat]]/odi[[#This Row],[Milestones]]))</f>
        <v>0</v>
      </c>
      <c r="T1408" s="3">
        <f>odi[[#This Row],[Milestones]]/odi[[#This Row],[Mat]]*100</f>
        <v>0</v>
      </c>
      <c r="U1408" s="3"/>
    </row>
    <row r="1409" spans="1:21" x14ac:dyDescent="0.3">
      <c r="A1409">
        <v>23</v>
      </c>
      <c r="B1409" t="s">
        <v>1755</v>
      </c>
      <c r="C1409" t="s">
        <v>15</v>
      </c>
      <c r="D1409">
        <v>2009</v>
      </c>
      <c r="E1409">
        <v>55</v>
      </c>
      <c r="F1409">
        <v>25</v>
      </c>
      <c r="G1409">
        <v>3</v>
      </c>
      <c r="H1409">
        <v>118</v>
      </c>
      <c r="I1409">
        <v>48</v>
      </c>
      <c r="J1409">
        <v>5.36</v>
      </c>
      <c r="K1409">
        <v>71.95</v>
      </c>
      <c r="L1409">
        <v>0</v>
      </c>
      <c r="M1409">
        <v>0</v>
      </c>
      <c r="N1409">
        <v>8</v>
      </c>
      <c r="O1409" s="2">
        <f t="shared" si="91"/>
        <v>2.1454545454545455</v>
      </c>
      <c r="P1409" s="2">
        <f t="shared" si="92"/>
        <v>4.72</v>
      </c>
      <c r="Q1409">
        <f t="shared" si="93"/>
        <v>77.31</v>
      </c>
      <c r="R1409">
        <f t="shared" si="94"/>
        <v>0</v>
      </c>
      <c r="S1409" s="3">
        <f>IF(odi[[#This Row],[Milestones]]=0,0,(odi[[#This Row],[Mat]]/odi[[#This Row],[Milestones]]))</f>
        <v>0</v>
      </c>
      <c r="T1409" s="3">
        <f>odi[[#This Row],[Milestones]]/odi[[#This Row],[Mat]]*100</f>
        <v>0</v>
      </c>
      <c r="U1409" s="3"/>
    </row>
    <row r="1410" spans="1:21" x14ac:dyDescent="0.3">
      <c r="A1410">
        <v>2</v>
      </c>
      <c r="B1410" t="s">
        <v>2969</v>
      </c>
      <c r="C1410" t="s">
        <v>19</v>
      </c>
      <c r="D1410">
        <v>2003</v>
      </c>
      <c r="E1410">
        <v>3</v>
      </c>
      <c r="F1410">
        <v>2</v>
      </c>
      <c r="G1410">
        <v>1</v>
      </c>
      <c r="H1410">
        <v>31</v>
      </c>
      <c r="I1410">
        <v>24</v>
      </c>
      <c r="J1410">
        <v>31</v>
      </c>
      <c r="K1410">
        <v>46.26</v>
      </c>
      <c r="L1410">
        <v>0</v>
      </c>
      <c r="M1410">
        <v>0</v>
      </c>
      <c r="N1410">
        <v>0</v>
      </c>
      <c r="O1410" s="2">
        <f t="shared" ref="O1410:O1473" si="95">H1410/E1410</f>
        <v>10.333333333333334</v>
      </c>
      <c r="P1410" s="2">
        <f t="shared" ref="P1410:P1473" si="96">H1410/F1410</f>
        <v>15.5</v>
      </c>
      <c r="Q1410">
        <f t="shared" ref="Q1410:Q1473" si="97">K1410+J1410</f>
        <v>77.259999999999991</v>
      </c>
      <c r="R1410">
        <f t="shared" ref="R1410:R1473" si="98">M1410+L1410</f>
        <v>0</v>
      </c>
      <c r="S1410" s="3">
        <f>IF(odi[[#This Row],[Milestones]]=0,0,(odi[[#This Row],[Mat]]/odi[[#This Row],[Milestones]]))</f>
        <v>0</v>
      </c>
      <c r="T1410" s="3">
        <f>odi[[#This Row],[Milestones]]/odi[[#This Row],[Mat]]*100</f>
        <v>0</v>
      </c>
      <c r="U1410" s="3"/>
    </row>
    <row r="1411" spans="1:21" x14ac:dyDescent="0.3">
      <c r="A1411">
        <v>43</v>
      </c>
      <c r="B1411" t="s">
        <v>2715</v>
      </c>
      <c r="C1411" t="s">
        <v>2034</v>
      </c>
      <c r="D1411">
        <v>2003</v>
      </c>
      <c r="E1411">
        <v>6</v>
      </c>
      <c r="F1411">
        <v>6</v>
      </c>
      <c r="G1411">
        <v>1</v>
      </c>
      <c r="H1411">
        <v>82</v>
      </c>
      <c r="I1411">
        <v>27</v>
      </c>
      <c r="J1411">
        <v>16.399999999999999</v>
      </c>
      <c r="K1411">
        <v>60.74</v>
      </c>
      <c r="L1411">
        <v>0</v>
      </c>
      <c r="M1411">
        <v>0</v>
      </c>
      <c r="N1411">
        <v>0</v>
      </c>
      <c r="O1411" s="2">
        <f t="shared" si="95"/>
        <v>13.666666666666666</v>
      </c>
      <c r="P1411" s="2">
        <f t="shared" si="96"/>
        <v>13.666666666666666</v>
      </c>
      <c r="Q1411">
        <f t="shared" si="97"/>
        <v>77.14</v>
      </c>
      <c r="R1411">
        <f t="shared" si="98"/>
        <v>0</v>
      </c>
      <c r="S1411" s="3">
        <f>IF(odi[[#This Row],[Milestones]]=0,0,(odi[[#This Row],[Mat]]/odi[[#This Row],[Milestones]]))</f>
        <v>0</v>
      </c>
      <c r="T1411" s="3">
        <f>odi[[#This Row],[Milestones]]/odi[[#This Row],[Mat]]*100</f>
        <v>0</v>
      </c>
      <c r="U1411" s="3"/>
    </row>
    <row r="1412" spans="1:21" x14ac:dyDescent="0.3">
      <c r="A1412">
        <v>15</v>
      </c>
      <c r="B1412" t="s">
        <v>3014</v>
      </c>
      <c r="C1412" t="s">
        <v>2034</v>
      </c>
      <c r="D1412">
        <v>2003</v>
      </c>
      <c r="E1412">
        <v>5</v>
      </c>
      <c r="F1412">
        <v>5</v>
      </c>
      <c r="G1412">
        <v>2</v>
      </c>
      <c r="H1412">
        <v>26</v>
      </c>
      <c r="I1412">
        <v>14</v>
      </c>
      <c r="J1412">
        <v>8.66</v>
      </c>
      <c r="K1412">
        <v>68.42</v>
      </c>
      <c r="L1412">
        <v>0</v>
      </c>
      <c r="M1412">
        <v>0</v>
      </c>
      <c r="N1412">
        <v>2</v>
      </c>
      <c r="O1412" s="2">
        <f t="shared" si="95"/>
        <v>5.2</v>
      </c>
      <c r="P1412" s="2">
        <f t="shared" si="96"/>
        <v>5.2</v>
      </c>
      <c r="Q1412">
        <f t="shared" si="97"/>
        <v>77.08</v>
      </c>
      <c r="R1412">
        <f t="shared" si="98"/>
        <v>0</v>
      </c>
      <c r="S1412" s="3">
        <f>IF(odi[[#This Row],[Milestones]]=0,0,(odi[[#This Row],[Mat]]/odi[[#This Row],[Milestones]]))</f>
        <v>0</v>
      </c>
      <c r="T1412" s="3">
        <f>odi[[#This Row],[Milestones]]/odi[[#This Row],[Mat]]*100</f>
        <v>0</v>
      </c>
      <c r="U1412" s="3"/>
    </row>
    <row r="1413" spans="1:21" x14ac:dyDescent="0.3">
      <c r="A1413">
        <v>48</v>
      </c>
      <c r="B1413" t="s">
        <v>2691</v>
      </c>
      <c r="C1413" t="s">
        <v>2034</v>
      </c>
      <c r="D1413">
        <v>2003</v>
      </c>
      <c r="E1413">
        <v>6</v>
      </c>
      <c r="F1413">
        <v>6</v>
      </c>
      <c r="G1413">
        <v>0</v>
      </c>
      <c r="H1413">
        <v>90</v>
      </c>
      <c r="I1413">
        <v>52</v>
      </c>
      <c r="J1413">
        <v>15</v>
      </c>
      <c r="K1413">
        <v>62.06</v>
      </c>
      <c r="L1413">
        <v>0</v>
      </c>
      <c r="M1413">
        <v>1</v>
      </c>
      <c r="N1413">
        <v>2</v>
      </c>
      <c r="O1413" s="2">
        <f t="shared" si="95"/>
        <v>15</v>
      </c>
      <c r="P1413" s="2">
        <f t="shared" si="96"/>
        <v>15</v>
      </c>
      <c r="Q1413">
        <f t="shared" si="97"/>
        <v>77.06</v>
      </c>
      <c r="R1413">
        <f t="shared" si="98"/>
        <v>1</v>
      </c>
      <c r="S1413" s="3">
        <f>IF(odi[[#This Row],[Milestones]]=0,0,(odi[[#This Row],[Mat]]/odi[[#This Row],[Milestones]]))</f>
        <v>6</v>
      </c>
      <c r="T1413" s="3">
        <f>odi[[#This Row],[Milestones]]/odi[[#This Row],[Mat]]*100</f>
        <v>16.666666666666664</v>
      </c>
      <c r="U1413" s="3"/>
    </row>
    <row r="1414" spans="1:21" x14ac:dyDescent="0.3">
      <c r="A1414">
        <v>46</v>
      </c>
      <c r="B1414" t="s">
        <v>416</v>
      </c>
      <c r="C1414" t="s">
        <v>12</v>
      </c>
      <c r="D1414">
        <v>2017</v>
      </c>
      <c r="E1414">
        <v>11</v>
      </c>
      <c r="F1414">
        <v>10</v>
      </c>
      <c r="G1414">
        <v>1</v>
      </c>
      <c r="H1414">
        <v>81</v>
      </c>
      <c r="I1414">
        <v>18</v>
      </c>
      <c r="J1414">
        <v>9</v>
      </c>
      <c r="K1414">
        <v>68.06</v>
      </c>
      <c r="L1414">
        <v>0</v>
      </c>
      <c r="M1414">
        <v>0</v>
      </c>
      <c r="N1414">
        <v>0</v>
      </c>
      <c r="O1414" s="2">
        <f t="shared" si="95"/>
        <v>7.3636363636363633</v>
      </c>
      <c r="P1414" s="2">
        <f t="shared" si="96"/>
        <v>8.1</v>
      </c>
      <c r="Q1414">
        <f t="shared" si="97"/>
        <v>77.06</v>
      </c>
      <c r="R1414">
        <f t="shared" si="98"/>
        <v>0</v>
      </c>
      <c r="S1414" s="3">
        <f>IF(odi[[#This Row],[Milestones]]=0,0,(odi[[#This Row],[Mat]]/odi[[#This Row],[Milestones]]))</f>
        <v>0</v>
      </c>
      <c r="T1414" s="3">
        <f>odi[[#This Row],[Milestones]]/odi[[#This Row],[Mat]]*100</f>
        <v>0</v>
      </c>
      <c r="U1414" s="3"/>
    </row>
    <row r="1415" spans="1:21" x14ac:dyDescent="0.3">
      <c r="A1415">
        <v>9</v>
      </c>
      <c r="B1415" t="s">
        <v>980</v>
      </c>
      <c r="C1415" t="s">
        <v>16</v>
      </c>
      <c r="D1415">
        <v>2015</v>
      </c>
      <c r="E1415">
        <v>11</v>
      </c>
      <c r="F1415">
        <v>7</v>
      </c>
      <c r="G1415">
        <v>2</v>
      </c>
      <c r="H1415">
        <v>80</v>
      </c>
      <c r="I1415">
        <v>36</v>
      </c>
      <c r="J1415">
        <v>16</v>
      </c>
      <c r="K1415">
        <v>61.06</v>
      </c>
      <c r="L1415">
        <v>0</v>
      </c>
      <c r="M1415">
        <v>0</v>
      </c>
      <c r="N1415">
        <v>0</v>
      </c>
      <c r="O1415" s="2">
        <f t="shared" si="95"/>
        <v>7.2727272727272725</v>
      </c>
      <c r="P1415" s="2">
        <f t="shared" si="96"/>
        <v>11.428571428571429</v>
      </c>
      <c r="Q1415">
        <f t="shared" si="97"/>
        <v>77.06</v>
      </c>
      <c r="R1415">
        <f t="shared" si="98"/>
        <v>0</v>
      </c>
      <c r="S1415" s="3">
        <f>IF(odi[[#This Row],[Milestones]]=0,0,(odi[[#This Row],[Mat]]/odi[[#This Row],[Milestones]]))</f>
        <v>0</v>
      </c>
      <c r="T1415" s="3">
        <f>odi[[#This Row],[Milestones]]/odi[[#This Row],[Mat]]*100</f>
        <v>0</v>
      </c>
      <c r="U1415" s="3"/>
    </row>
    <row r="1416" spans="1:21" x14ac:dyDescent="0.3">
      <c r="A1416">
        <v>41</v>
      </c>
      <c r="B1416" t="s">
        <v>414</v>
      </c>
      <c r="C1416" t="s">
        <v>19</v>
      </c>
      <c r="D1416">
        <v>2019</v>
      </c>
      <c r="E1416">
        <v>38</v>
      </c>
      <c r="F1416">
        <v>35</v>
      </c>
      <c r="G1416">
        <v>2</v>
      </c>
      <c r="H1416">
        <v>599</v>
      </c>
      <c r="I1416">
        <v>78</v>
      </c>
      <c r="J1416">
        <v>18.149999999999999</v>
      </c>
      <c r="K1416">
        <v>58.89</v>
      </c>
      <c r="L1416">
        <v>0</v>
      </c>
      <c r="M1416">
        <v>1</v>
      </c>
      <c r="N1416">
        <v>2</v>
      </c>
      <c r="O1416" s="2">
        <f t="shared" si="95"/>
        <v>15.763157894736842</v>
      </c>
      <c r="P1416" s="2">
        <f t="shared" si="96"/>
        <v>17.114285714285714</v>
      </c>
      <c r="Q1416">
        <f t="shared" si="97"/>
        <v>77.039999999999992</v>
      </c>
      <c r="R1416">
        <f t="shared" si="98"/>
        <v>1</v>
      </c>
      <c r="S1416" s="3">
        <f>IF(odi[[#This Row],[Milestones]]=0,0,(odi[[#This Row],[Mat]]/odi[[#This Row],[Milestones]]))</f>
        <v>38</v>
      </c>
      <c r="T1416" s="3">
        <f>odi[[#This Row],[Milestones]]/odi[[#This Row],[Mat]]*100</f>
        <v>2.6315789473684208</v>
      </c>
      <c r="U1416" s="3"/>
    </row>
    <row r="1417" spans="1:21" x14ac:dyDescent="0.3">
      <c r="A1417">
        <v>28</v>
      </c>
      <c r="B1417" t="s">
        <v>2151</v>
      </c>
      <c r="C1417" t="s">
        <v>16</v>
      </c>
      <c r="D1417">
        <v>1989</v>
      </c>
      <c r="E1417">
        <v>122</v>
      </c>
      <c r="F1417">
        <v>115</v>
      </c>
      <c r="G1417">
        <v>10</v>
      </c>
      <c r="H1417">
        <v>2653</v>
      </c>
      <c r="I1417">
        <v>95</v>
      </c>
      <c r="J1417">
        <v>25.26</v>
      </c>
      <c r="K1417">
        <v>51.71</v>
      </c>
      <c r="L1417">
        <v>0</v>
      </c>
      <c r="M1417">
        <v>16</v>
      </c>
      <c r="N1417">
        <v>6</v>
      </c>
      <c r="O1417" s="2">
        <f t="shared" si="95"/>
        <v>21.745901639344261</v>
      </c>
      <c r="P1417" s="2">
        <f t="shared" si="96"/>
        <v>23.069565217391304</v>
      </c>
      <c r="Q1417">
        <f t="shared" si="97"/>
        <v>76.97</v>
      </c>
      <c r="R1417">
        <f t="shared" si="98"/>
        <v>16</v>
      </c>
      <c r="S1417" s="3">
        <f>IF(odi[[#This Row],[Milestones]]=0,0,(odi[[#This Row],[Mat]]/odi[[#This Row],[Milestones]]))</f>
        <v>7.625</v>
      </c>
      <c r="T1417" s="3">
        <f>odi[[#This Row],[Milestones]]/odi[[#This Row],[Mat]]*100</f>
        <v>13.114754098360656</v>
      </c>
      <c r="U1417" s="3"/>
    </row>
    <row r="1418" spans="1:21" x14ac:dyDescent="0.3">
      <c r="A1418">
        <v>12</v>
      </c>
      <c r="B1418" t="s">
        <v>2310</v>
      </c>
      <c r="C1418" t="s">
        <v>13</v>
      </c>
      <c r="D1418">
        <v>2003</v>
      </c>
      <c r="E1418">
        <v>51</v>
      </c>
      <c r="F1418">
        <v>41</v>
      </c>
      <c r="G1418">
        <v>5</v>
      </c>
      <c r="H1418">
        <v>568</v>
      </c>
      <c r="I1418">
        <v>57</v>
      </c>
      <c r="J1418">
        <v>15.77</v>
      </c>
      <c r="K1418">
        <v>61.2</v>
      </c>
      <c r="L1418">
        <v>0</v>
      </c>
      <c r="M1418">
        <v>1</v>
      </c>
      <c r="N1418">
        <v>9</v>
      </c>
      <c r="O1418" s="2">
        <f t="shared" si="95"/>
        <v>11.137254901960784</v>
      </c>
      <c r="P1418" s="2">
        <f t="shared" si="96"/>
        <v>13.853658536585366</v>
      </c>
      <c r="Q1418">
        <f t="shared" si="97"/>
        <v>76.97</v>
      </c>
      <c r="R1418">
        <f t="shared" si="98"/>
        <v>1</v>
      </c>
      <c r="S1418" s="3">
        <f>IF(odi[[#This Row],[Milestones]]=0,0,(odi[[#This Row],[Mat]]/odi[[#This Row],[Milestones]]))</f>
        <v>51</v>
      </c>
      <c r="T1418" s="3">
        <f>odi[[#This Row],[Milestones]]/odi[[#This Row],[Mat]]*100</f>
        <v>1.9607843137254901</v>
      </c>
      <c r="U1418" s="3"/>
    </row>
    <row r="1419" spans="1:21" x14ac:dyDescent="0.3">
      <c r="A1419">
        <v>17</v>
      </c>
      <c r="B1419" t="s">
        <v>2724</v>
      </c>
      <c r="C1419" t="s">
        <v>12</v>
      </c>
      <c r="D1419">
        <v>2000</v>
      </c>
      <c r="E1419">
        <v>30</v>
      </c>
      <c r="F1419">
        <v>12</v>
      </c>
      <c r="G1419">
        <v>8</v>
      </c>
      <c r="H1419">
        <v>78</v>
      </c>
      <c r="I1419">
        <v>15</v>
      </c>
      <c r="J1419">
        <v>19.5</v>
      </c>
      <c r="K1419">
        <v>57.35</v>
      </c>
      <c r="L1419">
        <v>0</v>
      </c>
      <c r="M1419">
        <v>0</v>
      </c>
      <c r="N1419">
        <v>1</v>
      </c>
      <c r="O1419" s="2">
        <f t="shared" si="95"/>
        <v>2.6</v>
      </c>
      <c r="P1419" s="2">
        <f t="shared" si="96"/>
        <v>6.5</v>
      </c>
      <c r="Q1419">
        <f t="shared" si="97"/>
        <v>76.849999999999994</v>
      </c>
      <c r="R1419">
        <f t="shared" si="98"/>
        <v>0</v>
      </c>
      <c r="S1419" s="3">
        <f>IF(odi[[#This Row],[Milestones]]=0,0,(odi[[#This Row],[Mat]]/odi[[#This Row],[Milestones]]))</f>
        <v>0</v>
      </c>
      <c r="T1419" s="3">
        <f>odi[[#This Row],[Milestones]]/odi[[#This Row],[Mat]]*100</f>
        <v>0</v>
      </c>
      <c r="U1419" s="3"/>
    </row>
    <row r="1420" spans="1:21" x14ac:dyDescent="0.3">
      <c r="A1420">
        <v>24</v>
      </c>
      <c r="B1420" t="s">
        <v>2779</v>
      </c>
      <c r="C1420" t="s">
        <v>2024</v>
      </c>
      <c r="D1420">
        <v>2011</v>
      </c>
      <c r="E1420">
        <v>4</v>
      </c>
      <c r="F1420">
        <v>4</v>
      </c>
      <c r="G1420">
        <v>1</v>
      </c>
      <c r="H1420">
        <v>61</v>
      </c>
      <c r="I1420">
        <v>33</v>
      </c>
      <c r="J1420">
        <v>20.329999999999998</v>
      </c>
      <c r="K1420">
        <v>56.48</v>
      </c>
      <c r="L1420">
        <v>0</v>
      </c>
      <c r="M1420">
        <v>0</v>
      </c>
      <c r="N1420">
        <v>0</v>
      </c>
      <c r="O1420" s="2">
        <f t="shared" si="95"/>
        <v>15.25</v>
      </c>
      <c r="P1420" s="2">
        <f t="shared" si="96"/>
        <v>15.25</v>
      </c>
      <c r="Q1420">
        <f t="shared" si="97"/>
        <v>76.81</v>
      </c>
      <c r="R1420">
        <f t="shared" si="98"/>
        <v>0</v>
      </c>
      <c r="S1420" s="3">
        <f>IF(odi[[#This Row],[Milestones]]=0,0,(odi[[#This Row],[Mat]]/odi[[#This Row],[Milestones]]))</f>
        <v>0</v>
      </c>
      <c r="T1420" s="3">
        <f>odi[[#This Row],[Milestones]]/odi[[#This Row],[Mat]]*100</f>
        <v>0</v>
      </c>
      <c r="U1420" s="3"/>
    </row>
    <row r="1421" spans="1:21" x14ac:dyDescent="0.3">
      <c r="A1421">
        <v>25</v>
      </c>
      <c r="B1421" t="s">
        <v>708</v>
      </c>
      <c r="C1421" t="s">
        <v>19</v>
      </c>
      <c r="D1421">
        <v>2018</v>
      </c>
      <c r="E1421">
        <v>96</v>
      </c>
      <c r="F1421">
        <v>71</v>
      </c>
      <c r="G1421">
        <v>20</v>
      </c>
      <c r="H1421">
        <v>744</v>
      </c>
      <c r="I1421">
        <v>58</v>
      </c>
      <c r="J1421">
        <v>14.58</v>
      </c>
      <c r="K1421">
        <v>62.2</v>
      </c>
      <c r="L1421">
        <v>0</v>
      </c>
      <c r="M1421">
        <v>1</v>
      </c>
      <c r="N1421">
        <v>7</v>
      </c>
      <c r="O1421" s="2">
        <f t="shared" si="95"/>
        <v>7.75</v>
      </c>
      <c r="P1421" s="2">
        <f t="shared" si="96"/>
        <v>10.47887323943662</v>
      </c>
      <c r="Q1421">
        <f t="shared" si="97"/>
        <v>76.78</v>
      </c>
      <c r="R1421">
        <f t="shared" si="98"/>
        <v>1</v>
      </c>
      <c r="S1421" s="3">
        <f>IF(odi[[#This Row],[Milestones]]=0,0,(odi[[#This Row],[Mat]]/odi[[#This Row],[Milestones]]))</f>
        <v>96</v>
      </c>
      <c r="T1421" s="3">
        <f>odi[[#This Row],[Milestones]]/odi[[#This Row],[Mat]]*100</f>
        <v>1.0416666666666665</v>
      </c>
      <c r="U1421" s="3"/>
    </row>
    <row r="1422" spans="1:21" x14ac:dyDescent="0.3">
      <c r="A1422">
        <v>27</v>
      </c>
      <c r="B1422" t="s">
        <v>2622</v>
      </c>
      <c r="C1422" t="s">
        <v>19</v>
      </c>
      <c r="D1422">
        <v>1995</v>
      </c>
      <c r="E1422">
        <v>23</v>
      </c>
      <c r="F1422">
        <v>18</v>
      </c>
      <c r="G1422">
        <v>4</v>
      </c>
      <c r="H1422">
        <v>117</v>
      </c>
      <c r="I1422">
        <v>27</v>
      </c>
      <c r="J1422">
        <v>8.35</v>
      </c>
      <c r="K1422">
        <v>68.42</v>
      </c>
      <c r="L1422">
        <v>0</v>
      </c>
      <c r="M1422">
        <v>0</v>
      </c>
      <c r="N1422">
        <v>2</v>
      </c>
      <c r="O1422" s="2">
        <f t="shared" si="95"/>
        <v>5.0869565217391308</v>
      </c>
      <c r="P1422" s="2">
        <f t="shared" si="96"/>
        <v>6.5</v>
      </c>
      <c r="Q1422">
        <f t="shared" si="97"/>
        <v>76.77</v>
      </c>
      <c r="R1422">
        <f t="shared" si="98"/>
        <v>0</v>
      </c>
      <c r="S1422" s="3">
        <f>IF(odi[[#This Row],[Milestones]]=0,0,(odi[[#This Row],[Mat]]/odi[[#This Row],[Milestones]]))</f>
        <v>0</v>
      </c>
      <c r="T1422" s="3">
        <f>odi[[#This Row],[Milestones]]/odi[[#This Row],[Mat]]*100</f>
        <v>0</v>
      </c>
      <c r="U1422" s="3"/>
    </row>
    <row r="1423" spans="1:21" x14ac:dyDescent="0.3">
      <c r="A1423">
        <v>49</v>
      </c>
      <c r="B1423" t="s">
        <v>2184</v>
      </c>
      <c r="C1423" t="s">
        <v>20</v>
      </c>
      <c r="D1423">
        <v>2006</v>
      </c>
      <c r="E1423">
        <v>126</v>
      </c>
      <c r="F1423">
        <v>110</v>
      </c>
      <c r="G1423">
        <v>27</v>
      </c>
      <c r="H1423">
        <v>1818</v>
      </c>
      <c r="I1423">
        <v>71</v>
      </c>
      <c r="J1423">
        <v>21.9</v>
      </c>
      <c r="K1423">
        <v>54.84</v>
      </c>
      <c r="L1423">
        <v>0</v>
      </c>
      <c r="M1423">
        <v>7</v>
      </c>
      <c r="N1423">
        <v>8</v>
      </c>
      <c r="O1423" s="2">
        <f t="shared" si="95"/>
        <v>14.428571428571429</v>
      </c>
      <c r="P1423" s="2">
        <f t="shared" si="96"/>
        <v>16.527272727272727</v>
      </c>
      <c r="Q1423">
        <f t="shared" si="97"/>
        <v>76.740000000000009</v>
      </c>
      <c r="R1423">
        <f t="shared" si="98"/>
        <v>7</v>
      </c>
      <c r="S1423" s="3">
        <f>IF(odi[[#This Row],[Milestones]]=0,0,(odi[[#This Row],[Mat]]/odi[[#This Row],[Milestones]]))</f>
        <v>18</v>
      </c>
      <c r="T1423" s="3">
        <f>odi[[#This Row],[Milestones]]/odi[[#This Row],[Mat]]*100</f>
        <v>5.5555555555555554</v>
      </c>
      <c r="U1423" s="3"/>
    </row>
    <row r="1424" spans="1:21" x14ac:dyDescent="0.3">
      <c r="A1424">
        <v>16</v>
      </c>
      <c r="B1424" t="s">
        <v>2356</v>
      </c>
      <c r="C1424" t="s">
        <v>2024</v>
      </c>
      <c r="D1424">
        <v>2011</v>
      </c>
      <c r="E1424">
        <v>20</v>
      </c>
      <c r="F1424">
        <v>20</v>
      </c>
      <c r="G1424">
        <v>0</v>
      </c>
      <c r="H1424">
        <v>419</v>
      </c>
      <c r="I1424">
        <v>74</v>
      </c>
      <c r="J1424">
        <v>20.95</v>
      </c>
      <c r="K1424">
        <v>55.79</v>
      </c>
      <c r="L1424">
        <v>0</v>
      </c>
      <c r="M1424">
        <v>2</v>
      </c>
      <c r="N1424">
        <v>2</v>
      </c>
      <c r="O1424" s="2">
        <f t="shared" si="95"/>
        <v>20.95</v>
      </c>
      <c r="P1424" s="2">
        <f t="shared" si="96"/>
        <v>20.95</v>
      </c>
      <c r="Q1424">
        <f t="shared" si="97"/>
        <v>76.739999999999995</v>
      </c>
      <c r="R1424">
        <f t="shared" si="98"/>
        <v>2</v>
      </c>
      <c r="S1424" s="3">
        <f>IF(odi[[#This Row],[Milestones]]=0,0,(odi[[#This Row],[Mat]]/odi[[#This Row],[Milestones]]))</f>
        <v>10</v>
      </c>
      <c r="T1424" s="3">
        <f>odi[[#This Row],[Milestones]]/odi[[#This Row],[Mat]]*100</f>
        <v>10</v>
      </c>
      <c r="U1424" s="3"/>
    </row>
    <row r="1425" spans="1:21" x14ac:dyDescent="0.3">
      <c r="A1425">
        <v>22</v>
      </c>
      <c r="B1425" t="s">
        <v>3265</v>
      </c>
      <c r="C1425" t="s">
        <v>11</v>
      </c>
      <c r="D1425">
        <v>1998</v>
      </c>
      <c r="E1425">
        <v>10</v>
      </c>
      <c r="F1425">
        <v>2</v>
      </c>
      <c r="G1425">
        <v>0</v>
      </c>
      <c r="H1425">
        <v>8</v>
      </c>
      <c r="I1425">
        <v>8</v>
      </c>
      <c r="J1425">
        <v>4</v>
      </c>
      <c r="K1425">
        <v>72.72</v>
      </c>
      <c r="L1425">
        <v>0</v>
      </c>
      <c r="M1425">
        <v>0</v>
      </c>
      <c r="N1425">
        <v>1</v>
      </c>
      <c r="O1425" s="2">
        <f t="shared" si="95"/>
        <v>0.8</v>
      </c>
      <c r="P1425" s="2">
        <f t="shared" si="96"/>
        <v>4</v>
      </c>
      <c r="Q1425">
        <f t="shared" si="97"/>
        <v>76.72</v>
      </c>
      <c r="R1425">
        <f t="shared" si="98"/>
        <v>0</v>
      </c>
      <c r="S1425" s="3">
        <f>IF(odi[[#This Row],[Milestones]]=0,0,(odi[[#This Row],[Mat]]/odi[[#This Row],[Milestones]]))</f>
        <v>0</v>
      </c>
      <c r="T1425" s="3">
        <f>odi[[#This Row],[Milestones]]/odi[[#This Row],[Mat]]*100</f>
        <v>0</v>
      </c>
      <c r="U1425" s="3"/>
    </row>
    <row r="1426" spans="1:21" x14ac:dyDescent="0.3">
      <c r="A1426">
        <v>39</v>
      </c>
      <c r="B1426" t="s">
        <v>1917</v>
      </c>
      <c r="C1426" t="s">
        <v>13</v>
      </c>
      <c r="D1426">
        <v>2006</v>
      </c>
      <c r="E1426">
        <v>159</v>
      </c>
      <c r="F1426">
        <v>87</v>
      </c>
      <c r="G1426">
        <v>38</v>
      </c>
      <c r="H1426">
        <v>609</v>
      </c>
      <c r="I1426">
        <v>46</v>
      </c>
      <c r="J1426">
        <v>12.42</v>
      </c>
      <c r="K1426">
        <v>64.3</v>
      </c>
      <c r="L1426">
        <v>0</v>
      </c>
      <c r="M1426">
        <v>0</v>
      </c>
      <c r="N1426">
        <v>10</v>
      </c>
      <c r="O1426" s="2">
        <f t="shared" si="95"/>
        <v>3.8301886792452828</v>
      </c>
      <c r="P1426" s="2">
        <f t="shared" si="96"/>
        <v>7</v>
      </c>
      <c r="Q1426">
        <f t="shared" si="97"/>
        <v>76.72</v>
      </c>
      <c r="R1426">
        <f t="shared" si="98"/>
        <v>0</v>
      </c>
      <c r="S1426" s="3">
        <f>IF(odi[[#This Row],[Milestones]]=0,0,(odi[[#This Row],[Mat]]/odi[[#This Row],[Milestones]]))</f>
        <v>0</v>
      </c>
      <c r="T1426" s="3">
        <f>odi[[#This Row],[Milestones]]/odi[[#This Row],[Mat]]*100</f>
        <v>0</v>
      </c>
      <c r="U1426" s="3"/>
    </row>
    <row r="1427" spans="1:21" x14ac:dyDescent="0.3">
      <c r="A1427">
        <v>3</v>
      </c>
      <c r="B1427" t="s">
        <v>2863</v>
      </c>
      <c r="C1427" t="s">
        <v>18</v>
      </c>
      <c r="D1427">
        <v>2003</v>
      </c>
      <c r="E1427">
        <v>15</v>
      </c>
      <c r="F1427">
        <v>7</v>
      </c>
      <c r="G1427">
        <v>5</v>
      </c>
      <c r="H1427">
        <v>45</v>
      </c>
      <c r="I1427">
        <v>16</v>
      </c>
      <c r="J1427">
        <v>22.5</v>
      </c>
      <c r="K1427">
        <v>54.21</v>
      </c>
      <c r="L1427">
        <v>0</v>
      </c>
      <c r="M1427">
        <v>0</v>
      </c>
      <c r="N1427">
        <v>0</v>
      </c>
      <c r="O1427" s="2">
        <f t="shared" si="95"/>
        <v>3</v>
      </c>
      <c r="P1427" s="2">
        <f t="shared" si="96"/>
        <v>6.4285714285714288</v>
      </c>
      <c r="Q1427">
        <f t="shared" si="97"/>
        <v>76.710000000000008</v>
      </c>
      <c r="R1427">
        <f t="shared" si="98"/>
        <v>0</v>
      </c>
      <c r="S1427" s="3">
        <f>IF(odi[[#This Row],[Milestones]]=0,0,(odi[[#This Row],[Mat]]/odi[[#This Row],[Milestones]]))</f>
        <v>0</v>
      </c>
      <c r="T1427" s="3">
        <f>odi[[#This Row],[Milestones]]/odi[[#This Row],[Mat]]*100</f>
        <v>0</v>
      </c>
      <c r="U1427" s="3"/>
    </row>
    <row r="1428" spans="1:21" x14ac:dyDescent="0.3">
      <c r="A1428">
        <v>8</v>
      </c>
      <c r="B1428" t="s">
        <v>3077</v>
      </c>
      <c r="C1428" t="s">
        <v>11</v>
      </c>
      <c r="D1428">
        <v>2000</v>
      </c>
      <c r="E1428">
        <v>8</v>
      </c>
      <c r="F1428">
        <v>3</v>
      </c>
      <c r="G1428">
        <v>0</v>
      </c>
      <c r="H1428">
        <v>19</v>
      </c>
      <c r="I1428">
        <v>8</v>
      </c>
      <c r="J1428">
        <v>6.33</v>
      </c>
      <c r="K1428">
        <v>70.37</v>
      </c>
      <c r="L1428">
        <v>0</v>
      </c>
      <c r="M1428">
        <v>0</v>
      </c>
      <c r="N1428">
        <v>0</v>
      </c>
      <c r="O1428" s="2">
        <f t="shared" si="95"/>
        <v>2.375</v>
      </c>
      <c r="P1428" s="2">
        <f t="shared" si="96"/>
        <v>6.333333333333333</v>
      </c>
      <c r="Q1428">
        <f t="shared" si="97"/>
        <v>76.7</v>
      </c>
      <c r="R1428">
        <f t="shared" si="98"/>
        <v>0</v>
      </c>
      <c r="S1428" s="3">
        <f>IF(odi[[#This Row],[Milestones]]=0,0,(odi[[#This Row],[Mat]]/odi[[#This Row],[Milestones]]))</f>
        <v>0</v>
      </c>
      <c r="T1428" s="3">
        <f>odi[[#This Row],[Milestones]]/odi[[#This Row],[Mat]]*100</f>
        <v>0</v>
      </c>
      <c r="U1428" s="3"/>
    </row>
    <row r="1429" spans="1:21" x14ac:dyDescent="0.3">
      <c r="A1429">
        <v>0</v>
      </c>
      <c r="B1429" t="s">
        <v>2553</v>
      </c>
      <c r="C1429" t="s">
        <v>13</v>
      </c>
      <c r="D1429">
        <v>1983</v>
      </c>
      <c r="E1429">
        <v>18</v>
      </c>
      <c r="F1429">
        <v>14</v>
      </c>
      <c r="G1429">
        <v>2</v>
      </c>
      <c r="H1429">
        <v>155</v>
      </c>
      <c r="I1429">
        <v>42</v>
      </c>
      <c r="J1429">
        <v>12.91</v>
      </c>
      <c r="K1429">
        <v>63.78</v>
      </c>
      <c r="L1429">
        <v>0</v>
      </c>
      <c r="M1429">
        <v>0</v>
      </c>
      <c r="N1429">
        <v>2</v>
      </c>
      <c r="O1429" s="2">
        <f t="shared" si="95"/>
        <v>8.6111111111111107</v>
      </c>
      <c r="P1429" s="2">
        <f t="shared" si="96"/>
        <v>11.071428571428571</v>
      </c>
      <c r="Q1429">
        <f t="shared" si="97"/>
        <v>76.69</v>
      </c>
      <c r="R1429">
        <f t="shared" si="98"/>
        <v>0</v>
      </c>
      <c r="S1429" s="3">
        <f>IF(odi[[#This Row],[Milestones]]=0,0,(odi[[#This Row],[Mat]]/odi[[#This Row],[Milestones]]))</f>
        <v>0</v>
      </c>
      <c r="T1429" s="3">
        <f>odi[[#This Row],[Milestones]]/odi[[#This Row],[Mat]]*100</f>
        <v>0</v>
      </c>
      <c r="U1429" s="3"/>
    </row>
    <row r="1430" spans="1:21" x14ac:dyDescent="0.3">
      <c r="A1430">
        <v>46</v>
      </c>
      <c r="B1430" t="s">
        <v>1720</v>
      </c>
      <c r="C1430" t="s">
        <v>20</v>
      </c>
      <c r="D1430">
        <v>2008</v>
      </c>
      <c r="E1430">
        <v>14</v>
      </c>
      <c r="F1430">
        <v>12</v>
      </c>
      <c r="G1430">
        <v>3</v>
      </c>
      <c r="H1430">
        <v>126</v>
      </c>
      <c r="I1430">
        <v>30</v>
      </c>
      <c r="J1430">
        <v>14</v>
      </c>
      <c r="K1430">
        <v>62.68</v>
      </c>
      <c r="L1430">
        <v>0</v>
      </c>
      <c r="M1430">
        <v>0</v>
      </c>
      <c r="N1430">
        <v>3</v>
      </c>
      <c r="O1430" s="2">
        <f t="shared" si="95"/>
        <v>9</v>
      </c>
      <c r="P1430" s="2">
        <f t="shared" si="96"/>
        <v>10.5</v>
      </c>
      <c r="Q1430">
        <f t="shared" si="97"/>
        <v>76.680000000000007</v>
      </c>
      <c r="R1430">
        <f t="shared" si="98"/>
        <v>0</v>
      </c>
      <c r="S1430" s="3">
        <f>IF(odi[[#This Row],[Milestones]]=0,0,(odi[[#This Row],[Mat]]/odi[[#This Row],[Milestones]]))</f>
        <v>0</v>
      </c>
      <c r="T1430" s="3">
        <f>odi[[#This Row],[Milestones]]/odi[[#This Row],[Mat]]*100</f>
        <v>0</v>
      </c>
      <c r="U1430" s="3"/>
    </row>
    <row r="1431" spans="1:21" x14ac:dyDescent="0.3">
      <c r="A1431">
        <v>49</v>
      </c>
      <c r="B1431" t="s">
        <v>1142</v>
      </c>
      <c r="C1431" t="s">
        <v>2022</v>
      </c>
      <c r="D1431">
        <v>2015</v>
      </c>
      <c r="E1431">
        <v>2</v>
      </c>
      <c r="F1431">
        <v>2</v>
      </c>
      <c r="G1431">
        <v>0</v>
      </c>
      <c r="H1431">
        <v>20</v>
      </c>
      <c r="I1431">
        <v>10</v>
      </c>
      <c r="J1431">
        <v>10</v>
      </c>
      <c r="K1431">
        <v>66.66</v>
      </c>
      <c r="L1431">
        <v>0</v>
      </c>
      <c r="M1431">
        <v>0</v>
      </c>
      <c r="N1431">
        <v>0</v>
      </c>
      <c r="O1431" s="2">
        <f t="shared" si="95"/>
        <v>10</v>
      </c>
      <c r="P1431" s="2">
        <f t="shared" si="96"/>
        <v>10</v>
      </c>
      <c r="Q1431">
        <f t="shared" si="97"/>
        <v>76.66</v>
      </c>
      <c r="R1431">
        <f t="shared" si="98"/>
        <v>0</v>
      </c>
      <c r="S1431" s="3">
        <f>IF(odi[[#This Row],[Milestones]]=0,0,(odi[[#This Row],[Mat]]/odi[[#This Row],[Milestones]]))</f>
        <v>0</v>
      </c>
      <c r="T1431" s="3">
        <f>odi[[#This Row],[Milestones]]/odi[[#This Row],[Mat]]*100</f>
        <v>0</v>
      </c>
      <c r="U1431" s="3"/>
    </row>
    <row r="1432" spans="1:21" x14ac:dyDescent="0.3">
      <c r="A1432">
        <v>36</v>
      </c>
      <c r="B1432" t="s">
        <v>2271</v>
      </c>
      <c r="C1432" t="s">
        <v>13</v>
      </c>
      <c r="D1432">
        <v>1984</v>
      </c>
      <c r="E1432">
        <v>29</v>
      </c>
      <c r="F1432">
        <v>28</v>
      </c>
      <c r="G1432">
        <v>2</v>
      </c>
      <c r="H1432">
        <v>720</v>
      </c>
      <c r="I1432">
        <v>83</v>
      </c>
      <c r="J1432">
        <v>27.69</v>
      </c>
      <c r="K1432">
        <v>48.94</v>
      </c>
      <c r="L1432">
        <v>0</v>
      </c>
      <c r="M1432">
        <v>4</v>
      </c>
      <c r="N1432">
        <v>1</v>
      </c>
      <c r="O1432" s="2">
        <f t="shared" si="95"/>
        <v>24.827586206896552</v>
      </c>
      <c r="P1432" s="2">
        <f t="shared" si="96"/>
        <v>25.714285714285715</v>
      </c>
      <c r="Q1432">
        <f t="shared" si="97"/>
        <v>76.63</v>
      </c>
      <c r="R1432">
        <f t="shared" si="98"/>
        <v>4</v>
      </c>
      <c r="S1432" s="3">
        <f>IF(odi[[#This Row],[Milestones]]=0,0,(odi[[#This Row],[Mat]]/odi[[#This Row],[Milestones]]))</f>
        <v>7.25</v>
      </c>
      <c r="T1432" s="3">
        <f>odi[[#This Row],[Milestones]]/odi[[#This Row],[Mat]]*100</f>
        <v>13.793103448275861</v>
      </c>
      <c r="U1432" s="3"/>
    </row>
    <row r="1433" spans="1:21" x14ac:dyDescent="0.3">
      <c r="A1433">
        <v>46</v>
      </c>
      <c r="B1433" t="s">
        <v>2690</v>
      </c>
      <c r="C1433" t="s">
        <v>14</v>
      </c>
      <c r="D1433">
        <v>1994</v>
      </c>
      <c r="E1433">
        <v>5</v>
      </c>
      <c r="F1433">
        <v>4</v>
      </c>
      <c r="G1433">
        <v>0</v>
      </c>
      <c r="H1433">
        <v>91</v>
      </c>
      <c r="I1433">
        <v>49</v>
      </c>
      <c r="J1433">
        <v>22.75</v>
      </c>
      <c r="K1433">
        <v>53.84</v>
      </c>
      <c r="L1433">
        <v>0</v>
      </c>
      <c r="M1433">
        <v>0</v>
      </c>
      <c r="N1433">
        <v>0</v>
      </c>
      <c r="O1433" s="2">
        <f t="shared" si="95"/>
        <v>18.2</v>
      </c>
      <c r="P1433" s="2">
        <f t="shared" si="96"/>
        <v>22.75</v>
      </c>
      <c r="Q1433">
        <f t="shared" si="97"/>
        <v>76.59</v>
      </c>
      <c r="R1433">
        <f t="shared" si="98"/>
        <v>0</v>
      </c>
      <c r="S1433" s="3">
        <f>IF(odi[[#This Row],[Milestones]]=0,0,(odi[[#This Row],[Mat]]/odi[[#This Row],[Milestones]]))</f>
        <v>0</v>
      </c>
      <c r="T1433" s="3">
        <f>odi[[#This Row],[Milestones]]/odi[[#This Row],[Mat]]*100</f>
        <v>0</v>
      </c>
      <c r="U1433" s="3"/>
    </row>
    <row r="1434" spans="1:21" x14ac:dyDescent="0.3">
      <c r="A1434">
        <v>44</v>
      </c>
      <c r="B1434" t="s">
        <v>2998</v>
      </c>
      <c r="C1434" t="s">
        <v>16</v>
      </c>
      <c r="D1434">
        <v>1989</v>
      </c>
      <c r="E1434">
        <v>19</v>
      </c>
      <c r="F1434">
        <v>6</v>
      </c>
      <c r="G1434">
        <v>3</v>
      </c>
      <c r="H1434">
        <v>27</v>
      </c>
      <c r="I1434">
        <v>11</v>
      </c>
      <c r="J1434">
        <v>9</v>
      </c>
      <c r="K1434">
        <v>67.5</v>
      </c>
      <c r="L1434">
        <v>0</v>
      </c>
      <c r="M1434">
        <v>0</v>
      </c>
      <c r="N1434">
        <v>0</v>
      </c>
      <c r="O1434" s="2">
        <f t="shared" si="95"/>
        <v>1.4210526315789473</v>
      </c>
      <c r="P1434" s="2">
        <f t="shared" si="96"/>
        <v>4.5</v>
      </c>
      <c r="Q1434">
        <f t="shared" si="97"/>
        <v>76.5</v>
      </c>
      <c r="R1434">
        <f t="shared" si="98"/>
        <v>0</v>
      </c>
      <c r="S1434" s="3">
        <f>IF(odi[[#This Row],[Milestones]]=0,0,(odi[[#This Row],[Mat]]/odi[[#This Row],[Milestones]]))</f>
        <v>0</v>
      </c>
      <c r="T1434" s="3">
        <f>odi[[#This Row],[Milestones]]/odi[[#This Row],[Mat]]*100</f>
        <v>0</v>
      </c>
      <c r="U1434" s="3"/>
    </row>
    <row r="1435" spans="1:21" x14ac:dyDescent="0.3">
      <c r="A1435">
        <v>38</v>
      </c>
      <c r="B1435" t="s">
        <v>2516</v>
      </c>
      <c r="C1435" t="s">
        <v>13</v>
      </c>
      <c r="D1435">
        <v>2002</v>
      </c>
      <c r="E1435">
        <v>32</v>
      </c>
      <c r="F1435">
        <v>21</v>
      </c>
      <c r="G1435">
        <v>3</v>
      </c>
      <c r="H1435">
        <v>180</v>
      </c>
      <c r="I1435">
        <v>31</v>
      </c>
      <c r="J1435">
        <v>10</v>
      </c>
      <c r="K1435">
        <v>66.42</v>
      </c>
      <c r="L1435">
        <v>0</v>
      </c>
      <c r="M1435">
        <v>0</v>
      </c>
      <c r="N1435">
        <v>4</v>
      </c>
      <c r="O1435" s="2">
        <f t="shared" si="95"/>
        <v>5.625</v>
      </c>
      <c r="P1435" s="2">
        <f t="shared" si="96"/>
        <v>8.5714285714285712</v>
      </c>
      <c r="Q1435">
        <f t="shared" si="97"/>
        <v>76.42</v>
      </c>
      <c r="R1435">
        <f t="shared" si="98"/>
        <v>0</v>
      </c>
      <c r="S1435" s="3">
        <f>IF(odi[[#This Row],[Milestones]]=0,0,(odi[[#This Row],[Mat]]/odi[[#This Row],[Milestones]]))</f>
        <v>0</v>
      </c>
      <c r="T1435" s="3">
        <f>odi[[#This Row],[Milestones]]/odi[[#This Row],[Mat]]*100</f>
        <v>0</v>
      </c>
      <c r="U1435" s="3"/>
    </row>
    <row r="1436" spans="1:21" x14ac:dyDescent="0.3">
      <c r="A1436">
        <v>35</v>
      </c>
      <c r="B1436" t="s">
        <v>1415</v>
      </c>
      <c r="C1436" t="s">
        <v>2020</v>
      </c>
      <c r="D1436">
        <v>2015</v>
      </c>
      <c r="E1436">
        <v>16</v>
      </c>
      <c r="F1436">
        <v>14</v>
      </c>
      <c r="G1436">
        <v>0</v>
      </c>
      <c r="H1436">
        <v>211</v>
      </c>
      <c r="I1436">
        <v>70</v>
      </c>
      <c r="J1436">
        <v>15.07</v>
      </c>
      <c r="K1436">
        <v>61.33</v>
      </c>
      <c r="L1436">
        <v>0</v>
      </c>
      <c r="M1436">
        <v>1</v>
      </c>
      <c r="N1436">
        <v>2</v>
      </c>
      <c r="O1436" s="2">
        <f t="shared" si="95"/>
        <v>13.1875</v>
      </c>
      <c r="P1436" s="2">
        <f t="shared" si="96"/>
        <v>15.071428571428571</v>
      </c>
      <c r="Q1436">
        <f t="shared" si="97"/>
        <v>76.400000000000006</v>
      </c>
      <c r="R1436">
        <f t="shared" si="98"/>
        <v>1</v>
      </c>
      <c r="S1436" s="3">
        <f>IF(odi[[#This Row],[Milestones]]=0,0,(odi[[#This Row],[Mat]]/odi[[#This Row],[Milestones]]))</f>
        <v>16</v>
      </c>
      <c r="T1436" s="3">
        <f>odi[[#This Row],[Milestones]]/odi[[#This Row],[Mat]]*100</f>
        <v>6.25</v>
      </c>
      <c r="U1436" s="3"/>
    </row>
    <row r="1437" spans="1:21" x14ac:dyDescent="0.3">
      <c r="A1437">
        <v>9</v>
      </c>
      <c r="B1437" t="s">
        <v>2696</v>
      </c>
      <c r="C1437" t="s">
        <v>16</v>
      </c>
      <c r="D1437">
        <v>1986</v>
      </c>
      <c r="E1437">
        <v>15</v>
      </c>
      <c r="F1437">
        <v>10</v>
      </c>
      <c r="G1437">
        <v>3</v>
      </c>
      <c r="H1437">
        <v>87</v>
      </c>
      <c r="I1437">
        <v>37</v>
      </c>
      <c r="J1437">
        <v>12.42</v>
      </c>
      <c r="K1437">
        <v>63.97</v>
      </c>
      <c r="L1437">
        <v>0</v>
      </c>
      <c r="M1437">
        <v>0</v>
      </c>
      <c r="N1437">
        <v>1</v>
      </c>
      <c r="O1437" s="2">
        <f t="shared" si="95"/>
        <v>5.8</v>
      </c>
      <c r="P1437" s="2">
        <f t="shared" si="96"/>
        <v>8.6999999999999993</v>
      </c>
      <c r="Q1437">
        <f t="shared" si="97"/>
        <v>76.39</v>
      </c>
      <c r="R1437">
        <f t="shared" si="98"/>
        <v>0</v>
      </c>
      <c r="S1437" s="3">
        <f>IF(odi[[#This Row],[Milestones]]=0,0,(odi[[#This Row],[Mat]]/odi[[#This Row],[Milestones]]))</f>
        <v>0</v>
      </c>
      <c r="T1437" s="3">
        <f>odi[[#This Row],[Milestones]]/odi[[#This Row],[Mat]]*100</f>
        <v>0</v>
      </c>
      <c r="U1437" s="3"/>
    </row>
    <row r="1438" spans="1:21" x14ac:dyDescent="0.3">
      <c r="A1438">
        <v>22</v>
      </c>
      <c r="B1438" t="s">
        <v>915</v>
      </c>
      <c r="C1438" t="s">
        <v>19</v>
      </c>
      <c r="D1438">
        <v>2018</v>
      </c>
      <c r="E1438">
        <v>18</v>
      </c>
      <c r="F1438">
        <v>15</v>
      </c>
      <c r="G1438">
        <v>6</v>
      </c>
      <c r="H1438">
        <v>134</v>
      </c>
      <c r="I1438">
        <v>42</v>
      </c>
      <c r="J1438">
        <v>14.88</v>
      </c>
      <c r="K1438">
        <v>61.46</v>
      </c>
      <c r="L1438">
        <v>0</v>
      </c>
      <c r="M1438">
        <v>0</v>
      </c>
      <c r="N1438">
        <v>2</v>
      </c>
      <c r="O1438" s="2">
        <f t="shared" si="95"/>
        <v>7.4444444444444446</v>
      </c>
      <c r="P1438" s="2">
        <f t="shared" si="96"/>
        <v>8.9333333333333336</v>
      </c>
      <c r="Q1438">
        <f t="shared" si="97"/>
        <v>76.34</v>
      </c>
      <c r="R1438">
        <f t="shared" si="98"/>
        <v>0</v>
      </c>
      <c r="S1438" s="3">
        <f>IF(odi[[#This Row],[Milestones]]=0,0,(odi[[#This Row],[Mat]]/odi[[#This Row],[Milestones]]))</f>
        <v>0</v>
      </c>
      <c r="T1438" s="3">
        <f>odi[[#This Row],[Milestones]]/odi[[#This Row],[Mat]]*100</f>
        <v>0</v>
      </c>
      <c r="U1438" s="3"/>
    </row>
    <row r="1439" spans="1:21" x14ac:dyDescent="0.3">
      <c r="A1439">
        <v>27</v>
      </c>
      <c r="B1439" t="s">
        <v>2288</v>
      </c>
      <c r="C1439" t="s">
        <v>11</v>
      </c>
      <c r="D1439">
        <v>1987</v>
      </c>
      <c r="E1439">
        <v>72</v>
      </c>
      <c r="F1439">
        <v>49</v>
      </c>
      <c r="G1439">
        <v>10</v>
      </c>
      <c r="H1439">
        <v>629</v>
      </c>
      <c r="I1439">
        <v>57</v>
      </c>
      <c r="J1439">
        <v>16.12</v>
      </c>
      <c r="K1439">
        <v>60.13</v>
      </c>
      <c r="L1439">
        <v>0</v>
      </c>
      <c r="M1439">
        <v>1</v>
      </c>
      <c r="N1439">
        <v>4</v>
      </c>
      <c r="O1439" s="2">
        <f t="shared" si="95"/>
        <v>8.7361111111111107</v>
      </c>
      <c r="P1439" s="2">
        <f t="shared" si="96"/>
        <v>12.836734693877551</v>
      </c>
      <c r="Q1439">
        <f t="shared" si="97"/>
        <v>76.25</v>
      </c>
      <c r="R1439">
        <f t="shared" si="98"/>
        <v>1</v>
      </c>
      <c r="S1439" s="3">
        <f>IF(odi[[#This Row],[Milestones]]=0,0,(odi[[#This Row],[Mat]]/odi[[#This Row],[Milestones]]))</f>
        <v>72</v>
      </c>
      <c r="T1439" s="3">
        <f>odi[[#This Row],[Milestones]]/odi[[#This Row],[Mat]]*100</f>
        <v>1.3888888888888888</v>
      </c>
      <c r="U1439" s="3"/>
    </row>
    <row r="1440" spans="1:21" x14ac:dyDescent="0.3">
      <c r="A1440">
        <v>39</v>
      </c>
      <c r="B1440" t="s">
        <v>2653</v>
      </c>
      <c r="C1440" t="s">
        <v>15</v>
      </c>
      <c r="D1440">
        <v>2004</v>
      </c>
      <c r="E1440">
        <v>14</v>
      </c>
      <c r="F1440">
        <v>9</v>
      </c>
      <c r="G1440">
        <v>3</v>
      </c>
      <c r="H1440">
        <v>101</v>
      </c>
      <c r="I1440">
        <v>18</v>
      </c>
      <c r="J1440">
        <v>16.829999999999998</v>
      </c>
      <c r="K1440">
        <v>59.41</v>
      </c>
      <c r="L1440">
        <v>0</v>
      </c>
      <c r="M1440">
        <v>0</v>
      </c>
      <c r="N1440">
        <v>0</v>
      </c>
      <c r="O1440" s="2">
        <f t="shared" si="95"/>
        <v>7.2142857142857144</v>
      </c>
      <c r="P1440" s="2">
        <f t="shared" si="96"/>
        <v>11.222222222222221</v>
      </c>
      <c r="Q1440">
        <f t="shared" si="97"/>
        <v>76.239999999999995</v>
      </c>
      <c r="R1440">
        <f t="shared" si="98"/>
        <v>0</v>
      </c>
      <c r="S1440" s="3">
        <f>IF(odi[[#This Row],[Milestones]]=0,0,(odi[[#This Row],[Mat]]/odi[[#This Row],[Milestones]]))</f>
        <v>0</v>
      </c>
      <c r="T1440" s="3">
        <f>odi[[#This Row],[Milestones]]/odi[[#This Row],[Mat]]*100</f>
        <v>0</v>
      </c>
      <c r="U1440" s="3"/>
    </row>
    <row r="1441" spans="1:21" x14ac:dyDescent="0.3">
      <c r="A1441">
        <v>15</v>
      </c>
      <c r="B1441" t="s">
        <v>2944</v>
      </c>
      <c r="C1441" t="s">
        <v>13</v>
      </c>
      <c r="D1441">
        <v>1999</v>
      </c>
      <c r="E1441">
        <v>9</v>
      </c>
      <c r="F1441">
        <v>6</v>
      </c>
      <c r="G1441">
        <v>1</v>
      </c>
      <c r="H1441">
        <v>34</v>
      </c>
      <c r="I1441">
        <v>11</v>
      </c>
      <c r="J1441">
        <v>6.8</v>
      </c>
      <c r="K1441">
        <v>69.38</v>
      </c>
      <c r="L1441">
        <v>0</v>
      </c>
      <c r="M1441">
        <v>0</v>
      </c>
      <c r="N1441">
        <v>0</v>
      </c>
      <c r="O1441" s="2">
        <f t="shared" si="95"/>
        <v>3.7777777777777777</v>
      </c>
      <c r="P1441" s="2">
        <f t="shared" si="96"/>
        <v>5.666666666666667</v>
      </c>
      <c r="Q1441">
        <f t="shared" si="97"/>
        <v>76.179999999999993</v>
      </c>
      <c r="R1441">
        <f t="shared" si="98"/>
        <v>0</v>
      </c>
      <c r="S1441" s="3">
        <f>IF(odi[[#This Row],[Milestones]]=0,0,(odi[[#This Row],[Mat]]/odi[[#This Row],[Milestones]]))</f>
        <v>0</v>
      </c>
      <c r="T1441" s="3">
        <f>odi[[#This Row],[Milestones]]/odi[[#This Row],[Mat]]*100</f>
        <v>0</v>
      </c>
      <c r="U1441" s="3"/>
    </row>
    <row r="1442" spans="1:21" x14ac:dyDescent="0.3">
      <c r="A1442">
        <v>47</v>
      </c>
      <c r="B1442" t="s">
        <v>2325</v>
      </c>
      <c r="C1442" t="s">
        <v>19</v>
      </c>
      <c r="D1442">
        <v>2001</v>
      </c>
      <c r="E1442">
        <v>53</v>
      </c>
      <c r="F1442">
        <v>43</v>
      </c>
      <c r="G1442">
        <v>7</v>
      </c>
      <c r="H1442">
        <v>512</v>
      </c>
      <c r="I1442">
        <v>63</v>
      </c>
      <c r="J1442">
        <v>14.22</v>
      </c>
      <c r="K1442">
        <v>61.91</v>
      </c>
      <c r="L1442">
        <v>0</v>
      </c>
      <c r="M1442">
        <v>2</v>
      </c>
      <c r="N1442">
        <v>5</v>
      </c>
      <c r="O1442" s="2">
        <f t="shared" si="95"/>
        <v>9.6603773584905657</v>
      </c>
      <c r="P1442" s="2">
        <f t="shared" si="96"/>
        <v>11.906976744186046</v>
      </c>
      <c r="Q1442">
        <f t="shared" si="97"/>
        <v>76.13</v>
      </c>
      <c r="R1442">
        <f t="shared" si="98"/>
        <v>2</v>
      </c>
      <c r="S1442" s="3">
        <f>IF(odi[[#This Row],[Milestones]]=0,0,(odi[[#This Row],[Mat]]/odi[[#This Row],[Milestones]]))</f>
        <v>26.5</v>
      </c>
      <c r="T1442" s="3">
        <f>odi[[#This Row],[Milestones]]/odi[[#This Row],[Mat]]*100</f>
        <v>3.7735849056603774</v>
      </c>
      <c r="U1442" s="3"/>
    </row>
    <row r="1443" spans="1:21" x14ac:dyDescent="0.3">
      <c r="A1443">
        <v>25</v>
      </c>
      <c r="B1443" t="s">
        <v>3056</v>
      </c>
      <c r="C1443" t="s">
        <v>11</v>
      </c>
      <c r="D1443">
        <v>1987</v>
      </c>
      <c r="E1443">
        <v>4</v>
      </c>
      <c r="F1443">
        <v>3</v>
      </c>
      <c r="G1443">
        <v>1</v>
      </c>
      <c r="H1443">
        <v>21</v>
      </c>
      <c r="I1443">
        <v>8</v>
      </c>
      <c r="J1443">
        <v>10.5</v>
      </c>
      <c r="K1443">
        <v>65.62</v>
      </c>
      <c r="L1443">
        <v>0</v>
      </c>
      <c r="M1443">
        <v>0</v>
      </c>
      <c r="N1443">
        <v>0</v>
      </c>
      <c r="O1443" s="2">
        <f t="shared" si="95"/>
        <v>5.25</v>
      </c>
      <c r="P1443" s="2">
        <f t="shared" si="96"/>
        <v>7</v>
      </c>
      <c r="Q1443">
        <f t="shared" si="97"/>
        <v>76.12</v>
      </c>
      <c r="R1443">
        <f t="shared" si="98"/>
        <v>0</v>
      </c>
      <c r="S1443" s="3">
        <f>IF(odi[[#This Row],[Milestones]]=0,0,(odi[[#This Row],[Mat]]/odi[[#This Row],[Milestones]]))</f>
        <v>0</v>
      </c>
      <c r="T1443" s="3">
        <f>odi[[#This Row],[Milestones]]/odi[[#This Row],[Mat]]*100</f>
        <v>0</v>
      </c>
      <c r="U1443" s="3"/>
    </row>
    <row r="1444" spans="1:21" x14ac:dyDescent="0.3">
      <c r="A1444">
        <v>26</v>
      </c>
      <c r="B1444" t="s">
        <v>2647</v>
      </c>
      <c r="C1444" t="s">
        <v>17</v>
      </c>
      <c r="D1444">
        <v>2018</v>
      </c>
      <c r="E1444">
        <v>8</v>
      </c>
      <c r="F1444">
        <v>7</v>
      </c>
      <c r="G1444">
        <v>1</v>
      </c>
      <c r="H1444">
        <v>104</v>
      </c>
      <c r="I1444">
        <v>42</v>
      </c>
      <c r="J1444">
        <v>17.329999999999998</v>
      </c>
      <c r="K1444">
        <v>58.75</v>
      </c>
      <c r="L1444">
        <v>0</v>
      </c>
      <c r="M1444">
        <v>0</v>
      </c>
      <c r="N1444">
        <v>0</v>
      </c>
      <c r="O1444" s="2">
        <f t="shared" si="95"/>
        <v>13</v>
      </c>
      <c r="P1444" s="2">
        <f t="shared" si="96"/>
        <v>14.857142857142858</v>
      </c>
      <c r="Q1444">
        <f t="shared" si="97"/>
        <v>76.08</v>
      </c>
      <c r="R1444">
        <f t="shared" si="98"/>
        <v>0</v>
      </c>
      <c r="S1444" s="3">
        <f>IF(odi[[#This Row],[Milestones]]=0,0,(odi[[#This Row],[Mat]]/odi[[#This Row],[Milestones]]))</f>
        <v>0</v>
      </c>
      <c r="T1444" s="3">
        <f>odi[[#This Row],[Milestones]]/odi[[#This Row],[Mat]]*100</f>
        <v>0</v>
      </c>
      <c r="U1444" s="3"/>
    </row>
    <row r="1445" spans="1:21" x14ac:dyDescent="0.3">
      <c r="A1445">
        <v>49</v>
      </c>
      <c r="B1445" t="s">
        <v>2577</v>
      </c>
      <c r="C1445" t="s">
        <v>13</v>
      </c>
      <c r="D1445">
        <v>1999</v>
      </c>
      <c r="E1445">
        <v>9</v>
      </c>
      <c r="F1445">
        <v>7</v>
      </c>
      <c r="G1445">
        <v>0</v>
      </c>
      <c r="H1445">
        <v>141</v>
      </c>
      <c r="I1445">
        <v>39</v>
      </c>
      <c r="J1445">
        <v>20.14</v>
      </c>
      <c r="K1445">
        <v>55.73</v>
      </c>
      <c r="L1445">
        <v>0</v>
      </c>
      <c r="M1445">
        <v>0</v>
      </c>
      <c r="N1445">
        <v>0</v>
      </c>
      <c r="O1445" s="2">
        <f t="shared" si="95"/>
        <v>15.666666666666666</v>
      </c>
      <c r="P1445" s="2">
        <f t="shared" si="96"/>
        <v>20.142857142857142</v>
      </c>
      <c r="Q1445">
        <f t="shared" si="97"/>
        <v>75.87</v>
      </c>
      <c r="R1445">
        <f t="shared" si="98"/>
        <v>0</v>
      </c>
      <c r="S1445" s="3">
        <f>IF(odi[[#This Row],[Milestones]]=0,0,(odi[[#This Row],[Mat]]/odi[[#This Row],[Milestones]]))</f>
        <v>0</v>
      </c>
      <c r="T1445" s="3">
        <f>odi[[#This Row],[Milestones]]/odi[[#This Row],[Mat]]*100</f>
        <v>0</v>
      </c>
      <c r="U1445" s="3"/>
    </row>
    <row r="1446" spans="1:21" x14ac:dyDescent="0.3">
      <c r="A1446">
        <v>24</v>
      </c>
      <c r="B1446" t="s">
        <v>1007</v>
      </c>
      <c r="C1446" t="s">
        <v>2041</v>
      </c>
      <c r="D1446">
        <v>2008</v>
      </c>
      <c r="E1446">
        <v>9</v>
      </c>
      <c r="F1446">
        <v>7</v>
      </c>
      <c r="G1446">
        <v>0</v>
      </c>
      <c r="H1446">
        <v>38</v>
      </c>
      <c r="I1446">
        <v>16</v>
      </c>
      <c r="J1446">
        <v>5.42</v>
      </c>
      <c r="K1446">
        <v>70.37</v>
      </c>
      <c r="L1446">
        <v>0</v>
      </c>
      <c r="M1446">
        <v>0</v>
      </c>
      <c r="N1446">
        <v>2</v>
      </c>
      <c r="O1446" s="2">
        <f t="shared" si="95"/>
        <v>4.2222222222222223</v>
      </c>
      <c r="P1446" s="2">
        <f t="shared" si="96"/>
        <v>5.4285714285714288</v>
      </c>
      <c r="Q1446">
        <f t="shared" si="97"/>
        <v>75.790000000000006</v>
      </c>
      <c r="R1446">
        <f t="shared" si="98"/>
        <v>0</v>
      </c>
      <c r="S1446" s="3">
        <f>IF(odi[[#This Row],[Milestones]]=0,0,(odi[[#This Row],[Mat]]/odi[[#This Row],[Milestones]]))</f>
        <v>0</v>
      </c>
      <c r="T1446" s="3">
        <f>odi[[#This Row],[Milestones]]/odi[[#This Row],[Mat]]*100</f>
        <v>0</v>
      </c>
      <c r="U1446" s="3"/>
    </row>
    <row r="1447" spans="1:21" x14ac:dyDescent="0.3">
      <c r="A1447">
        <v>5</v>
      </c>
      <c r="B1447" t="s">
        <v>1401</v>
      </c>
      <c r="C1447" t="s">
        <v>2025</v>
      </c>
      <c r="D1447">
        <v>2019</v>
      </c>
      <c r="E1447">
        <v>8</v>
      </c>
      <c r="F1447">
        <v>7</v>
      </c>
      <c r="G1447">
        <v>3</v>
      </c>
      <c r="H1447">
        <v>50</v>
      </c>
      <c r="I1447">
        <v>38</v>
      </c>
      <c r="J1447">
        <v>12.5</v>
      </c>
      <c r="K1447">
        <v>63.29</v>
      </c>
      <c r="L1447">
        <v>0</v>
      </c>
      <c r="M1447">
        <v>0</v>
      </c>
      <c r="N1447">
        <v>2</v>
      </c>
      <c r="O1447" s="2">
        <f t="shared" si="95"/>
        <v>6.25</v>
      </c>
      <c r="P1447" s="2">
        <f t="shared" si="96"/>
        <v>7.1428571428571432</v>
      </c>
      <c r="Q1447">
        <f t="shared" si="97"/>
        <v>75.789999999999992</v>
      </c>
      <c r="R1447">
        <f t="shared" si="98"/>
        <v>0</v>
      </c>
      <c r="S1447" s="3">
        <f>IF(odi[[#This Row],[Milestones]]=0,0,(odi[[#This Row],[Mat]]/odi[[#This Row],[Milestones]]))</f>
        <v>0</v>
      </c>
      <c r="T1447" s="3">
        <f>odi[[#This Row],[Milestones]]/odi[[#This Row],[Mat]]*100</f>
        <v>0</v>
      </c>
      <c r="U1447" s="3"/>
    </row>
    <row r="1448" spans="1:21" x14ac:dyDescent="0.3">
      <c r="A1448">
        <v>16</v>
      </c>
      <c r="B1448" t="s">
        <v>2208</v>
      </c>
      <c r="C1448" t="s">
        <v>20</v>
      </c>
      <c r="D1448">
        <v>2007</v>
      </c>
      <c r="E1448">
        <v>59</v>
      </c>
      <c r="F1448">
        <v>59</v>
      </c>
      <c r="G1448">
        <v>4</v>
      </c>
      <c r="H1448">
        <v>1312</v>
      </c>
      <c r="I1448">
        <v>85</v>
      </c>
      <c r="J1448">
        <v>23.85</v>
      </c>
      <c r="K1448">
        <v>51.89</v>
      </c>
      <c r="L1448">
        <v>0</v>
      </c>
      <c r="M1448">
        <v>10</v>
      </c>
      <c r="N1448">
        <v>2</v>
      </c>
      <c r="O1448" s="2">
        <f t="shared" si="95"/>
        <v>22.237288135593221</v>
      </c>
      <c r="P1448" s="2">
        <f t="shared" si="96"/>
        <v>22.237288135593221</v>
      </c>
      <c r="Q1448">
        <f t="shared" si="97"/>
        <v>75.740000000000009</v>
      </c>
      <c r="R1448">
        <f t="shared" si="98"/>
        <v>10</v>
      </c>
      <c r="S1448" s="3">
        <f>IF(odi[[#This Row],[Milestones]]=0,0,(odi[[#This Row],[Mat]]/odi[[#This Row],[Milestones]]))</f>
        <v>5.9</v>
      </c>
      <c r="T1448" s="3">
        <f>odi[[#This Row],[Milestones]]/odi[[#This Row],[Mat]]*100</f>
        <v>16.949152542372879</v>
      </c>
      <c r="U1448" s="3"/>
    </row>
    <row r="1449" spans="1:21" x14ac:dyDescent="0.3">
      <c r="A1449">
        <v>15</v>
      </c>
      <c r="B1449" t="s">
        <v>2479</v>
      </c>
      <c r="C1449" t="s">
        <v>12</v>
      </c>
      <c r="D1449">
        <v>1985</v>
      </c>
      <c r="E1449">
        <v>8</v>
      </c>
      <c r="F1449">
        <v>8</v>
      </c>
      <c r="G1449">
        <v>0</v>
      </c>
      <c r="H1449">
        <v>226</v>
      </c>
      <c r="I1449">
        <v>72</v>
      </c>
      <c r="J1449">
        <v>28.25</v>
      </c>
      <c r="K1449">
        <v>47.47</v>
      </c>
      <c r="L1449">
        <v>0</v>
      </c>
      <c r="M1449">
        <v>1</v>
      </c>
      <c r="N1449">
        <v>0</v>
      </c>
      <c r="O1449" s="2">
        <f t="shared" si="95"/>
        <v>28.25</v>
      </c>
      <c r="P1449" s="2">
        <f t="shared" si="96"/>
        <v>28.25</v>
      </c>
      <c r="Q1449">
        <f t="shared" si="97"/>
        <v>75.72</v>
      </c>
      <c r="R1449">
        <f t="shared" si="98"/>
        <v>1</v>
      </c>
      <c r="S1449" s="3">
        <f>IF(odi[[#This Row],[Milestones]]=0,0,(odi[[#This Row],[Mat]]/odi[[#This Row],[Milestones]]))</f>
        <v>8</v>
      </c>
      <c r="T1449" s="3">
        <f>odi[[#This Row],[Milestones]]/odi[[#This Row],[Mat]]*100</f>
        <v>12.5</v>
      </c>
      <c r="U1449" s="3"/>
    </row>
    <row r="1450" spans="1:21" x14ac:dyDescent="0.3">
      <c r="A1450">
        <v>14</v>
      </c>
      <c r="B1450" t="s">
        <v>1155</v>
      </c>
      <c r="C1450" t="s">
        <v>16</v>
      </c>
      <c r="D1450">
        <v>2015</v>
      </c>
      <c r="E1450">
        <v>87</v>
      </c>
      <c r="F1450">
        <v>46</v>
      </c>
      <c r="G1450">
        <v>19</v>
      </c>
      <c r="H1450">
        <v>314</v>
      </c>
      <c r="I1450">
        <v>46</v>
      </c>
      <c r="J1450">
        <v>11.62</v>
      </c>
      <c r="K1450">
        <v>64.08</v>
      </c>
      <c r="L1450">
        <v>0</v>
      </c>
      <c r="M1450">
        <v>0</v>
      </c>
      <c r="N1450">
        <v>5</v>
      </c>
      <c r="O1450" s="2">
        <f t="shared" si="95"/>
        <v>3.6091954022988504</v>
      </c>
      <c r="P1450" s="2">
        <f t="shared" si="96"/>
        <v>6.8260869565217392</v>
      </c>
      <c r="Q1450">
        <f t="shared" si="97"/>
        <v>75.7</v>
      </c>
      <c r="R1450">
        <f t="shared" si="98"/>
        <v>0</v>
      </c>
      <c r="S1450" s="3">
        <f>IF(odi[[#This Row],[Milestones]]=0,0,(odi[[#This Row],[Mat]]/odi[[#This Row],[Milestones]]))</f>
        <v>0</v>
      </c>
      <c r="T1450" s="3">
        <f>odi[[#This Row],[Milestones]]/odi[[#This Row],[Mat]]*100</f>
        <v>0</v>
      </c>
      <c r="U1450" s="3"/>
    </row>
    <row r="1451" spans="1:21" x14ac:dyDescent="0.3">
      <c r="A1451">
        <v>32</v>
      </c>
      <c r="B1451" t="s">
        <v>3129</v>
      </c>
      <c r="C1451" t="s">
        <v>16</v>
      </c>
      <c r="D1451">
        <v>2002</v>
      </c>
      <c r="E1451">
        <v>11</v>
      </c>
      <c r="F1451">
        <v>4</v>
      </c>
      <c r="G1451">
        <v>2</v>
      </c>
      <c r="H1451">
        <v>15</v>
      </c>
      <c r="I1451">
        <v>7</v>
      </c>
      <c r="J1451">
        <v>7.5</v>
      </c>
      <c r="K1451">
        <v>68.180000000000007</v>
      </c>
      <c r="L1451">
        <v>0</v>
      </c>
      <c r="M1451">
        <v>0</v>
      </c>
      <c r="N1451">
        <v>0</v>
      </c>
      <c r="O1451" s="2">
        <f t="shared" si="95"/>
        <v>1.3636363636363635</v>
      </c>
      <c r="P1451" s="2">
        <f t="shared" si="96"/>
        <v>3.75</v>
      </c>
      <c r="Q1451">
        <f t="shared" si="97"/>
        <v>75.680000000000007</v>
      </c>
      <c r="R1451">
        <f t="shared" si="98"/>
        <v>0</v>
      </c>
      <c r="S1451" s="3">
        <f>IF(odi[[#This Row],[Milestones]]=0,0,(odi[[#This Row],[Mat]]/odi[[#This Row],[Milestones]]))</f>
        <v>0</v>
      </c>
      <c r="T1451" s="3">
        <f>odi[[#This Row],[Milestones]]/odi[[#This Row],[Mat]]*100</f>
        <v>0</v>
      </c>
      <c r="U1451" s="3"/>
    </row>
    <row r="1452" spans="1:21" x14ac:dyDescent="0.3">
      <c r="A1452">
        <v>27</v>
      </c>
      <c r="B1452" t="s">
        <v>2316</v>
      </c>
      <c r="C1452" t="s">
        <v>16</v>
      </c>
      <c r="D1452">
        <v>2000</v>
      </c>
      <c r="E1452">
        <v>25</v>
      </c>
      <c r="F1452">
        <v>25</v>
      </c>
      <c r="G1452">
        <v>2</v>
      </c>
      <c r="H1452">
        <v>543</v>
      </c>
      <c r="I1452">
        <v>76</v>
      </c>
      <c r="J1452">
        <v>23.6</v>
      </c>
      <c r="K1452">
        <v>52.06</v>
      </c>
      <c r="L1452">
        <v>0</v>
      </c>
      <c r="M1452">
        <v>3</v>
      </c>
      <c r="N1452">
        <v>4</v>
      </c>
      <c r="O1452" s="2">
        <f t="shared" si="95"/>
        <v>21.72</v>
      </c>
      <c r="P1452" s="2">
        <f t="shared" si="96"/>
        <v>21.72</v>
      </c>
      <c r="Q1452">
        <f t="shared" si="97"/>
        <v>75.66</v>
      </c>
      <c r="R1452">
        <f t="shared" si="98"/>
        <v>3</v>
      </c>
      <c r="S1452" s="3">
        <f>IF(odi[[#This Row],[Milestones]]=0,0,(odi[[#This Row],[Mat]]/odi[[#This Row],[Milestones]]))</f>
        <v>8.3333333333333339</v>
      </c>
      <c r="T1452" s="3">
        <f>odi[[#This Row],[Milestones]]/odi[[#This Row],[Mat]]*100</f>
        <v>12</v>
      </c>
      <c r="U1452" s="3"/>
    </row>
    <row r="1453" spans="1:21" x14ac:dyDescent="0.3">
      <c r="A1453">
        <v>40</v>
      </c>
      <c r="B1453" t="s">
        <v>768</v>
      </c>
      <c r="C1453" t="s">
        <v>14</v>
      </c>
      <c r="D1453">
        <v>2019</v>
      </c>
      <c r="E1453">
        <v>6</v>
      </c>
      <c r="F1453">
        <v>4</v>
      </c>
      <c r="G1453">
        <v>0</v>
      </c>
      <c r="H1453">
        <v>52</v>
      </c>
      <c r="I1453">
        <v>31</v>
      </c>
      <c r="J1453">
        <v>13</v>
      </c>
      <c r="K1453">
        <v>62.65</v>
      </c>
      <c r="L1453">
        <v>0</v>
      </c>
      <c r="M1453">
        <v>0</v>
      </c>
      <c r="N1453">
        <v>0</v>
      </c>
      <c r="O1453" s="2">
        <f t="shared" si="95"/>
        <v>8.6666666666666661</v>
      </c>
      <c r="P1453" s="2">
        <f t="shared" si="96"/>
        <v>13</v>
      </c>
      <c r="Q1453">
        <f t="shared" si="97"/>
        <v>75.650000000000006</v>
      </c>
      <c r="R1453">
        <f t="shared" si="98"/>
        <v>0</v>
      </c>
      <c r="S1453" s="3">
        <f>IF(odi[[#This Row],[Milestones]]=0,0,(odi[[#This Row],[Mat]]/odi[[#This Row],[Milestones]]))</f>
        <v>0</v>
      </c>
      <c r="T1453" s="3">
        <f>odi[[#This Row],[Milestones]]/odi[[#This Row],[Mat]]*100</f>
        <v>0</v>
      </c>
      <c r="U1453" s="3"/>
    </row>
    <row r="1454" spans="1:21" x14ac:dyDescent="0.3">
      <c r="A1454">
        <v>40</v>
      </c>
      <c r="B1454" t="s">
        <v>2468</v>
      </c>
      <c r="C1454" t="s">
        <v>15</v>
      </c>
      <c r="D1454">
        <v>1987</v>
      </c>
      <c r="E1454">
        <v>98</v>
      </c>
      <c r="F1454">
        <v>41</v>
      </c>
      <c r="G1454">
        <v>15</v>
      </c>
      <c r="H1454">
        <v>239</v>
      </c>
      <c r="I1454">
        <v>37</v>
      </c>
      <c r="J1454">
        <v>9.19</v>
      </c>
      <c r="K1454">
        <v>66.38</v>
      </c>
      <c r="L1454">
        <v>0</v>
      </c>
      <c r="M1454">
        <v>0</v>
      </c>
      <c r="N1454">
        <v>5</v>
      </c>
      <c r="O1454" s="2">
        <f t="shared" si="95"/>
        <v>2.4387755102040818</v>
      </c>
      <c r="P1454" s="2">
        <f t="shared" si="96"/>
        <v>5.8292682926829267</v>
      </c>
      <c r="Q1454">
        <f t="shared" si="97"/>
        <v>75.569999999999993</v>
      </c>
      <c r="R1454">
        <f t="shared" si="98"/>
        <v>0</v>
      </c>
      <c r="S1454" s="3">
        <f>IF(odi[[#This Row],[Milestones]]=0,0,(odi[[#This Row],[Mat]]/odi[[#This Row],[Milestones]]))</f>
        <v>0</v>
      </c>
      <c r="T1454" s="3">
        <f>odi[[#This Row],[Milestones]]/odi[[#This Row],[Mat]]*100</f>
        <v>0</v>
      </c>
      <c r="U1454" s="3"/>
    </row>
    <row r="1455" spans="1:21" x14ac:dyDescent="0.3">
      <c r="A1455">
        <v>40</v>
      </c>
      <c r="B1455" t="s">
        <v>927</v>
      </c>
      <c r="C1455" t="s">
        <v>2030</v>
      </c>
      <c r="D1455">
        <v>2010</v>
      </c>
      <c r="E1455">
        <v>4</v>
      </c>
      <c r="F1455">
        <v>3</v>
      </c>
      <c r="G1455">
        <v>0</v>
      </c>
      <c r="H1455">
        <v>82</v>
      </c>
      <c r="I1455">
        <v>48</v>
      </c>
      <c r="J1455">
        <v>27.33</v>
      </c>
      <c r="K1455">
        <v>48.23</v>
      </c>
      <c r="L1455">
        <v>0</v>
      </c>
      <c r="M1455">
        <v>0</v>
      </c>
      <c r="N1455">
        <v>0</v>
      </c>
      <c r="O1455" s="2">
        <f t="shared" si="95"/>
        <v>20.5</v>
      </c>
      <c r="P1455" s="2">
        <f t="shared" si="96"/>
        <v>27.333333333333332</v>
      </c>
      <c r="Q1455">
        <f t="shared" si="97"/>
        <v>75.56</v>
      </c>
      <c r="R1455">
        <f t="shared" si="98"/>
        <v>0</v>
      </c>
      <c r="S1455" s="3">
        <f>IF(odi[[#This Row],[Milestones]]=0,0,(odi[[#This Row],[Mat]]/odi[[#This Row],[Milestones]]))</f>
        <v>0</v>
      </c>
      <c r="T1455" s="3">
        <f>odi[[#This Row],[Milestones]]/odi[[#This Row],[Mat]]*100</f>
        <v>0</v>
      </c>
      <c r="U1455" s="3"/>
    </row>
    <row r="1456" spans="1:21" x14ac:dyDescent="0.3">
      <c r="A1456">
        <v>21</v>
      </c>
      <c r="B1456" t="s">
        <v>801</v>
      </c>
      <c r="C1456" t="s">
        <v>19</v>
      </c>
      <c r="D1456">
        <v>2019</v>
      </c>
      <c r="E1456">
        <v>49</v>
      </c>
      <c r="F1456">
        <v>33</v>
      </c>
      <c r="G1456">
        <v>10</v>
      </c>
      <c r="H1456">
        <v>222</v>
      </c>
      <c r="I1456">
        <v>37</v>
      </c>
      <c r="J1456">
        <v>9.65</v>
      </c>
      <c r="K1456">
        <v>65.87</v>
      </c>
      <c r="L1456">
        <v>0</v>
      </c>
      <c r="M1456">
        <v>0</v>
      </c>
      <c r="N1456">
        <v>4</v>
      </c>
      <c r="O1456" s="2">
        <f t="shared" si="95"/>
        <v>4.5306122448979593</v>
      </c>
      <c r="P1456" s="2">
        <f t="shared" si="96"/>
        <v>6.7272727272727275</v>
      </c>
      <c r="Q1456">
        <f t="shared" si="97"/>
        <v>75.52000000000001</v>
      </c>
      <c r="R1456">
        <f t="shared" si="98"/>
        <v>0</v>
      </c>
      <c r="S1456" s="3">
        <f>IF(odi[[#This Row],[Milestones]]=0,0,(odi[[#This Row],[Mat]]/odi[[#This Row],[Milestones]]))</f>
        <v>0</v>
      </c>
      <c r="T1456" s="3">
        <f>odi[[#This Row],[Milestones]]/odi[[#This Row],[Mat]]*100</f>
        <v>0</v>
      </c>
      <c r="U1456" s="3"/>
    </row>
    <row r="1457" spans="1:21" x14ac:dyDescent="0.3">
      <c r="A1457">
        <v>21</v>
      </c>
      <c r="B1457" t="s">
        <v>2286</v>
      </c>
      <c r="C1457" t="s">
        <v>15</v>
      </c>
      <c r="D1457">
        <v>2000</v>
      </c>
      <c r="E1457">
        <v>176</v>
      </c>
      <c r="F1457">
        <v>96</v>
      </c>
      <c r="G1457">
        <v>36</v>
      </c>
      <c r="H1457">
        <v>639</v>
      </c>
      <c r="I1457">
        <v>31</v>
      </c>
      <c r="J1457">
        <v>10.65</v>
      </c>
      <c r="K1457">
        <v>64.87</v>
      </c>
      <c r="L1457">
        <v>0</v>
      </c>
      <c r="M1457">
        <v>0</v>
      </c>
      <c r="N1457">
        <v>13</v>
      </c>
      <c r="O1457" s="2">
        <f t="shared" si="95"/>
        <v>3.6306818181818183</v>
      </c>
      <c r="P1457" s="2">
        <f t="shared" si="96"/>
        <v>6.65625</v>
      </c>
      <c r="Q1457">
        <f t="shared" si="97"/>
        <v>75.52000000000001</v>
      </c>
      <c r="R1457">
        <f t="shared" si="98"/>
        <v>0</v>
      </c>
      <c r="S1457" s="3">
        <f>IF(odi[[#This Row],[Milestones]]=0,0,(odi[[#This Row],[Mat]]/odi[[#This Row],[Milestones]]))</f>
        <v>0</v>
      </c>
      <c r="T1457" s="3">
        <f>odi[[#This Row],[Milestones]]/odi[[#This Row],[Mat]]*100</f>
        <v>0</v>
      </c>
      <c r="U1457" s="3"/>
    </row>
    <row r="1458" spans="1:21" x14ac:dyDescent="0.3">
      <c r="A1458">
        <v>16</v>
      </c>
      <c r="B1458" t="s">
        <v>2455</v>
      </c>
      <c r="C1458" t="s">
        <v>13</v>
      </c>
      <c r="D1458">
        <v>2003</v>
      </c>
      <c r="E1458">
        <v>54</v>
      </c>
      <c r="F1458">
        <v>38</v>
      </c>
      <c r="G1458">
        <v>18</v>
      </c>
      <c r="H1458">
        <v>249</v>
      </c>
      <c r="I1458">
        <v>36</v>
      </c>
      <c r="J1458">
        <v>12.45</v>
      </c>
      <c r="K1458">
        <v>63.03</v>
      </c>
      <c r="L1458">
        <v>0</v>
      </c>
      <c r="M1458">
        <v>0</v>
      </c>
      <c r="N1458">
        <v>6</v>
      </c>
      <c r="O1458" s="2">
        <f t="shared" si="95"/>
        <v>4.6111111111111107</v>
      </c>
      <c r="P1458" s="2">
        <f t="shared" si="96"/>
        <v>6.5526315789473681</v>
      </c>
      <c r="Q1458">
        <f t="shared" si="97"/>
        <v>75.48</v>
      </c>
      <c r="R1458">
        <f t="shared" si="98"/>
        <v>0</v>
      </c>
      <c r="S1458" s="3">
        <f>IF(odi[[#This Row],[Milestones]]=0,0,(odi[[#This Row],[Mat]]/odi[[#This Row],[Milestones]]))</f>
        <v>0</v>
      </c>
      <c r="T1458" s="3">
        <f>odi[[#This Row],[Milestones]]/odi[[#This Row],[Mat]]*100</f>
        <v>0</v>
      </c>
      <c r="U1458" s="3"/>
    </row>
    <row r="1459" spans="1:21" x14ac:dyDescent="0.3">
      <c r="A1459">
        <v>1</v>
      </c>
      <c r="B1459" t="s">
        <v>1394</v>
      </c>
      <c r="C1459" t="s">
        <v>17</v>
      </c>
      <c r="D1459">
        <v>2009</v>
      </c>
      <c r="E1459">
        <v>173</v>
      </c>
      <c r="F1459">
        <v>47</v>
      </c>
      <c r="G1459">
        <v>24</v>
      </c>
      <c r="H1459">
        <v>199</v>
      </c>
      <c r="I1459">
        <v>42</v>
      </c>
      <c r="J1459">
        <v>8.65</v>
      </c>
      <c r="K1459">
        <v>66.77</v>
      </c>
      <c r="L1459">
        <v>0</v>
      </c>
      <c r="M1459">
        <v>0</v>
      </c>
      <c r="N1459">
        <v>9</v>
      </c>
      <c r="O1459" s="2">
        <f t="shared" si="95"/>
        <v>1.1502890173410405</v>
      </c>
      <c r="P1459" s="2">
        <f t="shared" si="96"/>
        <v>4.2340425531914896</v>
      </c>
      <c r="Q1459">
        <f t="shared" si="97"/>
        <v>75.42</v>
      </c>
      <c r="R1459">
        <f t="shared" si="98"/>
        <v>0</v>
      </c>
      <c r="S1459" s="3">
        <f>IF(odi[[#This Row],[Milestones]]=0,0,(odi[[#This Row],[Mat]]/odi[[#This Row],[Milestones]]))</f>
        <v>0</v>
      </c>
      <c r="T1459" s="3">
        <f>odi[[#This Row],[Milestones]]/odi[[#This Row],[Mat]]*100</f>
        <v>0</v>
      </c>
      <c r="U1459" s="3"/>
    </row>
    <row r="1460" spans="1:21" x14ac:dyDescent="0.3">
      <c r="A1460">
        <v>42</v>
      </c>
      <c r="B1460" t="s">
        <v>1047</v>
      </c>
      <c r="C1460" t="s">
        <v>21</v>
      </c>
      <c r="D1460">
        <v>2019</v>
      </c>
      <c r="E1460">
        <v>17</v>
      </c>
      <c r="F1460">
        <v>10</v>
      </c>
      <c r="G1460">
        <v>3</v>
      </c>
      <c r="H1460">
        <v>66</v>
      </c>
      <c r="I1460">
        <v>21</v>
      </c>
      <c r="J1460">
        <v>9.42</v>
      </c>
      <c r="K1460">
        <v>66</v>
      </c>
      <c r="L1460">
        <v>0</v>
      </c>
      <c r="M1460">
        <v>0</v>
      </c>
      <c r="N1460">
        <v>2</v>
      </c>
      <c r="O1460" s="2">
        <f t="shared" si="95"/>
        <v>3.8823529411764706</v>
      </c>
      <c r="P1460" s="2">
        <f t="shared" si="96"/>
        <v>6.6</v>
      </c>
      <c r="Q1460">
        <f t="shared" si="97"/>
        <v>75.42</v>
      </c>
      <c r="R1460">
        <f t="shared" si="98"/>
        <v>0</v>
      </c>
      <c r="S1460" s="3">
        <f>IF(odi[[#This Row],[Milestones]]=0,0,(odi[[#This Row],[Mat]]/odi[[#This Row],[Milestones]]))</f>
        <v>0</v>
      </c>
      <c r="T1460" s="3">
        <f>odi[[#This Row],[Milestones]]/odi[[#This Row],[Mat]]*100</f>
        <v>0</v>
      </c>
      <c r="U1460" s="3"/>
    </row>
    <row r="1461" spans="1:21" x14ac:dyDescent="0.3">
      <c r="A1461">
        <v>15</v>
      </c>
      <c r="B1461" t="s">
        <v>1333</v>
      </c>
      <c r="C1461" t="s">
        <v>22</v>
      </c>
      <c r="D1461">
        <v>2016</v>
      </c>
      <c r="E1461">
        <v>8</v>
      </c>
      <c r="F1461">
        <v>8</v>
      </c>
      <c r="G1461">
        <v>0</v>
      </c>
      <c r="H1461">
        <v>151</v>
      </c>
      <c r="I1461">
        <v>39</v>
      </c>
      <c r="J1461">
        <v>18.87</v>
      </c>
      <c r="K1461">
        <v>56.55</v>
      </c>
      <c r="L1461">
        <v>0</v>
      </c>
      <c r="M1461">
        <v>0</v>
      </c>
      <c r="N1461">
        <v>0</v>
      </c>
      <c r="O1461" s="2">
        <f t="shared" si="95"/>
        <v>18.875</v>
      </c>
      <c r="P1461" s="2">
        <f t="shared" si="96"/>
        <v>18.875</v>
      </c>
      <c r="Q1461">
        <f t="shared" si="97"/>
        <v>75.42</v>
      </c>
      <c r="R1461">
        <f t="shared" si="98"/>
        <v>0</v>
      </c>
      <c r="S1461" s="3">
        <f>IF(odi[[#This Row],[Milestones]]=0,0,(odi[[#This Row],[Mat]]/odi[[#This Row],[Milestones]]))</f>
        <v>0</v>
      </c>
      <c r="T1461" s="3">
        <f>odi[[#This Row],[Milestones]]/odi[[#This Row],[Mat]]*100</f>
        <v>0</v>
      </c>
      <c r="U1461" s="3"/>
    </row>
    <row r="1462" spans="1:21" x14ac:dyDescent="0.3">
      <c r="A1462">
        <v>16</v>
      </c>
      <c r="B1462" t="s">
        <v>2873</v>
      </c>
      <c r="C1462" t="s">
        <v>11</v>
      </c>
      <c r="D1462">
        <v>2000</v>
      </c>
      <c r="E1462">
        <v>17</v>
      </c>
      <c r="F1462">
        <v>6</v>
      </c>
      <c r="G1462">
        <v>0</v>
      </c>
      <c r="H1462">
        <v>43</v>
      </c>
      <c r="I1462">
        <v>19</v>
      </c>
      <c r="J1462">
        <v>7.16</v>
      </c>
      <c r="K1462">
        <v>68.25</v>
      </c>
      <c r="L1462">
        <v>0</v>
      </c>
      <c r="M1462">
        <v>0</v>
      </c>
      <c r="N1462">
        <v>3</v>
      </c>
      <c r="O1462" s="2">
        <f t="shared" si="95"/>
        <v>2.5294117647058822</v>
      </c>
      <c r="P1462" s="2">
        <f t="shared" si="96"/>
        <v>7.166666666666667</v>
      </c>
      <c r="Q1462">
        <f t="shared" si="97"/>
        <v>75.41</v>
      </c>
      <c r="R1462">
        <f t="shared" si="98"/>
        <v>0</v>
      </c>
      <c r="S1462" s="3">
        <f>IF(odi[[#This Row],[Milestones]]=0,0,(odi[[#This Row],[Mat]]/odi[[#This Row],[Milestones]]))</f>
        <v>0</v>
      </c>
      <c r="T1462" s="3">
        <f>odi[[#This Row],[Milestones]]/odi[[#This Row],[Mat]]*100</f>
        <v>0</v>
      </c>
      <c r="U1462" s="3"/>
    </row>
    <row r="1463" spans="1:21" x14ac:dyDescent="0.3">
      <c r="A1463">
        <v>25</v>
      </c>
      <c r="B1463" t="s">
        <v>390</v>
      </c>
      <c r="C1463" t="s">
        <v>20</v>
      </c>
      <c r="D1463">
        <v>2012</v>
      </c>
      <c r="E1463">
        <v>11</v>
      </c>
      <c r="F1463">
        <v>11</v>
      </c>
      <c r="G1463">
        <v>0</v>
      </c>
      <c r="H1463">
        <v>147</v>
      </c>
      <c r="I1463">
        <v>47</v>
      </c>
      <c r="J1463">
        <v>13.36</v>
      </c>
      <c r="K1463">
        <v>62.02</v>
      </c>
      <c r="L1463">
        <v>0</v>
      </c>
      <c r="M1463">
        <v>0</v>
      </c>
      <c r="N1463">
        <v>0</v>
      </c>
      <c r="O1463" s="2">
        <f t="shared" si="95"/>
        <v>13.363636363636363</v>
      </c>
      <c r="P1463" s="2">
        <f t="shared" si="96"/>
        <v>13.363636363636363</v>
      </c>
      <c r="Q1463">
        <f t="shared" si="97"/>
        <v>75.38</v>
      </c>
      <c r="R1463">
        <f t="shared" si="98"/>
        <v>0</v>
      </c>
      <c r="S1463" s="3">
        <f>IF(odi[[#This Row],[Milestones]]=0,0,(odi[[#This Row],[Mat]]/odi[[#This Row],[Milestones]]))</f>
        <v>0</v>
      </c>
      <c r="T1463" s="3">
        <f>odi[[#This Row],[Milestones]]/odi[[#This Row],[Mat]]*100</f>
        <v>0</v>
      </c>
      <c r="U1463" s="3"/>
    </row>
    <row r="1464" spans="1:21" x14ac:dyDescent="0.3">
      <c r="A1464">
        <v>29</v>
      </c>
      <c r="B1464" t="s">
        <v>2211</v>
      </c>
      <c r="C1464" t="s">
        <v>16</v>
      </c>
      <c r="D1464">
        <v>1993</v>
      </c>
      <c r="E1464">
        <v>63</v>
      </c>
      <c r="F1464">
        <v>58</v>
      </c>
      <c r="G1464">
        <v>6</v>
      </c>
      <c r="H1464">
        <v>1269</v>
      </c>
      <c r="I1464">
        <v>126</v>
      </c>
      <c r="J1464">
        <v>24.4</v>
      </c>
      <c r="K1464">
        <v>50.92</v>
      </c>
      <c r="L1464">
        <v>1</v>
      </c>
      <c r="M1464">
        <v>8</v>
      </c>
      <c r="N1464">
        <v>8</v>
      </c>
      <c r="O1464" s="2">
        <f t="shared" si="95"/>
        <v>20.142857142857142</v>
      </c>
      <c r="P1464" s="2">
        <f t="shared" si="96"/>
        <v>21.879310344827587</v>
      </c>
      <c r="Q1464">
        <f t="shared" si="97"/>
        <v>75.319999999999993</v>
      </c>
      <c r="R1464">
        <f t="shared" si="98"/>
        <v>9</v>
      </c>
      <c r="S1464" s="3">
        <f>IF(odi[[#This Row],[Milestones]]=0,0,(odi[[#This Row],[Mat]]/odi[[#This Row],[Milestones]]))</f>
        <v>7</v>
      </c>
      <c r="T1464" s="3">
        <f>odi[[#This Row],[Milestones]]/odi[[#This Row],[Mat]]*100</f>
        <v>14.285714285714285</v>
      </c>
      <c r="U1464" s="3"/>
    </row>
    <row r="1465" spans="1:21" x14ac:dyDescent="0.3">
      <c r="A1465">
        <v>48</v>
      </c>
      <c r="B1465" t="s">
        <v>2523</v>
      </c>
      <c r="C1465" t="s">
        <v>13</v>
      </c>
      <c r="D1465">
        <v>1988</v>
      </c>
      <c r="E1465">
        <v>8</v>
      </c>
      <c r="F1465">
        <v>8</v>
      </c>
      <c r="G1465">
        <v>0</v>
      </c>
      <c r="H1465">
        <v>174</v>
      </c>
      <c r="I1465">
        <v>70</v>
      </c>
      <c r="J1465">
        <v>21.75</v>
      </c>
      <c r="K1465">
        <v>53.53</v>
      </c>
      <c r="L1465">
        <v>0</v>
      </c>
      <c r="M1465">
        <v>1</v>
      </c>
      <c r="N1465">
        <v>1</v>
      </c>
      <c r="O1465" s="2">
        <f t="shared" si="95"/>
        <v>21.75</v>
      </c>
      <c r="P1465" s="2">
        <f t="shared" si="96"/>
        <v>21.75</v>
      </c>
      <c r="Q1465">
        <f t="shared" si="97"/>
        <v>75.28</v>
      </c>
      <c r="R1465">
        <f t="shared" si="98"/>
        <v>1</v>
      </c>
      <c r="S1465" s="3">
        <f>IF(odi[[#This Row],[Milestones]]=0,0,(odi[[#This Row],[Mat]]/odi[[#This Row],[Milestones]]))</f>
        <v>8</v>
      </c>
      <c r="T1465" s="3">
        <f>odi[[#This Row],[Milestones]]/odi[[#This Row],[Mat]]*100</f>
        <v>12.5</v>
      </c>
      <c r="U1465" s="3"/>
    </row>
    <row r="1466" spans="1:21" x14ac:dyDescent="0.3">
      <c r="A1466">
        <v>39</v>
      </c>
      <c r="B1466" t="s">
        <v>1014</v>
      </c>
      <c r="C1466" t="s">
        <v>14</v>
      </c>
      <c r="D1466">
        <v>2019</v>
      </c>
      <c r="E1466">
        <v>23</v>
      </c>
      <c r="F1466">
        <v>14</v>
      </c>
      <c r="G1466">
        <v>7</v>
      </c>
      <c r="H1466">
        <v>93</v>
      </c>
      <c r="I1466">
        <v>19</v>
      </c>
      <c r="J1466">
        <v>13.28</v>
      </c>
      <c r="K1466">
        <v>62</v>
      </c>
      <c r="L1466">
        <v>0</v>
      </c>
      <c r="M1466">
        <v>0</v>
      </c>
      <c r="N1466">
        <v>1</v>
      </c>
      <c r="O1466" s="2">
        <f t="shared" si="95"/>
        <v>4.0434782608695654</v>
      </c>
      <c r="P1466" s="2">
        <f t="shared" si="96"/>
        <v>6.6428571428571432</v>
      </c>
      <c r="Q1466">
        <f t="shared" si="97"/>
        <v>75.28</v>
      </c>
      <c r="R1466">
        <f t="shared" si="98"/>
        <v>0</v>
      </c>
      <c r="S1466" s="3">
        <f>IF(odi[[#This Row],[Milestones]]=0,0,(odi[[#This Row],[Mat]]/odi[[#This Row],[Milestones]]))</f>
        <v>0</v>
      </c>
      <c r="T1466" s="3">
        <f>odi[[#This Row],[Milestones]]/odi[[#This Row],[Mat]]*100</f>
        <v>0</v>
      </c>
      <c r="U1466" s="3"/>
    </row>
    <row r="1467" spans="1:21" x14ac:dyDescent="0.3">
      <c r="A1467">
        <v>42</v>
      </c>
      <c r="B1467" t="s">
        <v>2856</v>
      </c>
      <c r="C1467" t="s">
        <v>11</v>
      </c>
      <c r="D1467">
        <v>2016</v>
      </c>
      <c r="E1467">
        <v>2</v>
      </c>
      <c r="F1467">
        <v>2</v>
      </c>
      <c r="G1467">
        <v>0</v>
      </c>
      <c r="H1467">
        <v>46</v>
      </c>
      <c r="I1467">
        <v>39</v>
      </c>
      <c r="J1467">
        <v>23</v>
      </c>
      <c r="K1467">
        <v>52.27</v>
      </c>
      <c r="L1467">
        <v>0</v>
      </c>
      <c r="M1467">
        <v>0</v>
      </c>
      <c r="N1467">
        <v>0</v>
      </c>
      <c r="O1467" s="2">
        <f t="shared" si="95"/>
        <v>23</v>
      </c>
      <c r="P1467" s="2">
        <f t="shared" si="96"/>
        <v>23</v>
      </c>
      <c r="Q1467">
        <f t="shared" si="97"/>
        <v>75.27000000000001</v>
      </c>
      <c r="R1467">
        <f t="shared" si="98"/>
        <v>0</v>
      </c>
      <c r="S1467" s="3">
        <f>IF(odi[[#This Row],[Milestones]]=0,0,(odi[[#This Row],[Mat]]/odi[[#This Row],[Milestones]]))</f>
        <v>0</v>
      </c>
      <c r="T1467" s="3">
        <f>odi[[#This Row],[Milestones]]/odi[[#This Row],[Mat]]*100</f>
        <v>0</v>
      </c>
      <c r="U1467" s="3"/>
    </row>
    <row r="1468" spans="1:21" x14ac:dyDescent="0.3">
      <c r="A1468">
        <v>21</v>
      </c>
      <c r="B1468" t="s">
        <v>3084</v>
      </c>
      <c r="C1468" t="s">
        <v>18</v>
      </c>
      <c r="D1468">
        <v>1975</v>
      </c>
      <c r="E1468">
        <v>9</v>
      </c>
      <c r="F1468">
        <v>5</v>
      </c>
      <c r="G1468">
        <v>2</v>
      </c>
      <c r="H1468">
        <v>18</v>
      </c>
      <c r="I1468">
        <v>11</v>
      </c>
      <c r="J1468">
        <v>6</v>
      </c>
      <c r="K1468">
        <v>69.23</v>
      </c>
      <c r="L1468">
        <v>0</v>
      </c>
      <c r="M1468">
        <v>0</v>
      </c>
      <c r="N1468">
        <v>1</v>
      </c>
      <c r="O1468" s="2">
        <f t="shared" si="95"/>
        <v>2</v>
      </c>
      <c r="P1468" s="2">
        <f t="shared" si="96"/>
        <v>3.6</v>
      </c>
      <c r="Q1468">
        <f t="shared" si="97"/>
        <v>75.23</v>
      </c>
      <c r="R1468">
        <f t="shared" si="98"/>
        <v>0</v>
      </c>
      <c r="S1468" s="3">
        <f>IF(odi[[#This Row],[Milestones]]=0,0,(odi[[#This Row],[Mat]]/odi[[#This Row],[Milestones]]))</f>
        <v>0</v>
      </c>
      <c r="T1468" s="3">
        <f>odi[[#This Row],[Milestones]]/odi[[#This Row],[Mat]]*100</f>
        <v>0</v>
      </c>
      <c r="U1468" s="3"/>
    </row>
    <row r="1469" spans="1:21" x14ac:dyDescent="0.3">
      <c r="A1469">
        <v>40</v>
      </c>
      <c r="B1469" t="s">
        <v>2854</v>
      </c>
      <c r="C1469" t="s">
        <v>18</v>
      </c>
      <c r="D1469">
        <v>2002</v>
      </c>
      <c r="E1469">
        <v>11</v>
      </c>
      <c r="F1469">
        <v>7</v>
      </c>
      <c r="G1469">
        <v>4</v>
      </c>
      <c r="H1469">
        <v>47</v>
      </c>
      <c r="I1469">
        <v>16</v>
      </c>
      <c r="J1469">
        <v>15.66</v>
      </c>
      <c r="K1469">
        <v>59.49</v>
      </c>
      <c r="L1469">
        <v>0</v>
      </c>
      <c r="M1469">
        <v>0</v>
      </c>
      <c r="N1469">
        <v>0</v>
      </c>
      <c r="O1469" s="2">
        <f t="shared" si="95"/>
        <v>4.2727272727272725</v>
      </c>
      <c r="P1469" s="2">
        <f t="shared" si="96"/>
        <v>6.7142857142857144</v>
      </c>
      <c r="Q1469">
        <f t="shared" si="97"/>
        <v>75.150000000000006</v>
      </c>
      <c r="R1469">
        <f t="shared" si="98"/>
        <v>0</v>
      </c>
      <c r="S1469" s="3">
        <f>IF(odi[[#This Row],[Milestones]]=0,0,(odi[[#This Row],[Mat]]/odi[[#This Row],[Milestones]]))</f>
        <v>0</v>
      </c>
      <c r="T1469" s="3">
        <f>odi[[#This Row],[Milestones]]/odi[[#This Row],[Mat]]*100</f>
        <v>0</v>
      </c>
      <c r="U1469" s="3"/>
    </row>
    <row r="1470" spans="1:21" x14ac:dyDescent="0.3">
      <c r="A1470">
        <v>2</v>
      </c>
      <c r="B1470" t="s">
        <v>597</v>
      </c>
      <c r="C1470" t="s">
        <v>19</v>
      </c>
      <c r="D1470">
        <v>2015</v>
      </c>
      <c r="E1470">
        <v>164</v>
      </c>
      <c r="F1470">
        <v>132</v>
      </c>
      <c r="G1470">
        <v>48</v>
      </c>
      <c r="H1470">
        <v>1406</v>
      </c>
      <c r="I1470">
        <v>68</v>
      </c>
      <c r="J1470">
        <v>16.73</v>
      </c>
      <c r="K1470">
        <v>58.34</v>
      </c>
      <c r="L1470">
        <v>0</v>
      </c>
      <c r="M1470">
        <v>4</v>
      </c>
      <c r="N1470">
        <v>16</v>
      </c>
      <c r="O1470" s="2">
        <f t="shared" si="95"/>
        <v>8.5731707317073162</v>
      </c>
      <c r="P1470" s="2">
        <f t="shared" si="96"/>
        <v>10.651515151515152</v>
      </c>
      <c r="Q1470">
        <f t="shared" si="97"/>
        <v>75.070000000000007</v>
      </c>
      <c r="R1470">
        <f t="shared" si="98"/>
        <v>4</v>
      </c>
      <c r="S1470" s="3">
        <f>IF(odi[[#This Row],[Milestones]]=0,0,(odi[[#This Row],[Mat]]/odi[[#This Row],[Milestones]]))</f>
        <v>41</v>
      </c>
      <c r="T1470" s="3">
        <f>odi[[#This Row],[Milestones]]/odi[[#This Row],[Mat]]*100</f>
        <v>2.4390243902439024</v>
      </c>
      <c r="U1470" s="3"/>
    </row>
    <row r="1471" spans="1:21" x14ac:dyDescent="0.3">
      <c r="A1471">
        <v>18</v>
      </c>
      <c r="B1471" t="s">
        <v>933</v>
      </c>
      <c r="C1471" t="s">
        <v>2021</v>
      </c>
      <c r="D1471">
        <v>2019</v>
      </c>
      <c r="E1471">
        <v>5</v>
      </c>
      <c r="F1471">
        <v>3</v>
      </c>
      <c r="G1471">
        <v>3</v>
      </c>
      <c r="H1471">
        <v>30</v>
      </c>
      <c r="I1471">
        <v>15</v>
      </c>
      <c r="J1471">
        <v>0</v>
      </c>
      <c r="K1471">
        <v>75</v>
      </c>
      <c r="L1471">
        <v>0</v>
      </c>
      <c r="M1471">
        <v>0</v>
      </c>
      <c r="N1471">
        <v>0</v>
      </c>
      <c r="O1471" s="2">
        <f t="shared" si="95"/>
        <v>6</v>
      </c>
      <c r="P1471" s="2">
        <f t="shared" si="96"/>
        <v>10</v>
      </c>
      <c r="Q1471">
        <f t="shared" si="97"/>
        <v>75</v>
      </c>
      <c r="R1471">
        <f t="shared" si="98"/>
        <v>0</v>
      </c>
      <c r="S1471" s="3">
        <f>IF(odi[[#This Row],[Milestones]]=0,0,(odi[[#This Row],[Mat]]/odi[[#This Row],[Milestones]]))</f>
        <v>0</v>
      </c>
      <c r="T1471" s="3">
        <f>odi[[#This Row],[Milestones]]/odi[[#This Row],[Mat]]*100</f>
        <v>0</v>
      </c>
      <c r="U1471" s="3"/>
    </row>
    <row r="1472" spans="1:21" x14ac:dyDescent="0.3">
      <c r="A1472">
        <v>0</v>
      </c>
      <c r="B1472" t="s">
        <v>1079</v>
      </c>
      <c r="C1472" t="s">
        <v>2030</v>
      </c>
      <c r="D1472">
        <v>2011</v>
      </c>
      <c r="E1472">
        <v>1</v>
      </c>
      <c r="F1472">
        <v>1</v>
      </c>
      <c r="G1472">
        <v>1</v>
      </c>
      <c r="H1472">
        <v>3</v>
      </c>
      <c r="I1472">
        <v>3</v>
      </c>
      <c r="J1472">
        <v>0</v>
      </c>
      <c r="K1472">
        <v>75</v>
      </c>
      <c r="L1472">
        <v>0</v>
      </c>
      <c r="M1472">
        <v>0</v>
      </c>
      <c r="N1472">
        <v>0</v>
      </c>
      <c r="O1472" s="2">
        <f t="shared" si="95"/>
        <v>3</v>
      </c>
      <c r="P1472" s="2">
        <f t="shared" si="96"/>
        <v>3</v>
      </c>
      <c r="Q1472">
        <f t="shared" si="97"/>
        <v>75</v>
      </c>
      <c r="R1472">
        <f t="shared" si="98"/>
        <v>0</v>
      </c>
      <c r="S1472" s="3">
        <f>IF(odi[[#This Row],[Milestones]]=0,0,(odi[[#This Row],[Mat]]/odi[[#This Row],[Milestones]]))</f>
        <v>0</v>
      </c>
      <c r="T1472" s="3">
        <f>odi[[#This Row],[Milestones]]/odi[[#This Row],[Mat]]*100</f>
        <v>0</v>
      </c>
      <c r="U1472" s="3"/>
    </row>
    <row r="1473" spans="1:21" x14ac:dyDescent="0.3">
      <c r="A1473">
        <v>46</v>
      </c>
      <c r="B1473" t="s">
        <v>2659</v>
      </c>
      <c r="C1473" t="s">
        <v>17</v>
      </c>
      <c r="D1473">
        <v>2002</v>
      </c>
      <c r="E1473">
        <v>39</v>
      </c>
      <c r="F1473">
        <v>16</v>
      </c>
      <c r="G1473">
        <v>8</v>
      </c>
      <c r="H1473">
        <v>100</v>
      </c>
      <c r="I1473">
        <v>23</v>
      </c>
      <c r="J1473">
        <v>12.5</v>
      </c>
      <c r="K1473">
        <v>62.5</v>
      </c>
      <c r="L1473">
        <v>0</v>
      </c>
      <c r="M1473">
        <v>0</v>
      </c>
      <c r="N1473">
        <v>3</v>
      </c>
      <c r="O1473" s="2">
        <f t="shared" si="95"/>
        <v>2.5641025641025643</v>
      </c>
      <c r="P1473" s="2">
        <f t="shared" si="96"/>
        <v>6.25</v>
      </c>
      <c r="Q1473">
        <f t="shared" si="97"/>
        <v>75</v>
      </c>
      <c r="R1473">
        <f t="shared" si="98"/>
        <v>0</v>
      </c>
      <c r="S1473" s="3">
        <f>IF(odi[[#This Row],[Milestones]]=0,0,(odi[[#This Row],[Mat]]/odi[[#This Row],[Milestones]]))</f>
        <v>0</v>
      </c>
      <c r="T1473" s="3">
        <f>odi[[#This Row],[Milestones]]/odi[[#This Row],[Mat]]*100</f>
        <v>0</v>
      </c>
      <c r="U1473" s="3"/>
    </row>
    <row r="1474" spans="1:21" x14ac:dyDescent="0.3">
      <c r="A1474">
        <v>29</v>
      </c>
      <c r="B1474" t="s">
        <v>1735</v>
      </c>
      <c r="C1474" t="s">
        <v>22</v>
      </c>
      <c r="D1474">
        <v>2008</v>
      </c>
      <c r="E1474">
        <v>6</v>
      </c>
      <c r="F1474">
        <v>1</v>
      </c>
      <c r="G1474">
        <v>0</v>
      </c>
      <c r="H1474">
        <v>15</v>
      </c>
      <c r="I1474">
        <v>15</v>
      </c>
      <c r="J1474">
        <v>15</v>
      </c>
      <c r="K1474">
        <v>60</v>
      </c>
      <c r="L1474">
        <v>0</v>
      </c>
      <c r="M1474">
        <v>0</v>
      </c>
      <c r="N1474">
        <v>0</v>
      </c>
      <c r="O1474" s="2">
        <f t="shared" ref="O1474:O1537" si="99">H1474/E1474</f>
        <v>2.5</v>
      </c>
      <c r="P1474" s="2">
        <f t="shared" ref="P1474:P1537" si="100">H1474/F1474</f>
        <v>15</v>
      </c>
      <c r="Q1474">
        <f t="shared" ref="Q1474:Q1537" si="101">K1474+J1474</f>
        <v>75</v>
      </c>
      <c r="R1474">
        <f t="shared" ref="R1474:R1537" si="102">M1474+L1474</f>
        <v>0</v>
      </c>
      <c r="S1474" s="3">
        <f>IF(odi[[#This Row],[Milestones]]=0,0,(odi[[#This Row],[Mat]]/odi[[#This Row],[Milestones]]))</f>
        <v>0</v>
      </c>
      <c r="T1474" s="3">
        <f>odi[[#This Row],[Milestones]]/odi[[#This Row],[Mat]]*100</f>
        <v>0</v>
      </c>
      <c r="U1474" s="3"/>
    </row>
    <row r="1475" spans="1:21" x14ac:dyDescent="0.3">
      <c r="A1475">
        <v>22</v>
      </c>
      <c r="B1475" t="s">
        <v>2912</v>
      </c>
      <c r="C1475" t="s">
        <v>11</v>
      </c>
      <c r="D1475">
        <v>1974</v>
      </c>
      <c r="E1475">
        <v>2</v>
      </c>
      <c r="F1475">
        <v>2</v>
      </c>
      <c r="G1475">
        <v>0</v>
      </c>
      <c r="H1475">
        <v>38</v>
      </c>
      <c r="I1475">
        <v>20</v>
      </c>
      <c r="J1475">
        <v>19</v>
      </c>
      <c r="K1475">
        <v>55.88</v>
      </c>
      <c r="L1475">
        <v>0</v>
      </c>
      <c r="M1475">
        <v>0</v>
      </c>
      <c r="N1475">
        <v>0</v>
      </c>
      <c r="O1475" s="2">
        <f t="shared" si="99"/>
        <v>19</v>
      </c>
      <c r="P1475" s="2">
        <f t="shared" si="100"/>
        <v>19</v>
      </c>
      <c r="Q1475">
        <f t="shared" si="101"/>
        <v>74.88</v>
      </c>
      <c r="R1475">
        <f t="shared" si="102"/>
        <v>0</v>
      </c>
      <c r="S1475" s="3">
        <f>IF(odi[[#This Row],[Milestones]]=0,0,(odi[[#This Row],[Mat]]/odi[[#This Row],[Milestones]]))</f>
        <v>0</v>
      </c>
      <c r="T1475" s="3">
        <f>odi[[#This Row],[Milestones]]/odi[[#This Row],[Mat]]*100</f>
        <v>0</v>
      </c>
      <c r="U1475" s="3"/>
    </row>
    <row r="1476" spans="1:21" x14ac:dyDescent="0.3">
      <c r="A1476">
        <v>26</v>
      </c>
      <c r="B1476" t="s">
        <v>1037</v>
      </c>
      <c r="C1476" t="s">
        <v>19</v>
      </c>
      <c r="D1476">
        <v>2019</v>
      </c>
      <c r="E1476">
        <v>31</v>
      </c>
      <c r="F1476">
        <v>22</v>
      </c>
      <c r="G1476">
        <v>6</v>
      </c>
      <c r="H1476">
        <v>271</v>
      </c>
      <c r="I1476">
        <v>44</v>
      </c>
      <c r="J1476">
        <v>16.93</v>
      </c>
      <c r="K1476">
        <v>57.9</v>
      </c>
      <c r="L1476">
        <v>0</v>
      </c>
      <c r="M1476">
        <v>0</v>
      </c>
      <c r="N1476">
        <v>1</v>
      </c>
      <c r="O1476" s="2">
        <f t="shared" si="99"/>
        <v>8.741935483870968</v>
      </c>
      <c r="P1476" s="2">
        <f t="shared" si="100"/>
        <v>12.318181818181818</v>
      </c>
      <c r="Q1476">
        <f t="shared" si="101"/>
        <v>74.83</v>
      </c>
      <c r="R1476">
        <f t="shared" si="102"/>
        <v>0</v>
      </c>
      <c r="S1476" s="3">
        <f>IF(odi[[#This Row],[Milestones]]=0,0,(odi[[#This Row],[Mat]]/odi[[#This Row],[Milestones]]))</f>
        <v>0</v>
      </c>
      <c r="T1476" s="3">
        <f>odi[[#This Row],[Milestones]]/odi[[#This Row],[Mat]]*100</f>
        <v>0</v>
      </c>
      <c r="U1476" s="3"/>
    </row>
    <row r="1477" spans="1:21" x14ac:dyDescent="0.3">
      <c r="A1477">
        <v>9</v>
      </c>
      <c r="B1477" t="s">
        <v>2381</v>
      </c>
      <c r="C1477" t="s">
        <v>12</v>
      </c>
      <c r="D1477">
        <v>1982</v>
      </c>
      <c r="E1477">
        <v>18</v>
      </c>
      <c r="F1477">
        <v>18</v>
      </c>
      <c r="G1477">
        <v>1</v>
      </c>
      <c r="H1477">
        <v>363</v>
      </c>
      <c r="I1477">
        <v>74</v>
      </c>
      <c r="J1477">
        <v>21.35</v>
      </c>
      <c r="K1477">
        <v>53.46</v>
      </c>
      <c r="L1477">
        <v>0</v>
      </c>
      <c r="M1477">
        <v>1</v>
      </c>
      <c r="N1477">
        <v>0</v>
      </c>
      <c r="O1477" s="2">
        <f t="shared" si="99"/>
        <v>20.166666666666668</v>
      </c>
      <c r="P1477" s="2">
        <f t="shared" si="100"/>
        <v>20.166666666666668</v>
      </c>
      <c r="Q1477">
        <f t="shared" si="101"/>
        <v>74.81</v>
      </c>
      <c r="R1477">
        <f t="shared" si="102"/>
        <v>1</v>
      </c>
      <c r="S1477" s="3">
        <f>IF(odi[[#This Row],[Milestones]]=0,0,(odi[[#This Row],[Mat]]/odi[[#This Row],[Milestones]]))</f>
        <v>18</v>
      </c>
      <c r="T1477" s="3">
        <f>odi[[#This Row],[Milestones]]/odi[[#This Row],[Mat]]*100</f>
        <v>5.5555555555555554</v>
      </c>
      <c r="U1477" s="3"/>
    </row>
    <row r="1478" spans="1:21" x14ac:dyDescent="0.3">
      <c r="A1478">
        <v>39</v>
      </c>
      <c r="B1478" t="s">
        <v>1580</v>
      </c>
      <c r="C1478" t="s">
        <v>22</v>
      </c>
      <c r="D1478">
        <v>2010</v>
      </c>
      <c r="E1478">
        <v>13</v>
      </c>
      <c r="F1478">
        <v>5</v>
      </c>
      <c r="G1478">
        <v>3</v>
      </c>
      <c r="H1478">
        <v>40</v>
      </c>
      <c r="I1478">
        <v>22</v>
      </c>
      <c r="J1478">
        <v>20</v>
      </c>
      <c r="K1478">
        <v>54.79</v>
      </c>
      <c r="L1478">
        <v>0</v>
      </c>
      <c r="M1478">
        <v>0</v>
      </c>
      <c r="N1478">
        <v>1</v>
      </c>
      <c r="O1478" s="2">
        <f t="shared" si="99"/>
        <v>3.0769230769230771</v>
      </c>
      <c r="P1478" s="2">
        <f t="shared" si="100"/>
        <v>8</v>
      </c>
      <c r="Q1478">
        <f t="shared" si="101"/>
        <v>74.789999999999992</v>
      </c>
      <c r="R1478">
        <f t="shared" si="102"/>
        <v>0</v>
      </c>
      <c r="S1478" s="3">
        <f>IF(odi[[#This Row],[Milestones]]=0,0,(odi[[#This Row],[Mat]]/odi[[#This Row],[Milestones]]))</f>
        <v>0</v>
      </c>
      <c r="T1478" s="3">
        <f>odi[[#This Row],[Milestones]]/odi[[#This Row],[Mat]]*100</f>
        <v>0</v>
      </c>
      <c r="U1478" s="3"/>
    </row>
    <row r="1479" spans="1:21" x14ac:dyDescent="0.3">
      <c r="A1479">
        <v>6</v>
      </c>
      <c r="B1479" t="s">
        <v>2474</v>
      </c>
      <c r="C1479" t="s">
        <v>15</v>
      </c>
      <c r="D1479">
        <v>1983</v>
      </c>
      <c r="E1479">
        <v>56</v>
      </c>
      <c r="F1479">
        <v>32</v>
      </c>
      <c r="G1479">
        <v>9</v>
      </c>
      <c r="H1479">
        <v>231</v>
      </c>
      <c r="I1479">
        <v>37</v>
      </c>
      <c r="J1479">
        <v>10.039999999999999</v>
      </c>
      <c r="K1479">
        <v>64.7</v>
      </c>
      <c r="L1479">
        <v>0</v>
      </c>
      <c r="M1479">
        <v>0</v>
      </c>
      <c r="N1479">
        <v>3</v>
      </c>
      <c r="O1479" s="2">
        <f t="shared" si="99"/>
        <v>4.125</v>
      </c>
      <c r="P1479" s="2">
        <f t="shared" si="100"/>
        <v>7.21875</v>
      </c>
      <c r="Q1479">
        <f t="shared" si="101"/>
        <v>74.740000000000009</v>
      </c>
      <c r="R1479">
        <f t="shared" si="102"/>
        <v>0</v>
      </c>
      <c r="S1479" s="3">
        <f>IF(odi[[#This Row],[Milestones]]=0,0,(odi[[#This Row],[Mat]]/odi[[#This Row],[Milestones]]))</f>
        <v>0</v>
      </c>
      <c r="T1479" s="3">
        <f>odi[[#This Row],[Milestones]]/odi[[#This Row],[Mat]]*100</f>
        <v>0</v>
      </c>
      <c r="U1479" s="3"/>
    </row>
    <row r="1480" spans="1:21" x14ac:dyDescent="0.3">
      <c r="A1480">
        <v>45</v>
      </c>
      <c r="B1480" t="s">
        <v>2822</v>
      </c>
      <c r="C1480" t="s">
        <v>15</v>
      </c>
      <c r="D1480">
        <v>1991</v>
      </c>
      <c r="E1480">
        <v>25</v>
      </c>
      <c r="F1480">
        <v>11</v>
      </c>
      <c r="G1480">
        <v>5</v>
      </c>
      <c r="H1480">
        <v>51</v>
      </c>
      <c r="I1480">
        <v>10</v>
      </c>
      <c r="J1480">
        <v>8.5</v>
      </c>
      <c r="K1480">
        <v>66.23</v>
      </c>
      <c r="L1480">
        <v>0</v>
      </c>
      <c r="M1480">
        <v>0</v>
      </c>
      <c r="N1480">
        <v>1</v>
      </c>
      <c r="O1480" s="2">
        <f t="shared" si="99"/>
        <v>2.04</v>
      </c>
      <c r="P1480" s="2">
        <f t="shared" si="100"/>
        <v>4.6363636363636367</v>
      </c>
      <c r="Q1480">
        <f t="shared" si="101"/>
        <v>74.73</v>
      </c>
      <c r="R1480">
        <f t="shared" si="102"/>
        <v>0</v>
      </c>
      <c r="S1480" s="3">
        <f>IF(odi[[#This Row],[Milestones]]=0,0,(odi[[#This Row],[Mat]]/odi[[#This Row],[Milestones]]))</f>
        <v>0</v>
      </c>
      <c r="T1480" s="3">
        <f>odi[[#This Row],[Milestones]]/odi[[#This Row],[Mat]]*100</f>
        <v>0</v>
      </c>
      <c r="U1480" s="3"/>
    </row>
    <row r="1481" spans="1:21" x14ac:dyDescent="0.3">
      <c r="A1481">
        <v>47</v>
      </c>
      <c r="B1481" t="s">
        <v>2345</v>
      </c>
      <c r="C1481" t="s">
        <v>14</v>
      </c>
      <c r="D1481">
        <v>1985</v>
      </c>
      <c r="E1481">
        <v>20</v>
      </c>
      <c r="F1481">
        <v>20</v>
      </c>
      <c r="G1481">
        <v>0</v>
      </c>
      <c r="H1481">
        <v>441</v>
      </c>
      <c r="I1481">
        <v>85</v>
      </c>
      <c r="J1481">
        <v>22.05</v>
      </c>
      <c r="K1481">
        <v>52.62</v>
      </c>
      <c r="L1481">
        <v>0</v>
      </c>
      <c r="M1481">
        <v>3</v>
      </c>
      <c r="N1481">
        <v>1</v>
      </c>
      <c r="O1481" s="2">
        <f t="shared" si="99"/>
        <v>22.05</v>
      </c>
      <c r="P1481" s="2">
        <f t="shared" si="100"/>
        <v>22.05</v>
      </c>
      <c r="Q1481">
        <f t="shared" si="101"/>
        <v>74.67</v>
      </c>
      <c r="R1481">
        <f t="shared" si="102"/>
        <v>3</v>
      </c>
      <c r="S1481" s="3">
        <f>IF(odi[[#This Row],[Milestones]]=0,0,(odi[[#This Row],[Mat]]/odi[[#This Row],[Milestones]]))</f>
        <v>6.666666666666667</v>
      </c>
      <c r="T1481" s="3">
        <f>odi[[#This Row],[Milestones]]/odi[[#This Row],[Mat]]*100</f>
        <v>15</v>
      </c>
      <c r="U1481" s="3"/>
    </row>
    <row r="1482" spans="1:21" x14ac:dyDescent="0.3">
      <c r="A1482">
        <v>25</v>
      </c>
      <c r="B1482" t="s">
        <v>3268</v>
      </c>
      <c r="C1482" t="s">
        <v>13</v>
      </c>
      <c r="D1482">
        <v>1976</v>
      </c>
      <c r="E1482">
        <v>1</v>
      </c>
      <c r="F1482">
        <v>1</v>
      </c>
      <c r="G1482">
        <v>0</v>
      </c>
      <c r="H1482">
        <v>8</v>
      </c>
      <c r="I1482">
        <v>8</v>
      </c>
      <c r="J1482">
        <v>8</v>
      </c>
      <c r="K1482">
        <v>66.66</v>
      </c>
      <c r="L1482">
        <v>0</v>
      </c>
      <c r="M1482">
        <v>0</v>
      </c>
      <c r="N1482">
        <v>0</v>
      </c>
      <c r="O1482" s="2">
        <f t="shared" si="99"/>
        <v>8</v>
      </c>
      <c r="P1482" s="2">
        <f t="shared" si="100"/>
        <v>8</v>
      </c>
      <c r="Q1482">
        <f t="shared" si="101"/>
        <v>74.66</v>
      </c>
      <c r="R1482">
        <f t="shared" si="102"/>
        <v>0</v>
      </c>
      <c r="S1482" s="3">
        <f>IF(odi[[#This Row],[Milestones]]=0,0,(odi[[#This Row],[Mat]]/odi[[#This Row],[Milestones]]))</f>
        <v>0</v>
      </c>
      <c r="T1482" s="3">
        <f>odi[[#This Row],[Milestones]]/odi[[#This Row],[Mat]]*100</f>
        <v>0</v>
      </c>
      <c r="U1482" s="3"/>
    </row>
    <row r="1483" spans="1:21" x14ac:dyDescent="0.3">
      <c r="A1483">
        <v>36</v>
      </c>
      <c r="B1483" t="s">
        <v>2960</v>
      </c>
      <c r="C1483" t="s">
        <v>2021</v>
      </c>
      <c r="D1483">
        <v>2011</v>
      </c>
      <c r="E1483">
        <v>5</v>
      </c>
      <c r="F1483">
        <v>3</v>
      </c>
      <c r="G1483">
        <v>0</v>
      </c>
      <c r="H1483">
        <v>32</v>
      </c>
      <c r="I1483">
        <v>15</v>
      </c>
      <c r="J1483">
        <v>10.66</v>
      </c>
      <c r="K1483">
        <v>64</v>
      </c>
      <c r="L1483">
        <v>0</v>
      </c>
      <c r="M1483">
        <v>0</v>
      </c>
      <c r="N1483">
        <v>0</v>
      </c>
      <c r="O1483" s="2">
        <f t="shared" si="99"/>
        <v>6.4</v>
      </c>
      <c r="P1483" s="2">
        <f t="shared" si="100"/>
        <v>10.666666666666666</v>
      </c>
      <c r="Q1483">
        <f t="shared" si="101"/>
        <v>74.66</v>
      </c>
      <c r="R1483">
        <f t="shared" si="102"/>
        <v>0</v>
      </c>
      <c r="S1483" s="3">
        <f>IF(odi[[#This Row],[Milestones]]=0,0,(odi[[#This Row],[Mat]]/odi[[#This Row],[Milestones]]))</f>
        <v>0</v>
      </c>
      <c r="T1483" s="3">
        <f>odi[[#This Row],[Milestones]]/odi[[#This Row],[Mat]]*100</f>
        <v>0</v>
      </c>
      <c r="U1483" s="3"/>
    </row>
    <row r="1484" spans="1:21" x14ac:dyDescent="0.3">
      <c r="A1484">
        <v>35</v>
      </c>
      <c r="B1484" t="s">
        <v>2711</v>
      </c>
      <c r="C1484" t="s">
        <v>2020</v>
      </c>
      <c r="D1484">
        <v>1999</v>
      </c>
      <c r="E1484">
        <v>5</v>
      </c>
      <c r="F1484">
        <v>5</v>
      </c>
      <c r="G1484">
        <v>1</v>
      </c>
      <c r="H1484">
        <v>83</v>
      </c>
      <c r="I1484">
        <v>32</v>
      </c>
      <c r="J1484">
        <v>20.75</v>
      </c>
      <c r="K1484">
        <v>53.89</v>
      </c>
      <c r="L1484">
        <v>0</v>
      </c>
      <c r="M1484">
        <v>0</v>
      </c>
      <c r="N1484">
        <v>1</v>
      </c>
      <c r="O1484" s="2">
        <f t="shared" si="99"/>
        <v>16.600000000000001</v>
      </c>
      <c r="P1484" s="2">
        <f t="shared" si="100"/>
        <v>16.600000000000001</v>
      </c>
      <c r="Q1484">
        <f t="shared" si="101"/>
        <v>74.64</v>
      </c>
      <c r="R1484">
        <f t="shared" si="102"/>
        <v>0</v>
      </c>
      <c r="S1484" s="3">
        <f>IF(odi[[#This Row],[Milestones]]=0,0,(odi[[#This Row],[Mat]]/odi[[#This Row],[Milestones]]))</f>
        <v>0</v>
      </c>
      <c r="T1484" s="3">
        <f>odi[[#This Row],[Milestones]]/odi[[#This Row],[Mat]]*100</f>
        <v>0</v>
      </c>
      <c r="U1484" s="3"/>
    </row>
    <row r="1485" spans="1:21" x14ac:dyDescent="0.3">
      <c r="A1485">
        <v>1</v>
      </c>
      <c r="B1485" t="s">
        <v>171</v>
      </c>
      <c r="C1485" t="s">
        <v>2021</v>
      </c>
      <c r="D1485">
        <v>2019</v>
      </c>
      <c r="E1485">
        <v>41</v>
      </c>
      <c r="F1485">
        <v>24</v>
      </c>
      <c r="G1485">
        <v>10</v>
      </c>
      <c r="H1485">
        <v>155</v>
      </c>
      <c r="I1485">
        <v>34</v>
      </c>
      <c r="J1485">
        <v>11.07</v>
      </c>
      <c r="K1485">
        <v>63.52</v>
      </c>
      <c r="L1485">
        <v>0</v>
      </c>
      <c r="M1485">
        <v>0</v>
      </c>
      <c r="N1485">
        <v>5</v>
      </c>
      <c r="O1485" s="2">
        <f t="shared" si="99"/>
        <v>3.7804878048780486</v>
      </c>
      <c r="P1485" s="2">
        <f t="shared" si="100"/>
        <v>6.458333333333333</v>
      </c>
      <c r="Q1485">
        <f t="shared" si="101"/>
        <v>74.59</v>
      </c>
      <c r="R1485">
        <f t="shared" si="102"/>
        <v>0</v>
      </c>
      <c r="S1485" s="3">
        <f>IF(odi[[#This Row],[Milestones]]=0,0,(odi[[#This Row],[Mat]]/odi[[#This Row],[Milestones]]))</f>
        <v>0</v>
      </c>
      <c r="T1485" s="3">
        <f>odi[[#This Row],[Milestones]]/odi[[#This Row],[Mat]]*100</f>
        <v>0</v>
      </c>
      <c r="U1485" s="3"/>
    </row>
    <row r="1486" spans="1:21" x14ac:dyDescent="0.3">
      <c r="A1486">
        <v>17</v>
      </c>
      <c r="B1486" t="s">
        <v>2562</v>
      </c>
      <c r="C1486" t="s">
        <v>18</v>
      </c>
      <c r="D1486">
        <v>1975</v>
      </c>
      <c r="E1486">
        <v>11</v>
      </c>
      <c r="F1486">
        <v>9</v>
      </c>
      <c r="G1486">
        <v>1</v>
      </c>
      <c r="H1486">
        <v>151</v>
      </c>
      <c r="I1486">
        <v>37</v>
      </c>
      <c r="J1486">
        <v>18.87</v>
      </c>
      <c r="K1486">
        <v>55.71</v>
      </c>
      <c r="L1486">
        <v>0</v>
      </c>
      <c r="M1486">
        <v>0</v>
      </c>
      <c r="N1486">
        <v>1</v>
      </c>
      <c r="O1486" s="2">
        <f t="shared" si="99"/>
        <v>13.727272727272727</v>
      </c>
      <c r="P1486" s="2">
        <f t="shared" si="100"/>
        <v>16.777777777777779</v>
      </c>
      <c r="Q1486">
        <f t="shared" si="101"/>
        <v>74.58</v>
      </c>
      <c r="R1486">
        <f t="shared" si="102"/>
        <v>0</v>
      </c>
      <c r="S1486" s="3">
        <f>IF(odi[[#This Row],[Milestones]]=0,0,(odi[[#This Row],[Mat]]/odi[[#This Row],[Milestones]]))</f>
        <v>0</v>
      </c>
      <c r="T1486" s="3">
        <f>odi[[#This Row],[Milestones]]/odi[[#This Row],[Mat]]*100</f>
        <v>0</v>
      </c>
      <c r="U1486" s="3"/>
    </row>
    <row r="1487" spans="1:21" x14ac:dyDescent="0.3">
      <c r="A1487">
        <v>47</v>
      </c>
      <c r="B1487" t="s">
        <v>2402</v>
      </c>
      <c r="C1487" t="s">
        <v>2041</v>
      </c>
      <c r="D1487">
        <v>2007</v>
      </c>
      <c r="E1487">
        <v>20</v>
      </c>
      <c r="F1487">
        <v>18</v>
      </c>
      <c r="G1487">
        <v>4</v>
      </c>
      <c r="H1487">
        <v>331</v>
      </c>
      <c r="I1487">
        <v>57</v>
      </c>
      <c r="J1487">
        <v>23.64</v>
      </c>
      <c r="K1487">
        <v>50.92</v>
      </c>
      <c r="L1487">
        <v>0</v>
      </c>
      <c r="M1487">
        <v>1</v>
      </c>
      <c r="N1487">
        <v>2</v>
      </c>
      <c r="O1487" s="2">
        <f t="shared" si="99"/>
        <v>16.55</v>
      </c>
      <c r="P1487" s="2">
        <f t="shared" si="100"/>
        <v>18.388888888888889</v>
      </c>
      <c r="Q1487">
        <f t="shared" si="101"/>
        <v>74.56</v>
      </c>
      <c r="R1487">
        <f t="shared" si="102"/>
        <v>1</v>
      </c>
      <c r="S1487" s="3">
        <f>IF(odi[[#This Row],[Milestones]]=0,0,(odi[[#This Row],[Mat]]/odi[[#This Row],[Milestones]]))</f>
        <v>20</v>
      </c>
      <c r="T1487" s="3">
        <f>odi[[#This Row],[Milestones]]/odi[[#This Row],[Mat]]*100</f>
        <v>5</v>
      </c>
      <c r="U1487" s="3"/>
    </row>
    <row r="1488" spans="1:21" x14ac:dyDescent="0.3">
      <c r="A1488">
        <v>37</v>
      </c>
      <c r="B1488" t="s">
        <v>3063</v>
      </c>
      <c r="C1488" t="s">
        <v>13</v>
      </c>
      <c r="D1488">
        <v>1994</v>
      </c>
      <c r="E1488">
        <v>4</v>
      </c>
      <c r="F1488">
        <v>3</v>
      </c>
      <c r="G1488">
        <v>1</v>
      </c>
      <c r="H1488">
        <v>20</v>
      </c>
      <c r="I1488">
        <v>18</v>
      </c>
      <c r="J1488">
        <v>10</v>
      </c>
      <c r="K1488">
        <v>64.510000000000005</v>
      </c>
      <c r="L1488">
        <v>0</v>
      </c>
      <c r="M1488">
        <v>0</v>
      </c>
      <c r="N1488">
        <v>1</v>
      </c>
      <c r="O1488" s="2">
        <f t="shared" si="99"/>
        <v>5</v>
      </c>
      <c r="P1488" s="2">
        <f t="shared" si="100"/>
        <v>6.666666666666667</v>
      </c>
      <c r="Q1488">
        <f t="shared" si="101"/>
        <v>74.510000000000005</v>
      </c>
      <c r="R1488">
        <f t="shared" si="102"/>
        <v>0</v>
      </c>
      <c r="S1488" s="3">
        <f>IF(odi[[#This Row],[Milestones]]=0,0,(odi[[#This Row],[Mat]]/odi[[#This Row],[Milestones]]))</f>
        <v>0</v>
      </c>
      <c r="T1488" s="3">
        <f>odi[[#This Row],[Milestones]]/odi[[#This Row],[Mat]]*100</f>
        <v>0</v>
      </c>
      <c r="U1488" s="3"/>
    </row>
    <row r="1489" spans="1:21" x14ac:dyDescent="0.3">
      <c r="A1489">
        <v>10</v>
      </c>
      <c r="B1489" t="s">
        <v>2453</v>
      </c>
      <c r="C1489" t="s">
        <v>18</v>
      </c>
      <c r="D1489">
        <v>1983</v>
      </c>
      <c r="E1489">
        <v>18</v>
      </c>
      <c r="F1489">
        <v>15</v>
      </c>
      <c r="G1489">
        <v>3</v>
      </c>
      <c r="H1489">
        <v>252</v>
      </c>
      <c r="I1489">
        <v>55</v>
      </c>
      <c r="J1489">
        <v>21</v>
      </c>
      <c r="K1489">
        <v>53.38</v>
      </c>
      <c r="L1489">
        <v>0</v>
      </c>
      <c r="M1489">
        <v>1</v>
      </c>
      <c r="N1489">
        <v>0</v>
      </c>
      <c r="O1489" s="2">
        <f t="shared" si="99"/>
        <v>14</v>
      </c>
      <c r="P1489" s="2">
        <f t="shared" si="100"/>
        <v>16.8</v>
      </c>
      <c r="Q1489">
        <f t="shared" si="101"/>
        <v>74.38</v>
      </c>
      <c r="R1489">
        <f t="shared" si="102"/>
        <v>1</v>
      </c>
      <c r="S1489" s="3">
        <f>IF(odi[[#This Row],[Milestones]]=0,0,(odi[[#This Row],[Mat]]/odi[[#This Row],[Milestones]]))</f>
        <v>18</v>
      </c>
      <c r="T1489" s="3">
        <f>odi[[#This Row],[Milestones]]/odi[[#This Row],[Mat]]*100</f>
        <v>5.5555555555555554</v>
      </c>
      <c r="U1489" s="3"/>
    </row>
    <row r="1490" spans="1:21" x14ac:dyDescent="0.3">
      <c r="A1490">
        <v>22</v>
      </c>
      <c r="B1490" t="s">
        <v>3053</v>
      </c>
      <c r="C1490" t="s">
        <v>18</v>
      </c>
      <c r="D1490">
        <v>1973</v>
      </c>
      <c r="E1490">
        <v>2</v>
      </c>
      <c r="F1490">
        <v>1</v>
      </c>
      <c r="G1490">
        <v>0</v>
      </c>
      <c r="H1490">
        <v>22</v>
      </c>
      <c r="I1490">
        <v>22</v>
      </c>
      <c r="J1490">
        <v>22</v>
      </c>
      <c r="K1490">
        <v>52.38</v>
      </c>
      <c r="L1490">
        <v>0</v>
      </c>
      <c r="M1490">
        <v>0</v>
      </c>
      <c r="N1490">
        <v>0</v>
      </c>
      <c r="O1490" s="2">
        <f t="shared" si="99"/>
        <v>11</v>
      </c>
      <c r="P1490" s="2">
        <f t="shared" si="100"/>
        <v>22</v>
      </c>
      <c r="Q1490">
        <f t="shared" si="101"/>
        <v>74.38</v>
      </c>
      <c r="R1490">
        <f t="shared" si="102"/>
        <v>0</v>
      </c>
      <c r="S1490" s="3">
        <f>IF(odi[[#This Row],[Milestones]]=0,0,(odi[[#This Row],[Mat]]/odi[[#This Row],[Milestones]]))</f>
        <v>0</v>
      </c>
      <c r="T1490" s="3">
        <f>odi[[#This Row],[Milestones]]/odi[[#This Row],[Mat]]*100</f>
        <v>0</v>
      </c>
      <c r="U1490" s="3"/>
    </row>
    <row r="1491" spans="1:21" x14ac:dyDescent="0.3">
      <c r="A1491">
        <v>28</v>
      </c>
      <c r="B1491" t="s">
        <v>2541</v>
      </c>
      <c r="C1491" t="s">
        <v>11</v>
      </c>
      <c r="D1491">
        <v>2007</v>
      </c>
      <c r="E1491">
        <v>31</v>
      </c>
      <c r="F1491">
        <v>19</v>
      </c>
      <c r="G1491">
        <v>5</v>
      </c>
      <c r="H1491">
        <v>163</v>
      </c>
      <c r="I1491">
        <v>54</v>
      </c>
      <c r="J1491">
        <v>11.64</v>
      </c>
      <c r="K1491">
        <v>62.69</v>
      </c>
      <c r="L1491">
        <v>0</v>
      </c>
      <c r="M1491">
        <v>1</v>
      </c>
      <c r="N1491">
        <v>0</v>
      </c>
      <c r="O1491" s="2">
        <f t="shared" si="99"/>
        <v>5.258064516129032</v>
      </c>
      <c r="P1491" s="2">
        <f t="shared" si="100"/>
        <v>8.5789473684210531</v>
      </c>
      <c r="Q1491">
        <f t="shared" si="101"/>
        <v>74.33</v>
      </c>
      <c r="R1491">
        <f t="shared" si="102"/>
        <v>1</v>
      </c>
      <c r="S1491" s="3">
        <f>IF(odi[[#This Row],[Milestones]]=0,0,(odi[[#This Row],[Mat]]/odi[[#This Row],[Milestones]]))</f>
        <v>31</v>
      </c>
      <c r="T1491" s="3">
        <f>odi[[#This Row],[Milestones]]/odi[[#This Row],[Mat]]*100</f>
        <v>3.225806451612903</v>
      </c>
      <c r="U1491" s="3"/>
    </row>
    <row r="1492" spans="1:21" x14ac:dyDescent="0.3">
      <c r="A1492">
        <v>8</v>
      </c>
      <c r="B1492" t="s">
        <v>1258</v>
      </c>
      <c r="C1492" t="s">
        <v>17</v>
      </c>
      <c r="D1492">
        <v>2019</v>
      </c>
      <c r="E1492">
        <v>125</v>
      </c>
      <c r="F1492">
        <v>51</v>
      </c>
      <c r="G1492">
        <v>12</v>
      </c>
      <c r="H1492">
        <v>365</v>
      </c>
      <c r="I1492">
        <v>60</v>
      </c>
      <c r="J1492">
        <v>9.35</v>
      </c>
      <c r="K1492">
        <v>64.94</v>
      </c>
      <c r="L1492">
        <v>0</v>
      </c>
      <c r="M1492">
        <v>1</v>
      </c>
      <c r="N1492">
        <v>8</v>
      </c>
      <c r="O1492" s="2">
        <f t="shared" si="99"/>
        <v>2.92</v>
      </c>
      <c r="P1492" s="2">
        <f t="shared" si="100"/>
        <v>7.1568627450980395</v>
      </c>
      <c r="Q1492">
        <f t="shared" si="101"/>
        <v>74.289999999999992</v>
      </c>
      <c r="R1492">
        <f t="shared" si="102"/>
        <v>1</v>
      </c>
      <c r="S1492" s="3">
        <f>IF(odi[[#This Row],[Milestones]]=0,0,(odi[[#This Row],[Mat]]/odi[[#This Row],[Milestones]]))</f>
        <v>125</v>
      </c>
      <c r="T1492" s="3">
        <f>odi[[#This Row],[Milestones]]/odi[[#This Row],[Mat]]*100</f>
        <v>0.8</v>
      </c>
      <c r="U1492" s="3"/>
    </row>
    <row r="1493" spans="1:21" x14ac:dyDescent="0.3">
      <c r="A1493">
        <v>9</v>
      </c>
      <c r="B1493" t="s">
        <v>2408</v>
      </c>
      <c r="C1493" t="s">
        <v>12</v>
      </c>
      <c r="D1493">
        <v>1982</v>
      </c>
      <c r="E1493">
        <v>14</v>
      </c>
      <c r="F1493">
        <v>14</v>
      </c>
      <c r="G1493">
        <v>0</v>
      </c>
      <c r="H1493">
        <v>320</v>
      </c>
      <c r="I1493">
        <v>95</v>
      </c>
      <c r="J1493">
        <v>22.85</v>
      </c>
      <c r="K1493">
        <v>51.36</v>
      </c>
      <c r="L1493">
        <v>0</v>
      </c>
      <c r="M1493">
        <v>2</v>
      </c>
      <c r="N1493">
        <v>2</v>
      </c>
      <c r="O1493" s="2">
        <f t="shared" si="99"/>
        <v>22.857142857142858</v>
      </c>
      <c r="P1493" s="2">
        <f t="shared" si="100"/>
        <v>22.857142857142858</v>
      </c>
      <c r="Q1493">
        <f t="shared" si="101"/>
        <v>74.210000000000008</v>
      </c>
      <c r="R1493">
        <f t="shared" si="102"/>
        <v>2</v>
      </c>
      <c r="S1493" s="3">
        <f>IF(odi[[#This Row],[Milestones]]=0,0,(odi[[#This Row],[Mat]]/odi[[#This Row],[Milestones]]))</f>
        <v>7</v>
      </c>
      <c r="T1493" s="3">
        <f>odi[[#This Row],[Milestones]]/odi[[#This Row],[Mat]]*100</f>
        <v>14.285714285714285</v>
      </c>
      <c r="U1493" s="3"/>
    </row>
    <row r="1494" spans="1:21" x14ac:dyDescent="0.3">
      <c r="A1494">
        <v>44</v>
      </c>
      <c r="B1494" t="s">
        <v>591</v>
      </c>
      <c r="C1494" t="s">
        <v>2020</v>
      </c>
      <c r="D1494">
        <v>2009</v>
      </c>
      <c r="E1494">
        <v>21</v>
      </c>
      <c r="F1494">
        <v>21</v>
      </c>
      <c r="G1494">
        <v>0</v>
      </c>
      <c r="H1494">
        <v>237</v>
      </c>
      <c r="I1494">
        <v>67</v>
      </c>
      <c r="J1494">
        <v>11.28</v>
      </c>
      <c r="K1494">
        <v>62.86</v>
      </c>
      <c r="L1494">
        <v>0</v>
      </c>
      <c r="M1494">
        <v>1</v>
      </c>
      <c r="N1494">
        <v>7</v>
      </c>
      <c r="O1494" s="2">
        <f t="shared" si="99"/>
        <v>11.285714285714286</v>
      </c>
      <c r="P1494" s="2">
        <f t="shared" si="100"/>
        <v>11.285714285714286</v>
      </c>
      <c r="Q1494">
        <f t="shared" si="101"/>
        <v>74.14</v>
      </c>
      <c r="R1494">
        <f t="shared" si="102"/>
        <v>1</v>
      </c>
      <c r="S1494" s="3">
        <f>IF(odi[[#This Row],[Milestones]]=0,0,(odi[[#This Row],[Mat]]/odi[[#This Row],[Milestones]]))</f>
        <v>21</v>
      </c>
      <c r="T1494" s="3">
        <f>odi[[#This Row],[Milestones]]/odi[[#This Row],[Mat]]*100</f>
        <v>4.7619047619047619</v>
      </c>
      <c r="U1494" s="3"/>
    </row>
    <row r="1495" spans="1:21" x14ac:dyDescent="0.3">
      <c r="A1495">
        <v>29</v>
      </c>
      <c r="B1495" t="s">
        <v>731</v>
      </c>
      <c r="C1495" t="s">
        <v>2034</v>
      </c>
      <c r="D1495">
        <v>2019</v>
      </c>
      <c r="E1495">
        <v>5</v>
      </c>
      <c r="F1495">
        <v>5</v>
      </c>
      <c r="G1495">
        <v>0</v>
      </c>
      <c r="H1495">
        <v>103</v>
      </c>
      <c r="I1495">
        <v>61</v>
      </c>
      <c r="J1495">
        <v>20.6</v>
      </c>
      <c r="K1495">
        <v>53.36</v>
      </c>
      <c r="L1495">
        <v>0</v>
      </c>
      <c r="M1495">
        <v>1</v>
      </c>
      <c r="N1495">
        <v>2</v>
      </c>
      <c r="O1495" s="2">
        <f t="shared" si="99"/>
        <v>20.6</v>
      </c>
      <c r="P1495" s="2">
        <f t="shared" si="100"/>
        <v>20.6</v>
      </c>
      <c r="Q1495">
        <f t="shared" si="101"/>
        <v>73.960000000000008</v>
      </c>
      <c r="R1495">
        <f t="shared" si="102"/>
        <v>1</v>
      </c>
      <c r="S1495" s="3">
        <f>IF(odi[[#This Row],[Milestones]]=0,0,(odi[[#This Row],[Mat]]/odi[[#This Row],[Milestones]]))</f>
        <v>5</v>
      </c>
      <c r="T1495" s="3">
        <f>odi[[#This Row],[Milestones]]/odi[[#This Row],[Mat]]*100</f>
        <v>20</v>
      </c>
      <c r="U1495" s="3"/>
    </row>
    <row r="1496" spans="1:21" x14ac:dyDescent="0.3">
      <c r="A1496">
        <v>39</v>
      </c>
      <c r="B1496" t="s">
        <v>797</v>
      </c>
      <c r="C1496" t="s">
        <v>2027</v>
      </c>
      <c r="D1496">
        <v>2018</v>
      </c>
      <c r="E1496">
        <v>11</v>
      </c>
      <c r="F1496">
        <v>9</v>
      </c>
      <c r="G1496">
        <v>0</v>
      </c>
      <c r="H1496">
        <v>114</v>
      </c>
      <c r="I1496">
        <v>43</v>
      </c>
      <c r="J1496">
        <v>12.66</v>
      </c>
      <c r="K1496">
        <v>61.29</v>
      </c>
      <c r="L1496">
        <v>0</v>
      </c>
      <c r="M1496">
        <v>0</v>
      </c>
      <c r="N1496">
        <v>0</v>
      </c>
      <c r="O1496" s="2">
        <f t="shared" si="99"/>
        <v>10.363636363636363</v>
      </c>
      <c r="P1496" s="2">
        <f t="shared" si="100"/>
        <v>12.666666666666666</v>
      </c>
      <c r="Q1496">
        <f t="shared" si="101"/>
        <v>73.95</v>
      </c>
      <c r="R1496">
        <f t="shared" si="102"/>
        <v>0</v>
      </c>
      <c r="S1496" s="3">
        <f>IF(odi[[#This Row],[Milestones]]=0,0,(odi[[#This Row],[Mat]]/odi[[#This Row],[Milestones]]))</f>
        <v>0</v>
      </c>
      <c r="T1496" s="3">
        <f>odi[[#This Row],[Milestones]]/odi[[#This Row],[Mat]]*100</f>
        <v>0</v>
      </c>
      <c r="U1496" s="3"/>
    </row>
    <row r="1497" spans="1:21" x14ac:dyDescent="0.3">
      <c r="A1497">
        <v>19</v>
      </c>
      <c r="B1497" t="s">
        <v>2457</v>
      </c>
      <c r="C1497" t="s">
        <v>18</v>
      </c>
      <c r="D1497">
        <v>1981</v>
      </c>
      <c r="E1497">
        <v>24</v>
      </c>
      <c r="F1497">
        <v>20</v>
      </c>
      <c r="G1497">
        <v>0</v>
      </c>
      <c r="H1497">
        <v>248</v>
      </c>
      <c r="I1497">
        <v>66</v>
      </c>
      <c r="J1497">
        <v>12.4</v>
      </c>
      <c r="K1497">
        <v>61.53</v>
      </c>
      <c r="L1497">
        <v>0</v>
      </c>
      <c r="M1497">
        <v>1</v>
      </c>
      <c r="N1497">
        <v>1</v>
      </c>
      <c r="O1497" s="2">
        <f t="shared" si="99"/>
        <v>10.333333333333334</v>
      </c>
      <c r="P1497" s="2">
        <f t="shared" si="100"/>
        <v>12.4</v>
      </c>
      <c r="Q1497">
        <f t="shared" si="101"/>
        <v>73.930000000000007</v>
      </c>
      <c r="R1497">
        <f t="shared" si="102"/>
        <v>1</v>
      </c>
      <c r="S1497" s="3">
        <f>IF(odi[[#This Row],[Milestones]]=0,0,(odi[[#This Row],[Mat]]/odi[[#This Row],[Milestones]]))</f>
        <v>24</v>
      </c>
      <c r="T1497" s="3">
        <f>odi[[#This Row],[Milestones]]/odi[[#This Row],[Mat]]*100</f>
        <v>4.1666666666666661</v>
      </c>
      <c r="U1497" s="3"/>
    </row>
    <row r="1498" spans="1:21" x14ac:dyDescent="0.3">
      <c r="A1498">
        <v>33</v>
      </c>
      <c r="B1498" t="s">
        <v>863</v>
      </c>
      <c r="C1498" t="s">
        <v>2041</v>
      </c>
      <c r="D1498">
        <v>2009</v>
      </c>
      <c r="E1498">
        <v>11</v>
      </c>
      <c r="F1498">
        <v>10</v>
      </c>
      <c r="G1498">
        <v>4</v>
      </c>
      <c r="H1498">
        <v>130</v>
      </c>
      <c r="I1498">
        <v>48</v>
      </c>
      <c r="J1498">
        <v>21.66</v>
      </c>
      <c r="K1498">
        <v>52.2</v>
      </c>
      <c r="L1498">
        <v>0</v>
      </c>
      <c r="M1498">
        <v>0</v>
      </c>
      <c r="N1498">
        <v>1</v>
      </c>
      <c r="O1498" s="2">
        <f t="shared" si="99"/>
        <v>11.818181818181818</v>
      </c>
      <c r="P1498" s="2">
        <f t="shared" si="100"/>
        <v>13</v>
      </c>
      <c r="Q1498">
        <f t="shared" si="101"/>
        <v>73.86</v>
      </c>
      <c r="R1498">
        <f t="shared" si="102"/>
        <v>0</v>
      </c>
      <c r="S1498" s="3">
        <f>IF(odi[[#This Row],[Milestones]]=0,0,(odi[[#This Row],[Mat]]/odi[[#This Row],[Milestones]]))</f>
        <v>0</v>
      </c>
      <c r="T1498" s="3">
        <f>odi[[#This Row],[Milestones]]/odi[[#This Row],[Mat]]*100</f>
        <v>0</v>
      </c>
      <c r="U1498" s="3"/>
    </row>
    <row r="1499" spans="1:21" x14ac:dyDescent="0.3">
      <c r="A1499">
        <v>1</v>
      </c>
      <c r="B1499" t="s">
        <v>1453</v>
      </c>
      <c r="C1499" t="s">
        <v>14</v>
      </c>
      <c r="D1499">
        <v>2015</v>
      </c>
      <c r="E1499">
        <v>71</v>
      </c>
      <c r="F1499">
        <v>30</v>
      </c>
      <c r="G1499">
        <v>15</v>
      </c>
      <c r="H1499">
        <v>140</v>
      </c>
      <c r="I1499">
        <v>17</v>
      </c>
      <c r="J1499">
        <v>9.33</v>
      </c>
      <c r="K1499">
        <v>64.510000000000005</v>
      </c>
      <c r="L1499">
        <v>0</v>
      </c>
      <c r="M1499">
        <v>0</v>
      </c>
      <c r="N1499">
        <v>3</v>
      </c>
      <c r="O1499" s="2">
        <f t="shared" si="99"/>
        <v>1.971830985915493</v>
      </c>
      <c r="P1499" s="2">
        <f t="shared" si="100"/>
        <v>4.666666666666667</v>
      </c>
      <c r="Q1499">
        <f t="shared" si="101"/>
        <v>73.84</v>
      </c>
      <c r="R1499">
        <f t="shared" si="102"/>
        <v>0</v>
      </c>
      <c r="S1499" s="3">
        <f>IF(odi[[#This Row],[Milestones]]=0,0,(odi[[#This Row],[Mat]]/odi[[#This Row],[Milestones]]))</f>
        <v>0</v>
      </c>
      <c r="T1499" s="3">
        <f>odi[[#This Row],[Milestones]]/odi[[#This Row],[Mat]]*100</f>
        <v>0</v>
      </c>
      <c r="U1499" s="3"/>
    </row>
    <row r="1500" spans="1:21" x14ac:dyDescent="0.3">
      <c r="A1500">
        <v>30</v>
      </c>
      <c r="B1500" t="s">
        <v>2916</v>
      </c>
      <c r="C1500" t="s">
        <v>19</v>
      </c>
      <c r="D1500">
        <v>1995</v>
      </c>
      <c r="E1500">
        <v>12</v>
      </c>
      <c r="F1500">
        <v>5</v>
      </c>
      <c r="G1500">
        <v>3</v>
      </c>
      <c r="H1500">
        <v>37</v>
      </c>
      <c r="I1500">
        <v>17</v>
      </c>
      <c r="J1500">
        <v>18.5</v>
      </c>
      <c r="K1500">
        <v>55.22</v>
      </c>
      <c r="L1500">
        <v>0</v>
      </c>
      <c r="M1500">
        <v>0</v>
      </c>
      <c r="N1500">
        <v>0</v>
      </c>
      <c r="O1500" s="2">
        <f t="shared" si="99"/>
        <v>3.0833333333333335</v>
      </c>
      <c r="P1500" s="2">
        <f t="shared" si="100"/>
        <v>7.4</v>
      </c>
      <c r="Q1500">
        <f t="shared" si="101"/>
        <v>73.72</v>
      </c>
      <c r="R1500">
        <f t="shared" si="102"/>
        <v>0</v>
      </c>
      <c r="S1500" s="3">
        <f>IF(odi[[#This Row],[Milestones]]=0,0,(odi[[#This Row],[Mat]]/odi[[#This Row],[Milestones]]))</f>
        <v>0</v>
      </c>
      <c r="T1500" s="3">
        <f>odi[[#This Row],[Milestones]]/odi[[#This Row],[Mat]]*100</f>
        <v>0</v>
      </c>
      <c r="U1500" s="3"/>
    </row>
    <row r="1501" spans="1:21" x14ac:dyDescent="0.3">
      <c r="A1501">
        <v>22</v>
      </c>
      <c r="B1501" t="s">
        <v>2417</v>
      </c>
      <c r="C1501" t="s">
        <v>20</v>
      </c>
      <c r="D1501">
        <v>2005</v>
      </c>
      <c r="E1501">
        <v>16</v>
      </c>
      <c r="F1501">
        <v>16</v>
      </c>
      <c r="G1501">
        <v>0</v>
      </c>
      <c r="H1501">
        <v>309</v>
      </c>
      <c r="I1501">
        <v>58</v>
      </c>
      <c r="J1501">
        <v>19.309999999999999</v>
      </c>
      <c r="K1501">
        <v>54.4</v>
      </c>
      <c r="L1501">
        <v>0</v>
      </c>
      <c r="M1501">
        <v>2</v>
      </c>
      <c r="N1501">
        <v>1</v>
      </c>
      <c r="O1501" s="2">
        <f t="shared" si="99"/>
        <v>19.3125</v>
      </c>
      <c r="P1501" s="2">
        <f t="shared" si="100"/>
        <v>19.3125</v>
      </c>
      <c r="Q1501">
        <f t="shared" si="101"/>
        <v>73.709999999999994</v>
      </c>
      <c r="R1501">
        <f t="shared" si="102"/>
        <v>2</v>
      </c>
      <c r="S1501" s="3">
        <f>IF(odi[[#This Row],[Milestones]]=0,0,(odi[[#This Row],[Mat]]/odi[[#This Row],[Milestones]]))</f>
        <v>8</v>
      </c>
      <c r="T1501" s="3">
        <f>odi[[#This Row],[Milestones]]/odi[[#This Row],[Mat]]*100</f>
        <v>12.5</v>
      </c>
      <c r="U1501" s="3"/>
    </row>
    <row r="1502" spans="1:21" x14ac:dyDescent="0.3">
      <c r="A1502">
        <v>47</v>
      </c>
      <c r="B1502" t="s">
        <v>1724</v>
      </c>
      <c r="C1502" t="s">
        <v>2020</v>
      </c>
      <c r="D1502">
        <v>2019</v>
      </c>
      <c r="E1502">
        <v>36</v>
      </c>
      <c r="F1502">
        <v>18</v>
      </c>
      <c r="G1502">
        <v>8</v>
      </c>
      <c r="H1502">
        <v>100</v>
      </c>
      <c r="I1502">
        <v>28</v>
      </c>
      <c r="J1502">
        <v>10</v>
      </c>
      <c r="K1502">
        <v>63.69</v>
      </c>
      <c r="L1502">
        <v>0</v>
      </c>
      <c r="M1502">
        <v>0</v>
      </c>
      <c r="N1502">
        <v>2</v>
      </c>
      <c r="O1502" s="2">
        <f t="shared" si="99"/>
        <v>2.7777777777777777</v>
      </c>
      <c r="P1502" s="2">
        <f t="shared" si="100"/>
        <v>5.5555555555555554</v>
      </c>
      <c r="Q1502">
        <f t="shared" si="101"/>
        <v>73.69</v>
      </c>
      <c r="R1502">
        <f t="shared" si="102"/>
        <v>0</v>
      </c>
      <c r="S1502" s="3">
        <f>IF(odi[[#This Row],[Milestones]]=0,0,(odi[[#This Row],[Mat]]/odi[[#This Row],[Milestones]]))</f>
        <v>0</v>
      </c>
      <c r="T1502" s="3">
        <f>odi[[#This Row],[Milestones]]/odi[[#This Row],[Mat]]*100</f>
        <v>0</v>
      </c>
      <c r="U1502" s="3"/>
    </row>
    <row r="1503" spans="1:21" x14ac:dyDescent="0.3">
      <c r="A1503">
        <v>44</v>
      </c>
      <c r="B1503" t="s">
        <v>519</v>
      </c>
      <c r="C1503" t="s">
        <v>13</v>
      </c>
      <c r="D1503">
        <v>2000</v>
      </c>
      <c r="E1503">
        <v>8</v>
      </c>
      <c r="F1503">
        <v>6</v>
      </c>
      <c r="G1503">
        <v>0</v>
      </c>
      <c r="H1503">
        <v>113</v>
      </c>
      <c r="I1503">
        <v>53</v>
      </c>
      <c r="J1503">
        <v>18.829999999999998</v>
      </c>
      <c r="K1503">
        <v>54.85</v>
      </c>
      <c r="L1503">
        <v>0</v>
      </c>
      <c r="M1503">
        <v>1</v>
      </c>
      <c r="N1503">
        <v>1</v>
      </c>
      <c r="O1503" s="2">
        <f t="shared" si="99"/>
        <v>14.125</v>
      </c>
      <c r="P1503" s="2">
        <f t="shared" si="100"/>
        <v>18.833333333333332</v>
      </c>
      <c r="Q1503">
        <f t="shared" si="101"/>
        <v>73.680000000000007</v>
      </c>
      <c r="R1503">
        <f t="shared" si="102"/>
        <v>1</v>
      </c>
      <c r="S1503" s="3">
        <f>IF(odi[[#This Row],[Milestones]]=0,0,(odi[[#This Row],[Mat]]/odi[[#This Row],[Milestones]]))</f>
        <v>8</v>
      </c>
      <c r="T1503" s="3">
        <f>odi[[#This Row],[Milestones]]/odi[[#This Row],[Mat]]*100</f>
        <v>12.5</v>
      </c>
      <c r="U1503" s="3"/>
    </row>
    <row r="1504" spans="1:21" x14ac:dyDescent="0.3">
      <c r="A1504">
        <v>44</v>
      </c>
      <c r="B1504" t="s">
        <v>2790</v>
      </c>
      <c r="C1504" t="s">
        <v>12</v>
      </c>
      <c r="D1504">
        <v>1983</v>
      </c>
      <c r="E1504">
        <v>7</v>
      </c>
      <c r="F1504">
        <v>4</v>
      </c>
      <c r="G1504">
        <v>0</v>
      </c>
      <c r="H1504">
        <v>58</v>
      </c>
      <c r="I1504">
        <v>28</v>
      </c>
      <c r="J1504">
        <v>14.5</v>
      </c>
      <c r="K1504">
        <v>59.18</v>
      </c>
      <c r="L1504">
        <v>0</v>
      </c>
      <c r="M1504">
        <v>0</v>
      </c>
      <c r="N1504">
        <v>1</v>
      </c>
      <c r="O1504" s="2">
        <f t="shared" si="99"/>
        <v>8.2857142857142865</v>
      </c>
      <c r="P1504" s="2">
        <f t="shared" si="100"/>
        <v>14.5</v>
      </c>
      <c r="Q1504">
        <f t="shared" si="101"/>
        <v>73.680000000000007</v>
      </c>
      <c r="R1504">
        <f t="shared" si="102"/>
        <v>0</v>
      </c>
      <c r="S1504" s="3">
        <f>IF(odi[[#This Row],[Milestones]]=0,0,(odi[[#This Row],[Mat]]/odi[[#This Row],[Milestones]]))</f>
        <v>0</v>
      </c>
      <c r="T1504" s="3">
        <f>odi[[#This Row],[Milestones]]/odi[[#This Row],[Mat]]*100</f>
        <v>0</v>
      </c>
      <c r="U1504" s="3"/>
    </row>
    <row r="1505" spans="1:21" x14ac:dyDescent="0.3">
      <c r="A1505">
        <v>33</v>
      </c>
      <c r="B1505" t="s">
        <v>1001</v>
      </c>
      <c r="C1505" t="s">
        <v>2030</v>
      </c>
      <c r="D1505">
        <v>2011</v>
      </c>
      <c r="E1505">
        <v>10</v>
      </c>
      <c r="F1505">
        <v>8</v>
      </c>
      <c r="G1505">
        <v>0</v>
      </c>
      <c r="H1505">
        <v>59</v>
      </c>
      <c r="I1505">
        <v>24</v>
      </c>
      <c r="J1505">
        <v>7.37</v>
      </c>
      <c r="K1505">
        <v>66.290000000000006</v>
      </c>
      <c r="L1505">
        <v>0</v>
      </c>
      <c r="M1505">
        <v>0</v>
      </c>
      <c r="N1505">
        <v>0</v>
      </c>
      <c r="O1505" s="2">
        <f t="shared" si="99"/>
        <v>5.9</v>
      </c>
      <c r="P1505" s="2">
        <f t="shared" si="100"/>
        <v>7.375</v>
      </c>
      <c r="Q1505">
        <f t="shared" si="101"/>
        <v>73.660000000000011</v>
      </c>
      <c r="R1505">
        <f t="shared" si="102"/>
        <v>0</v>
      </c>
      <c r="S1505" s="3">
        <f>IF(odi[[#This Row],[Milestones]]=0,0,(odi[[#This Row],[Mat]]/odi[[#This Row],[Milestones]]))</f>
        <v>0</v>
      </c>
      <c r="T1505" s="3">
        <f>odi[[#This Row],[Milestones]]/odi[[#This Row],[Mat]]*100</f>
        <v>0</v>
      </c>
      <c r="U1505" s="3"/>
    </row>
    <row r="1506" spans="1:21" x14ac:dyDescent="0.3">
      <c r="A1506">
        <v>24</v>
      </c>
      <c r="B1506" t="s">
        <v>2484</v>
      </c>
      <c r="C1506" t="s">
        <v>16</v>
      </c>
      <c r="D1506">
        <v>1984</v>
      </c>
      <c r="E1506">
        <v>45</v>
      </c>
      <c r="F1506">
        <v>31</v>
      </c>
      <c r="G1506">
        <v>8</v>
      </c>
      <c r="H1506">
        <v>221</v>
      </c>
      <c r="I1506">
        <v>34</v>
      </c>
      <c r="J1506">
        <v>9.6</v>
      </c>
      <c r="K1506">
        <v>64.05</v>
      </c>
      <c r="L1506">
        <v>0</v>
      </c>
      <c r="M1506">
        <v>0</v>
      </c>
      <c r="N1506">
        <v>5</v>
      </c>
      <c r="O1506" s="2">
        <f t="shared" si="99"/>
        <v>4.9111111111111114</v>
      </c>
      <c r="P1506" s="2">
        <f t="shared" si="100"/>
        <v>7.129032258064516</v>
      </c>
      <c r="Q1506">
        <f t="shared" si="101"/>
        <v>73.649999999999991</v>
      </c>
      <c r="R1506">
        <f t="shared" si="102"/>
        <v>0</v>
      </c>
      <c r="S1506" s="3">
        <f>IF(odi[[#This Row],[Milestones]]=0,0,(odi[[#This Row],[Mat]]/odi[[#This Row],[Milestones]]))</f>
        <v>0</v>
      </c>
      <c r="T1506" s="3">
        <f>odi[[#This Row],[Milestones]]/odi[[#This Row],[Mat]]*100</f>
        <v>0</v>
      </c>
      <c r="U1506" s="3"/>
    </row>
    <row r="1507" spans="1:21" x14ac:dyDescent="0.3">
      <c r="A1507">
        <v>17</v>
      </c>
      <c r="B1507" t="s">
        <v>1396</v>
      </c>
      <c r="C1507" t="s">
        <v>15</v>
      </c>
      <c r="D1507">
        <v>2008</v>
      </c>
      <c r="E1507">
        <v>7</v>
      </c>
      <c r="F1507">
        <v>7</v>
      </c>
      <c r="G1507">
        <v>0</v>
      </c>
      <c r="H1507">
        <v>122</v>
      </c>
      <c r="I1507">
        <v>48</v>
      </c>
      <c r="J1507">
        <v>17.420000000000002</v>
      </c>
      <c r="K1507">
        <v>56.22</v>
      </c>
      <c r="L1507">
        <v>0</v>
      </c>
      <c r="M1507">
        <v>0</v>
      </c>
      <c r="N1507">
        <v>0</v>
      </c>
      <c r="O1507" s="2">
        <f t="shared" si="99"/>
        <v>17.428571428571427</v>
      </c>
      <c r="P1507" s="2">
        <f t="shared" si="100"/>
        <v>17.428571428571427</v>
      </c>
      <c r="Q1507">
        <f t="shared" si="101"/>
        <v>73.64</v>
      </c>
      <c r="R1507">
        <f t="shared" si="102"/>
        <v>0</v>
      </c>
      <c r="S1507" s="3">
        <f>IF(odi[[#This Row],[Milestones]]=0,0,(odi[[#This Row],[Mat]]/odi[[#This Row],[Milestones]]))</f>
        <v>0</v>
      </c>
      <c r="T1507" s="3">
        <f>odi[[#This Row],[Milestones]]/odi[[#This Row],[Mat]]*100</f>
        <v>0</v>
      </c>
      <c r="U1507" s="3"/>
    </row>
    <row r="1508" spans="1:21" x14ac:dyDescent="0.3">
      <c r="A1508">
        <v>18</v>
      </c>
      <c r="B1508" t="s">
        <v>2511</v>
      </c>
      <c r="C1508" t="s">
        <v>19</v>
      </c>
      <c r="D1508">
        <v>2001</v>
      </c>
      <c r="E1508">
        <v>13</v>
      </c>
      <c r="F1508">
        <v>13</v>
      </c>
      <c r="G1508">
        <v>1</v>
      </c>
      <c r="H1508">
        <v>191</v>
      </c>
      <c r="I1508">
        <v>71</v>
      </c>
      <c r="J1508">
        <v>15.91</v>
      </c>
      <c r="K1508">
        <v>57.7</v>
      </c>
      <c r="L1508">
        <v>0</v>
      </c>
      <c r="M1508">
        <v>1</v>
      </c>
      <c r="N1508">
        <v>2</v>
      </c>
      <c r="O1508" s="2">
        <f t="shared" si="99"/>
        <v>14.692307692307692</v>
      </c>
      <c r="P1508" s="2">
        <f t="shared" si="100"/>
        <v>14.692307692307692</v>
      </c>
      <c r="Q1508">
        <f t="shared" si="101"/>
        <v>73.61</v>
      </c>
      <c r="R1508">
        <f t="shared" si="102"/>
        <v>1</v>
      </c>
      <c r="S1508" s="3">
        <f>IF(odi[[#This Row],[Milestones]]=0,0,(odi[[#This Row],[Mat]]/odi[[#This Row],[Milestones]]))</f>
        <v>13</v>
      </c>
      <c r="T1508" s="3">
        <f>odi[[#This Row],[Milestones]]/odi[[#This Row],[Mat]]*100</f>
        <v>7.6923076923076925</v>
      </c>
      <c r="U1508" s="3"/>
    </row>
    <row r="1509" spans="1:21" x14ac:dyDescent="0.3">
      <c r="A1509">
        <v>0</v>
      </c>
      <c r="B1509" t="s">
        <v>734</v>
      </c>
      <c r="C1509" t="s">
        <v>15</v>
      </c>
      <c r="D1509">
        <v>2011</v>
      </c>
      <c r="E1509">
        <v>9</v>
      </c>
      <c r="F1509">
        <v>9</v>
      </c>
      <c r="G1509">
        <v>1</v>
      </c>
      <c r="H1509">
        <v>112</v>
      </c>
      <c r="I1509">
        <v>39</v>
      </c>
      <c r="J1509">
        <v>14</v>
      </c>
      <c r="K1509">
        <v>59.57</v>
      </c>
      <c r="L1509">
        <v>0</v>
      </c>
      <c r="M1509">
        <v>0</v>
      </c>
      <c r="N1509">
        <v>1</v>
      </c>
      <c r="O1509" s="2">
        <f t="shared" si="99"/>
        <v>12.444444444444445</v>
      </c>
      <c r="P1509" s="2">
        <f t="shared" si="100"/>
        <v>12.444444444444445</v>
      </c>
      <c r="Q1509">
        <f t="shared" si="101"/>
        <v>73.569999999999993</v>
      </c>
      <c r="R1509">
        <f t="shared" si="102"/>
        <v>0</v>
      </c>
      <c r="S1509" s="3">
        <f>IF(odi[[#This Row],[Milestones]]=0,0,(odi[[#This Row],[Mat]]/odi[[#This Row],[Milestones]]))</f>
        <v>0</v>
      </c>
      <c r="T1509" s="3">
        <f>odi[[#This Row],[Milestones]]/odi[[#This Row],[Mat]]*100</f>
        <v>0</v>
      </c>
      <c r="U1509" s="3"/>
    </row>
    <row r="1510" spans="1:21" x14ac:dyDescent="0.3">
      <c r="A1510">
        <v>31</v>
      </c>
      <c r="B1510" t="s">
        <v>2442</v>
      </c>
      <c r="C1510" t="s">
        <v>11</v>
      </c>
      <c r="D1510">
        <v>1987</v>
      </c>
      <c r="E1510">
        <v>15</v>
      </c>
      <c r="F1510">
        <v>14</v>
      </c>
      <c r="G1510">
        <v>1</v>
      </c>
      <c r="H1510">
        <v>269</v>
      </c>
      <c r="I1510">
        <v>78</v>
      </c>
      <c r="J1510">
        <v>20.69</v>
      </c>
      <c r="K1510">
        <v>52.84</v>
      </c>
      <c r="L1510">
        <v>0</v>
      </c>
      <c r="M1510">
        <v>1</v>
      </c>
      <c r="N1510">
        <v>2</v>
      </c>
      <c r="O1510" s="2">
        <f t="shared" si="99"/>
        <v>17.933333333333334</v>
      </c>
      <c r="P1510" s="2">
        <f t="shared" si="100"/>
        <v>19.214285714285715</v>
      </c>
      <c r="Q1510">
        <f t="shared" si="101"/>
        <v>73.53</v>
      </c>
      <c r="R1510">
        <f t="shared" si="102"/>
        <v>1</v>
      </c>
      <c r="S1510" s="3">
        <f>IF(odi[[#This Row],[Milestones]]=0,0,(odi[[#This Row],[Mat]]/odi[[#This Row],[Milestones]]))</f>
        <v>15</v>
      </c>
      <c r="T1510" s="3">
        <f>odi[[#This Row],[Milestones]]/odi[[#This Row],[Mat]]*100</f>
        <v>6.666666666666667</v>
      </c>
      <c r="U1510" s="3"/>
    </row>
    <row r="1511" spans="1:21" x14ac:dyDescent="0.3">
      <c r="A1511">
        <v>29</v>
      </c>
      <c r="B1511" t="s">
        <v>2752</v>
      </c>
      <c r="C1511" t="s">
        <v>17</v>
      </c>
      <c r="D1511">
        <v>1993</v>
      </c>
      <c r="E1511">
        <v>4</v>
      </c>
      <c r="F1511">
        <v>4</v>
      </c>
      <c r="G1511">
        <v>0</v>
      </c>
      <c r="H1511">
        <v>67</v>
      </c>
      <c r="I1511">
        <v>35</v>
      </c>
      <c r="J1511">
        <v>16.75</v>
      </c>
      <c r="K1511">
        <v>56.77</v>
      </c>
      <c r="L1511">
        <v>0</v>
      </c>
      <c r="M1511">
        <v>0</v>
      </c>
      <c r="N1511">
        <v>1</v>
      </c>
      <c r="O1511" s="2">
        <f t="shared" si="99"/>
        <v>16.75</v>
      </c>
      <c r="P1511" s="2">
        <f t="shared" si="100"/>
        <v>16.75</v>
      </c>
      <c r="Q1511">
        <f t="shared" si="101"/>
        <v>73.52000000000001</v>
      </c>
      <c r="R1511">
        <f t="shared" si="102"/>
        <v>0</v>
      </c>
      <c r="S1511" s="3">
        <f>IF(odi[[#This Row],[Milestones]]=0,0,(odi[[#This Row],[Mat]]/odi[[#This Row],[Milestones]]))</f>
        <v>0</v>
      </c>
      <c r="T1511" s="3">
        <f>odi[[#This Row],[Milestones]]/odi[[#This Row],[Mat]]*100</f>
        <v>0</v>
      </c>
      <c r="U1511" s="3"/>
    </row>
    <row r="1512" spans="1:21" x14ac:dyDescent="0.3">
      <c r="A1512">
        <v>10</v>
      </c>
      <c r="B1512" t="s">
        <v>2309</v>
      </c>
      <c r="C1512" t="s">
        <v>20</v>
      </c>
      <c r="D1512">
        <v>2007</v>
      </c>
      <c r="E1512">
        <v>41</v>
      </c>
      <c r="F1512">
        <v>40</v>
      </c>
      <c r="G1512">
        <v>0</v>
      </c>
      <c r="H1512">
        <v>574</v>
      </c>
      <c r="I1512">
        <v>65</v>
      </c>
      <c r="J1512">
        <v>14.35</v>
      </c>
      <c r="K1512">
        <v>59.17</v>
      </c>
      <c r="L1512">
        <v>0</v>
      </c>
      <c r="M1512">
        <v>2</v>
      </c>
      <c r="N1512">
        <v>8</v>
      </c>
      <c r="O1512" s="2">
        <f t="shared" si="99"/>
        <v>14</v>
      </c>
      <c r="P1512" s="2">
        <f t="shared" si="100"/>
        <v>14.35</v>
      </c>
      <c r="Q1512">
        <f t="shared" si="101"/>
        <v>73.52</v>
      </c>
      <c r="R1512">
        <f t="shared" si="102"/>
        <v>2</v>
      </c>
      <c r="S1512" s="3">
        <f>IF(odi[[#This Row],[Milestones]]=0,0,(odi[[#This Row],[Mat]]/odi[[#This Row],[Milestones]]))</f>
        <v>20.5</v>
      </c>
      <c r="T1512" s="3">
        <f>odi[[#This Row],[Milestones]]/odi[[#This Row],[Mat]]*100</f>
        <v>4.8780487804878048</v>
      </c>
      <c r="U1512" s="3"/>
    </row>
    <row r="1513" spans="1:21" x14ac:dyDescent="0.3">
      <c r="A1513">
        <v>2</v>
      </c>
      <c r="B1513" t="s">
        <v>2718</v>
      </c>
      <c r="C1513" t="s">
        <v>11</v>
      </c>
      <c r="D1513">
        <v>2004</v>
      </c>
      <c r="E1513">
        <v>8</v>
      </c>
      <c r="F1513">
        <v>7</v>
      </c>
      <c r="G1513">
        <v>1</v>
      </c>
      <c r="H1513">
        <v>81</v>
      </c>
      <c r="I1513">
        <v>57</v>
      </c>
      <c r="J1513">
        <v>13.5</v>
      </c>
      <c r="K1513">
        <v>60</v>
      </c>
      <c r="L1513">
        <v>0</v>
      </c>
      <c r="M1513">
        <v>1</v>
      </c>
      <c r="N1513">
        <v>1</v>
      </c>
      <c r="O1513" s="2">
        <f t="shared" si="99"/>
        <v>10.125</v>
      </c>
      <c r="P1513" s="2">
        <f t="shared" si="100"/>
        <v>11.571428571428571</v>
      </c>
      <c r="Q1513">
        <f t="shared" si="101"/>
        <v>73.5</v>
      </c>
      <c r="R1513">
        <f t="shared" si="102"/>
        <v>1</v>
      </c>
      <c r="S1513" s="3">
        <f>IF(odi[[#This Row],[Milestones]]=0,0,(odi[[#This Row],[Mat]]/odi[[#This Row],[Milestones]]))</f>
        <v>8</v>
      </c>
      <c r="T1513" s="3">
        <f>odi[[#This Row],[Milestones]]/odi[[#This Row],[Mat]]*100</f>
        <v>12.5</v>
      </c>
      <c r="U1513" s="3"/>
    </row>
    <row r="1514" spans="1:21" x14ac:dyDescent="0.3">
      <c r="A1514">
        <v>12</v>
      </c>
      <c r="B1514" t="s">
        <v>3150</v>
      </c>
      <c r="C1514" t="s">
        <v>2030</v>
      </c>
      <c r="D1514">
        <v>2012</v>
      </c>
      <c r="E1514">
        <v>4</v>
      </c>
      <c r="F1514">
        <v>4</v>
      </c>
      <c r="G1514">
        <v>0</v>
      </c>
      <c r="H1514">
        <v>14</v>
      </c>
      <c r="I1514">
        <v>6</v>
      </c>
      <c r="J1514">
        <v>3.5</v>
      </c>
      <c r="K1514">
        <v>70</v>
      </c>
      <c r="L1514">
        <v>0</v>
      </c>
      <c r="M1514">
        <v>0</v>
      </c>
      <c r="N1514">
        <v>1</v>
      </c>
      <c r="O1514" s="2">
        <f t="shared" si="99"/>
        <v>3.5</v>
      </c>
      <c r="P1514" s="2">
        <f t="shared" si="100"/>
        <v>3.5</v>
      </c>
      <c r="Q1514">
        <f t="shared" si="101"/>
        <v>73.5</v>
      </c>
      <c r="R1514">
        <f t="shared" si="102"/>
        <v>0</v>
      </c>
      <c r="S1514" s="3">
        <f>IF(odi[[#This Row],[Milestones]]=0,0,(odi[[#This Row],[Mat]]/odi[[#This Row],[Milestones]]))</f>
        <v>0</v>
      </c>
      <c r="T1514" s="3">
        <f>odi[[#This Row],[Milestones]]/odi[[#This Row],[Mat]]*100</f>
        <v>0</v>
      </c>
      <c r="U1514" s="3"/>
    </row>
    <row r="1515" spans="1:21" x14ac:dyDescent="0.3">
      <c r="A1515">
        <v>31</v>
      </c>
      <c r="B1515" t="s">
        <v>2542</v>
      </c>
      <c r="C1515" t="s">
        <v>15</v>
      </c>
      <c r="D1515">
        <v>2002</v>
      </c>
      <c r="E1515">
        <v>24</v>
      </c>
      <c r="F1515">
        <v>18</v>
      </c>
      <c r="G1515">
        <v>6</v>
      </c>
      <c r="H1515">
        <v>162</v>
      </c>
      <c r="I1515">
        <v>33</v>
      </c>
      <c r="J1515">
        <v>13.5</v>
      </c>
      <c r="K1515">
        <v>60</v>
      </c>
      <c r="L1515">
        <v>0</v>
      </c>
      <c r="M1515">
        <v>0</v>
      </c>
      <c r="N1515">
        <v>1</v>
      </c>
      <c r="O1515" s="2">
        <f t="shared" si="99"/>
        <v>6.75</v>
      </c>
      <c r="P1515" s="2">
        <f t="shared" si="100"/>
        <v>9</v>
      </c>
      <c r="Q1515">
        <f t="shared" si="101"/>
        <v>73.5</v>
      </c>
      <c r="R1515">
        <f t="shared" si="102"/>
        <v>0</v>
      </c>
      <c r="S1515" s="3">
        <f>IF(odi[[#This Row],[Milestones]]=0,0,(odi[[#This Row],[Mat]]/odi[[#This Row],[Milestones]]))</f>
        <v>0</v>
      </c>
      <c r="T1515" s="3">
        <f>odi[[#This Row],[Milestones]]/odi[[#This Row],[Mat]]*100</f>
        <v>0</v>
      </c>
      <c r="U1515" s="3"/>
    </row>
    <row r="1516" spans="1:21" x14ac:dyDescent="0.3">
      <c r="A1516">
        <v>12</v>
      </c>
      <c r="B1516" t="s">
        <v>2477</v>
      </c>
      <c r="C1516" t="s">
        <v>2024</v>
      </c>
      <c r="D1516">
        <v>2003</v>
      </c>
      <c r="E1516">
        <v>34</v>
      </c>
      <c r="F1516">
        <v>24</v>
      </c>
      <c r="G1516">
        <v>6</v>
      </c>
      <c r="H1516">
        <v>228</v>
      </c>
      <c r="I1516">
        <v>53</v>
      </c>
      <c r="J1516">
        <v>12.66</v>
      </c>
      <c r="K1516">
        <v>60.8</v>
      </c>
      <c r="L1516">
        <v>0</v>
      </c>
      <c r="M1516">
        <v>1</v>
      </c>
      <c r="N1516">
        <v>5</v>
      </c>
      <c r="O1516" s="2">
        <f t="shared" si="99"/>
        <v>6.7058823529411766</v>
      </c>
      <c r="P1516" s="2">
        <f t="shared" si="100"/>
        <v>9.5</v>
      </c>
      <c r="Q1516">
        <f t="shared" si="101"/>
        <v>73.459999999999994</v>
      </c>
      <c r="R1516">
        <f t="shared" si="102"/>
        <v>1</v>
      </c>
      <c r="S1516" s="3">
        <f>IF(odi[[#This Row],[Milestones]]=0,0,(odi[[#This Row],[Mat]]/odi[[#This Row],[Milestones]]))</f>
        <v>34</v>
      </c>
      <c r="T1516" s="3">
        <f>odi[[#This Row],[Milestones]]/odi[[#This Row],[Mat]]*100</f>
        <v>2.9411764705882351</v>
      </c>
      <c r="U1516" s="3"/>
    </row>
    <row r="1517" spans="1:21" x14ac:dyDescent="0.3">
      <c r="A1517">
        <v>30</v>
      </c>
      <c r="B1517" t="s">
        <v>2956</v>
      </c>
      <c r="C1517" t="s">
        <v>14</v>
      </c>
      <c r="D1517">
        <v>2019</v>
      </c>
      <c r="E1517">
        <v>2</v>
      </c>
      <c r="F1517">
        <v>2</v>
      </c>
      <c r="G1517">
        <v>0</v>
      </c>
      <c r="H1517">
        <v>33</v>
      </c>
      <c r="I1517">
        <v>33</v>
      </c>
      <c r="J1517">
        <v>16.5</v>
      </c>
      <c r="K1517">
        <v>56.89</v>
      </c>
      <c r="L1517">
        <v>0</v>
      </c>
      <c r="M1517">
        <v>0</v>
      </c>
      <c r="N1517">
        <v>1</v>
      </c>
      <c r="O1517" s="2">
        <f t="shared" si="99"/>
        <v>16.5</v>
      </c>
      <c r="P1517" s="2">
        <f t="shared" si="100"/>
        <v>16.5</v>
      </c>
      <c r="Q1517">
        <f t="shared" si="101"/>
        <v>73.39</v>
      </c>
      <c r="R1517">
        <f t="shared" si="102"/>
        <v>0</v>
      </c>
      <c r="S1517" s="3">
        <f>IF(odi[[#This Row],[Milestones]]=0,0,(odi[[#This Row],[Mat]]/odi[[#This Row],[Milestones]]))</f>
        <v>0</v>
      </c>
      <c r="T1517" s="3">
        <f>odi[[#This Row],[Milestones]]/odi[[#This Row],[Mat]]*100</f>
        <v>0</v>
      </c>
      <c r="U1517" s="3"/>
    </row>
    <row r="1518" spans="1:21" x14ac:dyDescent="0.3">
      <c r="A1518">
        <v>24</v>
      </c>
      <c r="B1518" t="s">
        <v>2593</v>
      </c>
      <c r="C1518" t="s">
        <v>16</v>
      </c>
      <c r="D1518">
        <v>2006</v>
      </c>
      <c r="E1518">
        <v>58</v>
      </c>
      <c r="F1518">
        <v>29</v>
      </c>
      <c r="G1518">
        <v>18</v>
      </c>
      <c r="H1518">
        <v>133</v>
      </c>
      <c r="I1518">
        <v>20</v>
      </c>
      <c r="J1518">
        <v>12.09</v>
      </c>
      <c r="K1518">
        <v>61.29</v>
      </c>
      <c r="L1518">
        <v>0</v>
      </c>
      <c r="M1518">
        <v>0</v>
      </c>
      <c r="N1518">
        <v>5</v>
      </c>
      <c r="O1518" s="2">
        <f t="shared" si="99"/>
        <v>2.2931034482758621</v>
      </c>
      <c r="P1518" s="2">
        <f t="shared" si="100"/>
        <v>4.5862068965517242</v>
      </c>
      <c r="Q1518">
        <f t="shared" si="101"/>
        <v>73.38</v>
      </c>
      <c r="R1518">
        <f t="shared" si="102"/>
        <v>0</v>
      </c>
      <c r="S1518" s="3">
        <f>IF(odi[[#This Row],[Milestones]]=0,0,(odi[[#This Row],[Mat]]/odi[[#This Row],[Milestones]]))</f>
        <v>0</v>
      </c>
      <c r="T1518" s="3">
        <f>odi[[#This Row],[Milestones]]/odi[[#This Row],[Mat]]*100</f>
        <v>0</v>
      </c>
      <c r="U1518" s="3"/>
    </row>
    <row r="1519" spans="1:21" x14ac:dyDescent="0.3">
      <c r="A1519">
        <v>39</v>
      </c>
      <c r="B1519" t="s">
        <v>2733</v>
      </c>
      <c r="C1519" t="s">
        <v>2030</v>
      </c>
      <c r="D1519">
        <v>1979</v>
      </c>
      <c r="E1519">
        <v>3</v>
      </c>
      <c r="F1519">
        <v>3</v>
      </c>
      <c r="G1519">
        <v>0</v>
      </c>
      <c r="H1519">
        <v>73</v>
      </c>
      <c r="I1519">
        <v>45</v>
      </c>
      <c r="J1519">
        <v>24.33</v>
      </c>
      <c r="K1519">
        <v>48.99</v>
      </c>
      <c r="L1519">
        <v>0</v>
      </c>
      <c r="M1519">
        <v>0</v>
      </c>
      <c r="N1519">
        <v>0</v>
      </c>
      <c r="O1519" s="2">
        <f t="shared" si="99"/>
        <v>24.333333333333332</v>
      </c>
      <c r="P1519" s="2">
        <f t="shared" si="100"/>
        <v>24.333333333333332</v>
      </c>
      <c r="Q1519">
        <f t="shared" si="101"/>
        <v>73.319999999999993</v>
      </c>
      <c r="R1519">
        <f t="shared" si="102"/>
        <v>0</v>
      </c>
      <c r="S1519" s="3">
        <f>IF(odi[[#This Row],[Milestones]]=0,0,(odi[[#This Row],[Mat]]/odi[[#This Row],[Milestones]]))</f>
        <v>0</v>
      </c>
      <c r="T1519" s="3">
        <f>odi[[#This Row],[Milestones]]/odi[[#This Row],[Mat]]*100</f>
        <v>0</v>
      </c>
      <c r="U1519" s="3"/>
    </row>
    <row r="1520" spans="1:21" x14ac:dyDescent="0.3">
      <c r="A1520">
        <v>42</v>
      </c>
      <c r="B1520" t="s">
        <v>1407</v>
      </c>
      <c r="C1520" t="s">
        <v>2022</v>
      </c>
      <c r="D1520">
        <v>2019</v>
      </c>
      <c r="E1520">
        <v>17</v>
      </c>
      <c r="F1520">
        <v>13</v>
      </c>
      <c r="G1520">
        <v>4</v>
      </c>
      <c r="H1520">
        <v>52</v>
      </c>
      <c r="I1520">
        <v>16</v>
      </c>
      <c r="J1520">
        <v>5.77</v>
      </c>
      <c r="K1520">
        <v>67.53</v>
      </c>
      <c r="L1520">
        <v>0</v>
      </c>
      <c r="M1520">
        <v>0</v>
      </c>
      <c r="N1520">
        <v>3</v>
      </c>
      <c r="O1520" s="2">
        <f t="shared" si="99"/>
        <v>3.0588235294117645</v>
      </c>
      <c r="P1520" s="2">
        <f t="shared" si="100"/>
        <v>4</v>
      </c>
      <c r="Q1520">
        <f t="shared" si="101"/>
        <v>73.3</v>
      </c>
      <c r="R1520">
        <f t="shared" si="102"/>
        <v>0</v>
      </c>
      <c r="S1520" s="3">
        <f>IF(odi[[#This Row],[Milestones]]=0,0,(odi[[#This Row],[Mat]]/odi[[#This Row],[Milestones]]))</f>
        <v>0</v>
      </c>
      <c r="T1520" s="3">
        <f>odi[[#This Row],[Milestones]]/odi[[#This Row],[Mat]]*100</f>
        <v>0</v>
      </c>
      <c r="U1520" s="3"/>
    </row>
    <row r="1521" spans="1:21" x14ac:dyDescent="0.3">
      <c r="A1521">
        <v>17</v>
      </c>
      <c r="B1521" t="s">
        <v>2534</v>
      </c>
      <c r="C1521" t="s">
        <v>16</v>
      </c>
      <c r="D1521">
        <v>1982</v>
      </c>
      <c r="E1521">
        <v>12</v>
      </c>
      <c r="F1521">
        <v>10</v>
      </c>
      <c r="G1521">
        <v>2</v>
      </c>
      <c r="H1521">
        <v>166</v>
      </c>
      <c r="I1521">
        <v>63</v>
      </c>
      <c r="J1521">
        <v>20.75</v>
      </c>
      <c r="K1521">
        <v>52.53</v>
      </c>
      <c r="L1521">
        <v>0</v>
      </c>
      <c r="M1521">
        <v>1</v>
      </c>
      <c r="N1521">
        <v>0</v>
      </c>
      <c r="O1521" s="2">
        <f t="shared" si="99"/>
        <v>13.833333333333334</v>
      </c>
      <c r="P1521" s="2">
        <f t="shared" si="100"/>
        <v>16.600000000000001</v>
      </c>
      <c r="Q1521">
        <f t="shared" si="101"/>
        <v>73.28</v>
      </c>
      <c r="R1521">
        <f t="shared" si="102"/>
        <v>1</v>
      </c>
      <c r="S1521" s="3">
        <f>IF(odi[[#This Row],[Milestones]]=0,0,(odi[[#This Row],[Mat]]/odi[[#This Row],[Milestones]]))</f>
        <v>12</v>
      </c>
      <c r="T1521" s="3">
        <f>odi[[#This Row],[Milestones]]/odi[[#This Row],[Mat]]*100</f>
        <v>8.3333333333333321</v>
      </c>
      <c r="U1521" s="3"/>
    </row>
    <row r="1522" spans="1:21" x14ac:dyDescent="0.3">
      <c r="A1522">
        <v>35</v>
      </c>
      <c r="B1522" t="s">
        <v>2992</v>
      </c>
      <c r="C1522" t="s">
        <v>16</v>
      </c>
      <c r="D1522">
        <v>2015</v>
      </c>
      <c r="E1522">
        <v>6</v>
      </c>
      <c r="F1522">
        <v>4</v>
      </c>
      <c r="G1522">
        <v>1</v>
      </c>
      <c r="H1522">
        <v>27</v>
      </c>
      <c r="I1522">
        <v>15</v>
      </c>
      <c r="J1522">
        <v>9</v>
      </c>
      <c r="K1522">
        <v>64.28</v>
      </c>
      <c r="L1522">
        <v>0</v>
      </c>
      <c r="M1522">
        <v>0</v>
      </c>
      <c r="N1522">
        <v>0</v>
      </c>
      <c r="O1522" s="2">
        <f t="shared" si="99"/>
        <v>4.5</v>
      </c>
      <c r="P1522" s="2">
        <f t="shared" si="100"/>
        <v>6.75</v>
      </c>
      <c r="Q1522">
        <f t="shared" si="101"/>
        <v>73.28</v>
      </c>
      <c r="R1522">
        <f t="shared" si="102"/>
        <v>0</v>
      </c>
      <c r="S1522" s="3">
        <f>IF(odi[[#This Row],[Milestones]]=0,0,(odi[[#This Row],[Mat]]/odi[[#This Row],[Milestones]]))</f>
        <v>0</v>
      </c>
      <c r="T1522" s="3">
        <f>odi[[#This Row],[Milestones]]/odi[[#This Row],[Mat]]*100</f>
        <v>0</v>
      </c>
      <c r="U1522" s="3"/>
    </row>
    <row r="1523" spans="1:21" x14ac:dyDescent="0.3">
      <c r="A1523">
        <v>26</v>
      </c>
      <c r="B1523" t="s">
        <v>1221</v>
      </c>
      <c r="C1523" t="s">
        <v>15</v>
      </c>
      <c r="D1523">
        <v>2019</v>
      </c>
      <c r="E1523">
        <v>42</v>
      </c>
      <c r="F1523">
        <v>25</v>
      </c>
      <c r="G1523">
        <v>10</v>
      </c>
      <c r="H1523">
        <v>164</v>
      </c>
      <c r="I1523">
        <v>29</v>
      </c>
      <c r="J1523">
        <v>10.93</v>
      </c>
      <c r="K1523">
        <v>62.35</v>
      </c>
      <c r="L1523">
        <v>0</v>
      </c>
      <c r="M1523">
        <v>0</v>
      </c>
      <c r="N1523">
        <v>8</v>
      </c>
      <c r="O1523" s="2">
        <f t="shared" si="99"/>
        <v>3.9047619047619047</v>
      </c>
      <c r="P1523" s="2">
        <f t="shared" si="100"/>
        <v>6.56</v>
      </c>
      <c r="Q1523">
        <f t="shared" si="101"/>
        <v>73.28</v>
      </c>
      <c r="R1523">
        <f t="shared" si="102"/>
        <v>0</v>
      </c>
      <c r="S1523" s="3">
        <f>IF(odi[[#This Row],[Milestones]]=0,0,(odi[[#This Row],[Mat]]/odi[[#This Row],[Milestones]]))</f>
        <v>0</v>
      </c>
      <c r="T1523" s="3">
        <f>odi[[#This Row],[Milestones]]/odi[[#This Row],[Mat]]*100</f>
        <v>0</v>
      </c>
      <c r="U1523" s="3"/>
    </row>
    <row r="1524" spans="1:21" x14ac:dyDescent="0.3">
      <c r="A1524">
        <v>5</v>
      </c>
      <c r="B1524" t="s">
        <v>2378</v>
      </c>
      <c r="C1524" t="s">
        <v>14</v>
      </c>
      <c r="D1524">
        <v>1985</v>
      </c>
      <c r="E1524">
        <v>41</v>
      </c>
      <c r="F1524">
        <v>29</v>
      </c>
      <c r="G1524">
        <v>10</v>
      </c>
      <c r="H1524">
        <v>371</v>
      </c>
      <c r="I1524">
        <v>37</v>
      </c>
      <c r="J1524">
        <v>19.52</v>
      </c>
      <c r="K1524">
        <v>53.69</v>
      </c>
      <c r="L1524">
        <v>0</v>
      </c>
      <c r="M1524">
        <v>0</v>
      </c>
      <c r="N1524">
        <v>0</v>
      </c>
      <c r="O1524" s="2">
        <f t="shared" si="99"/>
        <v>9.0487804878048781</v>
      </c>
      <c r="P1524" s="2">
        <f t="shared" si="100"/>
        <v>12.793103448275861</v>
      </c>
      <c r="Q1524">
        <f t="shared" si="101"/>
        <v>73.209999999999994</v>
      </c>
      <c r="R1524">
        <f t="shared" si="102"/>
        <v>0</v>
      </c>
      <c r="S1524" s="3">
        <f>IF(odi[[#This Row],[Milestones]]=0,0,(odi[[#This Row],[Mat]]/odi[[#This Row],[Milestones]]))</f>
        <v>0</v>
      </c>
      <c r="T1524" s="3">
        <f>odi[[#This Row],[Milestones]]/odi[[#This Row],[Mat]]*100</f>
        <v>0</v>
      </c>
      <c r="U1524" s="3"/>
    </row>
    <row r="1525" spans="1:21" x14ac:dyDescent="0.3">
      <c r="A1525">
        <v>34</v>
      </c>
      <c r="B1525" t="s">
        <v>2568</v>
      </c>
      <c r="C1525" t="s">
        <v>13</v>
      </c>
      <c r="D1525">
        <v>2006</v>
      </c>
      <c r="E1525">
        <v>20</v>
      </c>
      <c r="F1525">
        <v>13</v>
      </c>
      <c r="G1525">
        <v>0</v>
      </c>
      <c r="H1525">
        <v>144</v>
      </c>
      <c r="I1525">
        <v>39</v>
      </c>
      <c r="J1525">
        <v>11.07</v>
      </c>
      <c r="K1525">
        <v>62.06</v>
      </c>
      <c r="L1525">
        <v>0</v>
      </c>
      <c r="M1525">
        <v>0</v>
      </c>
      <c r="N1525">
        <v>2</v>
      </c>
      <c r="O1525" s="2">
        <f t="shared" si="99"/>
        <v>7.2</v>
      </c>
      <c r="P1525" s="2">
        <f t="shared" si="100"/>
        <v>11.076923076923077</v>
      </c>
      <c r="Q1525">
        <f t="shared" si="101"/>
        <v>73.13</v>
      </c>
      <c r="R1525">
        <f t="shared" si="102"/>
        <v>0</v>
      </c>
      <c r="S1525" s="3">
        <f>IF(odi[[#This Row],[Milestones]]=0,0,(odi[[#This Row],[Mat]]/odi[[#This Row],[Milestones]]))</f>
        <v>0</v>
      </c>
      <c r="T1525" s="3">
        <f>odi[[#This Row],[Milestones]]/odi[[#This Row],[Mat]]*100</f>
        <v>0</v>
      </c>
      <c r="U1525" s="3"/>
    </row>
    <row r="1526" spans="1:21" x14ac:dyDescent="0.3">
      <c r="A1526">
        <v>37</v>
      </c>
      <c r="B1526" t="s">
        <v>2015</v>
      </c>
      <c r="C1526" t="s">
        <v>2030</v>
      </c>
      <c r="D1526">
        <v>2008</v>
      </c>
      <c r="E1526">
        <v>3</v>
      </c>
      <c r="F1526">
        <v>3</v>
      </c>
      <c r="G1526">
        <v>1</v>
      </c>
      <c r="H1526">
        <v>41</v>
      </c>
      <c r="I1526">
        <v>32</v>
      </c>
      <c r="J1526">
        <v>20.5</v>
      </c>
      <c r="K1526">
        <v>52.56</v>
      </c>
      <c r="L1526">
        <v>0</v>
      </c>
      <c r="M1526">
        <v>0</v>
      </c>
      <c r="N1526">
        <v>0</v>
      </c>
      <c r="O1526" s="2">
        <f t="shared" si="99"/>
        <v>13.666666666666666</v>
      </c>
      <c r="P1526" s="2">
        <f t="shared" si="100"/>
        <v>13.666666666666666</v>
      </c>
      <c r="Q1526">
        <f t="shared" si="101"/>
        <v>73.06</v>
      </c>
      <c r="R1526">
        <f t="shared" si="102"/>
        <v>0</v>
      </c>
      <c r="S1526" s="3">
        <f>IF(odi[[#This Row],[Milestones]]=0,0,(odi[[#This Row],[Mat]]/odi[[#This Row],[Milestones]]))</f>
        <v>0</v>
      </c>
      <c r="T1526" s="3">
        <f>odi[[#This Row],[Milestones]]/odi[[#This Row],[Mat]]*100</f>
        <v>0</v>
      </c>
      <c r="U1526" s="3"/>
    </row>
    <row r="1527" spans="1:21" x14ac:dyDescent="0.3">
      <c r="A1527">
        <v>21</v>
      </c>
      <c r="B1527" t="s">
        <v>2563</v>
      </c>
      <c r="C1527" t="s">
        <v>13</v>
      </c>
      <c r="D1527">
        <v>1989</v>
      </c>
      <c r="E1527">
        <v>48</v>
      </c>
      <c r="F1527">
        <v>25</v>
      </c>
      <c r="G1527">
        <v>12</v>
      </c>
      <c r="H1527">
        <v>150</v>
      </c>
      <c r="I1527">
        <v>24</v>
      </c>
      <c r="J1527">
        <v>11.53</v>
      </c>
      <c r="K1527">
        <v>61.47</v>
      </c>
      <c r="L1527">
        <v>0</v>
      </c>
      <c r="M1527">
        <v>0</v>
      </c>
      <c r="N1527">
        <v>3</v>
      </c>
      <c r="O1527" s="2">
        <f t="shared" si="99"/>
        <v>3.125</v>
      </c>
      <c r="P1527" s="2">
        <f t="shared" si="100"/>
        <v>6</v>
      </c>
      <c r="Q1527">
        <f t="shared" si="101"/>
        <v>73</v>
      </c>
      <c r="R1527">
        <f t="shared" si="102"/>
        <v>0</v>
      </c>
      <c r="S1527" s="3">
        <f>IF(odi[[#This Row],[Milestones]]=0,0,(odi[[#This Row],[Mat]]/odi[[#This Row],[Milestones]]))</f>
        <v>0</v>
      </c>
      <c r="T1527" s="3">
        <f>odi[[#This Row],[Milestones]]/odi[[#This Row],[Mat]]*100</f>
        <v>0</v>
      </c>
      <c r="U1527" s="3"/>
    </row>
    <row r="1528" spans="1:21" x14ac:dyDescent="0.3">
      <c r="A1528">
        <v>13</v>
      </c>
      <c r="B1528" t="s">
        <v>402</v>
      </c>
      <c r="C1528" t="s">
        <v>22</v>
      </c>
      <c r="D1528">
        <v>2019</v>
      </c>
      <c r="E1528">
        <v>15</v>
      </c>
      <c r="F1528">
        <v>14</v>
      </c>
      <c r="G1528">
        <v>1</v>
      </c>
      <c r="H1528">
        <v>193</v>
      </c>
      <c r="I1528">
        <v>45</v>
      </c>
      <c r="J1528">
        <v>14.84</v>
      </c>
      <c r="K1528">
        <v>58.13</v>
      </c>
      <c r="L1528">
        <v>0</v>
      </c>
      <c r="M1528">
        <v>0</v>
      </c>
      <c r="N1528">
        <v>1</v>
      </c>
      <c r="O1528" s="2">
        <f t="shared" si="99"/>
        <v>12.866666666666667</v>
      </c>
      <c r="P1528" s="2">
        <f t="shared" si="100"/>
        <v>13.785714285714286</v>
      </c>
      <c r="Q1528">
        <f t="shared" si="101"/>
        <v>72.97</v>
      </c>
      <c r="R1528">
        <f t="shared" si="102"/>
        <v>0</v>
      </c>
      <c r="S1528" s="3">
        <f>IF(odi[[#This Row],[Milestones]]=0,0,(odi[[#This Row],[Mat]]/odi[[#This Row],[Milestones]]))</f>
        <v>0</v>
      </c>
      <c r="T1528" s="3">
        <f>odi[[#This Row],[Milestones]]/odi[[#This Row],[Mat]]*100</f>
        <v>0</v>
      </c>
      <c r="U1528" s="3"/>
    </row>
    <row r="1529" spans="1:21" x14ac:dyDescent="0.3">
      <c r="A1529">
        <v>47</v>
      </c>
      <c r="B1529" t="s">
        <v>982</v>
      </c>
      <c r="C1529" t="s">
        <v>2020</v>
      </c>
      <c r="D1529">
        <v>2010</v>
      </c>
      <c r="E1529">
        <v>19</v>
      </c>
      <c r="F1529">
        <v>10</v>
      </c>
      <c r="G1529">
        <v>8</v>
      </c>
      <c r="H1529">
        <v>31</v>
      </c>
      <c r="I1529">
        <v>11</v>
      </c>
      <c r="J1529">
        <v>15.5</v>
      </c>
      <c r="K1529">
        <v>57.4</v>
      </c>
      <c r="L1529">
        <v>0</v>
      </c>
      <c r="M1529">
        <v>0</v>
      </c>
      <c r="N1529">
        <v>1</v>
      </c>
      <c r="O1529" s="2">
        <f t="shared" si="99"/>
        <v>1.631578947368421</v>
      </c>
      <c r="P1529" s="2">
        <f t="shared" si="100"/>
        <v>3.1</v>
      </c>
      <c r="Q1529">
        <f t="shared" si="101"/>
        <v>72.900000000000006</v>
      </c>
      <c r="R1529">
        <f t="shared" si="102"/>
        <v>0</v>
      </c>
      <c r="S1529" s="3">
        <f>IF(odi[[#This Row],[Milestones]]=0,0,(odi[[#This Row],[Mat]]/odi[[#This Row],[Milestones]]))</f>
        <v>0</v>
      </c>
      <c r="T1529" s="3">
        <f>odi[[#This Row],[Milestones]]/odi[[#This Row],[Mat]]*100</f>
        <v>0</v>
      </c>
      <c r="U1529" s="3"/>
    </row>
    <row r="1530" spans="1:21" x14ac:dyDescent="0.3">
      <c r="A1530">
        <v>43</v>
      </c>
      <c r="B1530" t="s">
        <v>2369</v>
      </c>
      <c r="C1530" t="s">
        <v>20</v>
      </c>
      <c r="D1530">
        <v>2004</v>
      </c>
      <c r="E1530">
        <v>20</v>
      </c>
      <c r="F1530">
        <v>20</v>
      </c>
      <c r="G1530">
        <v>0</v>
      </c>
      <c r="H1530">
        <v>383</v>
      </c>
      <c r="I1530">
        <v>61</v>
      </c>
      <c r="J1530">
        <v>19.149999999999999</v>
      </c>
      <c r="K1530">
        <v>53.71</v>
      </c>
      <c r="L1530">
        <v>0</v>
      </c>
      <c r="M1530">
        <v>3</v>
      </c>
      <c r="N1530">
        <v>2</v>
      </c>
      <c r="O1530" s="2">
        <f t="shared" si="99"/>
        <v>19.149999999999999</v>
      </c>
      <c r="P1530" s="2">
        <f t="shared" si="100"/>
        <v>19.149999999999999</v>
      </c>
      <c r="Q1530">
        <f t="shared" si="101"/>
        <v>72.86</v>
      </c>
      <c r="R1530">
        <f t="shared" si="102"/>
        <v>3</v>
      </c>
      <c r="S1530" s="3">
        <f>IF(odi[[#This Row],[Milestones]]=0,0,(odi[[#This Row],[Mat]]/odi[[#This Row],[Milestones]]))</f>
        <v>6.666666666666667</v>
      </c>
      <c r="T1530" s="3">
        <f>odi[[#This Row],[Milestones]]/odi[[#This Row],[Mat]]*100</f>
        <v>15</v>
      </c>
      <c r="U1530" s="3"/>
    </row>
    <row r="1531" spans="1:21" x14ac:dyDescent="0.3">
      <c r="A1531">
        <v>40</v>
      </c>
      <c r="B1531" t="s">
        <v>3030</v>
      </c>
      <c r="C1531" t="s">
        <v>2021</v>
      </c>
      <c r="D1531">
        <v>1996</v>
      </c>
      <c r="E1531">
        <v>4</v>
      </c>
      <c r="F1531">
        <v>4</v>
      </c>
      <c r="G1531">
        <v>1</v>
      </c>
      <c r="H1531">
        <v>24</v>
      </c>
      <c r="I1531">
        <v>9</v>
      </c>
      <c r="J1531">
        <v>8</v>
      </c>
      <c r="K1531">
        <v>64.86</v>
      </c>
      <c r="L1531">
        <v>0</v>
      </c>
      <c r="M1531">
        <v>0</v>
      </c>
      <c r="N1531">
        <v>0</v>
      </c>
      <c r="O1531" s="2">
        <f t="shared" si="99"/>
        <v>6</v>
      </c>
      <c r="P1531" s="2">
        <f t="shared" si="100"/>
        <v>6</v>
      </c>
      <c r="Q1531">
        <f t="shared" si="101"/>
        <v>72.86</v>
      </c>
      <c r="R1531">
        <f t="shared" si="102"/>
        <v>0</v>
      </c>
      <c r="S1531" s="3">
        <f>IF(odi[[#This Row],[Milestones]]=0,0,(odi[[#This Row],[Mat]]/odi[[#This Row],[Milestones]]))</f>
        <v>0</v>
      </c>
      <c r="T1531" s="3">
        <f>odi[[#This Row],[Milestones]]/odi[[#This Row],[Mat]]*100</f>
        <v>0</v>
      </c>
      <c r="U1531" s="3"/>
    </row>
    <row r="1532" spans="1:21" x14ac:dyDescent="0.3">
      <c r="A1532">
        <v>49</v>
      </c>
      <c r="B1532" t="s">
        <v>2346</v>
      </c>
      <c r="C1532" t="s">
        <v>11</v>
      </c>
      <c r="D1532">
        <v>1982</v>
      </c>
      <c r="E1532">
        <v>25</v>
      </c>
      <c r="F1532">
        <v>23</v>
      </c>
      <c r="G1532">
        <v>1</v>
      </c>
      <c r="H1532">
        <v>439</v>
      </c>
      <c r="I1532">
        <v>75</v>
      </c>
      <c r="J1532">
        <v>19.95</v>
      </c>
      <c r="K1532">
        <v>52.89</v>
      </c>
      <c r="L1532">
        <v>0</v>
      </c>
      <c r="M1532">
        <v>2</v>
      </c>
      <c r="N1532">
        <v>1</v>
      </c>
      <c r="O1532" s="2">
        <f t="shared" si="99"/>
        <v>17.559999999999999</v>
      </c>
      <c r="P1532" s="2">
        <f t="shared" si="100"/>
        <v>19.086956521739129</v>
      </c>
      <c r="Q1532">
        <f t="shared" si="101"/>
        <v>72.84</v>
      </c>
      <c r="R1532">
        <f t="shared" si="102"/>
        <v>2</v>
      </c>
      <c r="S1532" s="3">
        <f>IF(odi[[#This Row],[Milestones]]=0,0,(odi[[#This Row],[Mat]]/odi[[#This Row],[Milestones]]))</f>
        <v>12.5</v>
      </c>
      <c r="T1532" s="3">
        <f>odi[[#This Row],[Milestones]]/odi[[#This Row],[Mat]]*100</f>
        <v>8</v>
      </c>
      <c r="U1532" s="3"/>
    </row>
    <row r="1533" spans="1:21" x14ac:dyDescent="0.3">
      <c r="A1533">
        <v>43</v>
      </c>
      <c r="B1533" t="s">
        <v>1920</v>
      </c>
      <c r="C1533" t="s">
        <v>13</v>
      </c>
      <c r="D1533">
        <v>2009</v>
      </c>
      <c r="E1533">
        <v>58</v>
      </c>
      <c r="F1533">
        <v>25</v>
      </c>
      <c r="G1533">
        <v>14</v>
      </c>
      <c r="H1533">
        <v>91</v>
      </c>
      <c r="I1533">
        <v>18</v>
      </c>
      <c r="J1533">
        <v>8.27</v>
      </c>
      <c r="K1533">
        <v>64.53</v>
      </c>
      <c r="L1533">
        <v>0</v>
      </c>
      <c r="M1533">
        <v>0</v>
      </c>
      <c r="N1533">
        <v>3</v>
      </c>
      <c r="O1533" s="2">
        <f t="shared" si="99"/>
        <v>1.5689655172413792</v>
      </c>
      <c r="P1533" s="2">
        <f t="shared" si="100"/>
        <v>3.64</v>
      </c>
      <c r="Q1533">
        <f t="shared" si="101"/>
        <v>72.8</v>
      </c>
      <c r="R1533">
        <f t="shared" si="102"/>
        <v>0</v>
      </c>
      <c r="S1533" s="3">
        <f>IF(odi[[#This Row],[Milestones]]=0,0,(odi[[#This Row],[Mat]]/odi[[#This Row],[Milestones]]))</f>
        <v>0</v>
      </c>
      <c r="T1533" s="3">
        <f>odi[[#This Row],[Milestones]]/odi[[#This Row],[Mat]]*100</f>
        <v>0</v>
      </c>
      <c r="U1533" s="3"/>
    </row>
    <row r="1534" spans="1:21" x14ac:dyDescent="0.3">
      <c r="A1534">
        <v>34</v>
      </c>
      <c r="B1534" t="s">
        <v>1842</v>
      </c>
      <c r="C1534" t="s">
        <v>11</v>
      </c>
      <c r="D1534">
        <v>2011</v>
      </c>
      <c r="E1534">
        <v>70</v>
      </c>
      <c r="F1534">
        <v>27</v>
      </c>
      <c r="G1534">
        <v>16</v>
      </c>
      <c r="H1534">
        <v>74</v>
      </c>
      <c r="I1534">
        <v>15</v>
      </c>
      <c r="J1534">
        <v>6.72</v>
      </c>
      <c r="K1534">
        <v>66.069999999999993</v>
      </c>
      <c r="L1534">
        <v>0</v>
      </c>
      <c r="M1534">
        <v>0</v>
      </c>
      <c r="N1534">
        <v>4</v>
      </c>
      <c r="O1534" s="2">
        <f t="shared" si="99"/>
        <v>1.0571428571428572</v>
      </c>
      <c r="P1534" s="2">
        <f t="shared" si="100"/>
        <v>2.7407407407407409</v>
      </c>
      <c r="Q1534">
        <f t="shared" si="101"/>
        <v>72.789999999999992</v>
      </c>
      <c r="R1534">
        <f t="shared" si="102"/>
        <v>0</v>
      </c>
      <c r="S1534" s="3">
        <f>IF(odi[[#This Row],[Milestones]]=0,0,(odi[[#This Row],[Mat]]/odi[[#This Row],[Milestones]]))</f>
        <v>0</v>
      </c>
      <c r="T1534" s="3">
        <f>odi[[#This Row],[Milestones]]/odi[[#This Row],[Mat]]*100</f>
        <v>0</v>
      </c>
      <c r="U1534" s="3"/>
    </row>
    <row r="1535" spans="1:21" x14ac:dyDescent="0.3">
      <c r="A1535">
        <v>30</v>
      </c>
      <c r="B1535" t="s">
        <v>2598</v>
      </c>
      <c r="C1535" t="s">
        <v>11</v>
      </c>
      <c r="D1535">
        <v>1999</v>
      </c>
      <c r="E1535">
        <v>17</v>
      </c>
      <c r="F1535">
        <v>11</v>
      </c>
      <c r="G1535">
        <v>2</v>
      </c>
      <c r="H1535">
        <v>131</v>
      </c>
      <c r="I1535">
        <v>63</v>
      </c>
      <c r="J1535">
        <v>14.55</v>
      </c>
      <c r="K1535">
        <v>58.22</v>
      </c>
      <c r="L1535">
        <v>0</v>
      </c>
      <c r="M1535">
        <v>1</v>
      </c>
      <c r="N1535">
        <v>2</v>
      </c>
      <c r="O1535" s="2">
        <f t="shared" si="99"/>
        <v>7.7058823529411766</v>
      </c>
      <c r="P1535" s="2">
        <f t="shared" si="100"/>
        <v>11.909090909090908</v>
      </c>
      <c r="Q1535">
        <f t="shared" si="101"/>
        <v>72.77</v>
      </c>
      <c r="R1535">
        <f t="shared" si="102"/>
        <v>1</v>
      </c>
      <c r="S1535" s="3">
        <f>IF(odi[[#This Row],[Milestones]]=0,0,(odi[[#This Row],[Mat]]/odi[[#This Row],[Milestones]]))</f>
        <v>17</v>
      </c>
      <c r="T1535" s="3">
        <f>odi[[#This Row],[Milestones]]/odi[[#This Row],[Mat]]*100</f>
        <v>5.8823529411764701</v>
      </c>
      <c r="U1535" s="3"/>
    </row>
    <row r="1536" spans="1:21" x14ac:dyDescent="0.3">
      <c r="A1536">
        <v>16</v>
      </c>
      <c r="B1536" t="s">
        <v>2588</v>
      </c>
      <c r="C1536" t="s">
        <v>15</v>
      </c>
      <c r="D1536">
        <v>1980</v>
      </c>
      <c r="E1536">
        <v>11</v>
      </c>
      <c r="F1536">
        <v>8</v>
      </c>
      <c r="G1536">
        <v>0</v>
      </c>
      <c r="H1536">
        <v>136</v>
      </c>
      <c r="I1536">
        <v>60</v>
      </c>
      <c r="J1536">
        <v>17</v>
      </c>
      <c r="K1536">
        <v>55.73</v>
      </c>
      <c r="L1536">
        <v>0</v>
      </c>
      <c r="M1536">
        <v>1</v>
      </c>
      <c r="N1536">
        <v>0</v>
      </c>
      <c r="O1536" s="2">
        <f t="shared" si="99"/>
        <v>12.363636363636363</v>
      </c>
      <c r="P1536" s="2">
        <f t="shared" si="100"/>
        <v>17</v>
      </c>
      <c r="Q1536">
        <f t="shared" si="101"/>
        <v>72.72999999999999</v>
      </c>
      <c r="R1536">
        <f t="shared" si="102"/>
        <v>1</v>
      </c>
      <c r="S1536" s="3">
        <f>IF(odi[[#This Row],[Milestones]]=0,0,(odi[[#This Row],[Mat]]/odi[[#This Row],[Milestones]]))</f>
        <v>11</v>
      </c>
      <c r="T1536" s="3">
        <f>odi[[#This Row],[Milestones]]/odi[[#This Row],[Mat]]*100</f>
        <v>9.0909090909090917</v>
      </c>
      <c r="U1536" s="3"/>
    </row>
    <row r="1537" spans="1:21" x14ac:dyDescent="0.3">
      <c r="A1537">
        <v>9</v>
      </c>
      <c r="B1537" t="s">
        <v>2974</v>
      </c>
      <c r="C1537" t="s">
        <v>2027</v>
      </c>
      <c r="D1537">
        <v>2004</v>
      </c>
      <c r="E1537">
        <v>2</v>
      </c>
      <c r="F1537">
        <v>2</v>
      </c>
      <c r="G1537">
        <v>0</v>
      </c>
      <c r="H1537">
        <v>30</v>
      </c>
      <c r="I1537">
        <v>30</v>
      </c>
      <c r="J1537">
        <v>15</v>
      </c>
      <c r="K1537">
        <v>57.69</v>
      </c>
      <c r="L1537">
        <v>0</v>
      </c>
      <c r="M1537">
        <v>0</v>
      </c>
      <c r="N1537">
        <v>1</v>
      </c>
      <c r="O1537" s="2">
        <f t="shared" si="99"/>
        <v>15</v>
      </c>
      <c r="P1537" s="2">
        <f t="shared" si="100"/>
        <v>15</v>
      </c>
      <c r="Q1537">
        <f t="shared" si="101"/>
        <v>72.69</v>
      </c>
      <c r="R1537">
        <f t="shared" si="102"/>
        <v>0</v>
      </c>
      <c r="S1537" s="3">
        <f>IF(odi[[#This Row],[Milestones]]=0,0,(odi[[#This Row],[Mat]]/odi[[#This Row],[Milestones]]))</f>
        <v>0</v>
      </c>
      <c r="T1537" s="3">
        <f>odi[[#This Row],[Milestones]]/odi[[#This Row],[Mat]]*100</f>
        <v>0</v>
      </c>
      <c r="U1537" s="3"/>
    </row>
    <row r="1538" spans="1:21" x14ac:dyDescent="0.3">
      <c r="A1538">
        <v>16</v>
      </c>
      <c r="B1538" t="s">
        <v>990</v>
      </c>
      <c r="C1538" t="s">
        <v>2021</v>
      </c>
      <c r="D1538">
        <v>2019</v>
      </c>
      <c r="E1538">
        <v>4</v>
      </c>
      <c r="F1538">
        <v>3</v>
      </c>
      <c r="G1538">
        <v>1</v>
      </c>
      <c r="H1538">
        <v>30</v>
      </c>
      <c r="I1538">
        <v>13</v>
      </c>
      <c r="J1538">
        <v>15</v>
      </c>
      <c r="K1538">
        <v>57.69</v>
      </c>
      <c r="L1538">
        <v>0</v>
      </c>
      <c r="M1538">
        <v>0</v>
      </c>
      <c r="N1538">
        <v>0</v>
      </c>
      <c r="O1538" s="2">
        <f t="shared" ref="O1538:O1601" si="103">H1538/E1538</f>
        <v>7.5</v>
      </c>
      <c r="P1538" s="2">
        <f t="shared" ref="P1538:P1601" si="104">H1538/F1538</f>
        <v>10</v>
      </c>
      <c r="Q1538">
        <f t="shared" ref="Q1538:Q1601" si="105">K1538+J1538</f>
        <v>72.69</v>
      </c>
      <c r="R1538">
        <f t="shared" ref="R1538:R1601" si="106">M1538+L1538</f>
        <v>0</v>
      </c>
      <c r="S1538" s="3">
        <f>IF(odi[[#This Row],[Milestones]]=0,0,(odi[[#This Row],[Mat]]/odi[[#This Row],[Milestones]]))</f>
        <v>0</v>
      </c>
      <c r="T1538" s="3">
        <f>odi[[#This Row],[Milestones]]/odi[[#This Row],[Mat]]*100</f>
        <v>0</v>
      </c>
      <c r="U1538" s="3"/>
    </row>
    <row r="1539" spans="1:21" x14ac:dyDescent="0.3">
      <c r="A1539">
        <v>9</v>
      </c>
      <c r="B1539" t="s">
        <v>2557</v>
      </c>
      <c r="C1539" t="s">
        <v>11</v>
      </c>
      <c r="D1539">
        <v>1981</v>
      </c>
      <c r="E1539">
        <v>7</v>
      </c>
      <c r="F1539">
        <v>7</v>
      </c>
      <c r="G1539">
        <v>0</v>
      </c>
      <c r="H1539">
        <v>153</v>
      </c>
      <c r="I1539">
        <v>46</v>
      </c>
      <c r="J1539">
        <v>21.85</v>
      </c>
      <c r="K1539">
        <v>50.83</v>
      </c>
      <c r="L1539">
        <v>0</v>
      </c>
      <c r="M1539">
        <v>0</v>
      </c>
      <c r="N1539">
        <v>0</v>
      </c>
      <c r="O1539" s="2">
        <f t="shared" si="103"/>
        <v>21.857142857142858</v>
      </c>
      <c r="P1539" s="2">
        <f t="shared" si="104"/>
        <v>21.857142857142858</v>
      </c>
      <c r="Q1539">
        <f t="shared" si="105"/>
        <v>72.680000000000007</v>
      </c>
      <c r="R1539">
        <f t="shared" si="106"/>
        <v>0</v>
      </c>
      <c r="S1539" s="3">
        <f>IF(odi[[#This Row],[Milestones]]=0,0,(odi[[#This Row],[Mat]]/odi[[#This Row],[Milestones]]))</f>
        <v>0</v>
      </c>
      <c r="T1539" s="3">
        <f>odi[[#This Row],[Milestones]]/odi[[#This Row],[Mat]]*100</f>
        <v>0</v>
      </c>
      <c r="U1539" s="3"/>
    </row>
    <row r="1540" spans="1:21" x14ac:dyDescent="0.3">
      <c r="A1540">
        <v>9</v>
      </c>
      <c r="B1540" t="s">
        <v>2638</v>
      </c>
      <c r="C1540" t="s">
        <v>13</v>
      </c>
      <c r="D1540">
        <v>1984</v>
      </c>
      <c r="E1540">
        <v>4</v>
      </c>
      <c r="F1540">
        <v>4</v>
      </c>
      <c r="G1540">
        <v>0</v>
      </c>
      <c r="H1540">
        <v>109</v>
      </c>
      <c r="I1540">
        <v>70</v>
      </c>
      <c r="J1540">
        <v>27.25</v>
      </c>
      <c r="K1540">
        <v>45.41</v>
      </c>
      <c r="L1540">
        <v>0</v>
      </c>
      <c r="M1540">
        <v>1</v>
      </c>
      <c r="N1540">
        <v>0</v>
      </c>
      <c r="O1540" s="2">
        <f t="shared" si="103"/>
        <v>27.25</v>
      </c>
      <c r="P1540" s="2">
        <f t="shared" si="104"/>
        <v>27.25</v>
      </c>
      <c r="Q1540">
        <f t="shared" si="105"/>
        <v>72.66</v>
      </c>
      <c r="R1540">
        <f t="shared" si="106"/>
        <v>1</v>
      </c>
      <c r="S1540" s="3">
        <f>IF(odi[[#This Row],[Milestones]]=0,0,(odi[[#This Row],[Mat]]/odi[[#This Row],[Milestones]]))</f>
        <v>4</v>
      </c>
      <c r="T1540" s="3">
        <f>odi[[#This Row],[Milestones]]/odi[[#This Row],[Mat]]*100</f>
        <v>25</v>
      </c>
      <c r="U1540" s="3"/>
    </row>
    <row r="1541" spans="1:21" x14ac:dyDescent="0.3">
      <c r="A1541">
        <v>10</v>
      </c>
      <c r="B1541" t="s">
        <v>785</v>
      </c>
      <c r="C1541" t="s">
        <v>2023</v>
      </c>
      <c r="D1541">
        <v>2019</v>
      </c>
      <c r="E1541">
        <v>2</v>
      </c>
      <c r="F1541">
        <v>2</v>
      </c>
      <c r="G1541">
        <v>0</v>
      </c>
      <c r="H1541">
        <v>12</v>
      </c>
      <c r="I1541">
        <v>8</v>
      </c>
      <c r="J1541">
        <v>6</v>
      </c>
      <c r="K1541">
        <v>66.66</v>
      </c>
      <c r="L1541">
        <v>0</v>
      </c>
      <c r="M1541">
        <v>0</v>
      </c>
      <c r="N1541">
        <v>0</v>
      </c>
      <c r="O1541" s="2">
        <f t="shared" si="103"/>
        <v>6</v>
      </c>
      <c r="P1541" s="2">
        <f t="shared" si="104"/>
        <v>6</v>
      </c>
      <c r="Q1541">
        <f t="shared" si="105"/>
        <v>72.66</v>
      </c>
      <c r="R1541">
        <f t="shared" si="106"/>
        <v>0</v>
      </c>
      <c r="S1541" s="3">
        <f>IF(odi[[#This Row],[Milestones]]=0,0,(odi[[#This Row],[Mat]]/odi[[#This Row],[Milestones]]))</f>
        <v>0</v>
      </c>
      <c r="T1541" s="3">
        <f>odi[[#This Row],[Milestones]]/odi[[#This Row],[Mat]]*100</f>
        <v>0</v>
      </c>
      <c r="U1541" s="3"/>
    </row>
    <row r="1542" spans="1:21" x14ac:dyDescent="0.3">
      <c r="A1542">
        <v>31</v>
      </c>
      <c r="B1542" t="s">
        <v>3311</v>
      </c>
      <c r="C1542" t="s">
        <v>15</v>
      </c>
      <c r="D1542">
        <v>2019</v>
      </c>
      <c r="E1542">
        <v>3</v>
      </c>
      <c r="F1542">
        <v>1</v>
      </c>
      <c r="G1542">
        <v>0</v>
      </c>
      <c r="H1542">
        <v>6</v>
      </c>
      <c r="I1542">
        <v>6</v>
      </c>
      <c r="J1542">
        <v>6</v>
      </c>
      <c r="K1542">
        <v>66.66</v>
      </c>
      <c r="L1542">
        <v>0</v>
      </c>
      <c r="M1542">
        <v>0</v>
      </c>
      <c r="N1542">
        <v>0</v>
      </c>
      <c r="O1542" s="2">
        <f t="shared" si="103"/>
        <v>2</v>
      </c>
      <c r="P1542" s="2">
        <f t="shared" si="104"/>
        <v>6</v>
      </c>
      <c r="Q1542">
        <f t="shared" si="105"/>
        <v>72.66</v>
      </c>
      <c r="R1542">
        <f t="shared" si="106"/>
        <v>0</v>
      </c>
      <c r="S1542" s="3">
        <f>IF(odi[[#This Row],[Milestones]]=0,0,(odi[[#This Row],[Mat]]/odi[[#This Row],[Milestones]]))</f>
        <v>0</v>
      </c>
      <c r="T1542" s="3">
        <f>odi[[#This Row],[Milestones]]/odi[[#This Row],[Mat]]*100</f>
        <v>0</v>
      </c>
      <c r="U1542" s="3"/>
    </row>
    <row r="1543" spans="1:21" x14ac:dyDescent="0.3">
      <c r="A1543">
        <v>46</v>
      </c>
      <c r="B1543" t="s">
        <v>2760</v>
      </c>
      <c r="C1543" t="s">
        <v>18</v>
      </c>
      <c r="D1543">
        <v>1991</v>
      </c>
      <c r="E1543">
        <v>12</v>
      </c>
      <c r="F1543">
        <v>8</v>
      </c>
      <c r="G1543">
        <v>3</v>
      </c>
      <c r="H1543">
        <v>65</v>
      </c>
      <c r="I1543">
        <v>21</v>
      </c>
      <c r="J1543">
        <v>13</v>
      </c>
      <c r="K1543">
        <v>59.63</v>
      </c>
      <c r="L1543">
        <v>0</v>
      </c>
      <c r="M1543">
        <v>0</v>
      </c>
      <c r="N1543">
        <v>1</v>
      </c>
      <c r="O1543" s="2">
        <f t="shared" si="103"/>
        <v>5.416666666666667</v>
      </c>
      <c r="P1543" s="2">
        <f t="shared" si="104"/>
        <v>8.125</v>
      </c>
      <c r="Q1543">
        <f t="shared" si="105"/>
        <v>72.63</v>
      </c>
      <c r="R1543">
        <f t="shared" si="106"/>
        <v>0</v>
      </c>
      <c r="S1543" s="3">
        <f>IF(odi[[#This Row],[Milestones]]=0,0,(odi[[#This Row],[Mat]]/odi[[#This Row],[Milestones]]))</f>
        <v>0</v>
      </c>
      <c r="T1543" s="3">
        <f>odi[[#This Row],[Milestones]]/odi[[#This Row],[Mat]]*100</f>
        <v>0</v>
      </c>
      <c r="U1543" s="3"/>
    </row>
    <row r="1544" spans="1:21" x14ac:dyDescent="0.3">
      <c r="A1544">
        <v>10</v>
      </c>
      <c r="B1544" t="s">
        <v>2261</v>
      </c>
      <c r="C1544" t="s">
        <v>14</v>
      </c>
      <c r="D1544">
        <v>1987</v>
      </c>
      <c r="E1544">
        <v>35</v>
      </c>
      <c r="F1544">
        <v>33</v>
      </c>
      <c r="G1544">
        <v>1</v>
      </c>
      <c r="H1544">
        <v>786</v>
      </c>
      <c r="I1544">
        <v>86</v>
      </c>
      <c r="J1544">
        <v>24.56</v>
      </c>
      <c r="K1544">
        <v>48.04</v>
      </c>
      <c r="L1544">
        <v>0</v>
      </c>
      <c r="M1544">
        <v>4</v>
      </c>
      <c r="N1544">
        <v>1</v>
      </c>
      <c r="O1544" s="2">
        <f t="shared" si="103"/>
        <v>22.457142857142856</v>
      </c>
      <c r="P1544" s="2">
        <f t="shared" si="104"/>
        <v>23.818181818181817</v>
      </c>
      <c r="Q1544">
        <f t="shared" si="105"/>
        <v>72.599999999999994</v>
      </c>
      <c r="R1544">
        <f t="shared" si="106"/>
        <v>4</v>
      </c>
      <c r="S1544" s="3">
        <f>IF(odi[[#This Row],[Milestones]]=0,0,(odi[[#This Row],[Mat]]/odi[[#This Row],[Milestones]]))</f>
        <v>8.75</v>
      </c>
      <c r="T1544" s="3">
        <f>odi[[#This Row],[Milestones]]/odi[[#This Row],[Mat]]*100</f>
        <v>11.428571428571429</v>
      </c>
      <c r="U1544" s="3"/>
    </row>
    <row r="1545" spans="1:21" x14ac:dyDescent="0.3">
      <c r="A1545">
        <v>44</v>
      </c>
      <c r="B1545" t="s">
        <v>2499</v>
      </c>
      <c r="C1545" t="s">
        <v>18</v>
      </c>
      <c r="D1545">
        <v>1985</v>
      </c>
      <c r="E1545">
        <v>17</v>
      </c>
      <c r="F1545">
        <v>15</v>
      </c>
      <c r="G1545">
        <v>0</v>
      </c>
      <c r="H1545">
        <v>204</v>
      </c>
      <c r="I1545">
        <v>41</v>
      </c>
      <c r="J1545">
        <v>13.6</v>
      </c>
      <c r="K1545">
        <v>58.95</v>
      </c>
      <c r="L1545">
        <v>0</v>
      </c>
      <c r="M1545">
        <v>0</v>
      </c>
      <c r="N1545">
        <v>0</v>
      </c>
      <c r="O1545" s="2">
        <f t="shared" si="103"/>
        <v>12</v>
      </c>
      <c r="P1545" s="2">
        <f t="shared" si="104"/>
        <v>13.6</v>
      </c>
      <c r="Q1545">
        <f t="shared" si="105"/>
        <v>72.55</v>
      </c>
      <c r="R1545">
        <f t="shared" si="106"/>
        <v>0</v>
      </c>
      <c r="S1545" s="3">
        <f>IF(odi[[#This Row],[Milestones]]=0,0,(odi[[#This Row],[Mat]]/odi[[#This Row],[Milestones]]))</f>
        <v>0</v>
      </c>
      <c r="T1545" s="3">
        <f>odi[[#This Row],[Milestones]]/odi[[#This Row],[Mat]]*100</f>
        <v>0</v>
      </c>
      <c r="U1545" s="3"/>
    </row>
    <row r="1546" spans="1:21" x14ac:dyDescent="0.3">
      <c r="A1546">
        <v>14</v>
      </c>
      <c r="B1546" t="s">
        <v>2698</v>
      </c>
      <c r="C1546" t="s">
        <v>15</v>
      </c>
      <c r="D1546">
        <v>1977</v>
      </c>
      <c r="E1546">
        <v>12</v>
      </c>
      <c r="F1546">
        <v>8</v>
      </c>
      <c r="G1546">
        <v>2</v>
      </c>
      <c r="H1546">
        <v>86</v>
      </c>
      <c r="I1546">
        <v>26</v>
      </c>
      <c r="J1546">
        <v>14.33</v>
      </c>
      <c r="K1546">
        <v>58.1</v>
      </c>
      <c r="L1546">
        <v>0</v>
      </c>
      <c r="M1546">
        <v>0</v>
      </c>
      <c r="N1546">
        <v>1</v>
      </c>
      <c r="O1546" s="2">
        <f t="shared" si="103"/>
        <v>7.166666666666667</v>
      </c>
      <c r="P1546" s="2">
        <f t="shared" si="104"/>
        <v>10.75</v>
      </c>
      <c r="Q1546">
        <f t="shared" si="105"/>
        <v>72.430000000000007</v>
      </c>
      <c r="R1546">
        <f t="shared" si="106"/>
        <v>0</v>
      </c>
      <c r="S1546" s="3">
        <f>IF(odi[[#This Row],[Milestones]]=0,0,(odi[[#This Row],[Mat]]/odi[[#This Row],[Milestones]]))</f>
        <v>0</v>
      </c>
      <c r="T1546" s="3">
        <f>odi[[#This Row],[Milestones]]/odi[[#This Row],[Mat]]*100</f>
        <v>0</v>
      </c>
      <c r="U1546" s="3"/>
    </row>
    <row r="1547" spans="1:21" x14ac:dyDescent="0.3">
      <c r="A1547">
        <v>23</v>
      </c>
      <c r="B1547" t="s">
        <v>3021</v>
      </c>
      <c r="C1547" t="s">
        <v>14</v>
      </c>
      <c r="D1547">
        <v>1988</v>
      </c>
      <c r="E1547">
        <v>5</v>
      </c>
      <c r="F1547">
        <v>4</v>
      </c>
      <c r="G1547">
        <v>1</v>
      </c>
      <c r="H1547">
        <v>25</v>
      </c>
      <c r="I1547">
        <v>20</v>
      </c>
      <c r="J1547">
        <v>8.33</v>
      </c>
      <c r="K1547">
        <v>64.099999999999994</v>
      </c>
      <c r="L1547">
        <v>0</v>
      </c>
      <c r="M1547">
        <v>0</v>
      </c>
      <c r="N1547">
        <v>0</v>
      </c>
      <c r="O1547" s="2">
        <f t="shared" si="103"/>
        <v>5</v>
      </c>
      <c r="P1547" s="2">
        <f t="shared" si="104"/>
        <v>6.25</v>
      </c>
      <c r="Q1547">
        <f t="shared" si="105"/>
        <v>72.429999999999993</v>
      </c>
      <c r="R1547">
        <f t="shared" si="106"/>
        <v>0</v>
      </c>
      <c r="S1547" s="3">
        <f>IF(odi[[#This Row],[Milestones]]=0,0,(odi[[#This Row],[Mat]]/odi[[#This Row],[Milestones]]))</f>
        <v>0</v>
      </c>
      <c r="T1547" s="3">
        <f>odi[[#This Row],[Milestones]]/odi[[#This Row],[Mat]]*100</f>
        <v>0</v>
      </c>
      <c r="U1547" s="3"/>
    </row>
    <row r="1548" spans="1:21" x14ac:dyDescent="0.3">
      <c r="A1548">
        <v>12</v>
      </c>
      <c r="B1548" t="s">
        <v>1284</v>
      </c>
      <c r="C1548" t="s">
        <v>20</v>
      </c>
      <c r="D1548">
        <v>2018</v>
      </c>
      <c r="E1548">
        <v>7</v>
      </c>
      <c r="F1548">
        <v>3</v>
      </c>
      <c r="G1548">
        <v>0</v>
      </c>
      <c r="H1548">
        <v>11</v>
      </c>
      <c r="I1548">
        <v>7</v>
      </c>
      <c r="J1548">
        <v>3.66</v>
      </c>
      <c r="K1548">
        <v>68.75</v>
      </c>
      <c r="L1548">
        <v>0</v>
      </c>
      <c r="M1548">
        <v>0</v>
      </c>
      <c r="N1548">
        <v>0</v>
      </c>
      <c r="O1548" s="2">
        <f t="shared" si="103"/>
        <v>1.5714285714285714</v>
      </c>
      <c r="P1548" s="2">
        <f t="shared" si="104"/>
        <v>3.6666666666666665</v>
      </c>
      <c r="Q1548">
        <f t="shared" si="105"/>
        <v>72.41</v>
      </c>
      <c r="R1548">
        <f t="shared" si="106"/>
        <v>0</v>
      </c>
      <c r="S1548" s="3">
        <f>IF(odi[[#This Row],[Milestones]]=0,0,(odi[[#This Row],[Mat]]/odi[[#This Row],[Milestones]]))</f>
        <v>0</v>
      </c>
      <c r="T1548" s="3">
        <f>odi[[#This Row],[Milestones]]/odi[[#This Row],[Mat]]*100</f>
        <v>0</v>
      </c>
      <c r="U1548" s="3"/>
    </row>
    <row r="1549" spans="1:21" x14ac:dyDescent="0.3">
      <c r="A1549">
        <v>3</v>
      </c>
      <c r="B1549" t="s">
        <v>1751</v>
      </c>
      <c r="C1549" t="s">
        <v>19</v>
      </c>
      <c r="D1549">
        <v>2006</v>
      </c>
      <c r="E1549">
        <v>50</v>
      </c>
      <c r="F1549">
        <v>35</v>
      </c>
      <c r="G1549">
        <v>5</v>
      </c>
      <c r="H1549">
        <v>324</v>
      </c>
      <c r="I1549">
        <v>47</v>
      </c>
      <c r="J1549">
        <v>10.8</v>
      </c>
      <c r="K1549">
        <v>61.59</v>
      </c>
      <c r="L1549">
        <v>0</v>
      </c>
      <c r="M1549">
        <v>0</v>
      </c>
      <c r="N1549">
        <v>5</v>
      </c>
      <c r="O1549" s="2">
        <f t="shared" si="103"/>
        <v>6.48</v>
      </c>
      <c r="P1549" s="2">
        <f t="shared" si="104"/>
        <v>9.257142857142858</v>
      </c>
      <c r="Q1549">
        <f t="shared" si="105"/>
        <v>72.39</v>
      </c>
      <c r="R1549">
        <f t="shared" si="106"/>
        <v>0</v>
      </c>
      <c r="S1549" s="3">
        <f>IF(odi[[#This Row],[Milestones]]=0,0,(odi[[#This Row],[Mat]]/odi[[#This Row],[Milestones]]))</f>
        <v>0</v>
      </c>
      <c r="T1549" s="3">
        <f>odi[[#This Row],[Milestones]]/odi[[#This Row],[Mat]]*100</f>
        <v>0</v>
      </c>
      <c r="U1549" s="3"/>
    </row>
    <row r="1550" spans="1:21" x14ac:dyDescent="0.3">
      <c r="A1550">
        <v>12</v>
      </c>
      <c r="B1550" t="s">
        <v>2669</v>
      </c>
      <c r="C1550" t="s">
        <v>15</v>
      </c>
      <c r="D1550">
        <v>2015</v>
      </c>
      <c r="E1550">
        <v>6</v>
      </c>
      <c r="F1550">
        <v>6</v>
      </c>
      <c r="G1550">
        <v>0</v>
      </c>
      <c r="H1550">
        <v>98</v>
      </c>
      <c r="I1550">
        <v>51</v>
      </c>
      <c r="J1550">
        <v>16.329999999999998</v>
      </c>
      <c r="K1550">
        <v>56</v>
      </c>
      <c r="L1550">
        <v>0</v>
      </c>
      <c r="M1550">
        <v>1</v>
      </c>
      <c r="N1550">
        <v>1</v>
      </c>
      <c r="O1550" s="2">
        <f t="shared" si="103"/>
        <v>16.333333333333332</v>
      </c>
      <c r="P1550" s="2">
        <f t="shared" si="104"/>
        <v>16.333333333333332</v>
      </c>
      <c r="Q1550">
        <f t="shared" si="105"/>
        <v>72.33</v>
      </c>
      <c r="R1550">
        <f t="shared" si="106"/>
        <v>1</v>
      </c>
      <c r="S1550" s="3">
        <f>IF(odi[[#This Row],[Milestones]]=0,0,(odi[[#This Row],[Mat]]/odi[[#This Row],[Milestones]]))</f>
        <v>6</v>
      </c>
      <c r="T1550" s="3">
        <f>odi[[#This Row],[Milestones]]/odi[[#This Row],[Mat]]*100</f>
        <v>16.666666666666664</v>
      </c>
      <c r="U1550" s="3"/>
    </row>
    <row r="1551" spans="1:21" x14ac:dyDescent="0.3">
      <c r="A1551">
        <v>33</v>
      </c>
      <c r="B1551" t="s">
        <v>2710</v>
      </c>
      <c r="C1551" t="s">
        <v>15</v>
      </c>
      <c r="D1551">
        <v>2005</v>
      </c>
      <c r="E1551">
        <v>5</v>
      </c>
      <c r="F1551">
        <v>5</v>
      </c>
      <c r="G1551">
        <v>0</v>
      </c>
      <c r="H1551">
        <v>83</v>
      </c>
      <c r="I1551">
        <v>33</v>
      </c>
      <c r="J1551">
        <v>16.600000000000001</v>
      </c>
      <c r="K1551">
        <v>55.7</v>
      </c>
      <c r="L1551">
        <v>0</v>
      </c>
      <c r="M1551">
        <v>0</v>
      </c>
      <c r="N1551">
        <v>0</v>
      </c>
      <c r="O1551" s="2">
        <f t="shared" si="103"/>
        <v>16.600000000000001</v>
      </c>
      <c r="P1551" s="2">
        <f t="shared" si="104"/>
        <v>16.600000000000001</v>
      </c>
      <c r="Q1551">
        <f t="shared" si="105"/>
        <v>72.300000000000011</v>
      </c>
      <c r="R1551">
        <f t="shared" si="106"/>
        <v>0</v>
      </c>
      <c r="S1551" s="3">
        <f>IF(odi[[#This Row],[Milestones]]=0,0,(odi[[#This Row],[Mat]]/odi[[#This Row],[Milestones]]))</f>
        <v>0</v>
      </c>
      <c r="T1551" s="3">
        <f>odi[[#This Row],[Milestones]]/odi[[#This Row],[Mat]]*100</f>
        <v>0</v>
      </c>
      <c r="U1551" s="3"/>
    </row>
    <row r="1552" spans="1:21" x14ac:dyDescent="0.3">
      <c r="A1552">
        <v>42</v>
      </c>
      <c r="B1552" t="s">
        <v>2469</v>
      </c>
      <c r="C1552" t="s">
        <v>19</v>
      </c>
      <c r="D1552">
        <v>1993</v>
      </c>
      <c r="E1552">
        <v>13</v>
      </c>
      <c r="F1552">
        <v>12</v>
      </c>
      <c r="G1552">
        <v>2</v>
      </c>
      <c r="H1552">
        <v>238</v>
      </c>
      <c r="I1552">
        <v>60</v>
      </c>
      <c r="J1552">
        <v>23.8</v>
      </c>
      <c r="K1552">
        <v>48.47</v>
      </c>
      <c r="L1552">
        <v>0</v>
      </c>
      <c r="M1552">
        <v>3</v>
      </c>
      <c r="N1552">
        <v>0</v>
      </c>
      <c r="O1552" s="2">
        <f t="shared" si="103"/>
        <v>18.307692307692307</v>
      </c>
      <c r="P1552" s="2">
        <f t="shared" si="104"/>
        <v>19.833333333333332</v>
      </c>
      <c r="Q1552">
        <f t="shared" si="105"/>
        <v>72.27</v>
      </c>
      <c r="R1552">
        <f t="shared" si="106"/>
        <v>3</v>
      </c>
      <c r="S1552" s="3">
        <f>IF(odi[[#This Row],[Milestones]]=0,0,(odi[[#This Row],[Mat]]/odi[[#This Row],[Milestones]]))</f>
        <v>4.333333333333333</v>
      </c>
      <c r="T1552" s="3">
        <f>odi[[#This Row],[Milestones]]/odi[[#This Row],[Mat]]*100</f>
        <v>23.076923076923077</v>
      </c>
      <c r="U1552" s="3"/>
    </row>
    <row r="1553" spans="1:21" x14ac:dyDescent="0.3">
      <c r="A1553">
        <v>11</v>
      </c>
      <c r="B1553" t="s">
        <v>2585</v>
      </c>
      <c r="C1553" t="s">
        <v>12</v>
      </c>
      <c r="D1553">
        <v>1985</v>
      </c>
      <c r="E1553">
        <v>71</v>
      </c>
      <c r="F1553">
        <v>35</v>
      </c>
      <c r="G1553">
        <v>20</v>
      </c>
      <c r="H1553">
        <v>137</v>
      </c>
      <c r="I1553">
        <v>22</v>
      </c>
      <c r="J1553">
        <v>9.1300000000000008</v>
      </c>
      <c r="K1553">
        <v>63.13</v>
      </c>
      <c r="L1553">
        <v>0</v>
      </c>
      <c r="M1553">
        <v>0</v>
      </c>
      <c r="N1553">
        <v>2</v>
      </c>
      <c r="O1553" s="2">
        <f t="shared" si="103"/>
        <v>1.9295774647887325</v>
      </c>
      <c r="P1553" s="2">
        <f t="shared" si="104"/>
        <v>3.9142857142857141</v>
      </c>
      <c r="Q1553">
        <f t="shared" si="105"/>
        <v>72.260000000000005</v>
      </c>
      <c r="R1553">
        <f t="shared" si="106"/>
        <v>0</v>
      </c>
      <c r="S1553" s="3">
        <f>IF(odi[[#This Row],[Milestones]]=0,0,(odi[[#This Row],[Mat]]/odi[[#This Row],[Milestones]]))</f>
        <v>0</v>
      </c>
      <c r="T1553" s="3">
        <f>odi[[#This Row],[Milestones]]/odi[[#This Row],[Mat]]*100</f>
        <v>0</v>
      </c>
      <c r="U1553" s="3"/>
    </row>
    <row r="1554" spans="1:21" x14ac:dyDescent="0.3">
      <c r="A1554">
        <v>0</v>
      </c>
      <c r="B1554" t="s">
        <v>1794</v>
      </c>
      <c r="C1554" t="s">
        <v>15</v>
      </c>
      <c r="D1554">
        <v>2007</v>
      </c>
      <c r="E1554">
        <v>62</v>
      </c>
      <c r="F1554">
        <v>34</v>
      </c>
      <c r="G1554">
        <v>11</v>
      </c>
      <c r="H1554">
        <v>287</v>
      </c>
      <c r="I1554">
        <v>37</v>
      </c>
      <c r="J1554">
        <v>12.47</v>
      </c>
      <c r="K1554">
        <v>59.79</v>
      </c>
      <c r="L1554">
        <v>0</v>
      </c>
      <c r="M1554">
        <v>0</v>
      </c>
      <c r="N1554">
        <v>6</v>
      </c>
      <c r="O1554" s="2">
        <f t="shared" si="103"/>
        <v>4.629032258064516</v>
      </c>
      <c r="P1554" s="2">
        <f t="shared" si="104"/>
        <v>8.4411764705882355</v>
      </c>
      <c r="Q1554">
        <f t="shared" si="105"/>
        <v>72.260000000000005</v>
      </c>
      <c r="R1554">
        <f t="shared" si="106"/>
        <v>0</v>
      </c>
      <c r="S1554" s="3">
        <f>IF(odi[[#This Row],[Milestones]]=0,0,(odi[[#This Row],[Mat]]/odi[[#This Row],[Milestones]]))</f>
        <v>0</v>
      </c>
      <c r="T1554" s="3">
        <f>odi[[#This Row],[Milestones]]/odi[[#This Row],[Mat]]*100</f>
        <v>0</v>
      </c>
      <c r="U1554" s="3"/>
    </row>
    <row r="1555" spans="1:21" x14ac:dyDescent="0.3">
      <c r="A1555">
        <v>17</v>
      </c>
      <c r="B1555" t="s">
        <v>223</v>
      </c>
      <c r="C1555" t="s">
        <v>2027</v>
      </c>
      <c r="D1555">
        <v>2018</v>
      </c>
      <c r="E1555">
        <v>10</v>
      </c>
      <c r="F1555">
        <v>10</v>
      </c>
      <c r="G1555">
        <v>1</v>
      </c>
      <c r="H1555">
        <v>136</v>
      </c>
      <c r="I1555">
        <v>34</v>
      </c>
      <c r="J1555">
        <v>15.11</v>
      </c>
      <c r="K1555">
        <v>57.14</v>
      </c>
      <c r="L1555">
        <v>0</v>
      </c>
      <c r="M1555">
        <v>0</v>
      </c>
      <c r="N1555">
        <v>2</v>
      </c>
      <c r="O1555" s="2">
        <f t="shared" si="103"/>
        <v>13.6</v>
      </c>
      <c r="P1555" s="2">
        <f t="shared" si="104"/>
        <v>13.6</v>
      </c>
      <c r="Q1555">
        <f t="shared" si="105"/>
        <v>72.25</v>
      </c>
      <c r="R1555">
        <f t="shared" si="106"/>
        <v>0</v>
      </c>
      <c r="S1555" s="3">
        <f>IF(odi[[#This Row],[Milestones]]=0,0,(odi[[#This Row],[Mat]]/odi[[#This Row],[Milestones]]))</f>
        <v>0</v>
      </c>
      <c r="T1555" s="3">
        <f>odi[[#This Row],[Milestones]]/odi[[#This Row],[Mat]]*100</f>
        <v>0</v>
      </c>
      <c r="U1555" s="3"/>
    </row>
    <row r="1556" spans="1:21" x14ac:dyDescent="0.3">
      <c r="A1556">
        <v>29</v>
      </c>
      <c r="B1556" t="s">
        <v>1427</v>
      </c>
      <c r="C1556" t="s">
        <v>18</v>
      </c>
      <c r="D1556">
        <v>2017</v>
      </c>
      <c r="E1556">
        <v>43</v>
      </c>
      <c r="F1556">
        <v>15</v>
      </c>
      <c r="G1556">
        <v>8</v>
      </c>
      <c r="H1556">
        <v>95</v>
      </c>
      <c r="I1556">
        <v>34</v>
      </c>
      <c r="J1556">
        <v>13.57</v>
      </c>
      <c r="K1556">
        <v>58.64</v>
      </c>
      <c r="L1556">
        <v>0</v>
      </c>
      <c r="M1556">
        <v>0</v>
      </c>
      <c r="N1556">
        <v>1</v>
      </c>
      <c r="O1556" s="2">
        <f t="shared" si="103"/>
        <v>2.2093023255813953</v>
      </c>
      <c r="P1556" s="2">
        <f t="shared" si="104"/>
        <v>6.333333333333333</v>
      </c>
      <c r="Q1556">
        <f t="shared" si="105"/>
        <v>72.210000000000008</v>
      </c>
      <c r="R1556">
        <f t="shared" si="106"/>
        <v>0</v>
      </c>
      <c r="S1556" s="3">
        <f>IF(odi[[#This Row],[Milestones]]=0,0,(odi[[#This Row],[Mat]]/odi[[#This Row],[Milestones]]))</f>
        <v>0</v>
      </c>
      <c r="T1556" s="3">
        <f>odi[[#This Row],[Milestones]]/odi[[#This Row],[Mat]]*100</f>
        <v>0</v>
      </c>
      <c r="U1556" s="3"/>
    </row>
    <row r="1557" spans="1:21" x14ac:dyDescent="0.3">
      <c r="A1557">
        <v>26</v>
      </c>
      <c r="B1557" t="s">
        <v>2390</v>
      </c>
      <c r="C1557" t="s">
        <v>16</v>
      </c>
      <c r="D1557">
        <v>2000</v>
      </c>
      <c r="E1557">
        <v>15</v>
      </c>
      <c r="F1557">
        <v>15</v>
      </c>
      <c r="G1557">
        <v>0</v>
      </c>
      <c r="H1557">
        <v>349</v>
      </c>
      <c r="I1557">
        <v>84</v>
      </c>
      <c r="J1557">
        <v>23.26</v>
      </c>
      <c r="K1557">
        <v>48.94</v>
      </c>
      <c r="L1557">
        <v>0</v>
      </c>
      <c r="M1557">
        <v>1</v>
      </c>
      <c r="N1557">
        <v>1</v>
      </c>
      <c r="O1557" s="2">
        <f t="shared" si="103"/>
        <v>23.266666666666666</v>
      </c>
      <c r="P1557" s="2">
        <f t="shared" si="104"/>
        <v>23.266666666666666</v>
      </c>
      <c r="Q1557">
        <f t="shared" si="105"/>
        <v>72.2</v>
      </c>
      <c r="R1557">
        <f t="shared" si="106"/>
        <v>1</v>
      </c>
      <c r="S1557" s="3">
        <f>IF(odi[[#This Row],[Milestones]]=0,0,(odi[[#This Row],[Mat]]/odi[[#This Row],[Milestones]]))</f>
        <v>15</v>
      </c>
      <c r="T1557" s="3">
        <f>odi[[#This Row],[Milestones]]/odi[[#This Row],[Mat]]*100</f>
        <v>6.666666666666667</v>
      </c>
      <c r="U1557" s="3"/>
    </row>
    <row r="1558" spans="1:21" x14ac:dyDescent="0.3">
      <c r="A1558">
        <v>31</v>
      </c>
      <c r="B1558" t="s">
        <v>371</v>
      </c>
      <c r="C1558" t="s">
        <v>2023</v>
      </c>
      <c r="D1558">
        <v>2019</v>
      </c>
      <c r="E1558">
        <v>6</v>
      </c>
      <c r="F1558">
        <v>6</v>
      </c>
      <c r="G1558">
        <v>1</v>
      </c>
      <c r="H1558">
        <v>94</v>
      </c>
      <c r="I1558">
        <v>29</v>
      </c>
      <c r="J1558">
        <v>18.8</v>
      </c>
      <c r="K1558">
        <v>53.4</v>
      </c>
      <c r="L1558">
        <v>0</v>
      </c>
      <c r="M1558">
        <v>0</v>
      </c>
      <c r="N1558">
        <v>1</v>
      </c>
      <c r="O1558" s="2">
        <f t="shared" si="103"/>
        <v>15.666666666666666</v>
      </c>
      <c r="P1558" s="2">
        <f t="shared" si="104"/>
        <v>15.666666666666666</v>
      </c>
      <c r="Q1558">
        <f t="shared" si="105"/>
        <v>72.2</v>
      </c>
      <c r="R1558">
        <f t="shared" si="106"/>
        <v>0</v>
      </c>
      <c r="S1558" s="3">
        <f>IF(odi[[#This Row],[Milestones]]=0,0,(odi[[#This Row],[Mat]]/odi[[#This Row],[Milestones]]))</f>
        <v>0</v>
      </c>
      <c r="T1558" s="3">
        <f>odi[[#This Row],[Milestones]]/odi[[#This Row],[Mat]]*100</f>
        <v>0</v>
      </c>
      <c r="U1558" s="3"/>
    </row>
    <row r="1559" spans="1:21" x14ac:dyDescent="0.3">
      <c r="A1559">
        <v>49</v>
      </c>
      <c r="B1559" t="s">
        <v>2524</v>
      </c>
      <c r="C1559" t="s">
        <v>13</v>
      </c>
      <c r="D1559">
        <v>1978</v>
      </c>
      <c r="E1559">
        <v>8</v>
      </c>
      <c r="F1559">
        <v>8</v>
      </c>
      <c r="G1559">
        <v>0</v>
      </c>
      <c r="H1559">
        <v>173</v>
      </c>
      <c r="I1559">
        <v>44</v>
      </c>
      <c r="J1559">
        <v>21.62</v>
      </c>
      <c r="K1559">
        <v>50.58</v>
      </c>
      <c r="L1559">
        <v>0</v>
      </c>
      <c r="M1559">
        <v>0</v>
      </c>
      <c r="N1559">
        <v>1</v>
      </c>
      <c r="O1559" s="2">
        <f t="shared" si="103"/>
        <v>21.625</v>
      </c>
      <c r="P1559" s="2">
        <f t="shared" si="104"/>
        <v>21.625</v>
      </c>
      <c r="Q1559">
        <f t="shared" si="105"/>
        <v>72.2</v>
      </c>
      <c r="R1559">
        <f t="shared" si="106"/>
        <v>0</v>
      </c>
      <c r="S1559" s="3">
        <f>IF(odi[[#This Row],[Milestones]]=0,0,(odi[[#This Row],[Mat]]/odi[[#This Row],[Milestones]]))</f>
        <v>0</v>
      </c>
      <c r="T1559" s="3">
        <f>odi[[#This Row],[Milestones]]/odi[[#This Row],[Mat]]*100</f>
        <v>0</v>
      </c>
      <c r="U1559" s="3"/>
    </row>
    <row r="1560" spans="1:21" x14ac:dyDescent="0.3">
      <c r="A1560">
        <v>49</v>
      </c>
      <c r="B1560" t="s">
        <v>3002</v>
      </c>
      <c r="C1560" t="s">
        <v>12</v>
      </c>
      <c r="D1560">
        <v>2004</v>
      </c>
      <c r="E1560">
        <v>25</v>
      </c>
      <c r="F1560">
        <v>6</v>
      </c>
      <c r="G1560">
        <v>4</v>
      </c>
      <c r="H1560">
        <v>27</v>
      </c>
      <c r="I1560">
        <v>13</v>
      </c>
      <c r="J1560">
        <v>13.5</v>
      </c>
      <c r="K1560">
        <v>58.69</v>
      </c>
      <c r="L1560">
        <v>0</v>
      </c>
      <c r="M1560">
        <v>0</v>
      </c>
      <c r="N1560">
        <v>2</v>
      </c>
      <c r="O1560" s="2">
        <f t="shared" si="103"/>
        <v>1.08</v>
      </c>
      <c r="P1560" s="2">
        <f t="shared" si="104"/>
        <v>4.5</v>
      </c>
      <c r="Q1560">
        <f t="shared" si="105"/>
        <v>72.19</v>
      </c>
      <c r="R1560">
        <f t="shared" si="106"/>
        <v>0</v>
      </c>
      <c r="S1560" s="3">
        <f>IF(odi[[#This Row],[Milestones]]=0,0,(odi[[#This Row],[Mat]]/odi[[#This Row],[Milestones]]))</f>
        <v>0</v>
      </c>
      <c r="T1560" s="3">
        <f>odi[[#This Row],[Milestones]]/odi[[#This Row],[Mat]]*100</f>
        <v>0</v>
      </c>
      <c r="U1560" s="3"/>
    </row>
    <row r="1561" spans="1:21" x14ac:dyDescent="0.3">
      <c r="A1561">
        <v>36</v>
      </c>
      <c r="B1561" t="s">
        <v>2514</v>
      </c>
      <c r="C1561" t="s">
        <v>12</v>
      </c>
      <c r="D1561">
        <v>1985</v>
      </c>
      <c r="E1561">
        <v>50</v>
      </c>
      <c r="F1561">
        <v>30</v>
      </c>
      <c r="G1561">
        <v>6</v>
      </c>
      <c r="H1561">
        <v>181</v>
      </c>
      <c r="I1561">
        <v>21</v>
      </c>
      <c r="J1561">
        <v>7.54</v>
      </c>
      <c r="K1561">
        <v>64.64</v>
      </c>
      <c r="L1561">
        <v>0</v>
      </c>
      <c r="M1561">
        <v>0</v>
      </c>
      <c r="N1561">
        <v>5</v>
      </c>
      <c r="O1561" s="2">
        <f t="shared" si="103"/>
        <v>3.62</v>
      </c>
      <c r="P1561" s="2">
        <f t="shared" si="104"/>
        <v>6.0333333333333332</v>
      </c>
      <c r="Q1561">
        <f t="shared" si="105"/>
        <v>72.180000000000007</v>
      </c>
      <c r="R1561">
        <f t="shared" si="106"/>
        <v>0</v>
      </c>
      <c r="S1561" s="3">
        <f>IF(odi[[#This Row],[Milestones]]=0,0,(odi[[#This Row],[Mat]]/odi[[#This Row],[Milestones]]))</f>
        <v>0</v>
      </c>
      <c r="T1561" s="3">
        <f>odi[[#This Row],[Milestones]]/odi[[#This Row],[Mat]]*100</f>
        <v>0</v>
      </c>
      <c r="U1561" s="3"/>
    </row>
    <row r="1562" spans="1:21" x14ac:dyDescent="0.3">
      <c r="A1562">
        <v>6</v>
      </c>
      <c r="B1562" t="s">
        <v>1890</v>
      </c>
      <c r="C1562" t="s">
        <v>2025</v>
      </c>
      <c r="D1562">
        <v>2017</v>
      </c>
      <c r="E1562">
        <v>10</v>
      </c>
      <c r="F1562">
        <v>10</v>
      </c>
      <c r="G1562">
        <v>1</v>
      </c>
      <c r="H1562">
        <v>170</v>
      </c>
      <c r="I1562">
        <v>46</v>
      </c>
      <c r="J1562">
        <v>18.88</v>
      </c>
      <c r="K1562">
        <v>53.29</v>
      </c>
      <c r="L1562">
        <v>0</v>
      </c>
      <c r="M1562">
        <v>0</v>
      </c>
      <c r="N1562">
        <v>2</v>
      </c>
      <c r="O1562" s="2">
        <f t="shared" si="103"/>
        <v>17</v>
      </c>
      <c r="P1562" s="2">
        <f t="shared" si="104"/>
        <v>17</v>
      </c>
      <c r="Q1562">
        <f t="shared" si="105"/>
        <v>72.17</v>
      </c>
      <c r="R1562">
        <f t="shared" si="106"/>
        <v>0</v>
      </c>
      <c r="S1562" s="3">
        <f>IF(odi[[#This Row],[Milestones]]=0,0,(odi[[#This Row],[Mat]]/odi[[#This Row],[Milestones]]))</f>
        <v>0</v>
      </c>
      <c r="T1562" s="3">
        <f>odi[[#This Row],[Milestones]]/odi[[#This Row],[Mat]]*100</f>
        <v>0</v>
      </c>
      <c r="U1562" s="3"/>
    </row>
    <row r="1563" spans="1:21" x14ac:dyDescent="0.3">
      <c r="A1563">
        <v>29</v>
      </c>
      <c r="B1563" t="s">
        <v>3024</v>
      </c>
      <c r="C1563" t="s">
        <v>16</v>
      </c>
      <c r="D1563">
        <v>1978</v>
      </c>
      <c r="E1563">
        <v>6</v>
      </c>
      <c r="F1563">
        <v>2</v>
      </c>
      <c r="G1563">
        <v>1</v>
      </c>
      <c r="H1563">
        <v>25</v>
      </c>
      <c r="I1563">
        <v>21</v>
      </c>
      <c r="J1563">
        <v>25</v>
      </c>
      <c r="K1563">
        <v>47.16</v>
      </c>
      <c r="L1563">
        <v>0</v>
      </c>
      <c r="M1563">
        <v>0</v>
      </c>
      <c r="N1563">
        <v>0</v>
      </c>
      <c r="O1563" s="2">
        <f t="shared" si="103"/>
        <v>4.166666666666667</v>
      </c>
      <c r="P1563" s="2">
        <f t="shared" si="104"/>
        <v>12.5</v>
      </c>
      <c r="Q1563">
        <f t="shared" si="105"/>
        <v>72.16</v>
      </c>
      <c r="R1563">
        <f t="shared" si="106"/>
        <v>0</v>
      </c>
      <c r="S1563" s="3">
        <f>IF(odi[[#This Row],[Milestones]]=0,0,(odi[[#This Row],[Mat]]/odi[[#This Row],[Milestones]]))</f>
        <v>0</v>
      </c>
      <c r="T1563" s="3">
        <f>odi[[#This Row],[Milestones]]/odi[[#This Row],[Mat]]*100</f>
        <v>0</v>
      </c>
      <c r="U1563" s="3"/>
    </row>
    <row r="1564" spans="1:21" x14ac:dyDescent="0.3">
      <c r="A1564">
        <v>14</v>
      </c>
      <c r="B1564" t="s">
        <v>2383</v>
      </c>
      <c r="C1564" t="s">
        <v>20</v>
      </c>
      <c r="D1564">
        <v>2004</v>
      </c>
      <c r="E1564">
        <v>20</v>
      </c>
      <c r="F1564">
        <v>19</v>
      </c>
      <c r="G1564">
        <v>0</v>
      </c>
      <c r="H1564">
        <v>362</v>
      </c>
      <c r="I1564">
        <v>95</v>
      </c>
      <c r="J1564">
        <v>19.05</v>
      </c>
      <c r="K1564">
        <v>53.07</v>
      </c>
      <c r="L1564">
        <v>0</v>
      </c>
      <c r="M1564">
        <v>2</v>
      </c>
      <c r="N1564">
        <v>4</v>
      </c>
      <c r="O1564" s="2">
        <f t="shared" si="103"/>
        <v>18.100000000000001</v>
      </c>
      <c r="P1564" s="2">
        <f t="shared" si="104"/>
        <v>19.05263157894737</v>
      </c>
      <c r="Q1564">
        <f t="shared" si="105"/>
        <v>72.12</v>
      </c>
      <c r="R1564">
        <f t="shared" si="106"/>
        <v>2</v>
      </c>
      <c r="S1564" s="3">
        <f>IF(odi[[#This Row],[Milestones]]=0,0,(odi[[#This Row],[Mat]]/odi[[#This Row],[Milestones]]))</f>
        <v>10</v>
      </c>
      <c r="T1564" s="3">
        <f>odi[[#This Row],[Milestones]]/odi[[#This Row],[Mat]]*100</f>
        <v>10</v>
      </c>
      <c r="U1564" s="3"/>
    </row>
    <row r="1565" spans="1:21" x14ac:dyDescent="0.3">
      <c r="A1565">
        <v>9</v>
      </c>
      <c r="B1565" t="s">
        <v>3008</v>
      </c>
      <c r="C1565" t="s">
        <v>16</v>
      </c>
      <c r="D1565">
        <v>1977</v>
      </c>
      <c r="E1565">
        <v>3</v>
      </c>
      <c r="F1565">
        <v>3</v>
      </c>
      <c r="G1565">
        <v>1</v>
      </c>
      <c r="H1565">
        <v>26</v>
      </c>
      <c r="I1565">
        <v>18</v>
      </c>
      <c r="J1565">
        <v>13</v>
      </c>
      <c r="K1565">
        <v>59.09</v>
      </c>
      <c r="L1565">
        <v>0</v>
      </c>
      <c r="M1565">
        <v>0</v>
      </c>
      <c r="N1565">
        <v>0</v>
      </c>
      <c r="O1565" s="2">
        <f t="shared" si="103"/>
        <v>8.6666666666666661</v>
      </c>
      <c r="P1565" s="2">
        <f t="shared" si="104"/>
        <v>8.6666666666666661</v>
      </c>
      <c r="Q1565">
        <f t="shared" si="105"/>
        <v>72.09</v>
      </c>
      <c r="R1565">
        <f t="shared" si="106"/>
        <v>0</v>
      </c>
      <c r="S1565" s="3">
        <f>IF(odi[[#This Row],[Milestones]]=0,0,(odi[[#This Row],[Mat]]/odi[[#This Row],[Milestones]]))</f>
        <v>0</v>
      </c>
      <c r="T1565" s="3">
        <f>odi[[#This Row],[Milestones]]/odi[[#This Row],[Mat]]*100</f>
        <v>0</v>
      </c>
      <c r="U1565" s="3"/>
    </row>
    <row r="1566" spans="1:21" x14ac:dyDescent="0.3">
      <c r="A1566">
        <v>19</v>
      </c>
      <c r="B1566" t="s">
        <v>2875</v>
      </c>
      <c r="C1566" t="s">
        <v>13</v>
      </c>
      <c r="D1566">
        <v>1986</v>
      </c>
      <c r="E1566">
        <v>2</v>
      </c>
      <c r="F1566">
        <v>2</v>
      </c>
      <c r="G1566">
        <v>0</v>
      </c>
      <c r="H1566">
        <v>43</v>
      </c>
      <c r="I1566">
        <v>34</v>
      </c>
      <c r="J1566">
        <v>21.5</v>
      </c>
      <c r="K1566">
        <v>50.58</v>
      </c>
      <c r="L1566">
        <v>0</v>
      </c>
      <c r="M1566">
        <v>0</v>
      </c>
      <c r="N1566">
        <v>0</v>
      </c>
      <c r="O1566" s="2">
        <f t="shared" si="103"/>
        <v>21.5</v>
      </c>
      <c r="P1566" s="2">
        <f t="shared" si="104"/>
        <v>21.5</v>
      </c>
      <c r="Q1566">
        <f t="shared" si="105"/>
        <v>72.08</v>
      </c>
      <c r="R1566">
        <f t="shared" si="106"/>
        <v>0</v>
      </c>
      <c r="S1566" s="3">
        <f>IF(odi[[#This Row],[Milestones]]=0,0,(odi[[#This Row],[Mat]]/odi[[#This Row],[Milestones]]))</f>
        <v>0</v>
      </c>
      <c r="T1566" s="3">
        <f>odi[[#This Row],[Milestones]]/odi[[#This Row],[Mat]]*100</f>
        <v>0</v>
      </c>
      <c r="U1566" s="3"/>
    </row>
    <row r="1567" spans="1:21" x14ac:dyDescent="0.3">
      <c r="A1567">
        <v>40</v>
      </c>
      <c r="B1567" t="s">
        <v>1044</v>
      </c>
      <c r="C1567" t="s">
        <v>2024</v>
      </c>
      <c r="D1567">
        <v>2011</v>
      </c>
      <c r="E1567">
        <v>79</v>
      </c>
      <c r="F1567">
        <v>62</v>
      </c>
      <c r="G1567">
        <v>19</v>
      </c>
      <c r="H1567">
        <v>391</v>
      </c>
      <c r="I1567">
        <v>36</v>
      </c>
      <c r="J1567">
        <v>9.09</v>
      </c>
      <c r="K1567">
        <v>62.96</v>
      </c>
      <c r="L1567">
        <v>0</v>
      </c>
      <c r="M1567">
        <v>0</v>
      </c>
      <c r="N1567">
        <v>9</v>
      </c>
      <c r="O1567" s="2">
        <f t="shared" si="103"/>
        <v>4.9493670886075947</v>
      </c>
      <c r="P1567" s="2">
        <f t="shared" si="104"/>
        <v>6.306451612903226</v>
      </c>
      <c r="Q1567">
        <f t="shared" si="105"/>
        <v>72.05</v>
      </c>
      <c r="R1567">
        <f t="shared" si="106"/>
        <v>0</v>
      </c>
      <c r="S1567" s="3">
        <f>IF(odi[[#This Row],[Milestones]]=0,0,(odi[[#This Row],[Mat]]/odi[[#This Row],[Milestones]]))</f>
        <v>0</v>
      </c>
      <c r="T1567" s="3">
        <f>odi[[#This Row],[Milestones]]/odi[[#This Row],[Mat]]*100</f>
        <v>0</v>
      </c>
      <c r="U1567" s="3"/>
    </row>
    <row r="1568" spans="1:21" x14ac:dyDescent="0.3">
      <c r="A1568">
        <v>23</v>
      </c>
      <c r="B1568" t="s">
        <v>1682</v>
      </c>
      <c r="C1568" t="s">
        <v>2027</v>
      </c>
      <c r="D1568">
        <v>2008</v>
      </c>
      <c r="E1568">
        <v>4</v>
      </c>
      <c r="F1568">
        <v>4</v>
      </c>
      <c r="G1568">
        <v>1</v>
      </c>
      <c r="H1568">
        <v>38</v>
      </c>
      <c r="I1568">
        <v>21</v>
      </c>
      <c r="J1568">
        <v>12.66</v>
      </c>
      <c r="K1568">
        <v>59.37</v>
      </c>
      <c r="L1568">
        <v>0</v>
      </c>
      <c r="M1568">
        <v>0</v>
      </c>
      <c r="N1568">
        <v>1</v>
      </c>
      <c r="O1568" s="2">
        <f t="shared" si="103"/>
        <v>9.5</v>
      </c>
      <c r="P1568" s="2">
        <f t="shared" si="104"/>
        <v>9.5</v>
      </c>
      <c r="Q1568">
        <f t="shared" si="105"/>
        <v>72.03</v>
      </c>
      <c r="R1568">
        <f t="shared" si="106"/>
        <v>0</v>
      </c>
      <c r="S1568" s="3">
        <f>IF(odi[[#This Row],[Milestones]]=0,0,(odi[[#This Row],[Mat]]/odi[[#This Row],[Milestones]]))</f>
        <v>0</v>
      </c>
      <c r="T1568" s="3">
        <f>odi[[#This Row],[Milestones]]/odi[[#This Row],[Mat]]*100</f>
        <v>0</v>
      </c>
      <c r="U1568" s="3"/>
    </row>
    <row r="1569" spans="1:21" x14ac:dyDescent="0.3">
      <c r="A1569">
        <v>44</v>
      </c>
      <c r="B1569" t="s">
        <v>2370</v>
      </c>
      <c r="C1569" t="s">
        <v>16</v>
      </c>
      <c r="D1569">
        <v>1980</v>
      </c>
      <c r="E1569">
        <v>19</v>
      </c>
      <c r="F1569">
        <v>19</v>
      </c>
      <c r="G1569">
        <v>1</v>
      </c>
      <c r="H1569">
        <v>383</v>
      </c>
      <c r="I1569">
        <v>74</v>
      </c>
      <c r="J1569">
        <v>21.27</v>
      </c>
      <c r="K1569">
        <v>50.72</v>
      </c>
      <c r="L1569">
        <v>0</v>
      </c>
      <c r="M1569">
        <v>2</v>
      </c>
      <c r="N1569">
        <v>0</v>
      </c>
      <c r="O1569" s="2">
        <f t="shared" si="103"/>
        <v>20.157894736842106</v>
      </c>
      <c r="P1569" s="2">
        <f t="shared" si="104"/>
        <v>20.157894736842106</v>
      </c>
      <c r="Q1569">
        <f t="shared" si="105"/>
        <v>71.989999999999995</v>
      </c>
      <c r="R1569">
        <f t="shared" si="106"/>
        <v>2</v>
      </c>
      <c r="S1569" s="3">
        <f>IF(odi[[#This Row],[Milestones]]=0,0,(odi[[#This Row],[Mat]]/odi[[#This Row],[Milestones]]))</f>
        <v>9.5</v>
      </c>
      <c r="T1569" s="3">
        <f>odi[[#This Row],[Milestones]]/odi[[#This Row],[Mat]]*100</f>
        <v>10.526315789473683</v>
      </c>
      <c r="U1569" s="3"/>
    </row>
    <row r="1570" spans="1:21" x14ac:dyDescent="0.3">
      <c r="A1570">
        <v>33</v>
      </c>
      <c r="B1570" t="s">
        <v>2393</v>
      </c>
      <c r="C1570" t="s">
        <v>14</v>
      </c>
      <c r="D1570">
        <v>2002</v>
      </c>
      <c r="E1570">
        <v>134</v>
      </c>
      <c r="F1570">
        <v>64</v>
      </c>
      <c r="G1570">
        <v>24</v>
      </c>
      <c r="H1570">
        <v>344</v>
      </c>
      <c r="I1570">
        <v>32</v>
      </c>
      <c r="J1570">
        <v>8.6</v>
      </c>
      <c r="K1570">
        <v>63.35</v>
      </c>
      <c r="L1570">
        <v>0</v>
      </c>
      <c r="M1570">
        <v>0</v>
      </c>
      <c r="N1570">
        <v>12</v>
      </c>
      <c r="O1570" s="2">
        <f t="shared" si="103"/>
        <v>2.5671641791044775</v>
      </c>
      <c r="P1570" s="2">
        <f t="shared" si="104"/>
        <v>5.375</v>
      </c>
      <c r="Q1570">
        <f t="shared" si="105"/>
        <v>71.95</v>
      </c>
      <c r="R1570">
        <f t="shared" si="106"/>
        <v>0</v>
      </c>
      <c r="S1570" s="3">
        <f>IF(odi[[#This Row],[Milestones]]=0,0,(odi[[#This Row],[Mat]]/odi[[#This Row],[Milestones]]))</f>
        <v>0</v>
      </c>
      <c r="T1570" s="3">
        <f>odi[[#This Row],[Milestones]]/odi[[#This Row],[Mat]]*100</f>
        <v>0</v>
      </c>
      <c r="U1570" s="3"/>
    </row>
    <row r="1571" spans="1:21" x14ac:dyDescent="0.3">
      <c r="A1571">
        <v>5</v>
      </c>
      <c r="B1571" t="s">
        <v>3075</v>
      </c>
      <c r="C1571" t="s">
        <v>2021</v>
      </c>
      <c r="D1571">
        <v>1996</v>
      </c>
      <c r="E1571">
        <v>3</v>
      </c>
      <c r="F1571">
        <v>2</v>
      </c>
      <c r="G1571">
        <v>1</v>
      </c>
      <c r="H1571">
        <v>19</v>
      </c>
      <c r="I1571">
        <v>19</v>
      </c>
      <c r="J1571">
        <v>19</v>
      </c>
      <c r="K1571">
        <v>52.77</v>
      </c>
      <c r="L1571">
        <v>0</v>
      </c>
      <c r="M1571">
        <v>0</v>
      </c>
      <c r="N1571">
        <v>0</v>
      </c>
      <c r="O1571" s="2">
        <f t="shared" si="103"/>
        <v>6.333333333333333</v>
      </c>
      <c r="P1571" s="2">
        <f t="shared" si="104"/>
        <v>9.5</v>
      </c>
      <c r="Q1571">
        <f t="shared" si="105"/>
        <v>71.77000000000001</v>
      </c>
      <c r="R1571">
        <f t="shared" si="106"/>
        <v>0</v>
      </c>
      <c r="S1571" s="3">
        <f>IF(odi[[#This Row],[Milestones]]=0,0,(odi[[#This Row],[Mat]]/odi[[#This Row],[Milestones]]))</f>
        <v>0</v>
      </c>
      <c r="T1571" s="3">
        <f>odi[[#This Row],[Milestones]]/odi[[#This Row],[Mat]]*100</f>
        <v>0</v>
      </c>
      <c r="U1571" s="3"/>
    </row>
    <row r="1572" spans="1:21" x14ac:dyDescent="0.3">
      <c r="A1572">
        <v>30</v>
      </c>
      <c r="B1572" t="s">
        <v>2224</v>
      </c>
      <c r="C1572" t="s">
        <v>14</v>
      </c>
      <c r="D1572">
        <v>1990</v>
      </c>
      <c r="E1572">
        <v>54</v>
      </c>
      <c r="F1572">
        <v>52</v>
      </c>
      <c r="G1572">
        <v>1</v>
      </c>
      <c r="H1572">
        <v>1022</v>
      </c>
      <c r="I1572">
        <v>72</v>
      </c>
      <c r="J1572">
        <v>20.03</v>
      </c>
      <c r="K1572">
        <v>51.66</v>
      </c>
      <c r="L1572">
        <v>0</v>
      </c>
      <c r="M1572">
        <v>4</v>
      </c>
      <c r="N1572">
        <v>3</v>
      </c>
      <c r="O1572" s="2">
        <f t="shared" si="103"/>
        <v>18.925925925925927</v>
      </c>
      <c r="P1572" s="2">
        <f t="shared" si="104"/>
        <v>19.653846153846153</v>
      </c>
      <c r="Q1572">
        <f t="shared" si="105"/>
        <v>71.69</v>
      </c>
      <c r="R1572">
        <f t="shared" si="106"/>
        <v>4</v>
      </c>
      <c r="S1572" s="3">
        <f>IF(odi[[#This Row],[Milestones]]=0,0,(odi[[#This Row],[Mat]]/odi[[#This Row],[Milestones]]))</f>
        <v>13.5</v>
      </c>
      <c r="T1572" s="3">
        <f>odi[[#This Row],[Milestones]]/odi[[#This Row],[Mat]]*100</f>
        <v>7.4074074074074066</v>
      </c>
      <c r="U1572" s="3"/>
    </row>
    <row r="1573" spans="1:21" x14ac:dyDescent="0.3">
      <c r="A1573">
        <v>38</v>
      </c>
      <c r="B1573" t="s">
        <v>1410</v>
      </c>
      <c r="C1573" t="s">
        <v>21</v>
      </c>
      <c r="D1573">
        <v>2017</v>
      </c>
      <c r="E1573">
        <v>17</v>
      </c>
      <c r="F1573">
        <v>16</v>
      </c>
      <c r="G1573">
        <v>1</v>
      </c>
      <c r="H1573">
        <v>264</v>
      </c>
      <c r="I1573">
        <v>60</v>
      </c>
      <c r="J1573">
        <v>17.600000000000001</v>
      </c>
      <c r="K1573">
        <v>54.09</v>
      </c>
      <c r="L1573">
        <v>0</v>
      </c>
      <c r="M1573">
        <v>2</v>
      </c>
      <c r="N1573">
        <v>3</v>
      </c>
      <c r="O1573" s="2">
        <f t="shared" si="103"/>
        <v>15.529411764705882</v>
      </c>
      <c r="P1573" s="2">
        <f t="shared" si="104"/>
        <v>16.5</v>
      </c>
      <c r="Q1573">
        <f t="shared" si="105"/>
        <v>71.69</v>
      </c>
      <c r="R1573">
        <f t="shared" si="106"/>
        <v>2</v>
      </c>
      <c r="S1573" s="3">
        <f>IF(odi[[#This Row],[Milestones]]=0,0,(odi[[#This Row],[Mat]]/odi[[#This Row],[Milestones]]))</f>
        <v>8.5</v>
      </c>
      <c r="T1573" s="3">
        <f>odi[[#This Row],[Milestones]]/odi[[#This Row],[Mat]]*100</f>
        <v>11.76470588235294</v>
      </c>
      <c r="U1573" s="3"/>
    </row>
    <row r="1574" spans="1:21" x14ac:dyDescent="0.3">
      <c r="A1574">
        <v>11</v>
      </c>
      <c r="B1574" t="s">
        <v>2282</v>
      </c>
      <c r="C1574" t="s">
        <v>14</v>
      </c>
      <c r="D1574">
        <v>1999</v>
      </c>
      <c r="E1574">
        <v>35</v>
      </c>
      <c r="F1574">
        <v>33</v>
      </c>
      <c r="G1574">
        <v>1</v>
      </c>
      <c r="H1574">
        <v>669</v>
      </c>
      <c r="I1574">
        <v>66</v>
      </c>
      <c r="J1574">
        <v>20.9</v>
      </c>
      <c r="K1574">
        <v>50.75</v>
      </c>
      <c r="L1574">
        <v>0</v>
      </c>
      <c r="M1574">
        <v>4</v>
      </c>
      <c r="N1574">
        <v>3</v>
      </c>
      <c r="O1574" s="2">
        <f t="shared" si="103"/>
        <v>19.114285714285714</v>
      </c>
      <c r="P1574" s="2">
        <f t="shared" si="104"/>
        <v>20.272727272727273</v>
      </c>
      <c r="Q1574">
        <f t="shared" si="105"/>
        <v>71.650000000000006</v>
      </c>
      <c r="R1574">
        <f t="shared" si="106"/>
        <v>4</v>
      </c>
      <c r="S1574" s="3">
        <f>IF(odi[[#This Row],[Milestones]]=0,0,(odi[[#This Row],[Mat]]/odi[[#This Row],[Milestones]]))</f>
        <v>8.75</v>
      </c>
      <c r="T1574" s="3">
        <f>odi[[#This Row],[Milestones]]/odi[[#This Row],[Mat]]*100</f>
        <v>11.428571428571429</v>
      </c>
      <c r="U1574" s="3"/>
    </row>
    <row r="1575" spans="1:21" x14ac:dyDescent="0.3">
      <c r="A1575">
        <v>10</v>
      </c>
      <c r="B1575" t="s">
        <v>2238</v>
      </c>
      <c r="C1575" t="s">
        <v>11</v>
      </c>
      <c r="D1575">
        <v>2007</v>
      </c>
      <c r="E1575">
        <v>271</v>
      </c>
      <c r="F1575">
        <v>136</v>
      </c>
      <c r="G1575">
        <v>47</v>
      </c>
      <c r="H1575">
        <v>938</v>
      </c>
      <c r="I1575">
        <v>26</v>
      </c>
      <c r="J1575">
        <v>10.53</v>
      </c>
      <c r="K1575">
        <v>61.06</v>
      </c>
      <c r="L1575">
        <v>0</v>
      </c>
      <c r="M1575">
        <v>0</v>
      </c>
      <c r="N1575">
        <v>18</v>
      </c>
      <c r="O1575" s="2">
        <f t="shared" si="103"/>
        <v>3.4612546125461257</v>
      </c>
      <c r="P1575" s="2">
        <f t="shared" si="104"/>
        <v>6.8970588235294121</v>
      </c>
      <c r="Q1575">
        <f t="shared" si="105"/>
        <v>71.59</v>
      </c>
      <c r="R1575">
        <f t="shared" si="106"/>
        <v>0</v>
      </c>
      <c r="S1575" s="3">
        <f>IF(odi[[#This Row],[Milestones]]=0,0,(odi[[#This Row],[Mat]]/odi[[#This Row],[Milestones]]))</f>
        <v>0</v>
      </c>
      <c r="T1575" s="3">
        <f>odi[[#This Row],[Milestones]]/odi[[#This Row],[Mat]]*100</f>
        <v>0</v>
      </c>
      <c r="U1575" s="3"/>
    </row>
    <row r="1576" spans="1:21" x14ac:dyDescent="0.3">
      <c r="A1576">
        <v>45</v>
      </c>
      <c r="B1576" t="s">
        <v>1888</v>
      </c>
      <c r="C1576" t="s">
        <v>2030</v>
      </c>
      <c r="D1576">
        <v>2014</v>
      </c>
      <c r="E1576">
        <v>13</v>
      </c>
      <c r="F1576">
        <v>13</v>
      </c>
      <c r="G1576">
        <v>0</v>
      </c>
      <c r="H1576">
        <v>175</v>
      </c>
      <c r="I1576">
        <v>49</v>
      </c>
      <c r="J1576">
        <v>13.46</v>
      </c>
      <c r="K1576">
        <v>58.13</v>
      </c>
      <c r="L1576">
        <v>0</v>
      </c>
      <c r="M1576">
        <v>0</v>
      </c>
      <c r="N1576">
        <v>2</v>
      </c>
      <c r="O1576" s="2">
        <f t="shared" si="103"/>
        <v>13.461538461538462</v>
      </c>
      <c r="P1576" s="2">
        <f t="shared" si="104"/>
        <v>13.461538461538462</v>
      </c>
      <c r="Q1576">
        <f t="shared" si="105"/>
        <v>71.59</v>
      </c>
      <c r="R1576">
        <f t="shared" si="106"/>
        <v>0</v>
      </c>
      <c r="S1576" s="3">
        <f>IF(odi[[#This Row],[Milestones]]=0,0,(odi[[#This Row],[Mat]]/odi[[#This Row],[Milestones]]))</f>
        <v>0</v>
      </c>
      <c r="T1576" s="3">
        <f>odi[[#This Row],[Milestones]]/odi[[#This Row],[Mat]]*100</f>
        <v>0</v>
      </c>
      <c r="U1576" s="3"/>
    </row>
    <row r="1577" spans="1:21" x14ac:dyDescent="0.3">
      <c r="A1577">
        <v>12</v>
      </c>
      <c r="B1577" t="s">
        <v>1854</v>
      </c>
      <c r="C1577" t="s">
        <v>13</v>
      </c>
      <c r="D1577">
        <v>2011</v>
      </c>
      <c r="E1577">
        <v>11</v>
      </c>
      <c r="F1577">
        <v>8</v>
      </c>
      <c r="G1577">
        <v>2</v>
      </c>
      <c r="H1577">
        <v>39</v>
      </c>
      <c r="I1577">
        <v>9</v>
      </c>
      <c r="J1577">
        <v>6.5</v>
      </c>
      <c r="K1577">
        <v>65</v>
      </c>
      <c r="L1577">
        <v>0</v>
      </c>
      <c r="M1577">
        <v>0</v>
      </c>
      <c r="N1577">
        <v>0</v>
      </c>
      <c r="O1577" s="2">
        <f t="shared" si="103"/>
        <v>3.5454545454545454</v>
      </c>
      <c r="P1577" s="2">
        <f t="shared" si="104"/>
        <v>4.875</v>
      </c>
      <c r="Q1577">
        <f t="shared" si="105"/>
        <v>71.5</v>
      </c>
      <c r="R1577">
        <f t="shared" si="106"/>
        <v>0</v>
      </c>
      <c r="S1577" s="3">
        <f>IF(odi[[#This Row],[Milestones]]=0,0,(odi[[#This Row],[Mat]]/odi[[#This Row],[Milestones]]))</f>
        <v>0</v>
      </c>
      <c r="T1577" s="3">
        <f>odi[[#This Row],[Milestones]]/odi[[#This Row],[Mat]]*100</f>
        <v>0</v>
      </c>
      <c r="U1577" s="3"/>
    </row>
    <row r="1578" spans="1:21" x14ac:dyDescent="0.3">
      <c r="A1578">
        <v>6</v>
      </c>
      <c r="B1578" t="s">
        <v>2901</v>
      </c>
      <c r="C1578" t="s">
        <v>2021</v>
      </c>
      <c r="D1578">
        <v>2011</v>
      </c>
      <c r="E1578">
        <v>2</v>
      </c>
      <c r="F1578">
        <v>2</v>
      </c>
      <c r="G1578">
        <v>0</v>
      </c>
      <c r="H1578">
        <v>39</v>
      </c>
      <c r="I1578">
        <v>34</v>
      </c>
      <c r="J1578">
        <v>19.5</v>
      </c>
      <c r="K1578">
        <v>52</v>
      </c>
      <c r="L1578">
        <v>0</v>
      </c>
      <c r="M1578">
        <v>0</v>
      </c>
      <c r="N1578">
        <v>0</v>
      </c>
      <c r="O1578" s="2">
        <f t="shared" si="103"/>
        <v>19.5</v>
      </c>
      <c r="P1578" s="2">
        <f t="shared" si="104"/>
        <v>19.5</v>
      </c>
      <c r="Q1578">
        <f t="shared" si="105"/>
        <v>71.5</v>
      </c>
      <c r="R1578">
        <f t="shared" si="106"/>
        <v>0</v>
      </c>
      <c r="S1578" s="3">
        <f>IF(odi[[#This Row],[Milestones]]=0,0,(odi[[#This Row],[Mat]]/odi[[#This Row],[Milestones]]))</f>
        <v>0</v>
      </c>
      <c r="T1578" s="3">
        <f>odi[[#This Row],[Milestones]]/odi[[#This Row],[Mat]]*100</f>
        <v>0</v>
      </c>
      <c r="U1578" s="3"/>
    </row>
    <row r="1579" spans="1:21" x14ac:dyDescent="0.3">
      <c r="A1579">
        <v>27</v>
      </c>
      <c r="B1579" t="s">
        <v>1596</v>
      </c>
      <c r="C1579" t="s">
        <v>2022</v>
      </c>
      <c r="D1579">
        <v>2015</v>
      </c>
      <c r="E1579">
        <v>11</v>
      </c>
      <c r="F1579">
        <v>9</v>
      </c>
      <c r="G1579">
        <v>2</v>
      </c>
      <c r="H1579">
        <v>95</v>
      </c>
      <c r="I1579">
        <v>55</v>
      </c>
      <c r="J1579">
        <v>13.57</v>
      </c>
      <c r="K1579">
        <v>57.92</v>
      </c>
      <c r="L1579">
        <v>0</v>
      </c>
      <c r="M1579">
        <v>1</v>
      </c>
      <c r="N1579">
        <v>0</v>
      </c>
      <c r="O1579" s="2">
        <f t="shared" si="103"/>
        <v>8.6363636363636367</v>
      </c>
      <c r="P1579" s="2">
        <f t="shared" si="104"/>
        <v>10.555555555555555</v>
      </c>
      <c r="Q1579">
        <f t="shared" si="105"/>
        <v>71.490000000000009</v>
      </c>
      <c r="R1579">
        <f t="shared" si="106"/>
        <v>1</v>
      </c>
      <c r="S1579" s="3">
        <f>IF(odi[[#This Row],[Milestones]]=0,0,(odi[[#This Row],[Mat]]/odi[[#This Row],[Milestones]]))</f>
        <v>11</v>
      </c>
      <c r="T1579" s="3">
        <f>odi[[#This Row],[Milestones]]/odi[[#This Row],[Mat]]*100</f>
        <v>9.0909090909090917</v>
      </c>
      <c r="U1579" s="3"/>
    </row>
    <row r="1580" spans="1:21" x14ac:dyDescent="0.3">
      <c r="A1580">
        <v>13</v>
      </c>
      <c r="B1580" t="s">
        <v>3223</v>
      </c>
      <c r="C1580" t="s">
        <v>12</v>
      </c>
      <c r="D1580">
        <v>1987</v>
      </c>
      <c r="E1580">
        <v>2</v>
      </c>
      <c r="F1580">
        <v>2</v>
      </c>
      <c r="G1580">
        <v>2</v>
      </c>
      <c r="H1580">
        <v>10</v>
      </c>
      <c r="I1580">
        <v>8</v>
      </c>
      <c r="J1580">
        <v>0</v>
      </c>
      <c r="K1580">
        <v>71.42</v>
      </c>
      <c r="L1580">
        <v>0</v>
      </c>
      <c r="M1580">
        <v>0</v>
      </c>
      <c r="N1580">
        <v>0</v>
      </c>
      <c r="O1580" s="2">
        <f t="shared" si="103"/>
        <v>5</v>
      </c>
      <c r="P1580" s="2">
        <f t="shared" si="104"/>
        <v>5</v>
      </c>
      <c r="Q1580">
        <f t="shared" si="105"/>
        <v>71.42</v>
      </c>
      <c r="R1580">
        <f t="shared" si="106"/>
        <v>0</v>
      </c>
      <c r="S1580" s="3">
        <f>IF(odi[[#This Row],[Milestones]]=0,0,(odi[[#This Row],[Mat]]/odi[[#This Row],[Milestones]]))</f>
        <v>0</v>
      </c>
      <c r="T1580" s="3">
        <f>odi[[#This Row],[Milestones]]/odi[[#This Row],[Mat]]*100</f>
        <v>0</v>
      </c>
      <c r="U1580" s="3"/>
    </row>
    <row r="1581" spans="1:21" x14ac:dyDescent="0.3">
      <c r="A1581">
        <v>30</v>
      </c>
      <c r="B1581" t="s">
        <v>949</v>
      </c>
      <c r="C1581" t="s">
        <v>13</v>
      </c>
      <c r="D1581">
        <v>2002</v>
      </c>
      <c r="E1581">
        <v>11</v>
      </c>
      <c r="F1581">
        <v>6</v>
      </c>
      <c r="G1581">
        <v>3</v>
      </c>
      <c r="H1581">
        <v>41</v>
      </c>
      <c r="I1581">
        <v>13</v>
      </c>
      <c r="J1581">
        <v>13.66</v>
      </c>
      <c r="K1581">
        <v>57.74</v>
      </c>
      <c r="L1581">
        <v>0</v>
      </c>
      <c r="M1581">
        <v>0</v>
      </c>
      <c r="N1581">
        <v>0</v>
      </c>
      <c r="O1581" s="2">
        <f t="shared" si="103"/>
        <v>3.7272727272727271</v>
      </c>
      <c r="P1581" s="2">
        <f t="shared" si="104"/>
        <v>6.833333333333333</v>
      </c>
      <c r="Q1581">
        <f t="shared" si="105"/>
        <v>71.400000000000006</v>
      </c>
      <c r="R1581">
        <f t="shared" si="106"/>
        <v>0</v>
      </c>
      <c r="S1581" s="3">
        <f>IF(odi[[#This Row],[Milestones]]=0,0,(odi[[#This Row],[Mat]]/odi[[#This Row],[Milestones]]))</f>
        <v>0</v>
      </c>
      <c r="T1581" s="3">
        <f>odi[[#This Row],[Milestones]]/odi[[#This Row],[Mat]]*100</f>
        <v>0</v>
      </c>
      <c r="U1581" s="3"/>
    </row>
    <row r="1582" spans="1:21" x14ac:dyDescent="0.3">
      <c r="A1582">
        <v>13</v>
      </c>
      <c r="B1582" t="s">
        <v>470</v>
      </c>
      <c r="C1582" t="s">
        <v>2027</v>
      </c>
      <c r="D1582">
        <v>2018</v>
      </c>
      <c r="E1582">
        <v>8</v>
      </c>
      <c r="F1582">
        <v>8</v>
      </c>
      <c r="G1582">
        <v>1</v>
      </c>
      <c r="H1582">
        <v>108</v>
      </c>
      <c r="I1582">
        <v>29</v>
      </c>
      <c r="J1582">
        <v>15.42</v>
      </c>
      <c r="K1582">
        <v>55.95</v>
      </c>
      <c r="L1582">
        <v>0</v>
      </c>
      <c r="M1582">
        <v>0</v>
      </c>
      <c r="N1582">
        <v>2</v>
      </c>
      <c r="O1582" s="2">
        <f t="shared" si="103"/>
        <v>13.5</v>
      </c>
      <c r="P1582" s="2">
        <f t="shared" si="104"/>
        <v>13.5</v>
      </c>
      <c r="Q1582">
        <f t="shared" si="105"/>
        <v>71.37</v>
      </c>
      <c r="R1582">
        <f t="shared" si="106"/>
        <v>0</v>
      </c>
      <c r="S1582" s="3">
        <f>IF(odi[[#This Row],[Milestones]]=0,0,(odi[[#This Row],[Mat]]/odi[[#This Row],[Milestones]]))</f>
        <v>0</v>
      </c>
      <c r="T1582" s="3">
        <f>odi[[#This Row],[Milestones]]/odi[[#This Row],[Mat]]*100</f>
        <v>0</v>
      </c>
      <c r="U1582" s="3"/>
    </row>
    <row r="1583" spans="1:21" x14ac:dyDescent="0.3">
      <c r="A1583">
        <v>31</v>
      </c>
      <c r="B1583" t="s">
        <v>2650</v>
      </c>
      <c r="C1583" t="s">
        <v>2025</v>
      </c>
      <c r="D1583">
        <v>2019</v>
      </c>
      <c r="E1583">
        <v>7</v>
      </c>
      <c r="F1583">
        <v>6</v>
      </c>
      <c r="G1583">
        <v>0</v>
      </c>
      <c r="H1583">
        <v>103</v>
      </c>
      <c r="I1583">
        <v>29</v>
      </c>
      <c r="J1583">
        <v>17.16</v>
      </c>
      <c r="K1583">
        <v>54.21</v>
      </c>
      <c r="L1583">
        <v>0</v>
      </c>
      <c r="M1583">
        <v>0</v>
      </c>
      <c r="N1583">
        <v>0</v>
      </c>
      <c r="O1583" s="2">
        <f t="shared" si="103"/>
        <v>14.714285714285714</v>
      </c>
      <c r="P1583" s="2">
        <f t="shared" si="104"/>
        <v>17.166666666666668</v>
      </c>
      <c r="Q1583">
        <f t="shared" si="105"/>
        <v>71.37</v>
      </c>
      <c r="R1583">
        <f t="shared" si="106"/>
        <v>0</v>
      </c>
      <c r="S1583" s="3">
        <f>IF(odi[[#This Row],[Milestones]]=0,0,(odi[[#This Row],[Mat]]/odi[[#This Row],[Milestones]]))</f>
        <v>0</v>
      </c>
      <c r="T1583" s="3">
        <f>odi[[#This Row],[Milestones]]/odi[[#This Row],[Mat]]*100</f>
        <v>0</v>
      </c>
      <c r="U1583" s="3"/>
    </row>
    <row r="1584" spans="1:21" x14ac:dyDescent="0.3">
      <c r="A1584">
        <v>41</v>
      </c>
      <c r="B1584" t="s">
        <v>2890</v>
      </c>
      <c r="C1584" t="s">
        <v>21</v>
      </c>
      <c r="D1584">
        <v>2010</v>
      </c>
      <c r="E1584">
        <v>6</v>
      </c>
      <c r="F1584">
        <v>4</v>
      </c>
      <c r="G1584">
        <v>1</v>
      </c>
      <c r="H1584">
        <v>40</v>
      </c>
      <c r="I1584">
        <v>20</v>
      </c>
      <c r="J1584">
        <v>13.33</v>
      </c>
      <c r="K1584">
        <v>57.97</v>
      </c>
      <c r="L1584">
        <v>0</v>
      </c>
      <c r="M1584">
        <v>0</v>
      </c>
      <c r="N1584">
        <v>1</v>
      </c>
      <c r="O1584" s="2">
        <f t="shared" si="103"/>
        <v>6.666666666666667</v>
      </c>
      <c r="P1584" s="2">
        <f t="shared" si="104"/>
        <v>10</v>
      </c>
      <c r="Q1584">
        <f t="shared" si="105"/>
        <v>71.3</v>
      </c>
      <c r="R1584">
        <f t="shared" si="106"/>
        <v>0</v>
      </c>
      <c r="S1584" s="3">
        <f>IF(odi[[#This Row],[Milestones]]=0,0,(odi[[#This Row],[Mat]]/odi[[#This Row],[Milestones]]))</f>
        <v>0</v>
      </c>
      <c r="T1584" s="3">
        <f>odi[[#This Row],[Milestones]]/odi[[#This Row],[Mat]]*100</f>
        <v>0</v>
      </c>
      <c r="U1584" s="3"/>
    </row>
    <row r="1585" spans="1:21" x14ac:dyDescent="0.3">
      <c r="A1585">
        <v>5</v>
      </c>
      <c r="B1585" t="s">
        <v>2971</v>
      </c>
      <c r="C1585" t="s">
        <v>17</v>
      </c>
      <c r="D1585">
        <v>1991</v>
      </c>
      <c r="E1585">
        <v>1</v>
      </c>
      <c r="F1585">
        <v>1</v>
      </c>
      <c r="G1585">
        <v>0</v>
      </c>
      <c r="H1585">
        <v>31</v>
      </c>
      <c r="I1585">
        <v>31</v>
      </c>
      <c r="J1585">
        <v>31</v>
      </c>
      <c r="K1585">
        <v>40.25</v>
      </c>
      <c r="L1585">
        <v>0</v>
      </c>
      <c r="M1585">
        <v>0</v>
      </c>
      <c r="N1585">
        <v>0</v>
      </c>
      <c r="O1585" s="2">
        <f t="shared" si="103"/>
        <v>31</v>
      </c>
      <c r="P1585" s="2">
        <f t="shared" si="104"/>
        <v>31</v>
      </c>
      <c r="Q1585">
        <f t="shared" si="105"/>
        <v>71.25</v>
      </c>
      <c r="R1585">
        <f t="shared" si="106"/>
        <v>0</v>
      </c>
      <c r="S1585" s="3">
        <f>IF(odi[[#This Row],[Milestones]]=0,0,(odi[[#This Row],[Mat]]/odi[[#This Row],[Milestones]]))</f>
        <v>0</v>
      </c>
      <c r="T1585" s="3">
        <f>odi[[#This Row],[Milestones]]/odi[[#This Row],[Mat]]*100</f>
        <v>0</v>
      </c>
      <c r="U1585" s="3"/>
    </row>
    <row r="1586" spans="1:21" x14ac:dyDescent="0.3">
      <c r="A1586">
        <v>19</v>
      </c>
      <c r="B1586" t="s">
        <v>1516</v>
      </c>
      <c r="C1586" t="s">
        <v>19</v>
      </c>
      <c r="D1586">
        <v>2012</v>
      </c>
      <c r="E1586">
        <v>11</v>
      </c>
      <c r="F1586">
        <v>8</v>
      </c>
      <c r="G1586">
        <v>0</v>
      </c>
      <c r="H1586">
        <v>106</v>
      </c>
      <c r="I1586">
        <v>53</v>
      </c>
      <c r="J1586">
        <v>13.25</v>
      </c>
      <c r="K1586">
        <v>57.92</v>
      </c>
      <c r="L1586">
        <v>0</v>
      </c>
      <c r="M1586">
        <v>1</v>
      </c>
      <c r="N1586">
        <v>2</v>
      </c>
      <c r="O1586" s="2">
        <f t="shared" si="103"/>
        <v>9.6363636363636367</v>
      </c>
      <c r="P1586" s="2">
        <f t="shared" si="104"/>
        <v>13.25</v>
      </c>
      <c r="Q1586">
        <f t="shared" si="105"/>
        <v>71.17</v>
      </c>
      <c r="R1586">
        <f t="shared" si="106"/>
        <v>1</v>
      </c>
      <c r="S1586" s="3">
        <f>IF(odi[[#This Row],[Milestones]]=0,0,(odi[[#This Row],[Mat]]/odi[[#This Row],[Milestones]]))</f>
        <v>11</v>
      </c>
      <c r="T1586" s="3">
        <f>odi[[#This Row],[Milestones]]/odi[[#This Row],[Mat]]*100</f>
        <v>9.0909090909090917</v>
      </c>
      <c r="U1586" s="3"/>
    </row>
    <row r="1587" spans="1:21" x14ac:dyDescent="0.3">
      <c r="A1587">
        <v>6</v>
      </c>
      <c r="B1587" t="s">
        <v>2451</v>
      </c>
      <c r="C1587" t="s">
        <v>14</v>
      </c>
      <c r="D1587">
        <v>1996</v>
      </c>
      <c r="E1587">
        <v>13</v>
      </c>
      <c r="F1587">
        <v>11</v>
      </c>
      <c r="G1587">
        <v>0</v>
      </c>
      <c r="H1587">
        <v>253</v>
      </c>
      <c r="I1587">
        <v>70</v>
      </c>
      <c r="J1587">
        <v>23</v>
      </c>
      <c r="K1587">
        <v>48.09</v>
      </c>
      <c r="L1587">
        <v>0</v>
      </c>
      <c r="M1587">
        <v>2</v>
      </c>
      <c r="N1587">
        <v>0</v>
      </c>
      <c r="O1587" s="2">
        <f t="shared" si="103"/>
        <v>19.46153846153846</v>
      </c>
      <c r="P1587" s="2">
        <f t="shared" si="104"/>
        <v>23</v>
      </c>
      <c r="Q1587">
        <f t="shared" si="105"/>
        <v>71.09</v>
      </c>
      <c r="R1587">
        <f t="shared" si="106"/>
        <v>2</v>
      </c>
      <c r="S1587" s="3">
        <f>IF(odi[[#This Row],[Milestones]]=0,0,(odi[[#This Row],[Mat]]/odi[[#This Row],[Milestones]]))</f>
        <v>6.5</v>
      </c>
      <c r="T1587" s="3">
        <f>odi[[#This Row],[Milestones]]/odi[[#This Row],[Mat]]*100</f>
        <v>15.384615384615385</v>
      </c>
      <c r="U1587" s="3"/>
    </row>
    <row r="1588" spans="1:21" x14ac:dyDescent="0.3">
      <c r="A1588">
        <v>36</v>
      </c>
      <c r="B1588" t="s">
        <v>956</v>
      </c>
      <c r="C1588" t="s">
        <v>2025</v>
      </c>
      <c r="D1588">
        <v>2019</v>
      </c>
      <c r="E1588">
        <v>20</v>
      </c>
      <c r="F1588">
        <v>19</v>
      </c>
      <c r="G1588">
        <v>4</v>
      </c>
      <c r="H1588">
        <v>265</v>
      </c>
      <c r="I1588">
        <v>39</v>
      </c>
      <c r="J1588">
        <v>17.66</v>
      </c>
      <c r="K1588">
        <v>53.42</v>
      </c>
      <c r="L1588">
        <v>0</v>
      </c>
      <c r="M1588">
        <v>0</v>
      </c>
      <c r="N1588">
        <v>1</v>
      </c>
      <c r="O1588" s="2">
        <f t="shared" si="103"/>
        <v>13.25</v>
      </c>
      <c r="P1588" s="2">
        <f t="shared" si="104"/>
        <v>13.947368421052632</v>
      </c>
      <c r="Q1588">
        <f t="shared" si="105"/>
        <v>71.08</v>
      </c>
      <c r="R1588">
        <f t="shared" si="106"/>
        <v>0</v>
      </c>
      <c r="S1588" s="3">
        <f>IF(odi[[#This Row],[Milestones]]=0,0,(odi[[#This Row],[Mat]]/odi[[#This Row],[Milestones]]))</f>
        <v>0</v>
      </c>
      <c r="T1588" s="3">
        <f>odi[[#This Row],[Milestones]]/odi[[#This Row],[Mat]]*100</f>
        <v>0</v>
      </c>
      <c r="U1588" s="3"/>
    </row>
    <row r="1589" spans="1:21" x14ac:dyDescent="0.3">
      <c r="A1589">
        <v>41</v>
      </c>
      <c r="B1589" t="s">
        <v>1167</v>
      </c>
      <c r="C1589" t="s">
        <v>11</v>
      </c>
      <c r="D1589">
        <v>2019</v>
      </c>
      <c r="E1589">
        <v>56</v>
      </c>
      <c r="F1589">
        <v>20</v>
      </c>
      <c r="G1589">
        <v>12</v>
      </c>
      <c r="H1589">
        <v>101</v>
      </c>
      <c r="I1589">
        <v>19</v>
      </c>
      <c r="J1589">
        <v>12.62</v>
      </c>
      <c r="K1589">
        <v>58.38</v>
      </c>
      <c r="L1589">
        <v>0</v>
      </c>
      <c r="M1589">
        <v>0</v>
      </c>
      <c r="N1589">
        <v>1</v>
      </c>
      <c r="O1589" s="2">
        <f t="shared" si="103"/>
        <v>1.8035714285714286</v>
      </c>
      <c r="P1589" s="2">
        <f t="shared" si="104"/>
        <v>5.05</v>
      </c>
      <c r="Q1589">
        <f t="shared" si="105"/>
        <v>71</v>
      </c>
      <c r="R1589">
        <f t="shared" si="106"/>
        <v>0</v>
      </c>
      <c r="S1589" s="3">
        <f>IF(odi[[#This Row],[Milestones]]=0,0,(odi[[#This Row],[Mat]]/odi[[#This Row],[Milestones]]))</f>
        <v>0</v>
      </c>
      <c r="T1589" s="3">
        <f>odi[[#This Row],[Milestones]]/odi[[#This Row],[Mat]]*100</f>
        <v>0</v>
      </c>
      <c r="U1589" s="3"/>
    </row>
    <row r="1590" spans="1:21" x14ac:dyDescent="0.3">
      <c r="A1590">
        <v>14</v>
      </c>
      <c r="B1590" t="s">
        <v>966</v>
      </c>
      <c r="C1590" t="s">
        <v>2022</v>
      </c>
      <c r="D1590">
        <v>2018</v>
      </c>
      <c r="E1590">
        <v>3</v>
      </c>
      <c r="F1590">
        <v>3</v>
      </c>
      <c r="G1590">
        <v>0</v>
      </c>
      <c r="H1590">
        <v>54</v>
      </c>
      <c r="I1590">
        <v>24</v>
      </c>
      <c r="J1590">
        <v>18</v>
      </c>
      <c r="K1590">
        <v>52.94</v>
      </c>
      <c r="L1590">
        <v>0</v>
      </c>
      <c r="M1590">
        <v>0</v>
      </c>
      <c r="N1590">
        <v>0</v>
      </c>
      <c r="O1590" s="2">
        <f t="shared" si="103"/>
        <v>18</v>
      </c>
      <c r="P1590" s="2">
        <f t="shared" si="104"/>
        <v>18</v>
      </c>
      <c r="Q1590">
        <f t="shared" si="105"/>
        <v>70.94</v>
      </c>
      <c r="R1590">
        <f t="shared" si="106"/>
        <v>0</v>
      </c>
      <c r="S1590" s="3">
        <f>IF(odi[[#This Row],[Milestones]]=0,0,(odi[[#This Row],[Mat]]/odi[[#This Row],[Milestones]]))</f>
        <v>0</v>
      </c>
      <c r="T1590" s="3">
        <f>odi[[#This Row],[Milestones]]/odi[[#This Row],[Mat]]*100</f>
        <v>0</v>
      </c>
      <c r="U1590" s="3"/>
    </row>
    <row r="1591" spans="1:21" x14ac:dyDescent="0.3">
      <c r="A1591">
        <v>17</v>
      </c>
      <c r="B1591" t="s">
        <v>1797</v>
      </c>
      <c r="C1591" t="s">
        <v>11</v>
      </c>
      <c r="D1591">
        <v>2011</v>
      </c>
      <c r="E1591">
        <v>25</v>
      </c>
      <c r="F1591">
        <v>12</v>
      </c>
      <c r="G1591">
        <v>5</v>
      </c>
      <c r="H1591">
        <v>38</v>
      </c>
      <c r="I1591">
        <v>13</v>
      </c>
      <c r="J1591">
        <v>5.42</v>
      </c>
      <c r="K1591">
        <v>65.510000000000005</v>
      </c>
      <c r="L1591">
        <v>0</v>
      </c>
      <c r="M1591">
        <v>0</v>
      </c>
      <c r="N1591">
        <v>1</v>
      </c>
      <c r="O1591" s="2">
        <f t="shared" si="103"/>
        <v>1.52</v>
      </c>
      <c r="P1591" s="2">
        <f t="shared" si="104"/>
        <v>3.1666666666666665</v>
      </c>
      <c r="Q1591">
        <f t="shared" si="105"/>
        <v>70.930000000000007</v>
      </c>
      <c r="R1591">
        <f t="shared" si="106"/>
        <v>0</v>
      </c>
      <c r="S1591" s="3">
        <f>IF(odi[[#This Row],[Milestones]]=0,0,(odi[[#This Row],[Mat]]/odi[[#This Row],[Milestones]]))</f>
        <v>0</v>
      </c>
      <c r="T1591" s="3">
        <f>odi[[#This Row],[Milestones]]/odi[[#This Row],[Mat]]*100</f>
        <v>0</v>
      </c>
      <c r="U1591" s="3"/>
    </row>
    <row r="1592" spans="1:21" x14ac:dyDescent="0.3">
      <c r="A1592">
        <v>25</v>
      </c>
      <c r="B1592" t="s">
        <v>1071</v>
      </c>
      <c r="C1592" t="s">
        <v>22</v>
      </c>
      <c r="D1592">
        <v>2019</v>
      </c>
      <c r="E1592">
        <v>58</v>
      </c>
      <c r="F1592">
        <v>36</v>
      </c>
      <c r="G1592">
        <v>12</v>
      </c>
      <c r="H1592">
        <v>188</v>
      </c>
      <c r="I1592">
        <v>23</v>
      </c>
      <c r="J1592">
        <v>7.83</v>
      </c>
      <c r="K1592">
        <v>63.08</v>
      </c>
      <c r="L1592">
        <v>0</v>
      </c>
      <c r="M1592">
        <v>0</v>
      </c>
      <c r="N1592">
        <v>7</v>
      </c>
      <c r="O1592" s="2">
        <f t="shared" si="103"/>
        <v>3.2413793103448274</v>
      </c>
      <c r="P1592" s="2">
        <f t="shared" si="104"/>
        <v>5.2222222222222223</v>
      </c>
      <c r="Q1592">
        <f t="shared" si="105"/>
        <v>70.91</v>
      </c>
      <c r="R1592">
        <f t="shared" si="106"/>
        <v>0</v>
      </c>
      <c r="S1592" s="3">
        <f>IF(odi[[#This Row],[Milestones]]=0,0,(odi[[#This Row],[Mat]]/odi[[#This Row],[Milestones]]))</f>
        <v>0</v>
      </c>
      <c r="T1592" s="3">
        <f>odi[[#This Row],[Milestones]]/odi[[#This Row],[Mat]]*100</f>
        <v>0</v>
      </c>
      <c r="U1592" s="3"/>
    </row>
    <row r="1593" spans="1:21" x14ac:dyDescent="0.3">
      <c r="A1593">
        <v>5</v>
      </c>
      <c r="B1593" t="s">
        <v>567</v>
      </c>
      <c r="C1593" t="s">
        <v>19</v>
      </c>
      <c r="D1593">
        <v>2019</v>
      </c>
      <c r="E1593">
        <v>21</v>
      </c>
      <c r="F1593">
        <v>18</v>
      </c>
      <c r="G1593">
        <v>1</v>
      </c>
      <c r="H1593">
        <v>196</v>
      </c>
      <c r="I1593">
        <v>35</v>
      </c>
      <c r="J1593">
        <v>11.52</v>
      </c>
      <c r="K1593">
        <v>59.39</v>
      </c>
      <c r="L1593">
        <v>0</v>
      </c>
      <c r="M1593">
        <v>0</v>
      </c>
      <c r="N1593">
        <v>1</v>
      </c>
      <c r="O1593" s="2">
        <f t="shared" si="103"/>
        <v>9.3333333333333339</v>
      </c>
      <c r="P1593" s="2">
        <f t="shared" si="104"/>
        <v>10.888888888888889</v>
      </c>
      <c r="Q1593">
        <f t="shared" si="105"/>
        <v>70.91</v>
      </c>
      <c r="R1593">
        <f t="shared" si="106"/>
        <v>0</v>
      </c>
      <c r="S1593" s="3">
        <f>IF(odi[[#This Row],[Milestones]]=0,0,(odi[[#This Row],[Mat]]/odi[[#This Row],[Milestones]]))</f>
        <v>0</v>
      </c>
      <c r="T1593" s="3">
        <f>odi[[#This Row],[Milestones]]/odi[[#This Row],[Mat]]*100</f>
        <v>0</v>
      </c>
      <c r="U1593" s="3"/>
    </row>
    <row r="1594" spans="1:21" x14ac:dyDescent="0.3">
      <c r="A1594">
        <v>8</v>
      </c>
      <c r="B1594" t="s">
        <v>2637</v>
      </c>
      <c r="C1594" t="s">
        <v>19</v>
      </c>
      <c r="D1594">
        <v>1995</v>
      </c>
      <c r="E1594">
        <v>8</v>
      </c>
      <c r="F1594">
        <v>7</v>
      </c>
      <c r="G1594">
        <v>1</v>
      </c>
      <c r="H1594">
        <v>109</v>
      </c>
      <c r="I1594">
        <v>39</v>
      </c>
      <c r="J1594">
        <v>18.16</v>
      </c>
      <c r="K1594">
        <v>52.65</v>
      </c>
      <c r="L1594">
        <v>0</v>
      </c>
      <c r="M1594">
        <v>0</v>
      </c>
      <c r="N1594">
        <v>0</v>
      </c>
      <c r="O1594" s="2">
        <f t="shared" si="103"/>
        <v>13.625</v>
      </c>
      <c r="P1594" s="2">
        <f t="shared" si="104"/>
        <v>15.571428571428571</v>
      </c>
      <c r="Q1594">
        <f t="shared" si="105"/>
        <v>70.81</v>
      </c>
      <c r="R1594">
        <f t="shared" si="106"/>
        <v>0</v>
      </c>
      <c r="S1594" s="3">
        <f>IF(odi[[#This Row],[Milestones]]=0,0,(odi[[#This Row],[Mat]]/odi[[#This Row],[Milestones]]))</f>
        <v>0</v>
      </c>
      <c r="T1594" s="3">
        <f>odi[[#This Row],[Milestones]]/odi[[#This Row],[Mat]]*100</f>
        <v>0</v>
      </c>
      <c r="U1594" s="3"/>
    </row>
    <row r="1595" spans="1:21" x14ac:dyDescent="0.3">
      <c r="A1595">
        <v>14</v>
      </c>
      <c r="B1595" t="s">
        <v>2907</v>
      </c>
      <c r="C1595" t="s">
        <v>2022</v>
      </c>
      <c r="D1595">
        <v>1975</v>
      </c>
      <c r="E1595">
        <v>3</v>
      </c>
      <c r="F1595">
        <v>3</v>
      </c>
      <c r="G1595">
        <v>1</v>
      </c>
      <c r="H1595">
        <v>39</v>
      </c>
      <c r="I1595">
        <v>30</v>
      </c>
      <c r="J1595">
        <v>19.5</v>
      </c>
      <c r="K1595">
        <v>51.31</v>
      </c>
      <c r="L1595">
        <v>0</v>
      </c>
      <c r="M1595">
        <v>0</v>
      </c>
      <c r="N1595">
        <v>0</v>
      </c>
      <c r="O1595" s="2">
        <f t="shared" si="103"/>
        <v>13</v>
      </c>
      <c r="P1595" s="2">
        <f t="shared" si="104"/>
        <v>13</v>
      </c>
      <c r="Q1595">
        <f t="shared" si="105"/>
        <v>70.81</v>
      </c>
      <c r="R1595">
        <f t="shared" si="106"/>
        <v>0</v>
      </c>
      <c r="S1595" s="3">
        <f>IF(odi[[#This Row],[Milestones]]=0,0,(odi[[#This Row],[Mat]]/odi[[#This Row],[Milestones]]))</f>
        <v>0</v>
      </c>
      <c r="T1595" s="3">
        <f>odi[[#This Row],[Milestones]]/odi[[#This Row],[Mat]]*100</f>
        <v>0</v>
      </c>
      <c r="U1595" s="3"/>
    </row>
    <row r="1596" spans="1:21" x14ac:dyDescent="0.3">
      <c r="A1596">
        <v>12</v>
      </c>
      <c r="B1596" t="s">
        <v>3080</v>
      </c>
      <c r="C1596" t="s">
        <v>2030</v>
      </c>
      <c r="D1596">
        <v>2008</v>
      </c>
      <c r="E1596">
        <v>3</v>
      </c>
      <c r="F1596">
        <v>2</v>
      </c>
      <c r="G1596">
        <v>0</v>
      </c>
      <c r="H1596">
        <v>19</v>
      </c>
      <c r="I1596">
        <v>16</v>
      </c>
      <c r="J1596">
        <v>9.5</v>
      </c>
      <c r="K1596">
        <v>61.29</v>
      </c>
      <c r="L1596">
        <v>0</v>
      </c>
      <c r="M1596">
        <v>0</v>
      </c>
      <c r="N1596">
        <v>0</v>
      </c>
      <c r="O1596" s="2">
        <f t="shared" si="103"/>
        <v>6.333333333333333</v>
      </c>
      <c r="P1596" s="2">
        <f t="shared" si="104"/>
        <v>9.5</v>
      </c>
      <c r="Q1596">
        <f t="shared" si="105"/>
        <v>70.789999999999992</v>
      </c>
      <c r="R1596">
        <f t="shared" si="106"/>
        <v>0</v>
      </c>
      <c r="S1596" s="3">
        <f>IF(odi[[#This Row],[Milestones]]=0,0,(odi[[#This Row],[Mat]]/odi[[#This Row],[Milestones]]))</f>
        <v>0</v>
      </c>
      <c r="T1596" s="3">
        <f>odi[[#This Row],[Milestones]]/odi[[#This Row],[Mat]]*100</f>
        <v>0</v>
      </c>
      <c r="U1596" s="3"/>
    </row>
    <row r="1597" spans="1:21" x14ac:dyDescent="0.3">
      <c r="A1597">
        <v>34</v>
      </c>
      <c r="B1597" t="s">
        <v>2683</v>
      </c>
      <c r="C1597" t="s">
        <v>17</v>
      </c>
      <c r="D1597">
        <v>1998</v>
      </c>
      <c r="E1597">
        <v>4</v>
      </c>
      <c r="F1597">
        <v>4</v>
      </c>
      <c r="G1597">
        <v>0</v>
      </c>
      <c r="H1597">
        <v>94</v>
      </c>
      <c r="I1597">
        <v>39</v>
      </c>
      <c r="J1597">
        <v>23.5</v>
      </c>
      <c r="K1597">
        <v>47.23</v>
      </c>
      <c r="L1597">
        <v>0</v>
      </c>
      <c r="M1597">
        <v>0</v>
      </c>
      <c r="N1597">
        <v>0</v>
      </c>
      <c r="O1597" s="2">
        <f t="shared" si="103"/>
        <v>23.5</v>
      </c>
      <c r="P1597" s="2">
        <f t="shared" si="104"/>
        <v>23.5</v>
      </c>
      <c r="Q1597">
        <f t="shared" si="105"/>
        <v>70.72999999999999</v>
      </c>
      <c r="R1597">
        <f t="shared" si="106"/>
        <v>0</v>
      </c>
      <c r="S1597" s="3">
        <f>IF(odi[[#This Row],[Milestones]]=0,0,(odi[[#This Row],[Mat]]/odi[[#This Row],[Milestones]]))</f>
        <v>0</v>
      </c>
      <c r="T1597" s="3">
        <f>odi[[#This Row],[Milestones]]/odi[[#This Row],[Mat]]*100</f>
        <v>0</v>
      </c>
      <c r="U1597" s="3"/>
    </row>
    <row r="1598" spans="1:21" x14ac:dyDescent="0.3">
      <c r="A1598">
        <v>18</v>
      </c>
      <c r="B1598" t="s">
        <v>2414</v>
      </c>
      <c r="C1598" t="s">
        <v>18</v>
      </c>
      <c r="D1598">
        <v>1994</v>
      </c>
      <c r="E1598">
        <v>16</v>
      </c>
      <c r="F1598">
        <v>16</v>
      </c>
      <c r="G1598">
        <v>1</v>
      </c>
      <c r="H1598">
        <v>311</v>
      </c>
      <c r="I1598">
        <v>68</v>
      </c>
      <c r="J1598">
        <v>20.73</v>
      </c>
      <c r="K1598">
        <v>49.91</v>
      </c>
      <c r="L1598">
        <v>0</v>
      </c>
      <c r="M1598">
        <v>2</v>
      </c>
      <c r="N1598">
        <v>1</v>
      </c>
      <c r="O1598" s="2">
        <f t="shared" si="103"/>
        <v>19.4375</v>
      </c>
      <c r="P1598" s="2">
        <f t="shared" si="104"/>
        <v>19.4375</v>
      </c>
      <c r="Q1598">
        <f t="shared" si="105"/>
        <v>70.64</v>
      </c>
      <c r="R1598">
        <f t="shared" si="106"/>
        <v>2</v>
      </c>
      <c r="S1598" s="3">
        <f>IF(odi[[#This Row],[Milestones]]=0,0,(odi[[#This Row],[Mat]]/odi[[#This Row],[Milestones]]))</f>
        <v>8</v>
      </c>
      <c r="T1598" s="3">
        <f>odi[[#This Row],[Milestones]]/odi[[#This Row],[Mat]]*100</f>
        <v>12.5</v>
      </c>
      <c r="U1598" s="3"/>
    </row>
    <row r="1599" spans="1:21" x14ac:dyDescent="0.3">
      <c r="A1599">
        <v>11</v>
      </c>
      <c r="B1599" t="s">
        <v>3149</v>
      </c>
      <c r="C1599" t="s">
        <v>19</v>
      </c>
      <c r="D1599">
        <v>2010</v>
      </c>
      <c r="E1599">
        <v>2</v>
      </c>
      <c r="F1599">
        <v>2</v>
      </c>
      <c r="G1599">
        <v>0</v>
      </c>
      <c r="H1599">
        <v>14</v>
      </c>
      <c r="I1599">
        <v>14</v>
      </c>
      <c r="J1599">
        <v>7</v>
      </c>
      <c r="K1599">
        <v>63.63</v>
      </c>
      <c r="L1599">
        <v>0</v>
      </c>
      <c r="M1599">
        <v>0</v>
      </c>
      <c r="N1599">
        <v>1</v>
      </c>
      <c r="O1599" s="2">
        <f t="shared" si="103"/>
        <v>7</v>
      </c>
      <c r="P1599" s="2">
        <f t="shared" si="104"/>
        <v>7</v>
      </c>
      <c r="Q1599">
        <f t="shared" si="105"/>
        <v>70.63</v>
      </c>
      <c r="R1599">
        <f t="shared" si="106"/>
        <v>0</v>
      </c>
      <c r="S1599" s="3">
        <f>IF(odi[[#This Row],[Milestones]]=0,0,(odi[[#This Row],[Mat]]/odi[[#This Row],[Milestones]]))</f>
        <v>0</v>
      </c>
      <c r="T1599" s="3">
        <f>odi[[#This Row],[Milestones]]/odi[[#This Row],[Mat]]*100</f>
        <v>0</v>
      </c>
      <c r="U1599" s="3"/>
    </row>
    <row r="1600" spans="1:21" x14ac:dyDescent="0.3">
      <c r="A1600">
        <v>41</v>
      </c>
      <c r="B1600" t="s">
        <v>2757</v>
      </c>
      <c r="C1600" t="s">
        <v>12</v>
      </c>
      <c r="D1600">
        <v>1986</v>
      </c>
      <c r="E1600">
        <v>11</v>
      </c>
      <c r="F1600">
        <v>8</v>
      </c>
      <c r="G1600">
        <v>4</v>
      </c>
      <c r="H1600">
        <v>66</v>
      </c>
      <c r="I1600">
        <v>19</v>
      </c>
      <c r="J1600">
        <v>16.5</v>
      </c>
      <c r="K1600">
        <v>54.09</v>
      </c>
      <c r="L1600">
        <v>0</v>
      </c>
      <c r="M1600">
        <v>0</v>
      </c>
      <c r="N1600">
        <v>1</v>
      </c>
      <c r="O1600" s="2">
        <f t="shared" si="103"/>
        <v>6</v>
      </c>
      <c r="P1600" s="2">
        <f t="shared" si="104"/>
        <v>8.25</v>
      </c>
      <c r="Q1600">
        <f t="shared" si="105"/>
        <v>70.59</v>
      </c>
      <c r="R1600">
        <f t="shared" si="106"/>
        <v>0</v>
      </c>
      <c r="S1600" s="3">
        <f>IF(odi[[#This Row],[Milestones]]=0,0,(odi[[#This Row],[Mat]]/odi[[#This Row],[Milestones]]))</f>
        <v>0</v>
      </c>
      <c r="T1600" s="3">
        <f>odi[[#This Row],[Milestones]]/odi[[#This Row],[Mat]]*100</f>
        <v>0</v>
      </c>
      <c r="U1600" s="3"/>
    </row>
    <row r="1601" spans="1:21" x14ac:dyDescent="0.3">
      <c r="A1601">
        <v>21</v>
      </c>
      <c r="B1601" t="s">
        <v>1206</v>
      </c>
      <c r="C1601" t="s">
        <v>2030</v>
      </c>
      <c r="D1601">
        <v>2014</v>
      </c>
      <c r="E1601">
        <v>25</v>
      </c>
      <c r="F1601">
        <v>19</v>
      </c>
      <c r="G1601">
        <v>6</v>
      </c>
      <c r="H1601">
        <v>165</v>
      </c>
      <c r="I1601">
        <v>35</v>
      </c>
      <c r="J1601">
        <v>12.69</v>
      </c>
      <c r="K1601">
        <v>57.89</v>
      </c>
      <c r="L1601">
        <v>0</v>
      </c>
      <c r="M1601">
        <v>0</v>
      </c>
      <c r="N1601">
        <v>2</v>
      </c>
      <c r="O1601" s="2">
        <f t="shared" si="103"/>
        <v>6.6</v>
      </c>
      <c r="P1601" s="2">
        <f t="shared" si="104"/>
        <v>8.6842105263157894</v>
      </c>
      <c r="Q1601">
        <f t="shared" si="105"/>
        <v>70.58</v>
      </c>
      <c r="R1601">
        <f t="shared" si="106"/>
        <v>0</v>
      </c>
      <c r="S1601" s="3">
        <f>IF(odi[[#This Row],[Milestones]]=0,0,(odi[[#This Row],[Mat]]/odi[[#This Row],[Milestones]]))</f>
        <v>0</v>
      </c>
      <c r="T1601" s="3">
        <f>odi[[#This Row],[Milestones]]/odi[[#This Row],[Mat]]*100</f>
        <v>0</v>
      </c>
      <c r="U1601" s="3"/>
    </row>
    <row r="1602" spans="1:21" x14ac:dyDescent="0.3">
      <c r="A1602">
        <v>40</v>
      </c>
      <c r="B1602" t="s">
        <v>2734</v>
      </c>
      <c r="C1602" t="s">
        <v>12</v>
      </c>
      <c r="D1602">
        <v>1978</v>
      </c>
      <c r="E1602">
        <v>3</v>
      </c>
      <c r="F1602">
        <v>3</v>
      </c>
      <c r="G1602">
        <v>0</v>
      </c>
      <c r="H1602">
        <v>73</v>
      </c>
      <c r="I1602">
        <v>46</v>
      </c>
      <c r="J1602">
        <v>24.33</v>
      </c>
      <c r="K1602">
        <v>46.2</v>
      </c>
      <c r="L1602">
        <v>0</v>
      </c>
      <c r="M1602">
        <v>0</v>
      </c>
      <c r="N1602">
        <v>0</v>
      </c>
      <c r="O1602" s="2">
        <f t="shared" ref="O1602:O1665" si="107">H1602/E1602</f>
        <v>24.333333333333332</v>
      </c>
      <c r="P1602" s="2">
        <f t="shared" ref="P1602:P1665" si="108">H1602/F1602</f>
        <v>24.333333333333332</v>
      </c>
      <c r="Q1602">
        <f t="shared" ref="Q1602:Q1665" si="109">K1602+J1602</f>
        <v>70.53</v>
      </c>
      <c r="R1602">
        <f t="shared" ref="R1602:R1665" si="110">M1602+L1602</f>
        <v>0</v>
      </c>
      <c r="S1602" s="3">
        <f>IF(odi[[#This Row],[Milestones]]=0,0,(odi[[#This Row],[Mat]]/odi[[#This Row],[Milestones]]))</f>
        <v>0</v>
      </c>
      <c r="T1602" s="3">
        <f>odi[[#This Row],[Milestones]]/odi[[#This Row],[Mat]]*100</f>
        <v>0</v>
      </c>
      <c r="U1602" s="3"/>
    </row>
    <row r="1603" spans="1:21" x14ac:dyDescent="0.3">
      <c r="A1603">
        <v>22</v>
      </c>
      <c r="B1603" t="s">
        <v>2702</v>
      </c>
      <c r="C1603" t="s">
        <v>14</v>
      </c>
      <c r="D1603">
        <v>1994</v>
      </c>
      <c r="E1603">
        <v>16</v>
      </c>
      <c r="F1603">
        <v>10</v>
      </c>
      <c r="G1603">
        <v>2</v>
      </c>
      <c r="H1603">
        <v>85</v>
      </c>
      <c r="I1603">
        <v>20</v>
      </c>
      <c r="J1603">
        <v>10.62</v>
      </c>
      <c r="K1603">
        <v>59.85</v>
      </c>
      <c r="L1603">
        <v>0</v>
      </c>
      <c r="M1603">
        <v>0</v>
      </c>
      <c r="N1603">
        <v>0</v>
      </c>
      <c r="O1603" s="2">
        <f t="shared" si="107"/>
        <v>5.3125</v>
      </c>
      <c r="P1603" s="2">
        <f t="shared" si="108"/>
        <v>8.5</v>
      </c>
      <c r="Q1603">
        <f t="shared" si="109"/>
        <v>70.47</v>
      </c>
      <c r="R1603">
        <f t="shared" si="110"/>
        <v>0</v>
      </c>
      <c r="S1603" s="3">
        <f>IF(odi[[#This Row],[Milestones]]=0,0,(odi[[#This Row],[Mat]]/odi[[#This Row],[Milestones]]))</f>
        <v>0</v>
      </c>
      <c r="T1603" s="3">
        <f>odi[[#This Row],[Milestones]]/odi[[#This Row],[Mat]]*100</f>
        <v>0</v>
      </c>
      <c r="U1603" s="3"/>
    </row>
    <row r="1604" spans="1:21" x14ac:dyDescent="0.3">
      <c r="A1604">
        <v>20</v>
      </c>
      <c r="B1604" t="s">
        <v>1658</v>
      </c>
      <c r="C1604" t="s">
        <v>19</v>
      </c>
      <c r="D1604">
        <v>2008</v>
      </c>
      <c r="E1604">
        <v>70</v>
      </c>
      <c r="F1604">
        <v>54</v>
      </c>
      <c r="G1604">
        <v>20</v>
      </c>
      <c r="H1604">
        <v>408</v>
      </c>
      <c r="I1604">
        <v>59</v>
      </c>
      <c r="J1604">
        <v>12</v>
      </c>
      <c r="K1604">
        <v>58.45</v>
      </c>
      <c r="L1604">
        <v>0</v>
      </c>
      <c r="M1604">
        <v>1</v>
      </c>
      <c r="N1604">
        <v>3</v>
      </c>
      <c r="O1604" s="2">
        <f t="shared" si="107"/>
        <v>5.8285714285714283</v>
      </c>
      <c r="P1604" s="2">
        <f t="shared" si="108"/>
        <v>7.5555555555555554</v>
      </c>
      <c r="Q1604">
        <f t="shared" si="109"/>
        <v>70.45</v>
      </c>
      <c r="R1604">
        <f t="shared" si="110"/>
        <v>1</v>
      </c>
      <c r="S1604" s="3">
        <f>IF(odi[[#This Row],[Milestones]]=0,0,(odi[[#This Row],[Mat]]/odi[[#This Row],[Milestones]]))</f>
        <v>70</v>
      </c>
      <c r="T1604" s="3">
        <f>odi[[#This Row],[Milestones]]/odi[[#This Row],[Mat]]*100</f>
        <v>1.4285714285714286</v>
      </c>
      <c r="U1604" s="3"/>
    </row>
    <row r="1605" spans="1:21" x14ac:dyDescent="0.3">
      <c r="A1605">
        <v>10</v>
      </c>
      <c r="B1605" t="s">
        <v>2905</v>
      </c>
      <c r="C1605" t="s">
        <v>2022</v>
      </c>
      <c r="D1605">
        <v>2004</v>
      </c>
      <c r="E1605">
        <v>1</v>
      </c>
      <c r="F1605">
        <v>1</v>
      </c>
      <c r="G1605">
        <v>0</v>
      </c>
      <c r="H1605">
        <v>39</v>
      </c>
      <c r="I1605">
        <v>39</v>
      </c>
      <c r="J1605">
        <v>39</v>
      </c>
      <c r="K1605">
        <v>31.45</v>
      </c>
      <c r="L1605">
        <v>0</v>
      </c>
      <c r="M1605">
        <v>0</v>
      </c>
      <c r="N1605">
        <v>0</v>
      </c>
      <c r="O1605" s="2">
        <f t="shared" si="107"/>
        <v>39</v>
      </c>
      <c r="P1605" s="2">
        <f t="shared" si="108"/>
        <v>39</v>
      </c>
      <c r="Q1605">
        <f t="shared" si="109"/>
        <v>70.45</v>
      </c>
      <c r="R1605">
        <f t="shared" si="110"/>
        <v>0</v>
      </c>
      <c r="S1605" s="3">
        <f>IF(odi[[#This Row],[Milestones]]=0,0,(odi[[#This Row],[Mat]]/odi[[#This Row],[Milestones]]))</f>
        <v>0</v>
      </c>
      <c r="T1605" s="3">
        <f>odi[[#This Row],[Milestones]]/odi[[#This Row],[Mat]]*100</f>
        <v>0</v>
      </c>
      <c r="U1605" s="3"/>
    </row>
    <row r="1606" spans="1:21" x14ac:dyDescent="0.3">
      <c r="A1606">
        <v>43</v>
      </c>
      <c r="B1606" t="s">
        <v>2399</v>
      </c>
      <c r="C1606" t="s">
        <v>20</v>
      </c>
      <c r="D1606">
        <v>2007</v>
      </c>
      <c r="E1606">
        <v>56</v>
      </c>
      <c r="F1606">
        <v>41</v>
      </c>
      <c r="G1606">
        <v>13</v>
      </c>
      <c r="H1606">
        <v>336</v>
      </c>
      <c r="I1606">
        <v>35</v>
      </c>
      <c r="J1606">
        <v>12</v>
      </c>
      <c r="K1606">
        <v>58.33</v>
      </c>
      <c r="L1606">
        <v>0</v>
      </c>
      <c r="M1606">
        <v>0</v>
      </c>
      <c r="N1606">
        <v>4</v>
      </c>
      <c r="O1606" s="2">
        <f t="shared" si="107"/>
        <v>6</v>
      </c>
      <c r="P1606" s="2">
        <f t="shared" si="108"/>
        <v>8.1951219512195124</v>
      </c>
      <c r="Q1606">
        <f t="shared" si="109"/>
        <v>70.33</v>
      </c>
      <c r="R1606">
        <f t="shared" si="110"/>
        <v>0</v>
      </c>
      <c r="S1606" s="3">
        <f>IF(odi[[#This Row],[Milestones]]=0,0,(odi[[#This Row],[Mat]]/odi[[#This Row],[Milestones]]))</f>
        <v>0</v>
      </c>
      <c r="T1606" s="3">
        <f>odi[[#This Row],[Milestones]]/odi[[#This Row],[Mat]]*100</f>
        <v>0</v>
      </c>
      <c r="U1606" s="3"/>
    </row>
    <row r="1607" spans="1:21" x14ac:dyDescent="0.3">
      <c r="A1607">
        <v>25</v>
      </c>
      <c r="B1607" t="s">
        <v>1220</v>
      </c>
      <c r="C1607" t="s">
        <v>15</v>
      </c>
      <c r="D1607">
        <v>2014</v>
      </c>
      <c r="E1607">
        <v>26</v>
      </c>
      <c r="F1607">
        <v>16</v>
      </c>
      <c r="G1607">
        <v>8</v>
      </c>
      <c r="H1607">
        <v>76</v>
      </c>
      <c r="I1607">
        <v>24</v>
      </c>
      <c r="J1607">
        <v>9.5</v>
      </c>
      <c r="K1607">
        <v>60.8</v>
      </c>
      <c r="L1607">
        <v>0</v>
      </c>
      <c r="M1607">
        <v>0</v>
      </c>
      <c r="N1607">
        <v>1</v>
      </c>
      <c r="O1607" s="2">
        <f t="shared" si="107"/>
        <v>2.9230769230769229</v>
      </c>
      <c r="P1607" s="2">
        <f t="shared" si="108"/>
        <v>4.75</v>
      </c>
      <c r="Q1607">
        <f t="shared" si="109"/>
        <v>70.3</v>
      </c>
      <c r="R1607">
        <f t="shared" si="110"/>
        <v>0</v>
      </c>
      <c r="S1607" s="3">
        <f>IF(odi[[#This Row],[Milestones]]=0,0,(odi[[#This Row],[Mat]]/odi[[#This Row],[Milestones]]))</f>
        <v>0</v>
      </c>
      <c r="T1607" s="3">
        <f>odi[[#This Row],[Milestones]]/odi[[#This Row],[Mat]]*100</f>
        <v>0</v>
      </c>
      <c r="U1607" s="3"/>
    </row>
    <row r="1608" spans="1:21" x14ac:dyDescent="0.3">
      <c r="A1608">
        <v>47</v>
      </c>
      <c r="B1608" t="s">
        <v>2551</v>
      </c>
      <c r="C1608" t="s">
        <v>11</v>
      </c>
      <c r="D1608">
        <v>2001</v>
      </c>
      <c r="E1608">
        <v>10</v>
      </c>
      <c r="F1608">
        <v>8</v>
      </c>
      <c r="G1608">
        <v>1</v>
      </c>
      <c r="H1608">
        <v>158</v>
      </c>
      <c r="I1608">
        <v>39</v>
      </c>
      <c r="J1608">
        <v>22.57</v>
      </c>
      <c r="K1608">
        <v>47.73</v>
      </c>
      <c r="L1608">
        <v>0</v>
      </c>
      <c r="M1608">
        <v>0</v>
      </c>
      <c r="N1608">
        <v>1</v>
      </c>
      <c r="O1608" s="2">
        <f t="shared" si="107"/>
        <v>15.8</v>
      </c>
      <c r="P1608" s="2">
        <f t="shared" si="108"/>
        <v>19.75</v>
      </c>
      <c r="Q1608">
        <f t="shared" si="109"/>
        <v>70.3</v>
      </c>
      <c r="R1608">
        <f t="shared" si="110"/>
        <v>0</v>
      </c>
      <c r="S1608" s="3">
        <f>IF(odi[[#This Row],[Milestones]]=0,0,(odi[[#This Row],[Mat]]/odi[[#This Row],[Milestones]]))</f>
        <v>0</v>
      </c>
      <c r="T1608" s="3">
        <f>odi[[#This Row],[Milestones]]/odi[[#This Row],[Mat]]*100</f>
        <v>0</v>
      </c>
      <c r="U1608" s="3"/>
    </row>
    <row r="1609" spans="1:21" x14ac:dyDescent="0.3">
      <c r="A1609">
        <v>9</v>
      </c>
      <c r="B1609" t="s">
        <v>2801</v>
      </c>
      <c r="C1609" t="s">
        <v>19</v>
      </c>
      <c r="D1609">
        <v>2007</v>
      </c>
      <c r="E1609">
        <v>6</v>
      </c>
      <c r="F1609">
        <v>6</v>
      </c>
      <c r="G1609">
        <v>0</v>
      </c>
      <c r="H1609">
        <v>55</v>
      </c>
      <c r="I1609">
        <v>21</v>
      </c>
      <c r="J1609">
        <v>9.16</v>
      </c>
      <c r="K1609">
        <v>61.11</v>
      </c>
      <c r="L1609">
        <v>0</v>
      </c>
      <c r="M1609">
        <v>0</v>
      </c>
      <c r="N1609">
        <v>0</v>
      </c>
      <c r="O1609" s="2">
        <f t="shared" si="107"/>
        <v>9.1666666666666661</v>
      </c>
      <c r="P1609" s="2">
        <f t="shared" si="108"/>
        <v>9.1666666666666661</v>
      </c>
      <c r="Q1609">
        <f t="shared" si="109"/>
        <v>70.27</v>
      </c>
      <c r="R1609">
        <f t="shared" si="110"/>
        <v>0</v>
      </c>
      <c r="S1609" s="3">
        <f>IF(odi[[#This Row],[Milestones]]=0,0,(odi[[#This Row],[Mat]]/odi[[#This Row],[Milestones]]))</f>
        <v>0</v>
      </c>
      <c r="T1609" s="3">
        <f>odi[[#This Row],[Milestones]]/odi[[#This Row],[Mat]]*100</f>
        <v>0</v>
      </c>
      <c r="U1609" s="3"/>
    </row>
    <row r="1610" spans="1:21" x14ac:dyDescent="0.3">
      <c r="A1610">
        <v>27</v>
      </c>
      <c r="B1610" t="s">
        <v>2985</v>
      </c>
      <c r="C1610" t="s">
        <v>12</v>
      </c>
      <c r="D1610">
        <v>1979</v>
      </c>
      <c r="E1610">
        <v>5</v>
      </c>
      <c r="F1610">
        <v>2</v>
      </c>
      <c r="G1610">
        <v>0</v>
      </c>
      <c r="H1610">
        <v>29</v>
      </c>
      <c r="I1610">
        <v>23</v>
      </c>
      <c r="J1610">
        <v>14.5</v>
      </c>
      <c r="K1610">
        <v>55.76</v>
      </c>
      <c r="L1610">
        <v>0</v>
      </c>
      <c r="M1610">
        <v>0</v>
      </c>
      <c r="N1610">
        <v>0</v>
      </c>
      <c r="O1610" s="2">
        <f t="shared" si="107"/>
        <v>5.8</v>
      </c>
      <c r="P1610" s="2">
        <f t="shared" si="108"/>
        <v>14.5</v>
      </c>
      <c r="Q1610">
        <f t="shared" si="109"/>
        <v>70.259999999999991</v>
      </c>
      <c r="R1610">
        <f t="shared" si="110"/>
        <v>0</v>
      </c>
      <c r="S1610" s="3">
        <f>IF(odi[[#This Row],[Milestones]]=0,0,(odi[[#This Row],[Mat]]/odi[[#This Row],[Milestones]]))</f>
        <v>0</v>
      </c>
      <c r="T1610" s="3">
        <f>odi[[#This Row],[Milestones]]/odi[[#This Row],[Mat]]*100</f>
        <v>0</v>
      </c>
      <c r="U1610" s="3"/>
    </row>
    <row r="1611" spans="1:21" x14ac:dyDescent="0.3">
      <c r="A1611">
        <v>46</v>
      </c>
      <c r="B1611" t="s">
        <v>2401</v>
      </c>
      <c r="C1611" t="s">
        <v>20</v>
      </c>
      <c r="D1611">
        <v>2006</v>
      </c>
      <c r="E1611">
        <v>25</v>
      </c>
      <c r="F1611">
        <v>21</v>
      </c>
      <c r="G1611">
        <v>5</v>
      </c>
      <c r="H1611">
        <v>331</v>
      </c>
      <c r="I1611">
        <v>63</v>
      </c>
      <c r="J1611">
        <v>20.68</v>
      </c>
      <c r="K1611">
        <v>49.55</v>
      </c>
      <c r="L1611">
        <v>0</v>
      </c>
      <c r="M1611">
        <v>1</v>
      </c>
      <c r="N1611">
        <v>1</v>
      </c>
      <c r="O1611" s="2">
        <f t="shared" si="107"/>
        <v>13.24</v>
      </c>
      <c r="P1611" s="2">
        <f t="shared" si="108"/>
        <v>15.761904761904763</v>
      </c>
      <c r="Q1611">
        <f t="shared" si="109"/>
        <v>70.22999999999999</v>
      </c>
      <c r="R1611">
        <f t="shared" si="110"/>
        <v>1</v>
      </c>
      <c r="S1611" s="3">
        <f>IF(odi[[#This Row],[Milestones]]=0,0,(odi[[#This Row],[Mat]]/odi[[#This Row],[Milestones]]))</f>
        <v>25</v>
      </c>
      <c r="T1611" s="3">
        <f>odi[[#This Row],[Milestones]]/odi[[#This Row],[Mat]]*100</f>
        <v>4</v>
      </c>
      <c r="U1611" s="3"/>
    </row>
    <row r="1612" spans="1:21" x14ac:dyDescent="0.3">
      <c r="A1612">
        <v>6</v>
      </c>
      <c r="B1612" t="s">
        <v>2556</v>
      </c>
      <c r="C1612" t="s">
        <v>13</v>
      </c>
      <c r="D1612">
        <v>1988</v>
      </c>
      <c r="E1612">
        <v>22</v>
      </c>
      <c r="F1612">
        <v>16</v>
      </c>
      <c r="G1612">
        <v>3</v>
      </c>
      <c r="H1612">
        <v>154</v>
      </c>
      <c r="I1612">
        <v>50</v>
      </c>
      <c r="J1612">
        <v>11.84</v>
      </c>
      <c r="K1612">
        <v>58.33</v>
      </c>
      <c r="L1612">
        <v>0</v>
      </c>
      <c r="M1612">
        <v>1</v>
      </c>
      <c r="N1612">
        <v>3</v>
      </c>
      <c r="O1612" s="2">
        <f t="shared" si="107"/>
        <v>7</v>
      </c>
      <c r="P1612" s="2">
        <f t="shared" si="108"/>
        <v>9.625</v>
      </c>
      <c r="Q1612">
        <f t="shared" si="109"/>
        <v>70.17</v>
      </c>
      <c r="R1612">
        <f t="shared" si="110"/>
        <v>1</v>
      </c>
      <c r="S1612" s="3">
        <f>IF(odi[[#This Row],[Milestones]]=0,0,(odi[[#This Row],[Mat]]/odi[[#This Row],[Milestones]]))</f>
        <v>22</v>
      </c>
      <c r="T1612" s="3">
        <f>odi[[#This Row],[Milestones]]/odi[[#This Row],[Mat]]*100</f>
        <v>4.5454545454545459</v>
      </c>
      <c r="U1612" s="3"/>
    </row>
    <row r="1613" spans="1:21" x14ac:dyDescent="0.3">
      <c r="A1613">
        <v>42</v>
      </c>
      <c r="B1613" t="s">
        <v>2631</v>
      </c>
      <c r="C1613" t="s">
        <v>11</v>
      </c>
      <c r="D1613">
        <v>1981</v>
      </c>
      <c r="E1613">
        <v>19</v>
      </c>
      <c r="F1613">
        <v>16</v>
      </c>
      <c r="G1613">
        <v>6</v>
      </c>
      <c r="H1613">
        <v>114</v>
      </c>
      <c r="I1613">
        <v>20</v>
      </c>
      <c r="J1613">
        <v>11.4</v>
      </c>
      <c r="K1613">
        <v>58.76</v>
      </c>
      <c r="L1613">
        <v>0</v>
      </c>
      <c r="M1613">
        <v>0</v>
      </c>
      <c r="N1613">
        <v>1</v>
      </c>
      <c r="O1613" s="2">
        <f t="shared" si="107"/>
        <v>6</v>
      </c>
      <c r="P1613" s="2">
        <f t="shared" si="108"/>
        <v>7.125</v>
      </c>
      <c r="Q1613">
        <f t="shared" si="109"/>
        <v>70.16</v>
      </c>
      <c r="R1613">
        <f t="shared" si="110"/>
        <v>0</v>
      </c>
      <c r="S1613" s="3">
        <f>IF(odi[[#This Row],[Milestones]]=0,0,(odi[[#This Row],[Mat]]/odi[[#This Row],[Milestones]]))</f>
        <v>0</v>
      </c>
      <c r="T1613" s="3">
        <f>odi[[#This Row],[Milestones]]/odi[[#This Row],[Mat]]*100</f>
        <v>0</v>
      </c>
      <c r="U1613" s="3"/>
    </row>
    <row r="1614" spans="1:21" x14ac:dyDescent="0.3">
      <c r="A1614">
        <v>39</v>
      </c>
      <c r="B1614" t="s">
        <v>1081</v>
      </c>
      <c r="C1614" t="s">
        <v>14</v>
      </c>
      <c r="D1614">
        <v>2012</v>
      </c>
      <c r="E1614">
        <v>147</v>
      </c>
      <c r="F1614">
        <v>61</v>
      </c>
      <c r="G1614">
        <v>35</v>
      </c>
      <c r="H1614">
        <v>239</v>
      </c>
      <c r="I1614">
        <v>20</v>
      </c>
      <c r="J1614">
        <v>9.19</v>
      </c>
      <c r="K1614">
        <v>60.96</v>
      </c>
      <c r="L1614">
        <v>0</v>
      </c>
      <c r="M1614">
        <v>0</v>
      </c>
      <c r="N1614">
        <v>9</v>
      </c>
      <c r="O1614" s="2">
        <f t="shared" si="107"/>
        <v>1.6258503401360545</v>
      </c>
      <c r="P1614" s="2">
        <f t="shared" si="108"/>
        <v>3.918032786885246</v>
      </c>
      <c r="Q1614">
        <f t="shared" si="109"/>
        <v>70.150000000000006</v>
      </c>
      <c r="R1614">
        <f t="shared" si="110"/>
        <v>0</v>
      </c>
      <c r="S1614" s="3">
        <f>IF(odi[[#This Row],[Milestones]]=0,0,(odi[[#This Row],[Mat]]/odi[[#This Row],[Milestones]]))</f>
        <v>0</v>
      </c>
      <c r="T1614" s="3">
        <f>odi[[#This Row],[Milestones]]/odi[[#This Row],[Mat]]*100</f>
        <v>0</v>
      </c>
      <c r="U1614" s="3"/>
    </row>
    <row r="1615" spans="1:21" x14ac:dyDescent="0.3">
      <c r="A1615">
        <v>29</v>
      </c>
      <c r="B1615" t="s">
        <v>184</v>
      </c>
      <c r="C1615" t="s">
        <v>2030</v>
      </c>
      <c r="D1615">
        <v>2014</v>
      </c>
      <c r="E1615">
        <v>16</v>
      </c>
      <c r="F1615">
        <v>15</v>
      </c>
      <c r="G1615">
        <v>1</v>
      </c>
      <c r="H1615">
        <v>217</v>
      </c>
      <c r="I1615">
        <v>38</v>
      </c>
      <c r="J1615">
        <v>15.5</v>
      </c>
      <c r="K1615">
        <v>54.65</v>
      </c>
      <c r="L1615">
        <v>0</v>
      </c>
      <c r="M1615">
        <v>0</v>
      </c>
      <c r="N1615">
        <v>1</v>
      </c>
      <c r="O1615" s="2">
        <f t="shared" si="107"/>
        <v>13.5625</v>
      </c>
      <c r="P1615" s="2">
        <f t="shared" si="108"/>
        <v>14.466666666666667</v>
      </c>
      <c r="Q1615">
        <f t="shared" si="109"/>
        <v>70.150000000000006</v>
      </c>
      <c r="R1615">
        <f t="shared" si="110"/>
        <v>0</v>
      </c>
      <c r="S1615" s="3">
        <f>IF(odi[[#This Row],[Milestones]]=0,0,(odi[[#This Row],[Mat]]/odi[[#This Row],[Milestones]]))</f>
        <v>0</v>
      </c>
      <c r="T1615" s="3">
        <f>odi[[#This Row],[Milestones]]/odi[[#This Row],[Mat]]*100</f>
        <v>0</v>
      </c>
      <c r="U1615" s="3"/>
    </row>
    <row r="1616" spans="1:21" x14ac:dyDescent="0.3">
      <c r="A1616">
        <v>4</v>
      </c>
      <c r="B1616" t="s">
        <v>2664</v>
      </c>
      <c r="C1616" t="s">
        <v>15</v>
      </c>
      <c r="D1616">
        <v>2000</v>
      </c>
      <c r="E1616">
        <v>9</v>
      </c>
      <c r="F1616">
        <v>8</v>
      </c>
      <c r="G1616">
        <v>1</v>
      </c>
      <c r="H1616">
        <v>99</v>
      </c>
      <c r="I1616">
        <v>47</v>
      </c>
      <c r="J1616">
        <v>14.14</v>
      </c>
      <c r="K1616">
        <v>55.93</v>
      </c>
      <c r="L1616">
        <v>0</v>
      </c>
      <c r="M1616">
        <v>0</v>
      </c>
      <c r="N1616">
        <v>0</v>
      </c>
      <c r="O1616" s="2">
        <f t="shared" si="107"/>
        <v>11</v>
      </c>
      <c r="P1616" s="2">
        <f t="shared" si="108"/>
        <v>12.375</v>
      </c>
      <c r="Q1616">
        <f t="shared" si="109"/>
        <v>70.069999999999993</v>
      </c>
      <c r="R1616">
        <f t="shared" si="110"/>
        <v>0</v>
      </c>
      <c r="S1616" s="3">
        <f>IF(odi[[#This Row],[Milestones]]=0,0,(odi[[#This Row],[Mat]]/odi[[#This Row],[Milestones]]))</f>
        <v>0</v>
      </c>
      <c r="T1616" s="3">
        <f>odi[[#This Row],[Milestones]]/odi[[#This Row],[Mat]]*100</f>
        <v>0</v>
      </c>
      <c r="U1616" s="3"/>
    </row>
    <row r="1617" spans="1:21" x14ac:dyDescent="0.3">
      <c r="A1617">
        <v>8</v>
      </c>
      <c r="B1617" t="s">
        <v>2830</v>
      </c>
      <c r="C1617" t="s">
        <v>2030</v>
      </c>
      <c r="D1617">
        <v>2014</v>
      </c>
      <c r="E1617">
        <v>2</v>
      </c>
      <c r="F1617">
        <v>2</v>
      </c>
      <c r="G1617">
        <v>0</v>
      </c>
      <c r="H1617">
        <v>50</v>
      </c>
      <c r="I1617">
        <v>43</v>
      </c>
      <c r="J1617">
        <v>25</v>
      </c>
      <c r="K1617">
        <v>45.04</v>
      </c>
      <c r="L1617">
        <v>0</v>
      </c>
      <c r="M1617">
        <v>0</v>
      </c>
      <c r="N1617">
        <v>0</v>
      </c>
      <c r="O1617" s="2">
        <f t="shared" si="107"/>
        <v>25</v>
      </c>
      <c r="P1617" s="2">
        <f t="shared" si="108"/>
        <v>25</v>
      </c>
      <c r="Q1617">
        <f t="shared" si="109"/>
        <v>70.039999999999992</v>
      </c>
      <c r="R1617">
        <f t="shared" si="110"/>
        <v>0</v>
      </c>
      <c r="S1617" s="3">
        <f>IF(odi[[#This Row],[Milestones]]=0,0,(odi[[#This Row],[Mat]]/odi[[#This Row],[Milestones]]))</f>
        <v>0</v>
      </c>
      <c r="T1617" s="3">
        <f>odi[[#This Row],[Milestones]]/odi[[#This Row],[Mat]]*100</f>
        <v>0</v>
      </c>
      <c r="U1617" s="3"/>
    </row>
    <row r="1618" spans="1:21" x14ac:dyDescent="0.3">
      <c r="A1618">
        <v>35</v>
      </c>
      <c r="B1618" t="s">
        <v>2424</v>
      </c>
      <c r="C1618" t="s">
        <v>19</v>
      </c>
      <c r="D1618">
        <v>1992</v>
      </c>
      <c r="E1618">
        <v>20</v>
      </c>
      <c r="F1618">
        <v>19</v>
      </c>
      <c r="G1618">
        <v>2</v>
      </c>
      <c r="H1618">
        <v>295</v>
      </c>
      <c r="I1618">
        <v>61</v>
      </c>
      <c r="J1618">
        <v>17.350000000000001</v>
      </c>
      <c r="K1618">
        <v>52.67</v>
      </c>
      <c r="L1618">
        <v>0</v>
      </c>
      <c r="M1618">
        <v>2</v>
      </c>
      <c r="N1618">
        <v>2</v>
      </c>
      <c r="O1618" s="2">
        <f t="shared" si="107"/>
        <v>14.75</v>
      </c>
      <c r="P1618" s="2">
        <f t="shared" si="108"/>
        <v>15.526315789473685</v>
      </c>
      <c r="Q1618">
        <f t="shared" si="109"/>
        <v>70.02000000000001</v>
      </c>
      <c r="R1618">
        <f t="shared" si="110"/>
        <v>2</v>
      </c>
      <c r="S1618" s="3">
        <f>IF(odi[[#This Row],[Milestones]]=0,0,(odi[[#This Row],[Mat]]/odi[[#This Row],[Milestones]]))</f>
        <v>10</v>
      </c>
      <c r="T1618" s="3">
        <f>odi[[#This Row],[Milestones]]/odi[[#This Row],[Mat]]*100</f>
        <v>10</v>
      </c>
      <c r="U1618" s="3"/>
    </row>
    <row r="1619" spans="1:21" x14ac:dyDescent="0.3">
      <c r="A1619">
        <v>30</v>
      </c>
      <c r="B1619" t="s">
        <v>5055</v>
      </c>
      <c r="C1619" t="s">
        <v>22</v>
      </c>
      <c r="D1619">
        <v>2019</v>
      </c>
      <c r="E1619">
        <v>4</v>
      </c>
      <c r="F1619">
        <v>1</v>
      </c>
      <c r="G1619">
        <v>1</v>
      </c>
      <c r="H1619">
        <v>7</v>
      </c>
      <c r="I1619">
        <v>7</v>
      </c>
      <c r="J1619">
        <v>0</v>
      </c>
      <c r="K1619">
        <v>70</v>
      </c>
      <c r="L1619">
        <v>0</v>
      </c>
      <c r="M1619">
        <v>0</v>
      </c>
      <c r="N1619">
        <v>0</v>
      </c>
      <c r="O1619" s="2">
        <f t="shared" si="107"/>
        <v>1.75</v>
      </c>
      <c r="P1619" s="2">
        <f t="shared" si="108"/>
        <v>7</v>
      </c>
      <c r="Q1619">
        <f t="shared" si="109"/>
        <v>70</v>
      </c>
      <c r="R1619">
        <f t="shared" si="110"/>
        <v>0</v>
      </c>
      <c r="S1619" s="3">
        <f>IF(odi[[#This Row],[Milestones]]=0,0,(odi[[#This Row],[Mat]]/odi[[#This Row],[Milestones]]))</f>
        <v>0</v>
      </c>
      <c r="T1619" s="3">
        <f>odi[[#This Row],[Milestones]]/odi[[#This Row],[Mat]]*100</f>
        <v>0</v>
      </c>
      <c r="U1619" s="3"/>
    </row>
    <row r="1620" spans="1:21" x14ac:dyDescent="0.3">
      <c r="A1620">
        <v>31</v>
      </c>
      <c r="B1620" t="s">
        <v>3128</v>
      </c>
      <c r="C1620" t="s">
        <v>16</v>
      </c>
      <c r="D1620">
        <v>1990</v>
      </c>
      <c r="E1620">
        <v>2</v>
      </c>
      <c r="F1620">
        <v>2</v>
      </c>
      <c r="G1620">
        <v>0</v>
      </c>
      <c r="H1620">
        <v>15</v>
      </c>
      <c r="I1620">
        <v>10</v>
      </c>
      <c r="J1620">
        <v>7.5</v>
      </c>
      <c r="K1620">
        <v>62.5</v>
      </c>
      <c r="L1620">
        <v>0</v>
      </c>
      <c r="M1620">
        <v>0</v>
      </c>
      <c r="N1620">
        <v>0</v>
      </c>
      <c r="O1620" s="2">
        <f t="shared" si="107"/>
        <v>7.5</v>
      </c>
      <c r="P1620" s="2">
        <f t="shared" si="108"/>
        <v>7.5</v>
      </c>
      <c r="Q1620">
        <f t="shared" si="109"/>
        <v>70</v>
      </c>
      <c r="R1620">
        <f t="shared" si="110"/>
        <v>0</v>
      </c>
      <c r="S1620" s="3">
        <f>IF(odi[[#This Row],[Milestones]]=0,0,(odi[[#This Row],[Mat]]/odi[[#This Row],[Milestones]]))</f>
        <v>0</v>
      </c>
      <c r="T1620" s="3">
        <f>odi[[#This Row],[Milestones]]/odi[[#This Row],[Mat]]*100</f>
        <v>0</v>
      </c>
      <c r="U1620" s="3"/>
    </row>
    <row r="1621" spans="1:21" x14ac:dyDescent="0.3">
      <c r="A1621">
        <v>9</v>
      </c>
      <c r="B1621" t="s">
        <v>3148</v>
      </c>
      <c r="C1621" t="s">
        <v>16</v>
      </c>
      <c r="D1621">
        <v>1990</v>
      </c>
      <c r="E1621">
        <v>6</v>
      </c>
      <c r="F1621">
        <v>3</v>
      </c>
      <c r="G1621">
        <v>2</v>
      </c>
      <c r="H1621">
        <v>14</v>
      </c>
      <c r="I1621">
        <v>7</v>
      </c>
      <c r="J1621">
        <v>14</v>
      </c>
      <c r="K1621">
        <v>56</v>
      </c>
      <c r="L1621">
        <v>0</v>
      </c>
      <c r="M1621">
        <v>0</v>
      </c>
      <c r="N1621">
        <v>0</v>
      </c>
      <c r="O1621" s="2">
        <f t="shared" si="107"/>
        <v>2.3333333333333335</v>
      </c>
      <c r="P1621" s="2">
        <f t="shared" si="108"/>
        <v>4.666666666666667</v>
      </c>
      <c r="Q1621">
        <f t="shared" si="109"/>
        <v>70</v>
      </c>
      <c r="R1621">
        <f t="shared" si="110"/>
        <v>0</v>
      </c>
      <c r="S1621" s="3">
        <f>IF(odi[[#This Row],[Milestones]]=0,0,(odi[[#This Row],[Mat]]/odi[[#This Row],[Milestones]]))</f>
        <v>0</v>
      </c>
      <c r="T1621" s="3">
        <f>odi[[#This Row],[Milestones]]/odi[[#This Row],[Mat]]*100</f>
        <v>0</v>
      </c>
      <c r="U1621" s="3"/>
    </row>
    <row r="1622" spans="1:21" x14ac:dyDescent="0.3">
      <c r="A1622">
        <v>28</v>
      </c>
      <c r="B1622" t="s">
        <v>2566</v>
      </c>
      <c r="C1622" t="s">
        <v>15</v>
      </c>
      <c r="D1622">
        <v>1997</v>
      </c>
      <c r="E1622">
        <v>36</v>
      </c>
      <c r="F1622">
        <v>23</v>
      </c>
      <c r="G1622">
        <v>7</v>
      </c>
      <c r="H1622">
        <v>147</v>
      </c>
      <c r="I1622">
        <v>32</v>
      </c>
      <c r="J1622">
        <v>9.18</v>
      </c>
      <c r="K1622">
        <v>60.74</v>
      </c>
      <c r="L1622">
        <v>0</v>
      </c>
      <c r="M1622">
        <v>0</v>
      </c>
      <c r="N1622">
        <v>4</v>
      </c>
      <c r="O1622" s="2">
        <f t="shared" si="107"/>
        <v>4.083333333333333</v>
      </c>
      <c r="P1622" s="2">
        <f t="shared" si="108"/>
        <v>6.3913043478260869</v>
      </c>
      <c r="Q1622">
        <f t="shared" si="109"/>
        <v>69.92</v>
      </c>
      <c r="R1622">
        <f t="shared" si="110"/>
        <v>0</v>
      </c>
      <c r="S1622" s="3">
        <f>IF(odi[[#This Row],[Milestones]]=0,0,(odi[[#This Row],[Mat]]/odi[[#This Row],[Milestones]]))</f>
        <v>0</v>
      </c>
      <c r="T1622" s="3">
        <f>odi[[#This Row],[Milestones]]/odi[[#This Row],[Mat]]*100</f>
        <v>0</v>
      </c>
      <c r="U1622" s="3"/>
    </row>
    <row r="1623" spans="1:21" x14ac:dyDescent="0.3">
      <c r="A1623">
        <v>6</v>
      </c>
      <c r="B1623" t="s">
        <v>1575</v>
      </c>
      <c r="C1623" t="s">
        <v>2020</v>
      </c>
      <c r="D1623">
        <v>2009</v>
      </c>
      <c r="E1623">
        <v>33</v>
      </c>
      <c r="F1623">
        <v>25</v>
      </c>
      <c r="G1623">
        <v>6</v>
      </c>
      <c r="H1623">
        <v>284</v>
      </c>
      <c r="I1623">
        <v>41</v>
      </c>
      <c r="J1623">
        <v>14.94</v>
      </c>
      <c r="K1623">
        <v>54.93</v>
      </c>
      <c r="L1623">
        <v>0</v>
      </c>
      <c r="M1623">
        <v>0</v>
      </c>
      <c r="N1623">
        <v>3</v>
      </c>
      <c r="O1623" s="2">
        <f t="shared" si="107"/>
        <v>8.6060606060606055</v>
      </c>
      <c r="P1623" s="2">
        <f t="shared" si="108"/>
        <v>11.36</v>
      </c>
      <c r="Q1623">
        <f t="shared" si="109"/>
        <v>69.87</v>
      </c>
      <c r="R1623">
        <f t="shared" si="110"/>
        <v>0</v>
      </c>
      <c r="S1623" s="3">
        <f>IF(odi[[#This Row],[Milestones]]=0,0,(odi[[#This Row],[Mat]]/odi[[#This Row],[Milestones]]))</f>
        <v>0</v>
      </c>
      <c r="T1623" s="3">
        <f>odi[[#This Row],[Milestones]]/odi[[#This Row],[Mat]]*100</f>
        <v>0</v>
      </c>
      <c r="U1623" s="3"/>
    </row>
    <row r="1624" spans="1:21" x14ac:dyDescent="0.3">
      <c r="A1624">
        <v>0</v>
      </c>
      <c r="B1624" t="s">
        <v>3003</v>
      </c>
      <c r="C1624" t="s">
        <v>16</v>
      </c>
      <c r="D1624">
        <v>1990</v>
      </c>
      <c r="E1624">
        <v>17</v>
      </c>
      <c r="F1624">
        <v>5</v>
      </c>
      <c r="G1624">
        <v>4</v>
      </c>
      <c r="H1624">
        <v>27</v>
      </c>
      <c r="I1624">
        <v>11</v>
      </c>
      <c r="J1624">
        <v>27</v>
      </c>
      <c r="K1624">
        <v>42.85</v>
      </c>
      <c r="L1624">
        <v>0</v>
      </c>
      <c r="M1624">
        <v>0</v>
      </c>
      <c r="N1624">
        <v>0</v>
      </c>
      <c r="O1624" s="2">
        <f t="shared" si="107"/>
        <v>1.588235294117647</v>
      </c>
      <c r="P1624" s="2">
        <f t="shared" si="108"/>
        <v>5.4</v>
      </c>
      <c r="Q1624">
        <f t="shared" si="109"/>
        <v>69.849999999999994</v>
      </c>
      <c r="R1624">
        <f t="shared" si="110"/>
        <v>0</v>
      </c>
      <c r="S1624" s="3">
        <f>IF(odi[[#This Row],[Milestones]]=0,0,(odi[[#This Row],[Mat]]/odi[[#This Row],[Milestones]]))</f>
        <v>0</v>
      </c>
      <c r="T1624" s="3">
        <f>odi[[#This Row],[Milestones]]/odi[[#This Row],[Mat]]*100</f>
        <v>0</v>
      </c>
      <c r="U1624" s="3"/>
    </row>
    <row r="1625" spans="1:21" x14ac:dyDescent="0.3">
      <c r="A1625">
        <v>48</v>
      </c>
      <c r="B1625" t="s">
        <v>2326</v>
      </c>
      <c r="C1625" t="s">
        <v>13</v>
      </c>
      <c r="D1625">
        <v>1980</v>
      </c>
      <c r="E1625">
        <v>25</v>
      </c>
      <c r="F1625">
        <v>24</v>
      </c>
      <c r="G1625">
        <v>3</v>
      </c>
      <c r="H1625">
        <v>510</v>
      </c>
      <c r="I1625">
        <v>78</v>
      </c>
      <c r="J1625">
        <v>24.28</v>
      </c>
      <c r="K1625">
        <v>45.53</v>
      </c>
      <c r="L1625">
        <v>0</v>
      </c>
      <c r="M1625">
        <v>3</v>
      </c>
      <c r="N1625">
        <v>6</v>
      </c>
      <c r="O1625" s="2">
        <f t="shared" si="107"/>
        <v>20.399999999999999</v>
      </c>
      <c r="P1625" s="2">
        <f t="shared" si="108"/>
        <v>21.25</v>
      </c>
      <c r="Q1625">
        <f t="shared" si="109"/>
        <v>69.81</v>
      </c>
      <c r="R1625">
        <f t="shared" si="110"/>
        <v>3</v>
      </c>
      <c r="S1625" s="3">
        <f>IF(odi[[#This Row],[Milestones]]=0,0,(odi[[#This Row],[Mat]]/odi[[#This Row],[Milestones]]))</f>
        <v>8.3333333333333339</v>
      </c>
      <c r="T1625" s="3">
        <f>odi[[#This Row],[Milestones]]/odi[[#This Row],[Mat]]*100</f>
        <v>12</v>
      </c>
      <c r="U1625" s="3"/>
    </row>
    <row r="1626" spans="1:21" x14ac:dyDescent="0.3">
      <c r="A1626">
        <v>28</v>
      </c>
      <c r="B1626" t="s">
        <v>1484</v>
      </c>
      <c r="C1626" t="s">
        <v>14</v>
      </c>
      <c r="D1626">
        <v>2019</v>
      </c>
      <c r="E1626">
        <v>85</v>
      </c>
      <c r="F1626">
        <v>48</v>
      </c>
      <c r="G1626">
        <v>22</v>
      </c>
      <c r="H1626">
        <v>244</v>
      </c>
      <c r="I1626">
        <v>26</v>
      </c>
      <c r="J1626">
        <v>9.3800000000000008</v>
      </c>
      <c r="K1626">
        <v>60.39</v>
      </c>
      <c r="L1626">
        <v>0</v>
      </c>
      <c r="M1626">
        <v>0</v>
      </c>
      <c r="N1626">
        <v>9</v>
      </c>
      <c r="O1626" s="2">
        <f t="shared" si="107"/>
        <v>2.8705882352941177</v>
      </c>
      <c r="P1626" s="2">
        <f t="shared" si="108"/>
        <v>5.083333333333333</v>
      </c>
      <c r="Q1626">
        <f t="shared" si="109"/>
        <v>69.77</v>
      </c>
      <c r="R1626">
        <f t="shared" si="110"/>
        <v>0</v>
      </c>
      <c r="S1626" s="3">
        <f>IF(odi[[#This Row],[Milestones]]=0,0,(odi[[#This Row],[Mat]]/odi[[#This Row],[Milestones]]))</f>
        <v>0</v>
      </c>
      <c r="T1626" s="3">
        <f>odi[[#This Row],[Milestones]]/odi[[#This Row],[Mat]]*100</f>
        <v>0</v>
      </c>
      <c r="U1626" s="3"/>
    </row>
    <row r="1627" spans="1:21" x14ac:dyDescent="0.3">
      <c r="A1627">
        <v>39</v>
      </c>
      <c r="B1627" t="s">
        <v>2755</v>
      </c>
      <c r="C1627" t="s">
        <v>17</v>
      </c>
      <c r="D1627">
        <v>2003</v>
      </c>
      <c r="E1627">
        <v>24</v>
      </c>
      <c r="F1627">
        <v>9</v>
      </c>
      <c r="G1627">
        <v>5</v>
      </c>
      <c r="H1627">
        <v>66</v>
      </c>
      <c r="I1627">
        <v>33</v>
      </c>
      <c r="J1627">
        <v>16.5</v>
      </c>
      <c r="K1627">
        <v>53.22</v>
      </c>
      <c r="L1627">
        <v>0</v>
      </c>
      <c r="M1627">
        <v>0</v>
      </c>
      <c r="N1627">
        <v>2</v>
      </c>
      <c r="O1627" s="2">
        <f t="shared" si="107"/>
        <v>2.75</v>
      </c>
      <c r="P1627" s="2">
        <f t="shared" si="108"/>
        <v>7.333333333333333</v>
      </c>
      <c r="Q1627">
        <f t="shared" si="109"/>
        <v>69.72</v>
      </c>
      <c r="R1627">
        <f t="shared" si="110"/>
        <v>0</v>
      </c>
      <c r="S1627" s="3">
        <f>IF(odi[[#This Row],[Milestones]]=0,0,(odi[[#This Row],[Mat]]/odi[[#This Row],[Milestones]]))</f>
        <v>0</v>
      </c>
      <c r="T1627" s="3">
        <f>odi[[#This Row],[Milestones]]/odi[[#This Row],[Mat]]*100</f>
        <v>0</v>
      </c>
      <c r="U1627" s="3"/>
    </row>
    <row r="1628" spans="1:21" x14ac:dyDescent="0.3">
      <c r="A1628">
        <v>12</v>
      </c>
      <c r="B1628" t="s">
        <v>595</v>
      </c>
      <c r="C1628" t="s">
        <v>2020</v>
      </c>
      <c r="D1628">
        <v>2012</v>
      </c>
      <c r="E1628">
        <v>5</v>
      </c>
      <c r="F1628">
        <v>5</v>
      </c>
      <c r="G1628">
        <v>1</v>
      </c>
      <c r="H1628">
        <v>44</v>
      </c>
      <c r="I1628">
        <v>22</v>
      </c>
      <c r="J1628">
        <v>11</v>
      </c>
      <c r="K1628">
        <v>58.66</v>
      </c>
      <c r="L1628">
        <v>0</v>
      </c>
      <c r="M1628">
        <v>0</v>
      </c>
      <c r="N1628">
        <v>1</v>
      </c>
      <c r="O1628" s="2">
        <f t="shared" si="107"/>
        <v>8.8000000000000007</v>
      </c>
      <c r="P1628" s="2">
        <f t="shared" si="108"/>
        <v>8.8000000000000007</v>
      </c>
      <c r="Q1628">
        <f t="shared" si="109"/>
        <v>69.66</v>
      </c>
      <c r="R1628">
        <f t="shared" si="110"/>
        <v>0</v>
      </c>
      <c r="S1628" s="3">
        <f>IF(odi[[#This Row],[Milestones]]=0,0,(odi[[#This Row],[Mat]]/odi[[#This Row],[Milestones]]))</f>
        <v>0</v>
      </c>
      <c r="T1628" s="3">
        <f>odi[[#This Row],[Milestones]]/odi[[#This Row],[Mat]]*100</f>
        <v>0</v>
      </c>
      <c r="U1628" s="3"/>
    </row>
    <row r="1629" spans="1:21" x14ac:dyDescent="0.3">
      <c r="A1629">
        <v>3</v>
      </c>
      <c r="B1629" t="s">
        <v>1006</v>
      </c>
      <c r="C1629" t="s">
        <v>19</v>
      </c>
      <c r="D1629">
        <v>2011</v>
      </c>
      <c r="E1629">
        <v>15</v>
      </c>
      <c r="F1629">
        <v>14</v>
      </c>
      <c r="G1629">
        <v>3</v>
      </c>
      <c r="H1629">
        <v>197</v>
      </c>
      <c r="I1629">
        <v>37</v>
      </c>
      <c r="J1629">
        <v>17.899999999999999</v>
      </c>
      <c r="K1629">
        <v>51.7</v>
      </c>
      <c r="L1629">
        <v>0</v>
      </c>
      <c r="M1629">
        <v>0</v>
      </c>
      <c r="N1629">
        <v>1</v>
      </c>
      <c r="O1629" s="2">
        <f t="shared" si="107"/>
        <v>13.133333333333333</v>
      </c>
      <c r="P1629" s="2">
        <f t="shared" si="108"/>
        <v>14.071428571428571</v>
      </c>
      <c r="Q1629">
        <f t="shared" si="109"/>
        <v>69.599999999999994</v>
      </c>
      <c r="R1629">
        <f t="shared" si="110"/>
        <v>0</v>
      </c>
      <c r="S1629" s="3">
        <f>IF(odi[[#This Row],[Milestones]]=0,0,(odi[[#This Row],[Mat]]/odi[[#This Row],[Milestones]]))</f>
        <v>0</v>
      </c>
      <c r="T1629" s="3">
        <f>odi[[#This Row],[Milestones]]/odi[[#This Row],[Mat]]*100</f>
        <v>0</v>
      </c>
      <c r="U1629" s="3"/>
    </row>
    <row r="1630" spans="1:21" x14ac:dyDescent="0.3">
      <c r="A1630">
        <v>1</v>
      </c>
      <c r="B1630" t="s">
        <v>1128</v>
      </c>
      <c r="C1630" t="s">
        <v>12</v>
      </c>
      <c r="D1630">
        <v>2019</v>
      </c>
      <c r="E1630">
        <v>48</v>
      </c>
      <c r="F1630">
        <v>20</v>
      </c>
      <c r="G1630">
        <v>5</v>
      </c>
      <c r="H1630">
        <v>100</v>
      </c>
      <c r="I1630">
        <v>22</v>
      </c>
      <c r="J1630">
        <v>6.66</v>
      </c>
      <c r="K1630">
        <v>62.89</v>
      </c>
      <c r="L1630">
        <v>0</v>
      </c>
      <c r="M1630">
        <v>0</v>
      </c>
      <c r="N1630">
        <v>3</v>
      </c>
      <c r="O1630" s="2">
        <f t="shared" si="107"/>
        <v>2.0833333333333335</v>
      </c>
      <c r="P1630" s="2">
        <f t="shared" si="108"/>
        <v>5</v>
      </c>
      <c r="Q1630">
        <f t="shared" si="109"/>
        <v>69.55</v>
      </c>
      <c r="R1630">
        <f t="shared" si="110"/>
        <v>0</v>
      </c>
      <c r="S1630" s="3">
        <f>IF(odi[[#This Row],[Milestones]]=0,0,(odi[[#This Row],[Mat]]/odi[[#This Row],[Milestones]]))</f>
        <v>0</v>
      </c>
      <c r="T1630" s="3">
        <f>odi[[#This Row],[Milestones]]/odi[[#This Row],[Mat]]*100</f>
        <v>0</v>
      </c>
      <c r="U1630" s="3"/>
    </row>
    <row r="1631" spans="1:21" x14ac:dyDescent="0.3">
      <c r="A1631">
        <v>49</v>
      </c>
      <c r="B1631" t="s">
        <v>3248</v>
      </c>
      <c r="C1631" t="s">
        <v>15</v>
      </c>
      <c r="D1631">
        <v>1978</v>
      </c>
      <c r="E1631">
        <v>1</v>
      </c>
      <c r="F1631">
        <v>1</v>
      </c>
      <c r="G1631">
        <v>0</v>
      </c>
      <c r="H1631">
        <v>8</v>
      </c>
      <c r="I1631">
        <v>8</v>
      </c>
      <c r="J1631">
        <v>8</v>
      </c>
      <c r="K1631">
        <v>61.53</v>
      </c>
      <c r="L1631">
        <v>0</v>
      </c>
      <c r="M1631">
        <v>0</v>
      </c>
      <c r="N1631">
        <v>0</v>
      </c>
      <c r="O1631" s="2">
        <f t="shared" si="107"/>
        <v>8</v>
      </c>
      <c r="P1631" s="2">
        <f t="shared" si="108"/>
        <v>8</v>
      </c>
      <c r="Q1631">
        <f t="shared" si="109"/>
        <v>69.53</v>
      </c>
      <c r="R1631">
        <f t="shared" si="110"/>
        <v>0</v>
      </c>
      <c r="S1631" s="3">
        <f>IF(odi[[#This Row],[Milestones]]=0,0,(odi[[#This Row],[Mat]]/odi[[#This Row],[Milestones]]))</f>
        <v>0</v>
      </c>
      <c r="T1631" s="3">
        <f>odi[[#This Row],[Milestones]]/odi[[#This Row],[Mat]]*100</f>
        <v>0</v>
      </c>
      <c r="U1631" s="3"/>
    </row>
    <row r="1632" spans="1:21" x14ac:dyDescent="0.3">
      <c r="A1632">
        <v>23</v>
      </c>
      <c r="B1632" t="s">
        <v>3266</v>
      </c>
      <c r="C1632" t="s">
        <v>11</v>
      </c>
      <c r="D1632">
        <v>2006</v>
      </c>
      <c r="E1632">
        <v>2</v>
      </c>
      <c r="F1632">
        <v>1</v>
      </c>
      <c r="G1632">
        <v>0</v>
      </c>
      <c r="H1632">
        <v>8</v>
      </c>
      <c r="I1632">
        <v>8</v>
      </c>
      <c r="J1632">
        <v>8</v>
      </c>
      <c r="K1632">
        <v>61.53</v>
      </c>
      <c r="L1632">
        <v>0</v>
      </c>
      <c r="M1632">
        <v>0</v>
      </c>
      <c r="N1632">
        <v>0</v>
      </c>
      <c r="O1632" s="2">
        <f t="shared" si="107"/>
        <v>4</v>
      </c>
      <c r="P1632" s="2">
        <f t="shared" si="108"/>
        <v>8</v>
      </c>
      <c r="Q1632">
        <f t="shared" si="109"/>
        <v>69.53</v>
      </c>
      <c r="R1632">
        <f t="shared" si="110"/>
        <v>0</v>
      </c>
      <c r="S1632" s="3">
        <f>IF(odi[[#This Row],[Milestones]]=0,0,(odi[[#This Row],[Mat]]/odi[[#This Row],[Milestones]]))</f>
        <v>0</v>
      </c>
      <c r="T1632" s="3">
        <f>odi[[#This Row],[Milestones]]/odi[[#This Row],[Mat]]*100</f>
        <v>0</v>
      </c>
      <c r="U1632" s="3"/>
    </row>
    <row r="1633" spans="1:21" x14ac:dyDescent="0.3">
      <c r="A1633">
        <v>49</v>
      </c>
      <c r="B1633" t="s">
        <v>2896</v>
      </c>
      <c r="C1633" t="s">
        <v>19</v>
      </c>
      <c r="D1633">
        <v>1993</v>
      </c>
      <c r="E1633">
        <v>5</v>
      </c>
      <c r="F1633">
        <v>5</v>
      </c>
      <c r="G1633">
        <v>2</v>
      </c>
      <c r="H1633">
        <v>39</v>
      </c>
      <c r="I1633">
        <v>16</v>
      </c>
      <c r="J1633">
        <v>13</v>
      </c>
      <c r="K1633">
        <v>56.52</v>
      </c>
      <c r="L1633">
        <v>0</v>
      </c>
      <c r="M1633">
        <v>0</v>
      </c>
      <c r="N1633">
        <v>1</v>
      </c>
      <c r="O1633" s="2">
        <f t="shared" si="107"/>
        <v>7.8</v>
      </c>
      <c r="P1633" s="2">
        <f t="shared" si="108"/>
        <v>7.8</v>
      </c>
      <c r="Q1633">
        <f t="shared" si="109"/>
        <v>69.52000000000001</v>
      </c>
      <c r="R1633">
        <f t="shared" si="110"/>
        <v>0</v>
      </c>
      <c r="S1633" s="3">
        <f>IF(odi[[#This Row],[Milestones]]=0,0,(odi[[#This Row],[Mat]]/odi[[#This Row],[Milestones]]))</f>
        <v>0</v>
      </c>
      <c r="T1633" s="3">
        <f>odi[[#This Row],[Milestones]]/odi[[#This Row],[Mat]]*100</f>
        <v>0</v>
      </c>
      <c r="U1633" s="3"/>
    </row>
    <row r="1634" spans="1:21" x14ac:dyDescent="0.3">
      <c r="A1634">
        <v>31</v>
      </c>
      <c r="B1634" t="s">
        <v>3162</v>
      </c>
      <c r="C1634" t="s">
        <v>12</v>
      </c>
      <c r="D1634">
        <v>2011</v>
      </c>
      <c r="E1634">
        <v>8</v>
      </c>
      <c r="F1634">
        <v>2</v>
      </c>
      <c r="G1634">
        <v>1</v>
      </c>
      <c r="H1634">
        <v>13</v>
      </c>
      <c r="I1634">
        <v>7</v>
      </c>
      <c r="J1634">
        <v>13</v>
      </c>
      <c r="K1634">
        <v>56.52</v>
      </c>
      <c r="L1634">
        <v>0</v>
      </c>
      <c r="M1634">
        <v>0</v>
      </c>
      <c r="N1634">
        <v>0</v>
      </c>
      <c r="O1634" s="2">
        <f t="shared" si="107"/>
        <v>1.625</v>
      </c>
      <c r="P1634" s="2">
        <f t="shared" si="108"/>
        <v>6.5</v>
      </c>
      <c r="Q1634">
        <f t="shared" si="109"/>
        <v>69.52000000000001</v>
      </c>
      <c r="R1634">
        <f t="shared" si="110"/>
        <v>0</v>
      </c>
      <c r="S1634" s="3">
        <f>IF(odi[[#This Row],[Milestones]]=0,0,(odi[[#This Row],[Mat]]/odi[[#This Row],[Milestones]]))</f>
        <v>0</v>
      </c>
      <c r="T1634" s="3">
        <f>odi[[#This Row],[Milestones]]/odi[[#This Row],[Mat]]*100</f>
        <v>0</v>
      </c>
      <c r="U1634" s="3"/>
    </row>
    <row r="1635" spans="1:21" x14ac:dyDescent="0.3">
      <c r="A1635">
        <v>42</v>
      </c>
      <c r="B1635" t="s">
        <v>841</v>
      </c>
      <c r="C1635" t="s">
        <v>2041</v>
      </c>
      <c r="D1635">
        <v>2009</v>
      </c>
      <c r="E1635">
        <v>23</v>
      </c>
      <c r="F1635">
        <v>23</v>
      </c>
      <c r="G1635">
        <v>0</v>
      </c>
      <c r="H1635">
        <v>336</v>
      </c>
      <c r="I1635">
        <v>56</v>
      </c>
      <c r="J1635">
        <v>14.6</v>
      </c>
      <c r="K1635">
        <v>54.9</v>
      </c>
      <c r="L1635">
        <v>0</v>
      </c>
      <c r="M1635">
        <v>1</v>
      </c>
      <c r="N1635">
        <v>4</v>
      </c>
      <c r="O1635" s="2">
        <f t="shared" si="107"/>
        <v>14.608695652173912</v>
      </c>
      <c r="P1635" s="2">
        <f t="shared" si="108"/>
        <v>14.608695652173912</v>
      </c>
      <c r="Q1635">
        <f t="shared" si="109"/>
        <v>69.5</v>
      </c>
      <c r="R1635">
        <f t="shared" si="110"/>
        <v>1</v>
      </c>
      <c r="S1635" s="3">
        <f>IF(odi[[#This Row],[Milestones]]=0,0,(odi[[#This Row],[Mat]]/odi[[#This Row],[Milestones]]))</f>
        <v>23</v>
      </c>
      <c r="T1635" s="3">
        <f>odi[[#This Row],[Milestones]]/odi[[#This Row],[Mat]]*100</f>
        <v>4.3478260869565215</v>
      </c>
      <c r="U1635" s="3"/>
    </row>
    <row r="1636" spans="1:21" x14ac:dyDescent="0.3">
      <c r="A1636">
        <v>38</v>
      </c>
      <c r="B1636" t="s">
        <v>2732</v>
      </c>
      <c r="C1636" t="s">
        <v>18</v>
      </c>
      <c r="D1636">
        <v>1987</v>
      </c>
      <c r="E1636">
        <v>16</v>
      </c>
      <c r="F1636">
        <v>14</v>
      </c>
      <c r="G1636">
        <v>5</v>
      </c>
      <c r="H1636">
        <v>73</v>
      </c>
      <c r="I1636">
        <v>18</v>
      </c>
      <c r="J1636">
        <v>8.11</v>
      </c>
      <c r="K1636">
        <v>61.34</v>
      </c>
      <c r="L1636">
        <v>0</v>
      </c>
      <c r="M1636">
        <v>0</v>
      </c>
      <c r="N1636">
        <v>2</v>
      </c>
      <c r="O1636" s="2">
        <f t="shared" si="107"/>
        <v>4.5625</v>
      </c>
      <c r="P1636" s="2">
        <f t="shared" si="108"/>
        <v>5.2142857142857144</v>
      </c>
      <c r="Q1636">
        <f t="shared" si="109"/>
        <v>69.45</v>
      </c>
      <c r="R1636">
        <f t="shared" si="110"/>
        <v>0</v>
      </c>
      <c r="S1636" s="3">
        <f>IF(odi[[#This Row],[Milestones]]=0,0,(odi[[#This Row],[Mat]]/odi[[#This Row],[Milestones]]))</f>
        <v>0</v>
      </c>
      <c r="T1636" s="3">
        <f>odi[[#This Row],[Milestones]]/odi[[#This Row],[Mat]]*100</f>
        <v>0</v>
      </c>
      <c r="U1636" s="3"/>
    </row>
    <row r="1637" spans="1:21" x14ac:dyDescent="0.3">
      <c r="A1637">
        <v>36</v>
      </c>
      <c r="B1637" t="s">
        <v>2546</v>
      </c>
      <c r="C1637" t="s">
        <v>15</v>
      </c>
      <c r="D1637">
        <v>2005</v>
      </c>
      <c r="E1637">
        <v>13</v>
      </c>
      <c r="F1637">
        <v>11</v>
      </c>
      <c r="G1637">
        <v>1</v>
      </c>
      <c r="H1637">
        <v>161</v>
      </c>
      <c r="I1637">
        <v>58</v>
      </c>
      <c r="J1637">
        <v>16.100000000000001</v>
      </c>
      <c r="K1637">
        <v>53.31</v>
      </c>
      <c r="L1637">
        <v>0</v>
      </c>
      <c r="M1637">
        <v>1</v>
      </c>
      <c r="N1637">
        <v>2</v>
      </c>
      <c r="O1637" s="2">
        <f t="shared" si="107"/>
        <v>12.384615384615385</v>
      </c>
      <c r="P1637" s="2">
        <f t="shared" si="108"/>
        <v>14.636363636363637</v>
      </c>
      <c r="Q1637">
        <f t="shared" si="109"/>
        <v>69.41</v>
      </c>
      <c r="R1637">
        <f t="shared" si="110"/>
        <v>1</v>
      </c>
      <c r="S1637" s="3">
        <f>IF(odi[[#This Row],[Milestones]]=0,0,(odi[[#This Row],[Mat]]/odi[[#This Row],[Milestones]]))</f>
        <v>13</v>
      </c>
      <c r="T1637" s="3">
        <f>odi[[#This Row],[Milestones]]/odi[[#This Row],[Mat]]*100</f>
        <v>7.6923076923076925</v>
      </c>
      <c r="U1637" s="3"/>
    </row>
    <row r="1638" spans="1:21" x14ac:dyDescent="0.3">
      <c r="A1638">
        <v>37</v>
      </c>
      <c r="B1638" t="s">
        <v>1204</v>
      </c>
      <c r="C1638" t="s">
        <v>12</v>
      </c>
      <c r="D1638">
        <v>2015</v>
      </c>
      <c r="E1638">
        <v>60</v>
      </c>
      <c r="F1638">
        <v>23</v>
      </c>
      <c r="G1638">
        <v>16</v>
      </c>
      <c r="H1638">
        <v>101</v>
      </c>
      <c r="I1638">
        <v>15</v>
      </c>
      <c r="J1638">
        <v>14.42</v>
      </c>
      <c r="K1638">
        <v>54.89</v>
      </c>
      <c r="L1638">
        <v>0</v>
      </c>
      <c r="M1638">
        <v>0</v>
      </c>
      <c r="N1638">
        <v>2</v>
      </c>
      <c r="O1638" s="2">
        <f t="shared" si="107"/>
        <v>1.6833333333333333</v>
      </c>
      <c r="P1638" s="2">
        <f t="shared" si="108"/>
        <v>4.3913043478260869</v>
      </c>
      <c r="Q1638">
        <f t="shared" si="109"/>
        <v>69.31</v>
      </c>
      <c r="R1638">
        <f t="shared" si="110"/>
        <v>0</v>
      </c>
      <c r="S1638" s="3">
        <f>IF(odi[[#This Row],[Milestones]]=0,0,(odi[[#This Row],[Mat]]/odi[[#This Row],[Milestones]]))</f>
        <v>0</v>
      </c>
      <c r="T1638" s="3">
        <f>odi[[#This Row],[Milestones]]/odi[[#This Row],[Mat]]*100</f>
        <v>0</v>
      </c>
      <c r="U1638" s="3"/>
    </row>
    <row r="1639" spans="1:21" x14ac:dyDescent="0.3">
      <c r="A1639">
        <v>6</v>
      </c>
      <c r="B1639" t="s">
        <v>2610</v>
      </c>
      <c r="C1639" t="s">
        <v>19</v>
      </c>
      <c r="D1639">
        <v>2005</v>
      </c>
      <c r="E1639">
        <v>11</v>
      </c>
      <c r="F1639">
        <v>11</v>
      </c>
      <c r="G1639">
        <v>1</v>
      </c>
      <c r="H1639">
        <v>124</v>
      </c>
      <c r="I1639">
        <v>37</v>
      </c>
      <c r="J1639">
        <v>12.4</v>
      </c>
      <c r="K1639">
        <v>56.88</v>
      </c>
      <c r="L1639">
        <v>0</v>
      </c>
      <c r="M1639">
        <v>0</v>
      </c>
      <c r="N1639">
        <v>1</v>
      </c>
      <c r="O1639" s="2">
        <f t="shared" si="107"/>
        <v>11.272727272727273</v>
      </c>
      <c r="P1639" s="2">
        <f t="shared" si="108"/>
        <v>11.272727272727273</v>
      </c>
      <c r="Q1639">
        <f t="shared" si="109"/>
        <v>69.28</v>
      </c>
      <c r="R1639">
        <f t="shared" si="110"/>
        <v>0</v>
      </c>
      <c r="S1639" s="3">
        <f>IF(odi[[#This Row],[Milestones]]=0,0,(odi[[#This Row],[Mat]]/odi[[#This Row],[Milestones]]))</f>
        <v>0</v>
      </c>
      <c r="T1639" s="3">
        <f>odi[[#This Row],[Milestones]]/odi[[#This Row],[Mat]]*100</f>
        <v>0</v>
      </c>
      <c r="U1639" s="3"/>
    </row>
    <row r="1640" spans="1:21" x14ac:dyDescent="0.3">
      <c r="A1640">
        <v>11</v>
      </c>
      <c r="B1640" t="s">
        <v>2722</v>
      </c>
      <c r="C1640" t="s">
        <v>11</v>
      </c>
      <c r="D1640">
        <v>1990</v>
      </c>
      <c r="E1640">
        <v>23</v>
      </c>
      <c r="F1640">
        <v>12</v>
      </c>
      <c r="G1640">
        <v>4</v>
      </c>
      <c r="H1640">
        <v>80</v>
      </c>
      <c r="I1640">
        <v>28</v>
      </c>
      <c r="J1640">
        <v>10</v>
      </c>
      <c r="K1640">
        <v>59.25</v>
      </c>
      <c r="L1640">
        <v>0</v>
      </c>
      <c r="M1640">
        <v>0</v>
      </c>
      <c r="N1640">
        <v>2</v>
      </c>
      <c r="O1640" s="2">
        <f t="shared" si="107"/>
        <v>3.4782608695652173</v>
      </c>
      <c r="P1640" s="2">
        <f t="shared" si="108"/>
        <v>6.666666666666667</v>
      </c>
      <c r="Q1640">
        <f t="shared" si="109"/>
        <v>69.25</v>
      </c>
      <c r="R1640">
        <f t="shared" si="110"/>
        <v>0</v>
      </c>
      <c r="S1640" s="3">
        <f>IF(odi[[#This Row],[Milestones]]=0,0,(odi[[#This Row],[Mat]]/odi[[#This Row],[Milestones]]))</f>
        <v>0</v>
      </c>
      <c r="T1640" s="3">
        <f>odi[[#This Row],[Milestones]]/odi[[#This Row],[Mat]]*100</f>
        <v>0</v>
      </c>
      <c r="U1640" s="3"/>
    </row>
    <row r="1641" spans="1:21" x14ac:dyDescent="0.3">
      <c r="A1641">
        <v>34</v>
      </c>
      <c r="B1641" t="s">
        <v>2444</v>
      </c>
      <c r="C1641" t="s">
        <v>16</v>
      </c>
      <c r="D1641">
        <v>1998</v>
      </c>
      <c r="E1641">
        <v>163</v>
      </c>
      <c r="F1641">
        <v>51</v>
      </c>
      <c r="G1641">
        <v>26</v>
      </c>
      <c r="H1641">
        <v>267</v>
      </c>
      <c r="I1641">
        <v>45</v>
      </c>
      <c r="J1641">
        <v>10.68</v>
      </c>
      <c r="K1641">
        <v>58.55</v>
      </c>
      <c r="L1641">
        <v>0</v>
      </c>
      <c r="M1641">
        <v>0</v>
      </c>
      <c r="N1641">
        <v>7</v>
      </c>
      <c r="O1641" s="2">
        <f t="shared" si="107"/>
        <v>1.638036809815951</v>
      </c>
      <c r="P1641" s="2">
        <f t="shared" si="108"/>
        <v>5.2352941176470589</v>
      </c>
      <c r="Q1641">
        <f t="shared" si="109"/>
        <v>69.22999999999999</v>
      </c>
      <c r="R1641">
        <f t="shared" si="110"/>
        <v>0</v>
      </c>
      <c r="S1641" s="3">
        <f>IF(odi[[#This Row],[Milestones]]=0,0,(odi[[#This Row],[Mat]]/odi[[#This Row],[Milestones]]))</f>
        <v>0</v>
      </c>
      <c r="T1641" s="3">
        <f>odi[[#This Row],[Milestones]]/odi[[#This Row],[Mat]]*100</f>
        <v>0</v>
      </c>
      <c r="U1641" s="3"/>
    </row>
    <row r="1642" spans="1:21" x14ac:dyDescent="0.3">
      <c r="A1642">
        <v>39</v>
      </c>
      <c r="B1642" t="s">
        <v>3166</v>
      </c>
      <c r="C1642" t="s">
        <v>2022</v>
      </c>
      <c r="D1642">
        <v>2004</v>
      </c>
      <c r="E1642">
        <v>2</v>
      </c>
      <c r="F1642">
        <v>2</v>
      </c>
      <c r="G1642">
        <v>0</v>
      </c>
      <c r="H1642">
        <v>12</v>
      </c>
      <c r="I1642">
        <v>12</v>
      </c>
      <c r="J1642">
        <v>6</v>
      </c>
      <c r="K1642">
        <v>63.15</v>
      </c>
      <c r="L1642">
        <v>0</v>
      </c>
      <c r="M1642">
        <v>0</v>
      </c>
      <c r="N1642">
        <v>1</v>
      </c>
      <c r="O1642" s="2">
        <f t="shared" si="107"/>
        <v>6</v>
      </c>
      <c r="P1642" s="2">
        <f t="shared" si="108"/>
        <v>6</v>
      </c>
      <c r="Q1642">
        <f t="shared" si="109"/>
        <v>69.150000000000006</v>
      </c>
      <c r="R1642">
        <f t="shared" si="110"/>
        <v>0</v>
      </c>
      <c r="S1642" s="3">
        <f>IF(odi[[#This Row],[Milestones]]=0,0,(odi[[#This Row],[Mat]]/odi[[#This Row],[Milestones]]))</f>
        <v>0</v>
      </c>
      <c r="T1642" s="3">
        <f>odi[[#This Row],[Milestones]]/odi[[#This Row],[Mat]]*100</f>
        <v>0</v>
      </c>
      <c r="U1642" s="3"/>
    </row>
    <row r="1643" spans="1:21" x14ac:dyDescent="0.3">
      <c r="A1643">
        <v>45</v>
      </c>
      <c r="B1643" t="s">
        <v>2301</v>
      </c>
      <c r="C1643" t="s">
        <v>16</v>
      </c>
      <c r="D1643">
        <v>1990</v>
      </c>
      <c r="E1643">
        <v>41</v>
      </c>
      <c r="F1643">
        <v>35</v>
      </c>
      <c r="G1643">
        <v>1</v>
      </c>
      <c r="H1643">
        <v>593</v>
      </c>
      <c r="I1643">
        <v>47</v>
      </c>
      <c r="J1643">
        <v>17.440000000000001</v>
      </c>
      <c r="K1643">
        <v>51.65</v>
      </c>
      <c r="L1643">
        <v>0</v>
      </c>
      <c r="M1643">
        <v>0</v>
      </c>
      <c r="N1643">
        <v>1</v>
      </c>
      <c r="O1643" s="2">
        <f t="shared" si="107"/>
        <v>14.463414634146341</v>
      </c>
      <c r="P1643" s="2">
        <f t="shared" si="108"/>
        <v>16.942857142857143</v>
      </c>
      <c r="Q1643">
        <f t="shared" si="109"/>
        <v>69.09</v>
      </c>
      <c r="R1643">
        <f t="shared" si="110"/>
        <v>0</v>
      </c>
      <c r="S1643" s="3">
        <f>IF(odi[[#This Row],[Milestones]]=0,0,(odi[[#This Row],[Mat]]/odi[[#This Row],[Milestones]]))</f>
        <v>0</v>
      </c>
      <c r="T1643" s="3">
        <f>odi[[#This Row],[Milestones]]/odi[[#This Row],[Mat]]*100</f>
        <v>0</v>
      </c>
      <c r="U1643" s="3"/>
    </row>
    <row r="1644" spans="1:21" x14ac:dyDescent="0.3">
      <c r="A1644">
        <v>33</v>
      </c>
      <c r="B1644" t="s">
        <v>2465</v>
      </c>
      <c r="C1644" t="s">
        <v>16</v>
      </c>
      <c r="D1644">
        <v>1999</v>
      </c>
      <c r="E1644">
        <v>16</v>
      </c>
      <c r="F1644">
        <v>13</v>
      </c>
      <c r="G1644">
        <v>0</v>
      </c>
      <c r="H1644">
        <v>242</v>
      </c>
      <c r="I1644">
        <v>77</v>
      </c>
      <c r="J1644">
        <v>18.61</v>
      </c>
      <c r="K1644">
        <v>50.41</v>
      </c>
      <c r="L1644">
        <v>0</v>
      </c>
      <c r="M1644">
        <v>1</v>
      </c>
      <c r="N1644">
        <v>1</v>
      </c>
      <c r="O1644" s="2">
        <f t="shared" si="107"/>
        <v>15.125</v>
      </c>
      <c r="P1644" s="2">
        <f t="shared" si="108"/>
        <v>18.615384615384617</v>
      </c>
      <c r="Q1644">
        <f t="shared" si="109"/>
        <v>69.02</v>
      </c>
      <c r="R1644">
        <f t="shared" si="110"/>
        <v>1</v>
      </c>
      <c r="S1644" s="3">
        <f>IF(odi[[#This Row],[Milestones]]=0,0,(odi[[#This Row],[Mat]]/odi[[#This Row],[Milestones]]))</f>
        <v>16</v>
      </c>
      <c r="T1644" s="3">
        <f>odi[[#This Row],[Milestones]]/odi[[#This Row],[Mat]]*100</f>
        <v>6.25</v>
      </c>
      <c r="U1644" s="3"/>
    </row>
    <row r="1645" spans="1:21" x14ac:dyDescent="0.3">
      <c r="A1645">
        <v>43</v>
      </c>
      <c r="B1645" t="s">
        <v>3245</v>
      </c>
      <c r="C1645" t="s">
        <v>18</v>
      </c>
      <c r="D1645">
        <v>2000</v>
      </c>
      <c r="E1645">
        <v>3</v>
      </c>
      <c r="F1645">
        <v>2</v>
      </c>
      <c r="G1645">
        <v>1</v>
      </c>
      <c r="H1645">
        <v>9</v>
      </c>
      <c r="I1645">
        <v>6</v>
      </c>
      <c r="J1645">
        <v>9</v>
      </c>
      <c r="K1645">
        <v>60</v>
      </c>
      <c r="L1645">
        <v>0</v>
      </c>
      <c r="M1645">
        <v>0</v>
      </c>
      <c r="N1645">
        <v>0</v>
      </c>
      <c r="O1645" s="2">
        <f t="shared" si="107"/>
        <v>3</v>
      </c>
      <c r="P1645" s="2">
        <f t="shared" si="108"/>
        <v>4.5</v>
      </c>
      <c r="Q1645">
        <f t="shared" si="109"/>
        <v>69</v>
      </c>
      <c r="R1645">
        <f t="shared" si="110"/>
        <v>0</v>
      </c>
      <c r="S1645" s="3">
        <f>IF(odi[[#This Row],[Milestones]]=0,0,(odi[[#This Row],[Mat]]/odi[[#This Row],[Milestones]]))</f>
        <v>0</v>
      </c>
      <c r="T1645" s="3">
        <f>odi[[#This Row],[Milestones]]/odi[[#This Row],[Mat]]*100</f>
        <v>0</v>
      </c>
      <c r="U1645" s="3"/>
    </row>
    <row r="1646" spans="1:21" x14ac:dyDescent="0.3">
      <c r="A1646">
        <v>13</v>
      </c>
      <c r="B1646" t="s">
        <v>1290</v>
      </c>
      <c r="C1646" t="s">
        <v>13</v>
      </c>
      <c r="D1646">
        <v>2017</v>
      </c>
      <c r="E1646">
        <v>69</v>
      </c>
      <c r="F1646">
        <v>30</v>
      </c>
      <c r="G1646">
        <v>13</v>
      </c>
      <c r="H1646">
        <v>136</v>
      </c>
      <c r="I1646">
        <v>35</v>
      </c>
      <c r="J1646">
        <v>8</v>
      </c>
      <c r="K1646">
        <v>60.98</v>
      </c>
      <c r="L1646">
        <v>0</v>
      </c>
      <c r="M1646">
        <v>0</v>
      </c>
      <c r="N1646">
        <v>7</v>
      </c>
      <c r="O1646" s="2">
        <f t="shared" si="107"/>
        <v>1.9710144927536233</v>
      </c>
      <c r="P1646" s="2">
        <f t="shared" si="108"/>
        <v>4.5333333333333332</v>
      </c>
      <c r="Q1646">
        <f t="shared" si="109"/>
        <v>68.97999999999999</v>
      </c>
      <c r="R1646">
        <f t="shared" si="110"/>
        <v>0</v>
      </c>
      <c r="S1646" s="3">
        <f>IF(odi[[#This Row],[Milestones]]=0,0,(odi[[#This Row],[Mat]]/odi[[#This Row],[Milestones]]))</f>
        <v>0</v>
      </c>
      <c r="T1646" s="3">
        <f>odi[[#This Row],[Milestones]]/odi[[#This Row],[Mat]]*100</f>
        <v>0</v>
      </c>
      <c r="U1646" s="3"/>
    </row>
    <row r="1647" spans="1:21" x14ac:dyDescent="0.3">
      <c r="A1647">
        <v>13</v>
      </c>
      <c r="B1647" t="s">
        <v>3183</v>
      </c>
      <c r="C1647" t="s">
        <v>20</v>
      </c>
      <c r="D1647">
        <v>1999</v>
      </c>
      <c r="E1647">
        <v>1</v>
      </c>
      <c r="F1647">
        <v>1</v>
      </c>
      <c r="G1647">
        <v>0</v>
      </c>
      <c r="H1647">
        <v>11</v>
      </c>
      <c r="I1647">
        <v>11</v>
      </c>
      <c r="J1647">
        <v>11</v>
      </c>
      <c r="K1647">
        <v>57.89</v>
      </c>
      <c r="L1647">
        <v>0</v>
      </c>
      <c r="M1647">
        <v>0</v>
      </c>
      <c r="N1647">
        <v>0</v>
      </c>
      <c r="O1647" s="2">
        <f t="shared" si="107"/>
        <v>11</v>
      </c>
      <c r="P1647" s="2">
        <f t="shared" si="108"/>
        <v>11</v>
      </c>
      <c r="Q1647">
        <f t="shared" si="109"/>
        <v>68.89</v>
      </c>
      <c r="R1647">
        <f t="shared" si="110"/>
        <v>0</v>
      </c>
      <c r="S1647" s="3">
        <f>IF(odi[[#This Row],[Milestones]]=0,0,(odi[[#This Row],[Mat]]/odi[[#This Row],[Milestones]]))</f>
        <v>0</v>
      </c>
      <c r="T1647" s="3">
        <f>odi[[#This Row],[Milestones]]/odi[[#This Row],[Mat]]*100</f>
        <v>0</v>
      </c>
      <c r="U1647" s="3"/>
    </row>
    <row r="1648" spans="1:21" x14ac:dyDescent="0.3">
      <c r="A1648">
        <v>12</v>
      </c>
      <c r="B1648" t="s">
        <v>3222</v>
      </c>
      <c r="C1648" t="s">
        <v>18</v>
      </c>
      <c r="D1648">
        <v>2000</v>
      </c>
      <c r="E1648">
        <v>3</v>
      </c>
      <c r="F1648">
        <v>2</v>
      </c>
      <c r="G1648">
        <v>1</v>
      </c>
      <c r="H1648">
        <v>10</v>
      </c>
      <c r="I1648">
        <v>6</v>
      </c>
      <c r="J1648">
        <v>10</v>
      </c>
      <c r="K1648">
        <v>58.82</v>
      </c>
      <c r="L1648">
        <v>0</v>
      </c>
      <c r="M1648">
        <v>0</v>
      </c>
      <c r="N1648">
        <v>0</v>
      </c>
      <c r="O1648" s="2">
        <f t="shared" si="107"/>
        <v>3.3333333333333335</v>
      </c>
      <c r="P1648" s="2">
        <f t="shared" si="108"/>
        <v>5</v>
      </c>
      <c r="Q1648">
        <f t="shared" si="109"/>
        <v>68.819999999999993</v>
      </c>
      <c r="R1648">
        <f t="shared" si="110"/>
        <v>0</v>
      </c>
      <c r="S1648" s="3">
        <f>IF(odi[[#This Row],[Milestones]]=0,0,(odi[[#This Row],[Mat]]/odi[[#This Row],[Milestones]]))</f>
        <v>0</v>
      </c>
      <c r="T1648" s="3">
        <f>odi[[#This Row],[Milestones]]/odi[[#This Row],[Mat]]*100</f>
        <v>0</v>
      </c>
      <c r="U1648" s="3"/>
    </row>
    <row r="1649" spans="1:21" x14ac:dyDescent="0.3">
      <c r="A1649">
        <v>35</v>
      </c>
      <c r="B1649" t="s">
        <v>963</v>
      </c>
      <c r="C1649" t="s">
        <v>2022</v>
      </c>
      <c r="D1649">
        <v>2017</v>
      </c>
      <c r="E1649">
        <v>5</v>
      </c>
      <c r="F1649">
        <v>5</v>
      </c>
      <c r="G1649">
        <v>0</v>
      </c>
      <c r="H1649">
        <v>94</v>
      </c>
      <c r="I1649">
        <v>41</v>
      </c>
      <c r="J1649">
        <v>18.8</v>
      </c>
      <c r="K1649">
        <v>50</v>
      </c>
      <c r="L1649">
        <v>0</v>
      </c>
      <c r="M1649">
        <v>0</v>
      </c>
      <c r="N1649">
        <v>0</v>
      </c>
      <c r="O1649" s="2">
        <f t="shared" si="107"/>
        <v>18.8</v>
      </c>
      <c r="P1649" s="2">
        <f t="shared" si="108"/>
        <v>18.8</v>
      </c>
      <c r="Q1649">
        <f t="shared" si="109"/>
        <v>68.8</v>
      </c>
      <c r="R1649">
        <f t="shared" si="110"/>
        <v>0</v>
      </c>
      <c r="S1649" s="3">
        <f>IF(odi[[#This Row],[Milestones]]=0,0,(odi[[#This Row],[Mat]]/odi[[#This Row],[Milestones]]))</f>
        <v>0</v>
      </c>
      <c r="T1649" s="3">
        <f>odi[[#This Row],[Milestones]]/odi[[#This Row],[Mat]]*100</f>
        <v>0</v>
      </c>
      <c r="U1649" s="3"/>
    </row>
    <row r="1650" spans="1:21" x14ac:dyDescent="0.3">
      <c r="A1650">
        <v>18</v>
      </c>
      <c r="B1650" t="s">
        <v>2874</v>
      </c>
      <c r="C1650" t="s">
        <v>2022</v>
      </c>
      <c r="D1650">
        <v>2014</v>
      </c>
      <c r="E1650">
        <v>3</v>
      </c>
      <c r="F1650">
        <v>3</v>
      </c>
      <c r="G1650">
        <v>0</v>
      </c>
      <c r="H1650">
        <v>43</v>
      </c>
      <c r="I1650">
        <v>27</v>
      </c>
      <c r="J1650">
        <v>14.33</v>
      </c>
      <c r="K1650">
        <v>54.43</v>
      </c>
      <c r="L1650">
        <v>0</v>
      </c>
      <c r="M1650">
        <v>0</v>
      </c>
      <c r="N1650">
        <v>1</v>
      </c>
      <c r="O1650" s="2">
        <f t="shared" si="107"/>
        <v>14.333333333333334</v>
      </c>
      <c r="P1650" s="2">
        <f t="shared" si="108"/>
        <v>14.333333333333334</v>
      </c>
      <c r="Q1650">
        <f t="shared" si="109"/>
        <v>68.760000000000005</v>
      </c>
      <c r="R1650">
        <f t="shared" si="110"/>
        <v>0</v>
      </c>
      <c r="S1650" s="3">
        <f>IF(odi[[#This Row],[Milestones]]=0,0,(odi[[#This Row],[Mat]]/odi[[#This Row],[Milestones]]))</f>
        <v>0</v>
      </c>
      <c r="T1650" s="3">
        <f>odi[[#This Row],[Milestones]]/odi[[#This Row],[Mat]]*100</f>
        <v>0</v>
      </c>
      <c r="U1650" s="3"/>
    </row>
    <row r="1651" spans="1:21" x14ac:dyDescent="0.3">
      <c r="A1651">
        <v>24</v>
      </c>
      <c r="B1651" t="s">
        <v>1112</v>
      </c>
      <c r="C1651" t="s">
        <v>17</v>
      </c>
      <c r="D1651">
        <v>2016</v>
      </c>
      <c r="E1651">
        <v>28</v>
      </c>
      <c r="F1651">
        <v>13</v>
      </c>
      <c r="G1651">
        <v>4</v>
      </c>
      <c r="H1651">
        <v>76</v>
      </c>
      <c r="I1651">
        <v>23</v>
      </c>
      <c r="J1651">
        <v>8.44</v>
      </c>
      <c r="K1651">
        <v>60.31</v>
      </c>
      <c r="L1651">
        <v>0</v>
      </c>
      <c r="M1651">
        <v>0</v>
      </c>
      <c r="N1651">
        <v>1</v>
      </c>
      <c r="O1651" s="2">
        <f t="shared" si="107"/>
        <v>2.7142857142857144</v>
      </c>
      <c r="P1651" s="2">
        <f t="shared" si="108"/>
        <v>5.8461538461538458</v>
      </c>
      <c r="Q1651">
        <f t="shared" si="109"/>
        <v>68.75</v>
      </c>
      <c r="R1651">
        <f t="shared" si="110"/>
        <v>0</v>
      </c>
      <c r="S1651" s="3">
        <f>IF(odi[[#This Row],[Milestones]]=0,0,(odi[[#This Row],[Mat]]/odi[[#This Row],[Milestones]]))</f>
        <v>0</v>
      </c>
      <c r="T1651" s="3">
        <f>odi[[#This Row],[Milestones]]/odi[[#This Row],[Mat]]*100</f>
        <v>0</v>
      </c>
      <c r="U1651" s="3"/>
    </row>
    <row r="1652" spans="1:21" x14ac:dyDescent="0.3">
      <c r="A1652">
        <v>31</v>
      </c>
      <c r="B1652" t="s">
        <v>2784</v>
      </c>
      <c r="C1652" t="s">
        <v>15</v>
      </c>
      <c r="D1652">
        <v>2001</v>
      </c>
      <c r="E1652">
        <v>17</v>
      </c>
      <c r="F1652">
        <v>10</v>
      </c>
      <c r="G1652">
        <v>2</v>
      </c>
      <c r="H1652">
        <v>60</v>
      </c>
      <c r="I1652">
        <v>19</v>
      </c>
      <c r="J1652">
        <v>7.5</v>
      </c>
      <c r="K1652">
        <v>61.22</v>
      </c>
      <c r="L1652">
        <v>0</v>
      </c>
      <c r="M1652">
        <v>0</v>
      </c>
      <c r="N1652">
        <v>2</v>
      </c>
      <c r="O1652" s="2">
        <f t="shared" si="107"/>
        <v>3.5294117647058822</v>
      </c>
      <c r="P1652" s="2">
        <f t="shared" si="108"/>
        <v>6</v>
      </c>
      <c r="Q1652">
        <f t="shared" si="109"/>
        <v>68.72</v>
      </c>
      <c r="R1652">
        <f t="shared" si="110"/>
        <v>0</v>
      </c>
      <c r="S1652" s="3">
        <f>IF(odi[[#This Row],[Milestones]]=0,0,(odi[[#This Row],[Mat]]/odi[[#This Row],[Milestones]]))</f>
        <v>0</v>
      </c>
      <c r="T1652" s="3">
        <f>odi[[#This Row],[Milestones]]/odi[[#This Row],[Mat]]*100</f>
        <v>0</v>
      </c>
      <c r="U1652" s="3"/>
    </row>
    <row r="1653" spans="1:21" x14ac:dyDescent="0.3">
      <c r="A1653">
        <v>43</v>
      </c>
      <c r="B1653" t="s">
        <v>2342</v>
      </c>
      <c r="C1653" t="s">
        <v>20</v>
      </c>
      <c r="D1653">
        <v>1999</v>
      </c>
      <c r="E1653">
        <v>27</v>
      </c>
      <c r="F1653">
        <v>26</v>
      </c>
      <c r="G1653">
        <v>2</v>
      </c>
      <c r="H1653">
        <v>453</v>
      </c>
      <c r="I1653">
        <v>68</v>
      </c>
      <c r="J1653">
        <v>18.87</v>
      </c>
      <c r="K1653">
        <v>49.83</v>
      </c>
      <c r="L1653">
        <v>0</v>
      </c>
      <c r="M1653">
        <v>2</v>
      </c>
      <c r="N1653">
        <v>3</v>
      </c>
      <c r="O1653" s="2">
        <f t="shared" si="107"/>
        <v>16.777777777777779</v>
      </c>
      <c r="P1653" s="2">
        <f t="shared" si="108"/>
        <v>17.423076923076923</v>
      </c>
      <c r="Q1653">
        <f t="shared" si="109"/>
        <v>68.7</v>
      </c>
      <c r="R1653">
        <f t="shared" si="110"/>
        <v>2</v>
      </c>
      <c r="S1653" s="3">
        <f>IF(odi[[#This Row],[Milestones]]=0,0,(odi[[#This Row],[Mat]]/odi[[#This Row],[Milestones]]))</f>
        <v>13.5</v>
      </c>
      <c r="T1653" s="3">
        <f>odi[[#This Row],[Milestones]]/odi[[#This Row],[Mat]]*100</f>
        <v>7.4074074074074066</v>
      </c>
      <c r="U1653" s="3"/>
    </row>
    <row r="1654" spans="1:21" x14ac:dyDescent="0.3">
      <c r="A1654">
        <v>43</v>
      </c>
      <c r="B1654" t="s">
        <v>3357</v>
      </c>
      <c r="C1654" t="s">
        <v>14</v>
      </c>
      <c r="D1654">
        <v>1993</v>
      </c>
      <c r="E1654">
        <v>3</v>
      </c>
      <c r="F1654">
        <v>2</v>
      </c>
      <c r="G1654">
        <v>0</v>
      </c>
      <c r="H1654">
        <v>4</v>
      </c>
      <c r="I1654">
        <v>3</v>
      </c>
      <c r="J1654">
        <v>2</v>
      </c>
      <c r="K1654">
        <v>66.66</v>
      </c>
      <c r="L1654">
        <v>0</v>
      </c>
      <c r="M1654">
        <v>0</v>
      </c>
      <c r="N1654">
        <v>0</v>
      </c>
      <c r="O1654" s="2">
        <f t="shared" si="107"/>
        <v>1.3333333333333333</v>
      </c>
      <c r="P1654" s="2">
        <f t="shared" si="108"/>
        <v>2</v>
      </c>
      <c r="Q1654">
        <f t="shared" si="109"/>
        <v>68.66</v>
      </c>
      <c r="R1654">
        <f t="shared" si="110"/>
        <v>0</v>
      </c>
      <c r="S1654" s="3">
        <f>IF(odi[[#This Row],[Milestones]]=0,0,(odi[[#This Row],[Mat]]/odi[[#This Row],[Milestones]]))</f>
        <v>0</v>
      </c>
      <c r="T1654" s="3">
        <f>odi[[#This Row],[Milestones]]/odi[[#This Row],[Mat]]*100</f>
        <v>0</v>
      </c>
      <c r="U1654" s="3"/>
    </row>
    <row r="1655" spans="1:21" x14ac:dyDescent="0.3">
      <c r="A1655">
        <v>39</v>
      </c>
      <c r="B1655" t="s">
        <v>534</v>
      </c>
      <c r="C1655" t="s">
        <v>2021</v>
      </c>
      <c r="D1655">
        <v>2013</v>
      </c>
      <c r="E1655">
        <v>4</v>
      </c>
      <c r="F1655">
        <v>2</v>
      </c>
      <c r="G1655">
        <v>0</v>
      </c>
      <c r="H1655">
        <v>4</v>
      </c>
      <c r="I1655">
        <v>2</v>
      </c>
      <c r="J1655">
        <v>2</v>
      </c>
      <c r="K1655">
        <v>66.66</v>
      </c>
      <c r="L1655">
        <v>0</v>
      </c>
      <c r="M1655">
        <v>0</v>
      </c>
      <c r="N1655">
        <v>0</v>
      </c>
      <c r="O1655" s="2">
        <f t="shared" si="107"/>
        <v>1</v>
      </c>
      <c r="P1655" s="2">
        <f t="shared" si="108"/>
        <v>2</v>
      </c>
      <c r="Q1655">
        <f t="shared" si="109"/>
        <v>68.66</v>
      </c>
      <c r="R1655">
        <f t="shared" si="110"/>
        <v>0</v>
      </c>
      <c r="S1655" s="3">
        <f>IF(odi[[#This Row],[Milestones]]=0,0,(odi[[#This Row],[Mat]]/odi[[#This Row],[Milestones]]))</f>
        <v>0</v>
      </c>
      <c r="T1655" s="3">
        <f>odi[[#This Row],[Milestones]]/odi[[#This Row],[Mat]]*100</f>
        <v>0</v>
      </c>
      <c r="U1655" s="3"/>
    </row>
    <row r="1656" spans="1:21" x14ac:dyDescent="0.3">
      <c r="A1656">
        <v>9</v>
      </c>
      <c r="B1656" t="s">
        <v>3407</v>
      </c>
      <c r="C1656" t="s">
        <v>16</v>
      </c>
      <c r="D1656">
        <v>1995</v>
      </c>
      <c r="E1656">
        <v>2</v>
      </c>
      <c r="F1656">
        <v>1</v>
      </c>
      <c r="G1656">
        <v>0</v>
      </c>
      <c r="H1656">
        <v>2</v>
      </c>
      <c r="I1656">
        <v>2</v>
      </c>
      <c r="J1656">
        <v>2</v>
      </c>
      <c r="K1656">
        <v>66.66</v>
      </c>
      <c r="L1656">
        <v>0</v>
      </c>
      <c r="M1656">
        <v>0</v>
      </c>
      <c r="N1656">
        <v>0</v>
      </c>
      <c r="O1656" s="2">
        <f t="shared" si="107"/>
        <v>1</v>
      </c>
      <c r="P1656" s="2">
        <f t="shared" si="108"/>
        <v>2</v>
      </c>
      <c r="Q1656">
        <f t="shared" si="109"/>
        <v>68.66</v>
      </c>
      <c r="R1656">
        <f t="shared" si="110"/>
        <v>0</v>
      </c>
      <c r="S1656" s="3">
        <f>IF(odi[[#This Row],[Milestones]]=0,0,(odi[[#This Row],[Mat]]/odi[[#This Row],[Milestones]]))</f>
        <v>0</v>
      </c>
      <c r="T1656" s="3">
        <f>odi[[#This Row],[Milestones]]/odi[[#This Row],[Mat]]*100</f>
        <v>0</v>
      </c>
      <c r="U1656" s="3"/>
    </row>
    <row r="1657" spans="1:21" x14ac:dyDescent="0.3">
      <c r="A1657">
        <v>49</v>
      </c>
      <c r="B1657" t="s">
        <v>585</v>
      </c>
      <c r="C1657" t="s">
        <v>2022</v>
      </c>
      <c r="D1657">
        <v>2019</v>
      </c>
      <c r="E1657">
        <v>28</v>
      </c>
      <c r="F1657">
        <v>24</v>
      </c>
      <c r="G1657">
        <v>4</v>
      </c>
      <c r="H1657">
        <v>258</v>
      </c>
      <c r="I1657">
        <v>50</v>
      </c>
      <c r="J1657">
        <v>12.9</v>
      </c>
      <c r="K1657">
        <v>55.72</v>
      </c>
      <c r="L1657">
        <v>0</v>
      </c>
      <c r="M1657">
        <v>1</v>
      </c>
      <c r="N1657">
        <v>4</v>
      </c>
      <c r="O1657" s="2">
        <f t="shared" si="107"/>
        <v>9.2142857142857135</v>
      </c>
      <c r="P1657" s="2">
        <f t="shared" si="108"/>
        <v>10.75</v>
      </c>
      <c r="Q1657">
        <f t="shared" si="109"/>
        <v>68.62</v>
      </c>
      <c r="R1657">
        <f t="shared" si="110"/>
        <v>1</v>
      </c>
      <c r="S1657" s="3">
        <f>IF(odi[[#This Row],[Milestones]]=0,0,(odi[[#This Row],[Mat]]/odi[[#This Row],[Milestones]]))</f>
        <v>28</v>
      </c>
      <c r="T1657" s="3">
        <f>odi[[#This Row],[Milestones]]/odi[[#This Row],[Mat]]*100</f>
        <v>3.5714285714285712</v>
      </c>
      <c r="U1657" s="3"/>
    </row>
    <row r="1658" spans="1:21" x14ac:dyDescent="0.3">
      <c r="A1658">
        <v>25</v>
      </c>
      <c r="B1658" t="s">
        <v>2594</v>
      </c>
      <c r="C1658" t="s">
        <v>18</v>
      </c>
      <c r="D1658">
        <v>2001</v>
      </c>
      <c r="E1658">
        <v>7</v>
      </c>
      <c r="F1658">
        <v>7</v>
      </c>
      <c r="G1658">
        <v>0</v>
      </c>
      <c r="H1658">
        <v>133</v>
      </c>
      <c r="I1658">
        <v>66</v>
      </c>
      <c r="J1658">
        <v>19</v>
      </c>
      <c r="K1658">
        <v>49.62</v>
      </c>
      <c r="L1658">
        <v>0</v>
      </c>
      <c r="M1658">
        <v>1</v>
      </c>
      <c r="N1658">
        <v>0</v>
      </c>
      <c r="O1658" s="2">
        <f t="shared" si="107"/>
        <v>19</v>
      </c>
      <c r="P1658" s="2">
        <f t="shared" si="108"/>
        <v>19</v>
      </c>
      <c r="Q1658">
        <f t="shared" si="109"/>
        <v>68.62</v>
      </c>
      <c r="R1658">
        <f t="shared" si="110"/>
        <v>1</v>
      </c>
      <c r="S1658" s="3">
        <f>IF(odi[[#This Row],[Milestones]]=0,0,(odi[[#This Row],[Mat]]/odi[[#This Row],[Milestones]]))</f>
        <v>7</v>
      </c>
      <c r="T1658" s="3">
        <f>odi[[#This Row],[Milestones]]/odi[[#This Row],[Mat]]*100</f>
        <v>14.285714285714285</v>
      </c>
      <c r="U1658" s="3"/>
    </row>
    <row r="1659" spans="1:21" x14ac:dyDescent="0.3">
      <c r="A1659">
        <v>28</v>
      </c>
      <c r="B1659" t="s">
        <v>2812</v>
      </c>
      <c r="C1659" t="s">
        <v>20</v>
      </c>
      <c r="D1659">
        <v>1997</v>
      </c>
      <c r="E1659">
        <v>4</v>
      </c>
      <c r="F1659">
        <v>4</v>
      </c>
      <c r="G1659">
        <v>1</v>
      </c>
      <c r="H1659">
        <v>53</v>
      </c>
      <c r="I1659">
        <v>16</v>
      </c>
      <c r="J1659">
        <v>17.66</v>
      </c>
      <c r="K1659">
        <v>50.96</v>
      </c>
      <c r="L1659">
        <v>0</v>
      </c>
      <c r="M1659">
        <v>0</v>
      </c>
      <c r="N1659">
        <v>0</v>
      </c>
      <c r="O1659" s="2">
        <f t="shared" si="107"/>
        <v>13.25</v>
      </c>
      <c r="P1659" s="2">
        <f t="shared" si="108"/>
        <v>13.25</v>
      </c>
      <c r="Q1659">
        <f t="shared" si="109"/>
        <v>68.62</v>
      </c>
      <c r="R1659">
        <f t="shared" si="110"/>
        <v>0</v>
      </c>
      <c r="S1659" s="3">
        <f>IF(odi[[#This Row],[Milestones]]=0,0,(odi[[#This Row],[Mat]]/odi[[#This Row],[Milestones]]))</f>
        <v>0</v>
      </c>
      <c r="T1659" s="3">
        <f>odi[[#This Row],[Milestones]]/odi[[#This Row],[Mat]]*100</f>
        <v>0</v>
      </c>
      <c r="U1659" s="3"/>
    </row>
    <row r="1660" spans="1:21" x14ac:dyDescent="0.3">
      <c r="A1660">
        <v>21</v>
      </c>
      <c r="B1660" t="s">
        <v>2386</v>
      </c>
      <c r="C1660" t="s">
        <v>20</v>
      </c>
      <c r="D1660">
        <v>2004</v>
      </c>
      <c r="E1660">
        <v>28</v>
      </c>
      <c r="F1660">
        <v>25</v>
      </c>
      <c r="G1660">
        <v>3</v>
      </c>
      <c r="H1660">
        <v>360</v>
      </c>
      <c r="I1660">
        <v>49</v>
      </c>
      <c r="J1660">
        <v>16.36</v>
      </c>
      <c r="K1660">
        <v>52.17</v>
      </c>
      <c r="L1660">
        <v>0</v>
      </c>
      <c r="M1660">
        <v>0</v>
      </c>
      <c r="N1660">
        <v>4</v>
      </c>
      <c r="O1660" s="2">
        <f t="shared" si="107"/>
        <v>12.857142857142858</v>
      </c>
      <c r="P1660" s="2">
        <f t="shared" si="108"/>
        <v>14.4</v>
      </c>
      <c r="Q1660">
        <f t="shared" si="109"/>
        <v>68.53</v>
      </c>
      <c r="R1660">
        <f t="shared" si="110"/>
        <v>0</v>
      </c>
      <c r="S1660" s="3">
        <f>IF(odi[[#This Row],[Milestones]]=0,0,(odi[[#This Row],[Mat]]/odi[[#This Row],[Milestones]]))</f>
        <v>0</v>
      </c>
      <c r="T1660" s="3">
        <f>odi[[#This Row],[Milestones]]/odi[[#This Row],[Mat]]*100</f>
        <v>0</v>
      </c>
      <c r="U1660" s="3"/>
    </row>
    <row r="1661" spans="1:21" x14ac:dyDescent="0.3">
      <c r="A1661">
        <v>22</v>
      </c>
      <c r="B1661" t="s">
        <v>2750</v>
      </c>
      <c r="C1661" t="s">
        <v>13</v>
      </c>
      <c r="D1661">
        <v>1996</v>
      </c>
      <c r="E1661">
        <v>25</v>
      </c>
      <c r="F1661">
        <v>11</v>
      </c>
      <c r="G1661">
        <v>5</v>
      </c>
      <c r="H1661">
        <v>68</v>
      </c>
      <c r="I1661">
        <v>14</v>
      </c>
      <c r="J1661">
        <v>11.33</v>
      </c>
      <c r="K1661">
        <v>57.14</v>
      </c>
      <c r="L1661">
        <v>0</v>
      </c>
      <c r="M1661">
        <v>0</v>
      </c>
      <c r="N1661">
        <v>0</v>
      </c>
      <c r="O1661" s="2">
        <f t="shared" si="107"/>
        <v>2.72</v>
      </c>
      <c r="P1661" s="2">
        <f t="shared" si="108"/>
        <v>6.1818181818181817</v>
      </c>
      <c r="Q1661">
        <f t="shared" si="109"/>
        <v>68.47</v>
      </c>
      <c r="R1661">
        <f t="shared" si="110"/>
        <v>0</v>
      </c>
      <c r="S1661" s="3">
        <f>IF(odi[[#This Row],[Milestones]]=0,0,(odi[[#This Row],[Mat]]/odi[[#This Row],[Milestones]]))</f>
        <v>0</v>
      </c>
      <c r="T1661" s="3">
        <f>odi[[#This Row],[Milestones]]/odi[[#This Row],[Mat]]*100</f>
        <v>0</v>
      </c>
      <c r="U1661" s="3"/>
    </row>
    <row r="1662" spans="1:21" x14ac:dyDescent="0.3">
      <c r="A1662">
        <v>19</v>
      </c>
      <c r="B1662" t="s">
        <v>1697</v>
      </c>
      <c r="C1662" t="s">
        <v>11</v>
      </c>
      <c r="D1662">
        <v>2013</v>
      </c>
      <c r="E1662">
        <v>31</v>
      </c>
      <c r="F1662">
        <v>13</v>
      </c>
      <c r="G1662">
        <v>4</v>
      </c>
      <c r="H1662">
        <v>86</v>
      </c>
      <c r="I1662">
        <v>27</v>
      </c>
      <c r="J1662">
        <v>9.5500000000000007</v>
      </c>
      <c r="K1662">
        <v>58.9</v>
      </c>
      <c r="L1662">
        <v>0</v>
      </c>
      <c r="M1662">
        <v>0</v>
      </c>
      <c r="N1662">
        <v>2</v>
      </c>
      <c r="O1662" s="2">
        <f t="shared" si="107"/>
        <v>2.774193548387097</v>
      </c>
      <c r="P1662" s="2">
        <f t="shared" si="108"/>
        <v>6.615384615384615</v>
      </c>
      <c r="Q1662">
        <f t="shared" si="109"/>
        <v>68.45</v>
      </c>
      <c r="R1662">
        <f t="shared" si="110"/>
        <v>0</v>
      </c>
      <c r="S1662" s="3">
        <f>IF(odi[[#This Row],[Milestones]]=0,0,(odi[[#This Row],[Mat]]/odi[[#This Row],[Milestones]]))</f>
        <v>0</v>
      </c>
      <c r="T1662" s="3">
        <f>odi[[#This Row],[Milestones]]/odi[[#This Row],[Mat]]*100</f>
        <v>0</v>
      </c>
      <c r="U1662" s="3"/>
    </row>
    <row r="1663" spans="1:21" x14ac:dyDescent="0.3">
      <c r="A1663">
        <v>18</v>
      </c>
      <c r="B1663" t="s">
        <v>2617</v>
      </c>
      <c r="C1663" t="s">
        <v>2024</v>
      </c>
      <c r="D1663">
        <v>2001</v>
      </c>
      <c r="E1663">
        <v>10</v>
      </c>
      <c r="F1663">
        <v>10</v>
      </c>
      <c r="G1663">
        <v>1</v>
      </c>
      <c r="H1663">
        <v>121</v>
      </c>
      <c r="I1663">
        <v>41</v>
      </c>
      <c r="J1663">
        <v>13.44</v>
      </c>
      <c r="K1663">
        <v>55</v>
      </c>
      <c r="L1663">
        <v>0</v>
      </c>
      <c r="M1663">
        <v>0</v>
      </c>
      <c r="N1663">
        <v>3</v>
      </c>
      <c r="O1663" s="2">
        <f t="shared" si="107"/>
        <v>12.1</v>
      </c>
      <c r="P1663" s="2">
        <f t="shared" si="108"/>
        <v>12.1</v>
      </c>
      <c r="Q1663">
        <f t="shared" si="109"/>
        <v>68.44</v>
      </c>
      <c r="R1663">
        <f t="shared" si="110"/>
        <v>0</v>
      </c>
      <c r="S1663" s="3">
        <f>IF(odi[[#This Row],[Milestones]]=0,0,(odi[[#This Row],[Mat]]/odi[[#This Row],[Milestones]]))</f>
        <v>0</v>
      </c>
      <c r="T1663" s="3">
        <f>odi[[#This Row],[Milestones]]/odi[[#This Row],[Mat]]*100</f>
        <v>0</v>
      </c>
      <c r="U1663" s="3"/>
    </row>
    <row r="1664" spans="1:21" x14ac:dyDescent="0.3">
      <c r="A1664">
        <v>2</v>
      </c>
      <c r="B1664" t="s">
        <v>2503</v>
      </c>
      <c r="C1664" t="s">
        <v>16</v>
      </c>
      <c r="D1664">
        <v>1988</v>
      </c>
      <c r="E1664">
        <v>27</v>
      </c>
      <c r="F1664">
        <v>19</v>
      </c>
      <c r="G1664">
        <v>3</v>
      </c>
      <c r="H1664">
        <v>197</v>
      </c>
      <c r="I1664">
        <v>42</v>
      </c>
      <c r="J1664">
        <v>12.31</v>
      </c>
      <c r="K1664">
        <v>56.12</v>
      </c>
      <c r="L1664">
        <v>0</v>
      </c>
      <c r="M1664">
        <v>0</v>
      </c>
      <c r="N1664">
        <v>4</v>
      </c>
      <c r="O1664" s="2">
        <f t="shared" si="107"/>
        <v>7.2962962962962967</v>
      </c>
      <c r="P1664" s="2">
        <f t="shared" si="108"/>
        <v>10.368421052631579</v>
      </c>
      <c r="Q1664">
        <f t="shared" si="109"/>
        <v>68.429999999999993</v>
      </c>
      <c r="R1664">
        <f t="shared" si="110"/>
        <v>0</v>
      </c>
      <c r="S1664" s="3">
        <f>IF(odi[[#This Row],[Milestones]]=0,0,(odi[[#This Row],[Mat]]/odi[[#This Row],[Milestones]]))</f>
        <v>0</v>
      </c>
      <c r="T1664" s="3">
        <f>odi[[#This Row],[Milestones]]/odi[[#This Row],[Mat]]*100</f>
        <v>0</v>
      </c>
      <c r="U1664" s="3"/>
    </row>
    <row r="1665" spans="1:21" x14ac:dyDescent="0.3">
      <c r="A1665">
        <v>23</v>
      </c>
      <c r="B1665" t="s">
        <v>2359</v>
      </c>
      <c r="C1665" t="s">
        <v>15</v>
      </c>
      <c r="D1665">
        <v>1997</v>
      </c>
      <c r="E1665">
        <v>84</v>
      </c>
      <c r="F1665">
        <v>44</v>
      </c>
      <c r="G1665">
        <v>19</v>
      </c>
      <c r="H1665">
        <v>405</v>
      </c>
      <c r="I1665">
        <v>33</v>
      </c>
      <c r="J1665">
        <v>16.2</v>
      </c>
      <c r="K1665">
        <v>52.19</v>
      </c>
      <c r="L1665">
        <v>0</v>
      </c>
      <c r="M1665">
        <v>0</v>
      </c>
      <c r="N1665">
        <v>3</v>
      </c>
      <c r="O1665" s="2">
        <f t="shared" si="107"/>
        <v>4.8214285714285712</v>
      </c>
      <c r="P1665" s="2">
        <f t="shared" si="108"/>
        <v>9.204545454545455</v>
      </c>
      <c r="Q1665">
        <f t="shared" si="109"/>
        <v>68.39</v>
      </c>
      <c r="R1665">
        <f t="shared" si="110"/>
        <v>0</v>
      </c>
      <c r="S1665" s="3">
        <f>IF(odi[[#This Row],[Milestones]]=0,0,(odi[[#This Row],[Mat]]/odi[[#This Row],[Milestones]]))</f>
        <v>0</v>
      </c>
      <c r="T1665" s="3">
        <f>odi[[#This Row],[Milestones]]/odi[[#This Row],[Mat]]*100</f>
        <v>0</v>
      </c>
      <c r="U1665" s="3"/>
    </row>
    <row r="1666" spans="1:21" x14ac:dyDescent="0.3">
      <c r="A1666">
        <v>11</v>
      </c>
      <c r="B1666" t="s">
        <v>2746</v>
      </c>
      <c r="C1666" t="s">
        <v>16</v>
      </c>
      <c r="D1666">
        <v>1985</v>
      </c>
      <c r="E1666">
        <v>16</v>
      </c>
      <c r="F1666">
        <v>9</v>
      </c>
      <c r="G1666">
        <v>5</v>
      </c>
      <c r="H1666">
        <v>69</v>
      </c>
      <c r="I1666">
        <v>19</v>
      </c>
      <c r="J1666">
        <v>17.25</v>
      </c>
      <c r="K1666">
        <v>51.11</v>
      </c>
      <c r="L1666">
        <v>0</v>
      </c>
      <c r="M1666">
        <v>0</v>
      </c>
      <c r="N1666">
        <v>1</v>
      </c>
      <c r="O1666" s="2">
        <f t="shared" ref="O1666:O1729" si="111">H1666/E1666</f>
        <v>4.3125</v>
      </c>
      <c r="P1666" s="2">
        <f t="shared" ref="P1666:P1729" si="112">H1666/F1666</f>
        <v>7.666666666666667</v>
      </c>
      <c r="Q1666">
        <f t="shared" ref="Q1666:Q1729" si="113">K1666+J1666</f>
        <v>68.36</v>
      </c>
      <c r="R1666">
        <f t="shared" ref="R1666:R1729" si="114">M1666+L1666</f>
        <v>0</v>
      </c>
      <c r="S1666" s="3">
        <f>IF(odi[[#This Row],[Milestones]]=0,0,(odi[[#This Row],[Mat]]/odi[[#This Row],[Milestones]]))</f>
        <v>0</v>
      </c>
      <c r="T1666" s="3">
        <f>odi[[#This Row],[Milestones]]/odi[[#This Row],[Mat]]*100</f>
        <v>0</v>
      </c>
      <c r="U1666" s="3"/>
    </row>
    <row r="1667" spans="1:21" x14ac:dyDescent="0.3">
      <c r="A1667">
        <v>25</v>
      </c>
      <c r="B1667" t="s">
        <v>2485</v>
      </c>
      <c r="C1667" t="s">
        <v>16</v>
      </c>
      <c r="D1667">
        <v>1984</v>
      </c>
      <c r="E1667">
        <v>51</v>
      </c>
      <c r="F1667">
        <v>26</v>
      </c>
      <c r="G1667">
        <v>13</v>
      </c>
      <c r="H1667">
        <v>221</v>
      </c>
      <c r="I1667">
        <v>34</v>
      </c>
      <c r="J1667">
        <v>17</v>
      </c>
      <c r="K1667">
        <v>51.27</v>
      </c>
      <c r="L1667">
        <v>0</v>
      </c>
      <c r="M1667">
        <v>0</v>
      </c>
      <c r="N1667">
        <v>0</v>
      </c>
      <c r="O1667" s="2">
        <f t="shared" si="111"/>
        <v>4.333333333333333</v>
      </c>
      <c r="P1667" s="2">
        <f t="shared" si="112"/>
        <v>8.5</v>
      </c>
      <c r="Q1667">
        <f t="shared" si="113"/>
        <v>68.27000000000001</v>
      </c>
      <c r="R1667">
        <f t="shared" si="114"/>
        <v>0</v>
      </c>
      <c r="S1667" s="3">
        <f>IF(odi[[#This Row],[Milestones]]=0,0,(odi[[#This Row],[Mat]]/odi[[#This Row],[Milestones]]))</f>
        <v>0</v>
      </c>
      <c r="T1667" s="3">
        <f>odi[[#This Row],[Milestones]]/odi[[#This Row],[Mat]]*100</f>
        <v>0</v>
      </c>
      <c r="U1667" s="3"/>
    </row>
    <row r="1668" spans="1:21" x14ac:dyDescent="0.3">
      <c r="A1668">
        <v>34</v>
      </c>
      <c r="B1668" t="s">
        <v>331</v>
      </c>
      <c r="C1668" t="s">
        <v>15</v>
      </c>
      <c r="D1668">
        <v>2017</v>
      </c>
      <c r="E1668">
        <v>9</v>
      </c>
      <c r="F1668">
        <v>8</v>
      </c>
      <c r="G1668">
        <v>0</v>
      </c>
      <c r="H1668">
        <v>53</v>
      </c>
      <c r="I1668">
        <v>19</v>
      </c>
      <c r="J1668">
        <v>6.62</v>
      </c>
      <c r="K1668">
        <v>61.62</v>
      </c>
      <c r="L1668">
        <v>0</v>
      </c>
      <c r="M1668">
        <v>0</v>
      </c>
      <c r="N1668">
        <v>4</v>
      </c>
      <c r="O1668" s="2">
        <f t="shared" si="111"/>
        <v>5.8888888888888893</v>
      </c>
      <c r="P1668" s="2">
        <f t="shared" si="112"/>
        <v>6.625</v>
      </c>
      <c r="Q1668">
        <f t="shared" si="113"/>
        <v>68.239999999999995</v>
      </c>
      <c r="R1668">
        <f t="shared" si="114"/>
        <v>0</v>
      </c>
      <c r="S1668" s="3">
        <f>IF(odi[[#This Row],[Milestones]]=0,0,(odi[[#This Row],[Mat]]/odi[[#This Row],[Milestones]]))</f>
        <v>0</v>
      </c>
      <c r="T1668" s="3">
        <f>odi[[#This Row],[Milestones]]/odi[[#This Row],[Mat]]*100</f>
        <v>0</v>
      </c>
      <c r="U1668" s="3"/>
    </row>
    <row r="1669" spans="1:21" x14ac:dyDescent="0.3">
      <c r="A1669">
        <v>34</v>
      </c>
      <c r="B1669" t="s">
        <v>290</v>
      </c>
      <c r="C1669" t="s">
        <v>2027</v>
      </c>
      <c r="D1669">
        <v>2018</v>
      </c>
      <c r="E1669">
        <v>10</v>
      </c>
      <c r="F1669">
        <v>10</v>
      </c>
      <c r="G1669">
        <v>2</v>
      </c>
      <c r="H1669">
        <v>102</v>
      </c>
      <c r="I1669">
        <v>27</v>
      </c>
      <c r="J1669">
        <v>12.75</v>
      </c>
      <c r="K1669">
        <v>55.43</v>
      </c>
      <c r="L1669">
        <v>0</v>
      </c>
      <c r="M1669">
        <v>0</v>
      </c>
      <c r="N1669">
        <v>3</v>
      </c>
      <c r="O1669" s="2">
        <f t="shared" si="111"/>
        <v>10.199999999999999</v>
      </c>
      <c r="P1669" s="2">
        <f t="shared" si="112"/>
        <v>10.199999999999999</v>
      </c>
      <c r="Q1669">
        <f t="shared" si="113"/>
        <v>68.180000000000007</v>
      </c>
      <c r="R1669">
        <f t="shared" si="114"/>
        <v>0</v>
      </c>
      <c r="S1669" s="3">
        <f>IF(odi[[#This Row],[Milestones]]=0,0,(odi[[#This Row],[Mat]]/odi[[#This Row],[Milestones]]))</f>
        <v>0</v>
      </c>
      <c r="T1669" s="3">
        <f>odi[[#This Row],[Milestones]]/odi[[#This Row],[Mat]]*100</f>
        <v>0</v>
      </c>
      <c r="U1669" s="3"/>
    </row>
    <row r="1670" spans="1:21" x14ac:dyDescent="0.3">
      <c r="A1670">
        <v>8</v>
      </c>
      <c r="B1670" t="s">
        <v>1743</v>
      </c>
      <c r="C1670" t="s">
        <v>22</v>
      </c>
      <c r="D1670">
        <v>2010</v>
      </c>
      <c r="E1670">
        <v>8</v>
      </c>
      <c r="F1670">
        <v>5</v>
      </c>
      <c r="G1670">
        <v>1</v>
      </c>
      <c r="H1670">
        <v>44</v>
      </c>
      <c r="I1670">
        <v>18</v>
      </c>
      <c r="J1670">
        <v>11</v>
      </c>
      <c r="K1670">
        <v>57.14</v>
      </c>
      <c r="L1670">
        <v>0</v>
      </c>
      <c r="M1670">
        <v>0</v>
      </c>
      <c r="N1670">
        <v>1</v>
      </c>
      <c r="O1670" s="2">
        <f t="shared" si="111"/>
        <v>5.5</v>
      </c>
      <c r="P1670" s="2">
        <f t="shared" si="112"/>
        <v>8.8000000000000007</v>
      </c>
      <c r="Q1670">
        <f t="shared" si="113"/>
        <v>68.14</v>
      </c>
      <c r="R1670">
        <f t="shared" si="114"/>
        <v>0</v>
      </c>
      <c r="S1670" s="3">
        <f>IF(odi[[#This Row],[Milestones]]=0,0,(odi[[#This Row],[Mat]]/odi[[#This Row],[Milestones]]))</f>
        <v>0</v>
      </c>
      <c r="T1670" s="3">
        <f>odi[[#This Row],[Milestones]]/odi[[#This Row],[Mat]]*100</f>
        <v>0</v>
      </c>
      <c r="U1670" s="3"/>
    </row>
    <row r="1671" spans="1:21" x14ac:dyDescent="0.3">
      <c r="A1671">
        <v>25</v>
      </c>
      <c r="B1671" t="s">
        <v>2539</v>
      </c>
      <c r="C1671" t="s">
        <v>11</v>
      </c>
      <c r="D1671">
        <v>1984</v>
      </c>
      <c r="E1671">
        <v>10</v>
      </c>
      <c r="F1671">
        <v>10</v>
      </c>
      <c r="G1671">
        <v>1</v>
      </c>
      <c r="H1671">
        <v>165</v>
      </c>
      <c r="I1671">
        <v>42</v>
      </c>
      <c r="J1671">
        <v>18.329999999999998</v>
      </c>
      <c r="K1671">
        <v>49.69</v>
      </c>
      <c r="L1671">
        <v>0</v>
      </c>
      <c r="M1671">
        <v>0</v>
      </c>
      <c r="N1671">
        <v>0</v>
      </c>
      <c r="O1671" s="2">
        <f t="shared" si="111"/>
        <v>16.5</v>
      </c>
      <c r="P1671" s="2">
        <f t="shared" si="112"/>
        <v>16.5</v>
      </c>
      <c r="Q1671">
        <f t="shared" si="113"/>
        <v>68.02</v>
      </c>
      <c r="R1671">
        <f t="shared" si="114"/>
        <v>0</v>
      </c>
      <c r="S1671" s="3">
        <f>IF(odi[[#This Row],[Milestones]]=0,0,(odi[[#This Row],[Mat]]/odi[[#This Row],[Milestones]]))</f>
        <v>0</v>
      </c>
      <c r="T1671" s="3">
        <f>odi[[#This Row],[Milestones]]/odi[[#This Row],[Mat]]*100</f>
        <v>0</v>
      </c>
      <c r="U1671" s="3"/>
    </row>
    <row r="1672" spans="1:21" x14ac:dyDescent="0.3">
      <c r="A1672">
        <v>17</v>
      </c>
      <c r="B1672" t="s">
        <v>2773</v>
      </c>
      <c r="C1672" t="s">
        <v>18</v>
      </c>
      <c r="D1672">
        <v>2002</v>
      </c>
      <c r="E1672">
        <v>13</v>
      </c>
      <c r="F1672">
        <v>8</v>
      </c>
      <c r="G1672">
        <v>0</v>
      </c>
      <c r="H1672">
        <v>61</v>
      </c>
      <c r="I1672">
        <v>16</v>
      </c>
      <c r="J1672">
        <v>7.62</v>
      </c>
      <c r="K1672">
        <v>60.39</v>
      </c>
      <c r="L1672">
        <v>0</v>
      </c>
      <c r="M1672">
        <v>0</v>
      </c>
      <c r="N1672">
        <v>1</v>
      </c>
      <c r="O1672" s="2">
        <f t="shared" si="111"/>
        <v>4.6923076923076925</v>
      </c>
      <c r="P1672" s="2">
        <f t="shared" si="112"/>
        <v>7.625</v>
      </c>
      <c r="Q1672">
        <f t="shared" si="113"/>
        <v>68.010000000000005</v>
      </c>
      <c r="R1672">
        <f t="shared" si="114"/>
        <v>0</v>
      </c>
      <c r="S1672" s="3">
        <f>IF(odi[[#This Row],[Milestones]]=0,0,(odi[[#This Row],[Mat]]/odi[[#This Row],[Milestones]]))</f>
        <v>0</v>
      </c>
      <c r="T1672" s="3">
        <f>odi[[#This Row],[Milestones]]/odi[[#This Row],[Mat]]*100</f>
        <v>0</v>
      </c>
      <c r="U1672" s="3"/>
    </row>
    <row r="1673" spans="1:21" x14ac:dyDescent="0.3">
      <c r="A1673">
        <v>42</v>
      </c>
      <c r="B1673" t="s">
        <v>1122</v>
      </c>
      <c r="C1673" t="s">
        <v>2023</v>
      </c>
      <c r="D1673">
        <v>2019</v>
      </c>
      <c r="E1673">
        <v>6</v>
      </c>
      <c r="F1673">
        <v>5</v>
      </c>
      <c r="G1673">
        <v>1</v>
      </c>
      <c r="H1673">
        <v>40</v>
      </c>
      <c r="I1673">
        <v>15</v>
      </c>
      <c r="J1673">
        <v>10</v>
      </c>
      <c r="K1673">
        <v>57.97</v>
      </c>
      <c r="L1673">
        <v>0</v>
      </c>
      <c r="M1673">
        <v>0</v>
      </c>
      <c r="N1673">
        <v>0</v>
      </c>
      <c r="O1673" s="2">
        <f t="shared" si="111"/>
        <v>6.666666666666667</v>
      </c>
      <c r="P1673" s="2">
        <f t="shared" si="112"/>
        <v>8</v>
      </c>
      <c r="Q1673">
        <f t="shared" si="113"/>
        <v>67.97</v>
      </c>
      <c r="R1673">
        <f t="shared" si="114"/>
        <v>0</v>
      </c>
      <c r="S1673" s="3">
        <f>IF(odi[[#This Row],[Milestones]]=0,0,(odi[[#This Row],[Mat]]/odi[[#This Row],[Milestones]]))</f>
        <v>0</v>
      </c>
      <c r="T1673" s="3">
        <f>odi[[#This Row],[Milestones]]/odi[[#This Row],[Mat]]*100</f>
        <v>0</v>
      </c>
      <c r="U1673" s="3"/>
    </row>
    <row r="1674" spans="1:21" x14ac:dyDescent="0.3">
      <c r="A1674">
        <v>0</v>
      </c>
      <c r="B1674" t="s">
        <v>3143</v>
      </c>
      <c r="C1674" t="s">
        <v>13</v>
      </c>
      <c r="D1674">
        <v>1980</v>
      </c>
      <c r="E1674">
        <v>1</v>
      </c>
      <c r="F1674">
        <v>1</v>
      </c>
      <c r="G1674">
        <v>0</v>
      </c>
      <c r="H1674">
        <v>14</v>
      </c>
      <c r="I1674">
        <v>14</v>
      </c>
      <c r="J1674">
        <v>14</v>
      </c>
      <c r="K1674">
        <v>53.84</v>
      </c>
      <c r="L1674">
        <v>0</v>
      </c>
      <c r="M1674">
        <v>0</v>
      </c>
      <c r="N1674">
        <v>0</v>
      </c>
      <c r="O1674" s="2">
        <f t="shared" si="111"/>
        <v>14</v>
      </c>
      <c r="P1674" s="2">
        <f t="shared" si="112"/>
        <v>14</v>
      </c>
      <c r="Q1674">
        <f t="shared" si="113"/>
        <v>67.84</v>
      </c>
      <c r="R1674">
        <f t="shared" si="114"/>
        <v>0</v>
      </c>
      <c r="S1674" s="3">
        <f>IF(odi[[#This Row],[Milestones]]=0,0,(odi[[#This Row],[Mat]]/odi[[#This Row],[Milestones]]))</f>
        <v>0</v>
      </c>
      <c r="T1674" s="3">
        <f>odi[[#This Row],[Milestones]]/odi[[#This Row],[Mat]]*100</f>
        <v>0</v>
      </c>
      <c r="U1674" s="3"/>
    </row>
    <row r="1675" spans="1:21" x14ac:dyDescent="0.3">
      <c r="A1675">
        <v>23</v>
      </c>
      <c r="B1675" t="s">
        <v>2778</v>
      </c>
      <c r="C1675" t="s">
        <v>17</v>
      </c>
      <c r="D1675">
        <v>2002</v>
      </c>
      <c r="E1675">
        <v>6</v>
      </c>
      <c r="F1675">
        <v>6</v>
      </c>
      <c r="G1675">
        <v>2</v>
      </c>
      <c r="H1675">
        <v>61</v>
      </c>
      <c r="I1675">
        <v>23</v>
      </c>
      <c r="J1675">
        <v>15.25</v>
      </c>
      <c r="K1675">
        <v>52.58</v>
      </c>
      <c r="L1675">
        <v>0</v>
      </c>
      <c r="M1675">
        <v>0</v>
      </c>
      <c r="N1675">
        <v>0</v>
      </c>
      <c r="O1675" s="2">
        <f t="shared" si="111"/>
        <v>10.166666666666666</v>
      </c>
      <c r="P1675" s="2">
        <f t="shared" si="112"/>
        <v>10.166666666666666</v>
      </c>
      <c r="Q1675">
        <f t="shared" si="113"/>
        <v>67.83</v>
      </c>
      <c r="R1675">
        <f t="shared" si="114"/>
        <v>0</v>
      </c>
      <c r="S1675" s="3">
        <f>IF(odi[[#This Row],[Milestones]]=0,0,(odi[[#This Row],[Mat]]/odi[[#This Row],[Milestones]]))</f>
        <v>0</v>
      </c>
      <c r="T1675" s="3">
        <f>odi[[#This Row],[Milestones]]/odi[[#This Row],[Mat]]*100</f>
        <v>0</v>
      </c>
      <c r="U1675" s="3"/>
    </row>
    <row r="1676" spans="1:21" x14ac:dyDescent="0.3">
      <c r="A1676">
        <v>13</v>
      </c>
      <c r="B1676" t="s">
        <v>2870</v>
      </c>
      <c r="C1676" t="s">
        <v>15</v>
      </c>
      <c r="D1676">
        <v>1999</v>
      </c>
      <c r="E1676">
        <v>15</v>
      </c>
      <c r="F1676">
        <v>8</v>
      </c>
      <c r="G1676">
        <v>2</v>
      </c>
      <c r="H1676">
        <v>43</v>
      </c>
      <c r="I1676">
        <v>11</v>
      </c>
      <c r="J1676">
        <v>7.16</v>
      </c>
      <c r="K1676">
        <v>60.56</v>
      </c>
      <c r="L1676">
        <v>0</v>
      </c>
      <c r="M1676">
        <v>0</v>
      </c>
      <c r="N1676">
        <v>1</v>
      </c>
      <c r="O1676" s="2">
        <f t="shared" si="111"/>
        <v>2.8666666666666667</v>
      </c>
      <c r="P1676" s="2">
        <f t="shared" si="112"/>
        <v>5.375</v>
      </c>
      <c r="Q1676">
        <f t="shared" si="113"/>
        <v>67.72</v>
      </c>
      <c r="R1676">
        <f t="shared" si="114"/>
        <v>0</v>
      </c>
      <c r="S1676" s="3">
        <f>IF(odi[[#This Row],[Milestones]]=0,0,(odi[[#This Row],[Mat]]/odi[[#This Row],[Milestones]]))</f>
        <v>0</v>
      </c>
      <c r="T1676" s="3">
        <f>odi[[#This Row],[Milestones]]/odi[[#This Row],[Mat]]*100</f>
        <v>0</v>
      </c>
      <c r="U1676" s="3"/>
    </row>
    <row r="1677" spans="1:21" x14ac:dyDescent="0.3">
      <c r="A1677">
        <v>2</v>
      </c>
      <c r="B1677" t="s">
        <v>2349</v>
      </c>
      <c r="C1677" t="s">
        <v>19</v>
      </c>
      <c r="D1677">
        <v>1996</v>
      </c>
      <c r="E1677">
        <v>28</v>
      </c>
      <c r="F1677">
        <v>28</v>
      </c>
      <c r="G1677">
        <v>2</v>
      </c>
      <c r="H1677">
        <v>437</v>
      </c>
      <c r="I1677">
        <v>60</v>
      </c>
      <c r="J1677">
        <v>16.8</v>
      </c>
      <c r="K1677">
        <v>50.81</v>
      </c>
      <c r="L1677">
        <v>0</v>
      </c>
      <c r="M1677">
        <v>1</v>
      </c>
      <c r="N1677">
        <v>4</v>
      </c>
      <c r="O1677" s="2">
        <f t="shared" si="111"/>
        <v>15.607142857142858</v>
      </c>
      <c r="P1677" s="2">
        <f t="shared" si="112"/>
        <v>15.607142857142858</v>
      </c>
      <c r="Q1677">
        <f t="shared" si="113"/>
        <v>67.61</v>
      </c>
      <c r="R1677">
        <f t="shared" si="114"/>
        <v>1</v>
      </c>
      <c r="S1677" s="3">
        <f>IF(odi[[#This Row],[Milestones]]=0,0,(odi[[#This Row],[Mat]]/odi[[#This Row],[Milestones]]))</f>
        <v>28</v>
      </c>
      <c r="T1677" s="3">
        <f>odi[[#This Row],[Milestones]]/odi[[#This Row],[Mat]]*100</f>
        <v>3.5714285714285712</v>
      </c>
      <c r="U1677" s="3"/>
    </row>
    <row r="1678" spans="1:21" x14ac:dyDescent="0.3">
      <c r="A1678">
        <v>4</v>
      </c>
      <c r="B1678" t="s">
        <v>606</v>
      </c>
      <c r="C1678" t="s">
        <v>16</v>
      </c>
      <c r="D1678">
        <v>2015</v>
      </c>
      <c r="E1678">
        <v>113</v>
      </c>
      <c r="F1678">
        <v>70</v>
      </c>
      <c r="G1678">
        <v>24</v>
      </c>
      <c r="H1678">
        <v>324</v>
      </c>
      <c r="I1678">
        <v>33</v>
      </c>
      <c r="J1678">
        <v>7.04</v>
      </c>
      <c r="K1678">
        <v>60.56</v>
      </c>
      <c r="L1678">
        <v>0</v>
      </c>
      <c r="M1678">
        <v>0</v>
      </c>
      <c r="N1678">
        <v>11</v>
      </c>
      <c r="O1678" s="2">
        <f t="shared" si="111"/>
        <v>2.8672566371681416</v>
      </c>
      <c r="P1678" s="2">
        <f t="shared" si="112"/>
        <v>4.628571428571429</v>
      </c>
      <c r="Q1678">
        <f t="shared" si="113"/>
        <v>67.600000000000009</v>
      </c>
      <c r="R1678">
        <f t="shared" si="114"/>
        <v>0</v>
      </c>
      <c r="S1678" s="3">
        <f>IF(odi[[#This Row],[Milestones]]=0,0,(odi[[#This Row],[Mat]]/odi[[#This Row],[Milestones]]))</f>
        <v>0</v>
      </c>
      <c r="T1678" s="3">
        <f>odi[[#This Row],[Milestones]]/odi[[#This Row],[Mat]]*100</f>
        <v>0</v>
      </c>
      <c r="U1678" s="3"/>
    </row>
    <row r="1679" spans="1:21" x14ac:dyDescent="0.3">
      <c r="A1679">
        <v>9</v>
      </c>
      <c r="B1679" t="s">
        <v>1270</v>
      </c>
      <c r="C1679" t="s">
        <v>2030</v>
      </c>
      <c r="D1679">
        <v>2009</v>
      </c>
      <c r="E1679">
        <v>5</v>
      </c>
      <c r="F1679">
        <v>3</v>
      </c>
      <c r="G1679">
        <v>1</v>
      </c>
      <c r="H1679">
        <v>23</v>
      </c>
      <c r="I1679">
        <v>12</v>
      </c>
      <c r="J1679">
        <v>11.5</v>
      </c>
      <c r="K1679">
        <v>56.09</v>
      </c>
      <c r="L1679">
        <v>0</v>
      </c>
      <c r="M1679">
        <v>0</v>
      </c>
      <c r="N1679">
        <v>0</v>
      </c>
      <c r="O1679" s="2">
        <f t="shared" si="111"/>
        <v>4.5999999999999996</v>
      </c>
      <c r="P1679" s="2">
        <f t="shared" si="112"/>
        <v>7.666666666666667</v>
      </c>
      <c r="Q1679">
        <f t="shared" si="113"/>
        <v>67.59</v>
      </c>
      <c r="R1679">
        <f t="shared" si="114"/>
        <v>0</v>
      </c>
      <c r="S1679" s="3">
        <f>IF(odi[[#This Row],[Milestones]]=0,0,(odi[[#This Row],[Mat]]/odi[[#This Row],[Milestones]]))</f>
        <v>0</v>
      </c>
      <c r="T1679" s="3">
        <f>odi[[#This Row],[Milestones]]/odi[[#This Row],[Mat]]*100</f>
        <v>0</v>
      </c>
      <c r="U1679" s="3"/>
    </row>
    <row r="1680" spans="1:21" x14ac:dyDescent="0.3">
      <c r="A1680">
        <v>22</v>
      </c>
      <c r="B1680" t="s">
        <v>1275</v>
      </c>
      <c r="C1680" t="s">
        <v>19</v>
      </c>
      <c r="D1680">
        <v>2012</v>
      </c>
      <c r="E1680">
        <v>102</v>
      </c>
      <c r="F1680">
        <v>59</v>
      </c>
      <c r="G1680">
        <v>17</v>
      </c>
      <c r="H1680">
        <v>406</v>
      </c>
      <c r="I1680">
        <v>46</v>
      </c>
      <c r="J1680">
        <v>9.66</v>
      </c>
      <c r="K1680">
        <v>57.91</v>
      </c>
      <c r="L1680">
        <v>0</v>
      </c>
      <c r="M1680">
        <v>0</v>
      </c>
      <c r="N1680">
        <v>10</v>
      </c>
      <c r="O1680" s="2">
        <f t="shared" si="111"/>
        <v>3.9803921568627452</v>
      </c>
      <c r="P1680" s="2">
        <f t="shared" si="112"/>
        <v>6.8813559322033901</v>
      </c>
      <c r="Q1680">
        <f t="shared" si="113"/>
        <v>67.569999999999993</v>
      </c>
      <c r="R1680">
        <f t="shared" si="114"/>
        <v>0</v>
      </c>
      <c r="S1680" s="3">
        <f>IF(odi[[#This Row],[Milestones]]=0,0,(odi[[#This Row],[Mat]]/odi[[#This Row],[Milestones]]))</f>
        <v>0</v>
      </c>
      <c r="T1680" s="3">
        <f>odi[[#This Row],[Milestones]]/odi[[#This Row],[Mat]]*100</f>
        <v>0</v>
      </c>
      <c r="U1680" s="3"/>
    </row>
    <row r="1681" spans="1:21" x14ac:dyDescent="0.3">
      <c r="A1681">
        <v>42</v>
      </c>
      <c r="B1681" t="s">
        <v>2497</v>
      </c>
      <c r="C1681" t="s">
        <v>13</v>
      </c>
      <c r="D1681">
        <v>1984</v>
      </c>
      <c r="E1681">
        <v>21</v>
      </c>
      <c r="F1681">
        <v>20</v>
      </c>
      <c r="G1681">
        <v>6</v>
      </c>
      <c r="H1681">
        <v>206</v>
      </c>
      <c r="I1681">
        <v>23</v>
      </c>
      <c r="J1681">
        <v>14.71</v>
      </c>
      <c r="K1681">
        <v>52.82</v>
      </c>
      <c r="L1681">
        <v>0</v>
      </c>
      <c r="M1681">
        <v>0</v>
      </c>
      <c r="N1681">
        <v>1</v>
      </c>
      <c r="O1681" s="2">
        <f t="shared" si="111"/>
        <v>9.8095238095238102</v>
      </c>
      <c r="P1681" s="2">
        <f t="shared" si="112"/>
        <v>10.3</v>
      </c>
      <c r="Q1681">
        <f t="shared" si="113"/>
        <v>67.53</v>
      </c>
      <c r="R1681">
        <f t="shared" si="114"/>
        <v>0</v>
      </c>
      <c r="S1681" s="3">
        <f>IF(odi[[#This Row],[Milestones]]=0,0,(odi[[#This Row],[Mat]]/odi[[#This Row],[Milestones]]))</f>
        <v>0</v>
      </c>
      <c r="T1681" s="3">
        <f>odi[[#This Row],[Milestones]]/odi[[#This Row],[Mat]]*100</f>
        <v>0</v>
      </c>
      <c r="U1681" s="3"/>
    </row>
    <row r="1682" spans="1:21" x14ac:dyDescent="0.3">
      <c r="A1682">
        <v>1</v>
      </c>
      <c r="B1682" t="s">
        <v>1527</v>
      </c>
      <c r="C1682" t="s">
        <v>22</v>
      </c>
      <c r="D1682">
        <v>2017</v>
      </c>
      <c r="E1682">
        <v>13</v>
      </c>
      <c r="F1682">
        <v>6</v>
      </c>
      <c r="G1682">
        <v>2</v>
      </c>
      <c r="H1682">
        <v>20</v>
      </c>
      <c r="I1682">
        <v>11</v>
      </c>
      <c r="J1682">
        <v>5</v>
      </c>
      <c r="K1682">
        <v>62.5</v>
      </c>
      <c r="L1682">
        <v>0</v>
      </c>
      <c r="M1682">
        <v>0</v>
      </c>
      <c r="N1682">
        <v>2</v>
      </c>
      <c r="O1682" s="2">
        <f t="shared" si="111"/>
        <v>1.5384615384615385</v>
      </c>
      <c r="P1682" s="2">
        <f t="shared" si="112"/>
        <v>3.3333333333333335</v>
      </c>
      <c r="Q1682">
        <f t="shared" si="113"/>
        <v>67.5</v>
      </c>
      <c r="R1682">
        <f t="shared" si="114"/>
        <v>0</v>
      </c>
      <c r="S1682" s="3">
        <f>IF(odi[[#This Row],[Milestones]]=0,0,(odi[[#This Row],[Mat]]/odi[[#This Row],[Milestones]]))</f>
        <v>0</v>
      </c>
      <c r="T1682" s="3">
        <f>odi[[#This Row],[Milestones]]/odi[[#This Row],[Mat]]*100</f>
        <v>0</v>
      </c>
      <c r="U1682" s="3"/>
    </row>
    <row r="1683" spans="1:21" x14ac:dyDescent="0.3">
      <c r="A1683">
        <v>10</v>
      </c>
      <c r="B1683" t="s">
        <v>2005</v>
      </c>
      <c r="C1683" t="s">
        <v>15</v>
      </c>
      <c r="D1683">
        <v>2009</v>
      </c>
      <c r="E1683">
        <v>5</v>
      </c>
      <c r="F1683">
        <v>4</v>
      </c>
      <c r="G1683">
        <v>2</v>
      </c>
      <c r="H1683">
        <v>10</v>
      </c>
      <c r="I1683">
        <v>5</v>
      </c>
      <c r="J1683">
        <v>5</v>
      </c>
      <c r="K1683">
        <v>62.5</v>
      </c>
      <c r="L1683">
        <v>0</v>
      </c>
      <c r="M1683">
        <v>0</v>
      </c>
      <c r="N1683">
        <v>0</v>
      </c>
      <c r="O1683" s="2">
        <f t="shared" si="111"/>
        <v>2</v>
      </c>
      <c r="P1683" s="2">
        <f t="shared" si="112"/>
        <v>2.5</v>
      </c>
      <c r="Q1683">
        <f t="shared" si="113"/>
        <v>67.5</v>
      </c>
      <c r="R1683">
        <f t="shared" si="114"/>
        <v>0</v>
      </c>
      <c r="S1683" s="3">
        <f>IF(odi[[#This Row],[Milestones]]=0,0,(odi[[#This Row],[Mat]]/odi[[#This Row],[Milestones]]))</f>
        <v>0</v>
      </c>
      <c r="T1683" s="3">
        <f>odi[[#This Row],[Milestones]]/odi[[#This Row],[Mat]]*100</f>
        <v>0</v>
      </c>
      <c r="U1683" s="3"/>
    </row>
    <row r="1684" spans="1:21" x14ac:dyDescent="0.3">
      <c r="A1684">
        <v>48</v>
      </c>
      <c r="B1684" t="s">
        <v>2257</v>
      </c>
      <c r="C1684" t="s">
        <v>14</v>
      </c>
      <c r="D1684">
        <v>1990</v>
      </c>
      <c r="E1684">
        <v>78</v>
      </c>
      <c r="F1684">
        <v>69</v>
      </c>
      <c r="G1684">
        <v>14</v>
      </c>
      <c r="H1684">
        <v>824</v>
      </c>
      <c r="I1684">
        <v>50</v>
      </c>
      <c r="J1684">
        <v>14.98</v>
      </c>
      <c r="K1684">
        <v>52.45</v>
      </c>
      <c r="L1684">
        <v>0</v>
      </c>
      <c r="M1684">
        <v>1</v>
      </c>
      <c r="N1684">
        <v>4</v>
      </c>
      <c r="O1684" s="2">
        <f t="shared" si="111"/>
        <v>10.564102564102564</v>
      </c>
      <c r="P1684" s="2">
        <f t="shared" si="112"/>
        <v>11.942028985507246</v>
      </c>
      <c r="Q1684">
        <f t="shared" si="113"/>
        <v>67.430000000000007</v>
      </c>
      <c r="R1684">
        <f t="shared" si="114"/>
        <v>1</v>
      </c>
      <c r="S1684" s="3">
        <f>IF(odi[[#This Row],[Milestones]]=0,0,(odi[[#This Row],[Mat]]/odi[[#This Row],[Milestones]]))</f>
        <v>78</v>
      </c>
      <c r="T1684" s="3">
        <f>odi[[#This Row],[Milestones]]/odi[[#This Row],[Mat]]*100</f>
        <v>1.2820512820512819</v>
      </c>
      <c r="U1684" s="3"/>
    </row>
    <row r="1685" spans="1:21" x14ac:dyDescent="0.3">
      <c r="A1685">
        <v>20</v>
      </c>
      <c r="B1685" t="s">
        <v>1548</v>
      </c>
      <c r="C1685" t="s">
        <v>16</v>
      </c>
      <c r="D1685">
        <v>2011</v>
      </c>
      <c r="E1685">
        <v>7</v>
      </c>
      <c r="F1685">
        <v>3</v>
      </c>
      <c r="G1685">
        <v>1</v>
      </c>
      <c r="H1685">
        <v>22</v>
      </c>
      <c r="I1685">
        <v>19</v>
      </c>
      <c r="J1685">
        <v>11</v>
      </c>
      <c r="K1685">
        <v>56.41</v>
      </c>
      <c r="L1685">
        <v>0</v>
      </c>
      <c r="M1685">
        <v>0</v>
      </c>
      <c r="N1685">
        <v>1</v>
      </c>
      <c r="O1685" s="2">
        <f t="shared" si="111"/>
        <v>3.1428571428571428</v>
      </c>
      <c r="P1685" s="2">
        <f t="shared" si="112"/>
        <v>7.333333333333333</v>
      </c>
      <c r="Q1685">
        <f t="shared" si="113"/>
        <v>67.41</v>
      </c>
      <c r="R1685">
        <f t="shared" si="114"/>
        <v>0</v>
      </c>
      <c r="S1685" s="3">
        <f>IF(odi[[#This Row],[Milestones]]=0,0,(odi[[#This Row],[Mat]]/odi[[#This Row],[Milestones]]))</f>
        <v>0</v>
      </c>
      <c r="T1685" s="3">
        <f>odi[[#This Row],[Milestones]]/odi[[#This Row],[Mat]]*100</f>
        <v>0</v>
      </c>
      <c r="U1685" s="3"/>
    </row>
    <row r="1686" spans="1:21" x14ac:dyDescent="0.3">
      <c r="A1686">
        <v>38</v>
      </c>
      <c r="B1686" t="s">
        <v>1524</v>
      </c>
      <c r="C1686" t="s">
        <v>22</v>
      </c>
      <c r="D1686">
        <v>2008</v>
      </c>
      <c r="E1686">
        <v>9</v>
      </c>
      <c r="F1686">
        <v>6</v>
      </c>
      <c r="G1686">
        <v>0</v>
      </c>
      <c r="H1686">
        <v>83</v>
      </c>
      <c r="I1686">
        <v>37</v>
      </c>
      <c r="J1686">
        <v>13.83</v>
      </c>
      <c r="K1686">
        <v>53.54</v>
      </c>
      <c r="L1686">
        <v>0</v>
      </c>
      <c r="M1686">
        <v>0</v>
      </c>
      <c r="N1686">
        <v>0</v>
      </c>
      <c r="O1686" s="2">
        <f t="shared" si="111"/>
        <v>9.2222222222222214</v>
      </c>
      <c r="P1686" s="2">
        <f t="shared" si="112"/>
        <v>13.833333333333334</v>
      </c>
      <c r="Q1686">
        <f t="shared" si="113"/>
        <v>67.37</v>
      </c>
      <c r="R1686">
        <f t="shared" si="114"/>
        <v>0</v>
      </c>
      <c r="S1686" s="3">
        <f>IF(odi[[#This Row],[Milestones]]=0,0,(odi[[#This Row],[Mat]]/odi[[#This Row],[Milestones]]))</f>
        <v>0</v>
      </c>
      <c r="T1686" s="3">
        <f>odi[[#This Row],[Milestones]]/odi[[#This Row],[Mat]]*100</f>
        <v>0</v>
      </c>
      <c r="U1686" s="3"/>
    </row>
    <row r="1687" spans="1:21" x14ac:dyDescent="0.3">
      <c r="A1687">
        <v>43</v>
      </c>
      <c r="B1687" t="s">
        <v>2928</v>
      </c>
      <c r="C1687" t="s">
        <v>16</v>
      </c>
      <c r="D1687">
        <v>1990</v>
      </c>
      <c r="E1687">
        <v>39</v>
      </c>
      <c r="F1687">
        <v>13</v>
      </c>
      <c r="G1687">
        <v>11</v>
      </c>
      <c r="H1687">
        <v>36</v>
      </c>
      <c r="I1687">
        <v>10</v>
      </c>
      <c r="J1687">
        <v>18</v>
      </c>
      <c r="K1687">
        <v>49.31</v>
      </c>
      <c r="L1687">
        <v>0</v>
      </c>
      <c r="M1687">
        <v>0</v>
      </c>
      <c r="N1687">
        <v>2</v>
      </c>
      <c r="O1687" s="2">
        <f t="shared" si="111"/>
        <v>0.92307692307692313</v>
      </c>
      <c r="P1687" s="2">
        <f t="shared" si="112"/>
        <v>2.7692307692307692</v>
      </c>
      <c r="Q1687">
        <f t="shared" si="113"/>
        <v>67.31</v>
      </c>
      <c r="R1687">
        <f t="shared" si="114"/>
        <v>0</v>
      </c>
      <c r="S1687" s="3">
        <f>IF(odi[[#This Row],[Milestones]]=0,0,(odi[[#This Row],[Mat]]/odi[[#This Row],[Milestones]]))</f>
        <v>0</v>
      </c>
      <c r="T1687" s="3">
        <f>odi[[#This Row],[Milestones]]/odi[[#This Row],[Mat]]*100</f>
        <v>0</v>
      </c>
      <c r="U1687" s="3"/>
    </row>
    <row r="1688" spans="1:21" x14ac:dyDescent="0.3">
      <c r="A1688">
        <v>0</v>
      </c>
      <c r="B1688" t="s">
        <v>1404</v>
      </c>
      <c r="C1688" t="s">
        <v>2030</v>
      </c>
      <c r="D1688">
        <v>2011</v>
      </c>
      <c r="E1688">
        <v>23</v>
      </c>
      <c r="F1688">
        <v>22</v>
      </c>
      <c r="G1688">
        <v>3</v>
      </c>
      <c r="H1688">
        <v>328</v>
      </c>
      <c r="I1688">
        <v>49</v>
      </c>
      <c r="J1688">
        <v>17.260000000000002</v>
      </c>
      <c r="K1688">
        <v>50</v>
      </c>
      <c r="L1688">
        <v>0</v>
      </c>
      <c r="M1688">
        <v>0</v>
      </c>
      <c r="N1688">
        <v>1</v>
      </c>
      <c r="O1688" s="2">
        <f t="shared" si="111"/>
        <v>14.260869565217391</v>
      </c>
      <c r="P1688" s="2">
        <f t="shared" si="112"/>
        <v>14.909090909090908</v>
      </c>
      <c r="Q1688">
        <f t="shared" si="113"/>
        <v>67.260000000000005</v>
      </c>
      <c r="R1688">
        <f t="shared" si="114"/>
        <v>0</v>
      </c>
      <c r="S1688" s="3">
        <f>IF(odi[[#This Row],[Milestones]]=0,0,(odi[[#This Row],[Mat]]/odi[[#This Row],[Milestones]]))</f>
        <v>0</v>
      </c>
      <c r="T1688" s="3">
        <f>odi[[#This Row],[Milestones]]/odi[[#This Row],[Mat]]*100</f>
        <v>0</v>
      </c>
      <c r="U1688" s="3"/>
    </row>
    <row r="1689" spans="1:21" x14ac:dyDescent="0.3">
      <c r="A1689">
        <v>6</v>
      </c>
      <c r="B1689" t="s">
        <v>2742</v>
      </c>
      <c r="C1689" t="s">
        <v>22</v>
      </c>
      <c r="D1689">
        <v>2007</v>
      </c>
      <c r="E1689">
        <v>6</v>
      </c>
      <c r="F1689">
        <v>6</v>
      </c>
      <c r="G1689">
        <v>0</v>
      </c>
      <c r="H1689">
        <v>70</v>
      </c>
      <c r="I1689">
        <v>28</v>
      </c>
      <c r="J1689">
        <v>11.66</v>
      </c>
      <c r="K1689">
        <v>55.55</v>
      </c>
      <c r="L1689">
        <v>0</v>
      </c>
      <c r="M1689">
        <v>0</v>
      </c>
      <c r="N1689">
        <v>1</v>
      </c>
      <c r="O1689" s="2">
        <f t="shared" si="111"/>
        <v>11.666666666666666</v>
      </c>
      <c r="P1689" s="2">
        <f t="shared" si="112"/>
        <v>11.666666666666666</v>
      </c>
      <c r="Q1689">
        <f t="shared" si="113"/>
        <v>67.209999999999994</v>
      </c>
      <c r="R1689">
        <f t="shared" si="114"/>
        <v>0</v>
      </c>
      <c r="S1689" s="3">
        <f>IF(odi[[#This Row],[Milestones]]=0,0,(odi[[#This Row],[Mat]]/odi[[#This Row],[Milestones]]))</f>
        <v>0</v>
      </c>
      <c r="T1689" s="3">
        <f>odi[[#This Row],[Milestones]]/odi[[#This Row],[Mat]]*100</f>
        <v>0</v>
      </c>
      <c r="U1689" s="3"/>
    </row>
    <row r="1690" spans="1:21" x14ac:dyDescent="0.3">
      <c r="A1690">
        <v>32</v>
      </c>
      <c r="B1690" t="s">
        <v>2957</v>
      </c>
      <c r="C1690" t="s">
        <v>11</v>
      </c>
      <c r="D1690">
        <v>1991</v>
      </c>
      <c r="E1690">
        <v>9</v>
      </c>
      <c r="F1690">
        <v>6</v>
      </c>
      <c r="G1690">
        <v>2</v>
      </c>
      <c r="H1690">
        <v>33</v>
      </c>
      <c r="I1690">
        <v>16</v>
      </c>
      <c r="J1690">
        <v>8.25</v>
      </c>
      <c r="K1690">
        <v>58.92</v>
      </c>
      <c r="L1690">
        <v>0</v>
      </c>
      <c r="M1690">
        <v>0</v>
      </c>
      <c r="N1690">
        <v>1</v>
      </c>
      <c r="O1690" s="2">
        <f t="shared" si="111"/>
        <v>3.6666666666666665</v>
      </c>
      <c r="P1690" s="2">
        <f t="shared" si="112"/>
        <v>5.5</v>
      </c>
      <c r="Q1690">
        <f t="shared" si="113"/>
        <v>67.17</v>
      </c>
      <c r="R1690">
        <f t="shared" si="114"/>
        <v>0</v>
      </c>
      <c r="S1690" s="3">
        <f>IF(odi[[#This Row],[Milestones]]=0,0,(odi[[#This Row],[Mat]]/odi[[#This Row],[Milestones]]))</f>
        <v>0</v>
      </c>
      <c r="T1690" s="3">
        <f>odi[[#This Row],[Milestones]]/odi[[#This Row],[Mat]]*100</f>
        <v>0</v>
      </c>
      <c r="U1690" s="3"/>
    </row>
    <row r="1691" spans="1:21" x14ac:dyDescent="0.3">
      <c r="A1691">
        <v>36</v>
      </c>
      <c r="B1691" t="s">
        <v>2651</v>
      </c>
      <c r="C1691" t="s">
        <v>2022</v>
      </c>
      <c r="D1691">
        <v>1996</v>
      </c>
      <c r="E1691">
        <v>6</v>
      </c>
      <c r="F1691">
        <v>6</v>
      </c>
      <c r="G1691">
        <v>1</v>
      </c>
      <c r="H1691">
        <v>101</v>
      </c>
      <c r="I1691">
        <v>43</v>
      </c>
      <c r="J1691">
        <v>20.2</v>
      </c>
      <c r="K1691">
        <v>46.97</v>
      </c>
      <c r="L1691">
        <v>0</v>
      </c>
      <c r="M1691">
        <v>0</v>
      </c>
      <c r="N1691">
        <v>1</v>
      </c>
      <c r="O1691" s="2">
        <f t="shared" si="111"/>
        <v>16.833333333333332</v>
      </c>
      <c r="P1691" s="2">
        <f t="shared" si="112"/>
        <v>16.833333333333332</v>
      </c>
      <c r="Q1691">
        <f t="shared" si="113"/>
        <v>67.17</v>
      </c>
      <c r="R1691">
        <f t="shared" si="114"/>
        <v>0</v>
      </c>
      <c r="S1691" s="3">
        <f>IF(odi[[#This Row],[Milestones]]=0,0,(odi[[#This Row],[Mat]]/odi[[#This Row],[Milestones]]))</f>
        <v>0</v>
      </c>
      <c r="T1691" s="3">
        <f>odi[[#This Row],[Milestones]]/odi[[#This Row],[Mat]]*100</f>
        <v>0</v>
      </c>
      <c r="U1691" s="3"/>
    </row>
    <row r="1692" spans="1:21" x14ac:dyDescent="0.3">
      <c r="A1692">
        <v>45</v>
      </c>
      <c r="B1692" t="s">
        <v>2689</v>
      </c>
      <c r="C1692" t="s">
        <v>19</v>
      </c>
      <c r="D1692">
        <v>1996</v>
      </c>
      <c r="E1692">
        <v>21</v>
      </c>
      <c r="F1692">
        <v>15</v>
      </c>
      <c r="G1692">
        <v>1</v>
      </c>
      <c r="H1692">
        <v>91</v>
      </c>
      <c r="I1692">
        <v>21</v>
      </c>
      <c r="J1692">
        <v>6.5</v>
      </c>
      <c r="K1692">
        <v>60.66</v>
      </c>
      <c r="L1692">
        <v>0</v>
      </c>
      <c r="M1692">
        <v>0</v>
      </c>
      <c r="N1692">
        <v>4</v>
      </c>
      <c r="O1692" s="2">
        <f t="shared" si="111"/>
        <v>4.333333333333333</v>
      </c>
      <c r="P1692" s="2">
        <f t="shared" si="112"/>
        <v>6.0666666666666664</v>
      </c>
      <c r="Q1692">
        <f t="shared" si="113"/>
        <v>67.16</v>
      </c>
      <c r="R1692">
        <f t="shared" si="114"/>
        <v>0</v>
      </c>
      <c r="S1692" s="3">
        <f>IF(odi[[#This Row],[Milestones]]=0,0,(odi[[#This Row],[Mat]]/odi[[#This Row],[Milestones]]))</f>
        <v>0</v>
      </c>
      <c r="T1692" s="3">
        <f>odi[[#This Row],[Milestones]]/odi[[#This Row],[Mat]]*100</f>
        <v>0</v>
      </c>
      <c r="U1692" s="3"/>
    </row>
    <row r="1693" spans="1:21" x14ac:dyDescent="0.3">
      <c r="A1693">
        <v>36</v>
      </c>
      <c r="B1693" t="s">
        <v>970</v>
      </c>
      <c r="C1693" t="s">
        <v>13</v>
      </c>
      <c r="D1693">
        <v>2018</v>
      </c>
      <c r="E1693">
        <v>2</v>
      </c>
      <c r="F1693">
        <v>2</v>
      </c>
      <c r="G1693">
        <v>0</v>
      </c>
      <c r="H1693">
        <v>17</v>
      </c>
      <c r="I1693">
        <v>15</v>
      </c>
      <c r="J1693">
        <v>8.5</v>
      </c>
      <c r="K1693">
        <v>58.62</v>
      </c>
      <c r="L1693">
        <v>0</v>
      </c>
      <c r="M1693">
        <v>0</v>
      </c>
      <c r="N1693">
        <v>0</v>
      </c>
      <c r="O1693" s="2">
        <f t="shared" si="111"/>
        <v>8.5</v>
      </c>
      <c r="P1693" s="2">
        <f t="shared" si="112"/>
        <v>8.5</v>
      </c>
      <c r="Q1693">
        <f t="shared" si="113"/>
        <v>67.12</v>
      </c>
      <c r="R1693">
        <f t="shared" si="114"/>
        <v>0</v>
      </c>
      <c r="S1693" s="3">
        <f>IF(odi[[#This Row],[Milestones]]=0,0,(odi[[#This Row],[Mat]]/odi[[#This Row],[Milestones]]))</f>
        <v>0</v>
      </c>
      <c r="T1693" s="3">
        <f>odi[[#This Row],[Milestones]]/odi[[#This Row],[Mat]]*100</f>
        <v>0</v>
      </c>
      <c r="U1693" s="3"/>
    </row>
    <row r="1694" spans="1:21" x14ac:dyDescent="0.3">
      <c r="A1694">
        <v>23</v>
      </c>
      <c r="B1694" t="s">
        <v>2483</v>
      </c>
      <c r="C1694" t="s">
        <v>11</v>
      </c>
      <c r="D1694">
        <v>2001</v>
      </c>
      <c r="E1694">
        <v>161</v>
      </c>
      <c r="F1694">
        <v>63</v>
      </c>
      <c r="G1694">
        <v>31</v>
      </c>
      <c r="H1694">
        <v>221</v>
      </c>
      <c r="I1694">
        <v>19</v>
      </c>
      <c r="J1694">
        <v>6.9</v>
      </c>
      <c r="K1694">
        <v>60.21</v>
      </c>
      <c r="L1694">
        <v>0</v>
      </c>
      <c r="M1694">
        <v>0</v>
      </c>
      <c r="N1694">
        <v>8</v>
      </c>
      <c r="O1694" s="2">
        <f t="shared" si="111"/>
        <v>1.3726708074534162</v>
      </c>
      <c r="P1694" s="2">
        <f t="shared" si="112"/>
        <v>3.5079365079365079</v>
      </c>
      <c r="Q1694">
        <f t="shared" si="113"/>
        <v>67.11</v>
      </c>
      <c r="R1694">
        <f t="shared" si="114"/>
        <v>0</v>
      </c>
      <c r="S1694" s="3">
        <f>IF(odi[[#This Row],[Milestones]]=0,0,(odi[[#This Row],[Mat]]/odi[[#This Row],[Milestones]]))</f>
        <v>0</v>
      </c>
      <c r="T1694" s="3">
        <f>odi[[#This Row],[Milestones]]/odi[[#This Row],[Mat]]*100</f>
        <v>0</v>
      </c>
      <c r="U1694" s="3"/>
    </row>
    <row r="1695" spans="1:21" x14ac:dyDescent="0.3">
      <c r="A1695">
        <v>6</v>
      </c>
      <c r="B1695" t="s">
        <v>2581</v>
      </c>
      <c r="C1695" t="s">
        <v>14</v>
      </c>
      <c r="D1695">
        <v>1992</v>
      </c>
      <c r="E1695">
        <v>28</v>
      </c>
      <c r="F1695">
        <v>20</v>
      </c>
      <c r="G1695">
        <v>6</v>
      </c>
      <c r="H1695">
        <v>138</v>
      </c>
      <c r="I1695">
        <v>19</v>
      </c>
      <c r="J1695">
        <v>9.85</v>
      </c>
      <c r="K1695">
        <v>57.26</v>
      </c>
      <c r="L1695">
        <v>0</v>
      </c>
      <c r="M1695">
        <v>0</v>
      </c>
      <c r="N1695">
        <v>2</v>
      </c>
      <c r="O1695" s="2">
        <f t="shared" si="111"/>
        <v>4.9285714285714288</v>
      </c>
      <c r="P1695" s="2">
        <f t="shared" si="112"/>
        <v>6.9</v>
      </c>
      <c r="Q1695">
        <f t="shared" si="113"/>
        <v>67.11</v>
      </c>
      <c r="R1695">
        <f t="shared" si="114"/>
        <v>0</v>
      </c>
      <c r="S1695" s="3">
        <f>IF(odi[[#This Row],[Milestones]]=0,0,(odi[[#This Row],[Mat]]/odi[[#This Row],[Milestones]]))</f>
        <v>0</v>
      </c>
      <c r="T1695" s="3">
        <f>odi[[#This Row],[Milestones]]/odi[[#This Row],[Mat]]*100</f>
        <v>0</v>
      </c>
      <c r="U1695" s="3"/>
    </row>
    <row r="1696" spans="1:21" x14ac:dyDescent="0.3">
      <c r="A1696">
        <v>0</v>
      </c>
      <c r="B1696" t="s">
        <v>2741</v>
      </c>
      <c r="C1696" t="s">
        <v>13</v>
      </c>
      <c r="D1696">
        <v>2000</v>
      </c>
      <c r="E1696">
        <v>5</v>
      </c>
      <c r="F1696">
        <v>4</v>
      </c>
      <c r="G1696">
        <v>0</v>
      </c>
      <c r="H1696">
        <v>71</v>
      </c>
      <c r="I1696">
        <v>42</v>
      </c>
      <c r="J1696">
        <v>17.75</v>
      </c>
      <c r="K1696">
        <v>49.3</v>
      </c>
      <c r="L1696">
        <v>0</v>
      </c>
      <c r="M1696">
        <v>0</v>
      </c>
      <c r="N1696">
        <v>0</v>
      </c>
      <c r="O1696" s="2">
        <f t="shared" si="111"/>
        <v>14.2</v>
      </c>
      <c r="P1696" s="2">
        <f t="shared" si="112"/>
        <v>17.75</v>
      </c>
      <c r="Q1696">
        <f t="shared" si="113"/>
        <v>67.05</v>
      </c>
      <c r="R1696">
        <f t="shared" si="114"/>
        <v>0</v>
      </c>
      <c r="S1696" s="3">
        <f>IF(odi[[#This Row],[Milestones]]=0,0,(odi[[#This Row],[Mat]]/odi[[#This Row],[Milestones]]))</f>
        <v>0</v>
      </c>
      <c r="T1696" s="3">
        <f>odi[[#This Row],[Milestones]]/odi[[#This Row],[Mat]]*100</f>
        <v>0</v>
      </c>
      <c r="U1696" s="3"/>
    </row>
    <row r="1697" spans="1:21" x14ac:dyDescent="0.3">
      <c r="A1697">
        <v>38</v>
      </c>
      <c r="B1697" t="s">
        <v>2652</v>
      </c>
      <c r="C1697" t="s">
        <v>14</v>
      </c>
      <c r="D1697">
        <v>1983</v>
      </c>
      <c r="E1697">
        <v>7</v>
      </c>
      <c r="F1697">
        <v>5</v>
      </c>
      <c r="G1697">
        <v>0</v>
      </c>
      <c r="H1697">
        <v>101</v>
      </c>
      <c r="I1697">
        <v>36</v>
      </c>
      <c r="J1697">
        <v>20.2</v>
      </c>
      <c r="K1697">
        <v>46.75</v>
      </c>
      <c r="L1697">
        <v>0</v>
      </c>
      <c r="M1697">
        <v>0</v>
      </c>
      <c r="N1697">
        <v>2</v>
      </c>
      <c r="O1697" s="2">
        <f t="shared" si="111"/>
        <v>14.428571428571429</v>
      </c>
      <c r="P1697" s="2">
        <f t="shared" si="112"/>
        <v>20.2</v>
      </c>
      <c r="Q1697">
        <f t="shared" si="113"/>
        <v>66.95</v>
      </c>
      <c r="R1697">
        <f t="shared" si="114"/>
        <v>0</v>
      </c>
      <c r="S1697" s="3">
        <f>IF(odi[[#This Row],[Milestones]]=0,0,(odi[[#This Row],[Mat]]/odi[[#This Row],[Milestones]]))</f>
        <v>0</v>
      </c>
      <c r="T1697" s="3">
        <f>odi[[#This Row],[Milestones]]/odi[[#This Row],[Mat]]*100</f>
        <v>0</v>
      </c>
      <c r="U1697" s="3"/>
    </row>
    <row r="1698" spans="1:21" x14ac:dyDescent="0.3">
      <c r="A1698">
        <v>5</v>
      </c>
      <c r="B1698" t="s">
        <v>2694</v>
      </c>
      <c r="C1698" t="s">
        <v>11</v>
      </c>
      <c r="D1698">
        <v>1990</v>
      </c>
      <c r="E1698">
        <v>7</v>
      </c>
      <c r="F1698">
        <v>7</v>
      </c>
      <c r="G1698">
        <v>0</v>
      </c>
      <c r="H1698">
        <v>88</v>
      </c>
      <c r="I1698">
        <v>53</v>
      </c>
      <c r="J1698">
        <v>12.57</v>
      </c>
      <c r="K1698">
        <v>54.32</v>
      </c>
      <c r="L1698">
        <v>0</v>
      </c>
      <c r="M1698">
        <v>1</v>
      </c>
      <c r="N1698">
        <v>0</v>
      </c>
      <c r="O1698" s="2">
        <f t="shared" si="111"/>
        <v>12.571428571428571</v>
      </c>
      <c r="P1698" s="2">
        <f t="shared" si="112"/>
        <v>12.571428571428571</v>
      </c>
      <c r="Q1698">
        <f t="shared" si="113"/>
        <v>66.89</v>
      </c>
      <c r="R1698">
        <f t="shared" si="114"/>
        <v>1</v>
      </c>
      <c r="S1698" s="3">
        <f>IF(odi[[#This Row],[Milestones]]=0,0,(odi[[#This Row],[Mat]]/odi[[#This Row],[Milestones]]))</f>
        <v>7</v>
      </c>
      <c r="T1698" s="3">
        <f>odi[[#This Row],[Milestones]]/odi[[#This Row],[Mat]]*100</f>
        <v>14.285714285714285</v>
      </c>
      <c r="U1698" s="3"/>
    </row>
    <row r="1699" spans="1:21" x14ac:dyDescent="0.3">
      <c r="A1699">
        <v>34</v>
      </c>
      <c r="B1699" t="s">
        <v>2544</v>
      </c>
      <c r="C1699" t="s">
        <v>18</v>
      </c>
      <c r="D1699">
        <v>2009</v>
      </c>
      <c r="E1699">
        <v>13</v>
      </c>
      <c r="F1699">
        <v>13</v>
      </c>
      <c r="G1699">
        <v>1</v>
      </c>
      <c r="H1699">
        <v>161</v>
      </c>
      <c r="I1699">
        <v>45</v>
      </c>
      <c r="J1699">
        <v>13.41</v>
      </c>
      <c r="K1699">
        <v>53.48</v>
      </c>
      <c r="L1699">
        <v>0</v>
      </c>
      <c r="M1699">
        <v>0</v>
      </c>
      <c r="N1699">
        <v>3</v>
      </c>
      <c r="O1699" s="2">
        <f t="shared" si="111"/>
        <v>12.384615384615385</v>
      </c>
      <c r="P1699" s="2">
        <f t="shared" si="112"/>
        <v>12.384615384615385</v>
      </c>
      <c r="Q1699">
        <f t="shared" si="113"/>
        <v>66.89</v>
      </c>
      <c r="R1699">
        <f t="shared" si="114"/>
        <v>0</v>
      </c>
      <c r="S1699" s="3">
        <f>IF(odi[[#This Row],[Milestones]]=0,0,(odi[[#This Row],[Mat]]/odi[[#This Row],[Milestones]]))</f>
        <v>0</v>
      </c>
      <c r="T1699" s="3">
        <f>odi[[#This Row],[Milestones]]/odi[[#This Row],[Mat]]*100</f>
        <v>0</v>
      </c>
      <c r="U1699" s="3"/>
    </row>
    <row r="1700" spans="1:21" x14ac:dyDescent="0.3">
      <c r="A1700">
        <v>23</v>
      </c>
      <c r="B1700" t="s">
        <v>1639</v>
      </c>
      <c r="C1700" t="s">
        <v>15</v>
      </c>
      <c r="D1700">
        <v>2019</v>
      </c>
      <c r="E1700">
        <v>92</v>
      </c>
      <c r="F1700">
        <v>57</v>
      </c>
      <c r="G1700">
        <v>34</v>
      </c>
      <c r="H1700">
        <v>308</v>
      </c>
      <c r="I1700">
        <v>34</v>
      </c>
      <c r="J1700">
        <v>13.39</v>
      </c>
      <c r="K1700">
        <v>53.47</v>
      </c>
      <c r="L1700">
        <v>0</v>
      </c>
      <c r="M1700">
        <v>0</v>
      </c>
      <c r="N1700">
        <v>8</v>
      </c>
      <c r="O1700" s="2">
        <f t="shared" si="111"/>
        <v>3.347826086956522</v>
      </c>
      <c r="P1700" s="2">
        <f t="shared" si="112"/>
        <v>5.4035087719298245</v>
      </c>
      <c r="Q1700">
        <f t="shared" si="113"/>
        <v>66.86</v>
      </c>
      <c r="R1700">
        <f t="shared" si="114"/>
        <v>0</v>
      </c>
      <c r="S1700" s="3">
        <f>IF(odi[[#This Row],[Milestones]]=0,0,(odi[[#This Row],[Mat]]/odi[[#This Row],[Milestones]]))</f>
        <v>0</v>
      </c>
      <c r="T1700" s="3">
        <f>odi[[#This Row],[Milestones]]/odi[[#This Row],[Mat]]*100</f>
        <v>0</v>
      </c>
      <c r="U1700" s="3"/>
    </row>
    <row r="1701" spans="1:21" x14ac:dyDescent="0.3">
      <c r="A1701">
        <v>16</v>
      </c>
      <c r="B1701" t="s">
        <v>1702</v>
      </c>
      <c r="C1701" t="s">
        <v>11</v>
      </c>
      <c r="D1701">
        <v>2018</v>
      </c>
      <c r="E1701">
        <v>75</v>
      </c>
      <c r="F1701">
        <v>24</v>
      </c>
      <c r="G1701">
        <v>14</v>
      </c>
      <c r="H1701">
        <v>79</v>
      </c>
      <c r="I1701">
        <v>18</v>
      </c>
      <c r="J1701">
        <v>7.9</v>
      </c>
      <c r="K1701">
        <v>58.95</v>
      </c>
      <c r="L1701">
        <v>0</v>
      </c>
      <c r="M1701">
        <v>0</v>
      </c>
      <c r="N1701">
        <v>4</v>
      </c>
      <c r="O1701" s="2">
        <f t="shared" si="111"/>
        <v>1.0533333333333332</v>
      </c>
      <c r="P1701" s="2">
        <f t="shared" si="112"/>
        <v>3.2916666666666665</v>
      </c>
      <c r="Q1701">
        <f t="shared" si="113"/>
        <v>66.850000000000009</v>
      </c>
      <c r="R1701">
        <f t="shared" si="114"/>
        <v>0</v>
      </c>
      <c r="S1701" s="3">
        <f>IF(odi[[#This Row],[Milestones]]=0,0,(odi[[#This Row],[Mat]]/odi[[#This Row],[Milestones]]))</f>
        <v>0</v>
      </c>
      <c r="T1701" s="3">
        <f>odi[[#This Row],[Milestones]]/odi[[#This Row],[Mat]]*100</f>
        <v>0</v>
      </c>
      <c r="U1701" s="3"/>
    </row>
    <row r="1702" spans="1:21" x14ac:dyDescent="0.3">
      <c r="A1702">
        <v>12</v>
      </c>
      <c r="B1702" t="s">
        <v>2834</v>
      </c>
      <c r="C1702" t="s">
        <v>11</v>
      </c>
      <c r="D1702">
        <v>2000</v>
      </c>
      <c r="E1702">
        <v>3</v>
      </c>
      <c r="F1702">
        <v>3</v>
      </c>
      <c r="G1702">
        <v>0</v>
      </c>
      <c r="H1702">
        <v>49</v>
      </c>
      <c r="I1702">
        <v>30</v>
      </c>
      <c r="J1702">
        <v>16.329999999999998</v>
      </c>
      <c r="K1702">
        <v>50.51</v>
      </c>
      <c r="L1702">
        <v>0</v>
      </c>
      <c r="M1702">
        <v>0</v>
      </c>
      <c r="N1702">
        <v>0</v>
      </c>
      <c r="O1702" s="2">
        <f t="shared" si="111"/>
        <v>16.333333333333332</v>
      </c>
      <c r="P1702" s="2">
        <f t="shared" si="112"/>
        <v>16.333333333333332</v>
      </c>
      <c r="Q1702">
        <f t="shared" si="113"/>
        <v>66.84</v>
      </c>
      <c r="R1702">
        <f t="shared" si="114"/>
        <v>0</v>
      </c>
      <c r="S1702" s="3">
        <f>IF(odi[[#This Row],[Milestones]]=0,0,(odi[[#This Row],[Mat]]/odi[[#This Row],[Milestones]]))</f>
        <v>0</v>
      </c>
      <c r="T1702" s="3">
        <f>odi[[#This Row],[Milestones]]/odi[[#This Row],[Mat]]*100</f>
        <v>0</v>
      </c>
      <c r="U1702" s="3"/>
    </row>
    <row r="1703" spans="1:21" x14ac:dyDescent="0.3">
      <c r="A1703">
        <v>29</v>
      </c>
      <c r="B1703" t="s">
        <v>2987</v>
      </c>
      <c r="C1703" t="s">
        <v>15</v>
      </c>
      <c r="D1703">
        <v>1988</v>
      </c>
      <c r="E1703">
        <v>35</v>
      </c>
      <c r="F1703">
        <v>5</v>
      </c>
      <c r="G1703">
        <v>3</v>
      </c>
      <c r="H1703">
        <v>28</v>
      </c>
      <c r="I1703">
        <v>10</v>
      </c>
      <c r="J1703">
        <v>14</v>
      </c>
      <c r="K1703">
        <v>52.83</v>
      </c>
      <c r="L1703">
        <v>0</v>
      </c>
      <c r="M1703">
        <v>0</v>
      </c>
      <c r="N1703">
        <v>0</v>
      </c>
      <c r="O1703" s="2">
        <f t="shared" si="111"/>
        <v>0.8</v>
      </c>
      <c r="P1703" s="2">
        <f t="shared" si="112"/>
        <v>5.6</v>
      </c>
      <c r="Q1703">
        <f t="shared" si="113"/>
        <v>66.83</v>
      </c>
      <c r="R1703">
        <f t="shared" si="114"/>
        <v>0</v>
      </c>
      <c r="S1703" s="3">
        <f>IF(odi[[#This Row],[Milestones]]=0,0,(odi[[#This Row],[Mat]]/odi[[#This Row],[Milestones]]))</f>
        <v>0</v>
      </c>
      <c r="T1703" s="3">
        <f>odi[[#This Row],[Milestones]]/odi[[#This Row],[Mat]]*100</f>
        <v>0</v>
      </c>
      <c r="U1703" s="3"/>
    </row>
    <row r="1704" spans="1:21" x14ac:dyDescent="0.3">
      <c r="A1704">
        <v>39</v>
      </c>
      <c r="B1704" t="s">
        <v>2995</v>
      </c>
      <c r="C1704" t="s">
        <v>14</v>
      </c>
      <c r="D1704">
        <v>2007</v>
      </c>
      <c r="E1704">
        <v>6</v>
      </c>
      <c r="F1704">
        <v>5</v>
      </c>
      <c r="G1704">
        <v>0</v>
      </c>
      <c r="H1704">
        <v>27</v>
      </c>
      <c r="I1704">
        <v>20</v>
      </c>
      <c r="J1704">
        <v>5.4</v>
      </c>
      <c r="K1704">
        <v>61.36</v>
      </c>
      <c r="L1704">
        <v>0</v>
      </c>
      <c r="M1704">
        <v>0</v>
      </c>
      <c r="N1704">
        <v>1</v>
      </c>
      <c r="O1704" s="2">
        <f t="shared" si="111"/>
        <v>4.5</v>
      </c>
      <c r="P1704" s="2">
        <f t="shared" si="112"/>
        <v>5.4</v>
      </c>
      <c r="Q1704">
        <f t="shared" si="113"/>
        <v>66.760000000000005</v>
      </c>
      <c r="R1704">
        <f t="shared" si="114"/>
        <v>0</v>
      </c>
      <c r="S1704" s="3">
        <f>IF(odi[[#This Row],[Milestones]]=0,0,(odi[[#This Row],[Mat]]/odi[[#This Row],[Milestones]]))</f>
        <v>0</v>
      </c>
      <c r="T1704" s="3">
        <f>odi[[#This Row],[Milestones]]/odi[[#This Row],[Mat]]*100</f>
        <v>0</v>
      </c>
      <c r="U1704" s="3"/>
    </row>
    <row r="1705" spans="1:21" x14ac:dyDescent="0.3">
      <c r="A1705">
        <v>42</v>
      </c>
      <c r="B1705" t="s">
        <v>2789</v>
      </c>
      <c r="C1705" t="s">
        <v>2034</v>
      </c>
      <c r="D1705">
        <v>2003</v>
      </c>
      <c r="E1705">
        <v>5</v>
      </c>
      <c r="F1705">
        <v>5</v>
      </c>
      <c r="G1705">
        <v>1</v>
      </c>
      <c r="H1705">
        <v>58</v>
      </c>
      <c r="I1705">
        <v>24</v>
      </c>
      <c r="J1705">
        <v>14.5</v>
      </c>
      <c r="K1705">
        <v>52.25</v>
      </c>
      <c r="L1705">
        <v>0</v>
      </c>
      <c r="M1705">
        <v>0</v>
      </c>
      <c r="N1705">
        <v>0</v>
      </c>
      <c r="O1705" s="2">
        <f t="shared" si="111"/>
        <v>11.6</v>
      </c>
      <c r="P1705" s="2">
        <f t="shared" si="112"/>
        <v>11.6</v>
      </c>
      <c r="Q1705">
        <f t="shared" si="113"/>
        <v>66.75</v>
      </c>
      <c r="R1705">
        <f t="shared" si="114"/>
        <v>0</v>
      </c>
      <c r="S1705" s="3">
        <f>IF(odi[[#This Row],[Milestones]]=0,0,(odi[[#This Row],[Mat]]/odi[[#This Row],[Milestones]]))</f>
        <v>0</v>
      </c>
      <c r="T1705" s="3">
        <f>odi[[#This Row],[Milestones]]/odi[[#This Row],[Mat]]*100</f>
        <v>0</v>
      </c>
      <c r="U1705" s="3"/>
    </row>
    <row r="1706" spans="1:21" x14ac:dyDescent="0.3">
      <c r="A1706">
        <v>14</v>
      </c>
      <c r="B1706" t="s">
        <v>2836</v>
      </c>
      <c r="C1706" t="s">
        <v>11</v>
      </c>
      <c r="D1706">
        <v>1993</v>
      </c>
      <c r="E1706">
        <v>59</v>
      </c>
      <c r="F1706">
        <v>18</v>
      </c>
      <c r="G1706">
        <v>14</v>
      </c>
      <c r="H1706">
        <v>49</v>
      </c>
      <c r="I1706">
        <v>8</v>
      </c>
      <c r="J1706">
        <v>12.25</v>
      </c>
      <c r="K1706">
        <v>54.44</v>
      </c>
      <c r="L1706">
        <v>0</v>
      </c>
      <c r="M1706">
        <v>0</v>
      </c>
      <c r="N1706">
        <v>1</v>
      </c>
      <c r="O1706" s="2">
        <f t="shared" si="111"/>
        <v>0.83050847457627119</v>
      </c>
      <c r="P1706" s="2">
        <f t="shared" si="112"/>
        <v>2.7222222222222223</v>
      </c>
      <c r="Q1706">
        <f t="shared" si="113"/>
        <v>66.69</v>
      </c>
      <c r="R1706">
        <f t="shared" si="114"/>
        <v>0</v>
      </c>
      <c r="S1706" s="3">
        <f>IF(odi[[#This Row],[Milestones]]=0,0,(odi[[#This Row],[Mat]]/odi[[#This Row],[Milestones]]))</f>
        <v>0</v>
      </c>
      <c r="T1706" s="3">
        <f>odi[[#This Row],[Milestones]]/odi[[#This Row],[Mat]]*100</f>
        <v>0</v>
      </c>
      <c r="U1706" s="3"/>
    </row>
    <row r="1707" spans="1:21" x14ac:dyDescent="0.3">
      <c r="A1707">
        <v>10</v>
      </c>
      <c r="B1707" t="s">
        <v>3114</v>
      </c>
      <c r="C1707" t="s">
        <v>12</v>
      </c>
      <c r="D1707">
        <v>1972</v>
      </c>
      <c r="E1707">
        <v>3</v>
      </c>
      <c r="F1707">
        <v>1</v>
      </c>
      <c r="G1707">
        <v>1</v>
      </c>
      <c r="H1707">
        <v>16</v>
      </c>
      <c r="I1707">
        <v>16</v>
      </c>
      <c r="J1707">
        <v>0</v>
      </c>
      <c r="K1707">
        <v>66.66</v>
      </c>
      <c r="L1707">
        <v>0</v>
      </c>
      <c r="M1707">
        <v>0</v>
      </c>
      <c r="N1707">
        <v>0</v>
      </c>
      <c r="O1707" s="2">
        <f t="shared" si="111"/>
        <v>5.333333333333333</v>
      </c>
      <c r="P1707" s="2">
        <f t="shared" si="112"/>
        <v>16</v>
      </c>
      <c r="Q1707">
        <f t="shared" si="113"/>
        <v>66.66</v>
      </c>
      <c r="R1707">
        <f t="shared" si="114"/>
        <v>0</v>
      </c>
      <c r="S1707" s="3">
        <f>IF(odi[[#This Row],[Milestones]]=0,0,(odi[[#This Row],[Mat]]/odi[[#This Row],[Milestones]]))</f>
        <v>0</v>
      </c>
      <c r="T1707" s="3">
        <f>odi[[#This Row],[Milestones]]/odi[[#This Row],[Mat]]*100</f>
        <v>0</v>
      </c>
      <c r="U1707" s="3"/>
    </row>
    <row r="1708" spans="1:21" x14ac:dyDescent="0.3">
      <c r="A1708">
        <v>10</v>
      </c>
      <c r="B1708" t="s">
        <v>3293</v>
      </c>
      <c r="C1708" t="s">
        <v>14</v>
      </c>
      <c r="D1708">
        <v>2008</v>
      </c>
      <c r="E1708">
        <v>8</v>
      </c>
      <c r="F1708">
        <v>4</v>
      </c>
      <c r="G1708">
        <v>4</v>
      </c>
      <c r="H1708">
        <v>6</v>
      </c>
      <c r="I1708">
        <v>5</v>
      </c>
      <c r="J1708">
        <v>0</v>
      </c>
      <c r="K1708">
        <v>66.66</v>
      </c>
      <c r="L1708">
        <v>0</v>
      </c>
      <c r="M1708">
        <v>0</v>
      </c>
      <c r="N1708">
        <v>0</v>
      </c>
      <c r="O1708" s="2">
        <f t="shared" si="111"/>
        <v>0.75</v>
      </c>
      <c r="P1708" s="2">
        <f t="shared" si="112"/>
        <v>1.5</v>
      </c>
      <c r="Q1708">
        <f t="shared" si="113"/>
        <v>66.66</v>
      </c>
      <c r="R1708">
        <f t="shared" si="114"/>
        <v>0</v>
      </c>
      <c r="S1708" s="3">
        <f>IF(odi[[#This Row],[Milestones]]=0,0,(odi[[#This Row],[Mat]]/odi[[#This Row],[Milestones]]))</f>
        <v>0</v>
      </c>
      <c r="T1708" s="3">
        <f>odi[[#This Row],[Milestones]]/odi[[#This Row],[Mat]]*100</f>
        <v>0</v>
      </c>
      <c r="U1708" s="3"/>
    </row>
    <row r="1709" spans="1:21" x14ac:dyDescent="0.3">
      <c r="A1709">
        <v>16</v>
      </c>
      <c r="B1709" t="s">
        <v>1627</v>
      </c>
      <c r="C1709" t="s">
        <v>2025</v>
      </c>
      <c r="D1709">
        <v>2017</v>
      </c>
      <c r="E1709">
        <v>4</v>
      </c>
      <c r="F1709">
        <v>1</v>
      </c>
      <c r="G1709">
        <v>1</v>
      </c>
      <c r="H1709">
        <v>4</v>
      </c>
      <c r="I1709">
        <v>4</v>
      </c>
      <c r="J1709">
        <v>0</v>
      </c>
      <c r="K1709">
        <v>66.66</v>
      </c>
      <c r="L1709">
        <v>0</v>
      </c>
      <c r="M1709">
        <v>0</v>
      </c>
      <c r="N1709">
        <v>0</v>
      </c>
      <c r="O1709" s="2">
        <f t="shared" si="111"/>
        <v>1</v>
      </c>
      <c r="P1709" s="2">
        <f t="shared" si="112"/>
        <v>4</v>
      </c>
      <c r="Q1709">
        <f t="shared" si="113"/>
        <v>66.66</v>
      </c>
      <c r="R1709">
        <f t="shared" si="114"/>
        <v>0</v>
      </c>
      <c r="S1709" s="3">
        <f>IF(odi[[#This Row],[Milestones]]=0,0,(odi[[#This Row],[Mat]]/odi[[#This Row],[Milestones]]))</f>
        <v>0</v>
      </c>
      <c r="T1709" s="3">
        <f>odi[[#This Row],[Milestones]]/odi[[#This Row],[Mat]]*100</f>
        <v>0</v>
      </c>
      <c r="U1709" s="3"/>
    </row>
    <row r="1710" spans="1:21" x14ac:dyDescent="0.3">
      <c r="A1710">
        <v>33</v>
      </c>
      <c r="B1710" t="s">
        <v>3389</v>
      </c>
      <c r="C1710" t="s">
        <v>13</v>
      </c>
      <c r="D1710">
        <v>1985</v>
      </c>
      <c r="E1710">
        <v>3</v>
      </c>
      <c r="F1710">
        <v>1</v>
      </c>
      <c r="G1710">
        <v>1</v>
      </c>
      <c r="H1710">
        <v>2</v>
      </c>
      <c r="I1710">
        <v>2</v>
      </c>
      <c r="J1710">
        <v>0</v>
      </c>
      <c r="K1710">
        <v>66.66</v>
      </c>
      <c r="L1710">
        <v>0</v>
      </c>
      <c r="M1710">
        <v>0</v>
      </c>
      <c r="N1710">
        <v>0</v>
      </c>
      <c r="O1710" s="2">
        <f t="shared" si="111"/>
        <v>0.66666666666666663</v>
      </c>
      <c r="P1710" s="2">
        <f t="shared" si="112"/>
        <v>2</v>
      </c>
      <c r="Q1710">
        <f t="shared" si="113"/>
        <v>66.66</v>
      </c>
      <c r="R1710">
        <f t="shared" si="114"/>
        <v>0</v>
      </c>
      <c r="S1710" s="3">
        <f>IF(odi[[#This Row],[Milestones]]=0,0,(odi[[#This Row],[Mat]]/odi[[#This Row],[Milestones]]))</f>
        <v>0</v>
      </c>
      <c r="T1710" s="3">
        <f>odi[[#This Row],[Milestones]]/odi[[#This Row],[Mat]]*100</f>
        <v>0</v>
      </c>
      <c r="U1710" s="3"/>
    </row>
    <row r="1711" spans="1:21" x14ac:dyDescent="0.3">
      <c r="A1711">
        <v>37</v>
      </c>
      <c r="B1711" t="s">
        <v>3393</v>
      </c>
      <c r="C1711" t="s">
        <v>12</v>
      </c>
      <c r="D1711">
        <v>2006</v>
      </c>
      <c r="E1711">
        <v>5</v>
      </c>
      <c r="F1711">
        <v>1</v>
      </c>
      <c r="G1711">
        <v>1</v>
      </c>
      <c r="H1711">
        <v>2</v>
      </c>
      <c r="I1711">
        <v>2</v>
      </c>
      <c r="J1711">
        <v>0</v>
      </c>
      <c r="K1711">
        <v>66.66</v>
      </c>
      <c r="L1711">
        <v>0</v>
      </c>
      <c r="M1711">
        <v>0</v>
      </c>
      <c r="N1711">
        <v>0</v>
      </c>
      <c r="O1711" s="2">
        <f t="shared" si="111"/>
        <v>0.4</v>
      </c>
      <c r="P1711" s="2">
        <f t="shared" si="112"/>
        <v>2</v>
      </c>
      <c r="Q1711">
        <f t="shared" si="113"/>
        <v>66.66</v>
      </c>
      <c r="R1711">
        <f t="shared" si="114"/>
        <v>0</v>
      </c>
      <c r="S1711" s="3">
        <f>IF(odi[[#This Row],[Milestones]]=0,0,(odi[[#This Row],[Mat]]/odi[[#This Row],[Milestones]]))</f>
        <v>0</v>
      </c>
      <c r="T1711" s="3">
        <f>odi[[#This Row],[Milestones]]/odi[[#This Row],[Mat]]*100</f>
        <v>0</v>
      </c>
      <c r="U1711" s="3"/>
    </row>
    <row r="1712" spans="1:21" x14ac:dyDescent="0.3">
      <c r="A1712">
        <v>13</v>
      </c>
      <c r="B1712" t="s">
        <v>3411</v>
      </c>
      <c r="C1712" t="s">
        <v>15</v>
      </c>
      <c r="D1712">
        <v>1983</v>
      </c>
      <c r="E1712">
        <v>3</v>
      </c>
      <c r="F1712">
        <v>1</v>
      </c>
      <c r="G1712">
        <v>1</v>
      </c>
      <c r="H1712">
        <v>2</v>
      </c>
      <c r="I1712">
        <v>2</v>
      </c>
      <c r="J1712">
        <v>0</v>
      </c>
      <c r="K1712">
        <v>66.66</v>
      </c>
      <c r="L1712">
        <v>0</v>
      </c>
      <c r="M1712">
        <v>0</v>
      </c>
      <c r="N1712">
        <v>0</v>
      </c>
      <c r="O1712" s="2">
        <f t="shared" si="111"/>
        <v>0.66666666666666663</v>
      </c>
      <c r="P1712" s="2">
        <f t="shared" si="112"/>
        <v>2</v>
      </c>
      <c r="Q1712">
        <f t="shared" si="113"/>
        <v>66.66</v>
      </c>
      <c r="R1712">
        <f t="shared" si="114"/>
        <v>0</v>
      </c>
      <c r="S1712" s="3">
        <f>IF(odi[[#This Row],[Milestones]]=0,0,(odi[[#This Row],[Mat]]/odi[[#This Row],[Milestones]]))</f>
        <v>0</v>
      </c>
      <c r="T1712" s="3">
        <f>odi[[#This Row],[Milestones]]/odi[[#This Row],[Mat]]*100</f>
        <v>0</v>
      </c>
      <c r="U1712" s="3"/>
    </row>
    <row r="1713" spans="1:21" x14ac:dyDescent="0.3">
      <c r="A1713">
        <v>19</v>
      </c>
      <c r="B1713" t="s">
        <v>3414</v>
      </c>
      <c r="C1713" t="s">
        <v>17</v>
      </c>
      <c r="D1713">
        <v>2007</v>
      </c>
      <c r="E1713">
        <v>4</v>
      </c>
      <c r="F1713">
        <v>1</v>
      </c>
      <c r="G1713">
        <v>1</v>
      </c>
      <c r="H1713">
        <v>2</v>
      </c>
      <c r="I1713">
        <v>2</v>
      </c>
      <c r="J1713">
        <v>0</v>
      </c>
      <c r="K1713">
        <v>66.66</v>
      </c>
      <c r="L1713">
        <v>0</v>
      </c>
      <c r="M1713">
        <v>0</v>
      </c>
      <c r="N1713">
        <v>0</v>
      </c>
      <c r="O1713" s="2">
        <f t="shared" si="111"/>
        <v>0.5</v>
      </c>
      <c r="P1713" s="2">
        <f t="shared" si="112"/>
        <v>2</v>
      </c>
      <c r="Q1713">
        <f t="shared" si="113"/>
        <v>66.66</v>
      </c>
      <c r="R1713">
        <f t="shared" si="114"/>
        <v>0</v>
      </c>
      <c r="S1713" s="3">
        <f>IF(odi[[#This Row],[Milestones]]=0,0,(odi[[#This Row],[Mat]]/odi[[#This Row],[Milestones]]))</f>
        <v>0</v>
      </c>
      <c r="T1713" s="3">
        <f>odi[[#This Row],[Milestones]]/odi[[#This Row],[Mat]]*100</f>
        <v>0</v>
      </c>
      <c r="U1713" s="3"/>
    </row>
    <row r="1714" spans="1:21" x14ac:dyDescent="0.3">
      <c r="A1714">
        <v>32</v>
      </c>
      <c r="B1714" t="s">
        <v>2366</v>
      </c>
      <c r="C1714" t="s">
        <v>16</v>
      </c>
      <c r="D1714">
        <v>2003</v>
      </c>
      <c r="E1714">
        <v>144</v>
      </c>
      <c r="F1714">
        <v>76</v>
      </c>
      <c r="G1714">
        <v>34</v>
      </c>
      <c r="H1714">
        <v>399</v>
      </c>
      <c r="I1714">
        <v>34</v>
      </c>
      <c r="J1714">
        <v>9.5</v>
      </c>
      <c r="K1714">
        <v>57.16</v>
      </c>
      <c r="L1714">
        <v>0</v>
      </c>
      <c r="M1714">
        <v>0</v>
      </c>
      <c r="N1714">
        <v>10</v>
      </c>
      <c r="O1714" s="2">
        <f t="shared" si="111"/>
        <v>2.7708333333333335</v>
      </c>
      <c r="P1714" s="2">
        <f t="shared" si="112"/>
        <v>5.25</v>
      </c>
      <c r="Q1714">
        <f t="shared" si="113"/>
        <v>66.66</v>
      </c>
      <c r="R1714">
        <f t="shared" si="114"/>
        <v>0</v>
      </c>
      <c r="S1714" s="3">
        <f>IF(odi[[#This Row],[Milestones]]=0,0,(odi[[#This Row],[Mat]]/odi[[#This Row],[Milestones]]))</f>
        <v>0</v>
      </c>
      <c r="T1714" s="3">
        <f>odi[[#This Row],[Milestones]]/odi[[#This Row],[Mat]]*100</f>
        <v>0</v>
      </c>
      <c r="U1714" s="3"/>
    </row>
    <row r="1715" spans="1:21" x14ac:dyDescent="0.3">
      <c r="A1715">
        <v>36</v>
      </c>
      <c r="B1715" t="s">
        <v>1971</v>
      </c>
      <c r="C1715" t="s">
        <v>2020</v>
      </c>
      <c r="D1715">
        <v>2010</v>
      </c>
      <c r="E1715">
        <v>10</v>
      </c>
      <c r="F1715">
        <v>8</v>
      </c>
      <c r="G1715">
        <v>2</v>
      </c>
      <c r="H1715">
        <v>59</v>
      </c>
      <c r="I1715">
        <v>22</v>
      </c>
      <c r="J1715">
        <v>9.83</v>
      </c>
      <c r="K1715">
        <v>56.73</v>
      </c>
      <c r="L1715">
        <v>0</v>
      </c>
      <c r="M1715">
        <v>0</v>
      </c>
      <c r="N1715">
        <v>0</v>
      </c>
      <c r="O1715" s="2">
        <f t="shared" si="111"/>
        <v>5.9</v>
      </c>
      <c r="P1715" s="2">
        <f t="shared" si="112"/>
        <v>7.375</v>
      </c>
      <c r="Q1715">
        <f t="shared" si="113"/>
        <v>66.56</v>
      </c>
      <c r="R1715">
        <f t="shared" si="114"/>
        <v>0</v>
      </c>
      <c r="S1715" s="3">
        <f>IF(odi[[#This Row],[Milestones]]=0,0,(odi[[#This Row],[Mat]]/odi[[#This Row],[Milestones]]))</f>
        <v>0</v>
      </c>
      <c r="T1715" s="3">
        <f>odi[[#This Row],[Milestones]]/odi[[#This Row],[Mat]]*100</f>
        <v>0</v>
      </c>
      <c r="U1715" s="3"/>
    </row>
    <row r="1716" spans="1:21" x14ac:dyDescent="0.3">
      <c r="A1716">
        <v>46</v>
      </c>
      <c r="B1716" t="s">
        <v>2371</v>
      </c>
      <c r="C1716" t="s">
        <v>19</v>
      </c>
      <c r="D1716">
        <v>1996</v>
      </c>
      <c r="E1716">
        <v>23</v>
      </c>
      <c r="F1716">
        <v>22</v>
      </c>
      <c r="G1716">
        <v>2</v>
      </c>
      <c r="H1716">
        <v>379</v>
      </c>
      <c r="I1716">
        <v>79</v>
      </c>
      <c r="J1716">
        <v>18.95</v>
      </c>
      <c r="K1716">
        <v>47.49</v>
      </c>
      <c r="L1716">
        <v>0</v>
      </c>
      <c r="M1716">
        <v>2</v>
      </c>
      <c r="N1716">
        <v>0</v>
      </c>
      <c r="O1716" s="2">
        <f t="shared" si="111"/>
        <v>16.478260869565219</v>
      </c>
      <c r="P1716" s="2">
        <f t="shared" si="112"/>
        <v>17.227272727272727</v>
      </c>
      <c r="Q1716">
        <f t="shared" si="113"/>
        <v>66.44</v>
      </c>
      <c r="R1716">
        <f t="shared" si="114"/>
        <v>2</v>
      </c>
      <c r="S1716" s="3">
        <f>IF(odi[[#This Row],[Milestones]]=0,0,(odi[[#This Row],[Mat]]/odi[[#This Row],[Milestones]]))</f>
        <v>11.5</v>
      </c>
      <c r="T1716" s="3">
        <f>odi[[#This Row],[Milestones]]/odi[[#This Row],[Mat]]*100</f>
        <v>8.695652173913043</v>
      </c>
      <c r="U1716" s="3"/>
    </row>
    <row r="1717" spans="1:21" x14ac:dyDescent="0.3">
      <c r="A1717">
        <v>15</v>
      </c>
      <c r="B1717" t="s">
        <v>2804</v>
      </c>
      <c r="C1717" t="s">
        <v>2022</v>
      </c>
      <c r="D1717">
        <v>2008</v>
      </c>
      <c r="E1717">
        <v>4</v>
      </c>
      <c r="F1717">
        <v>4</v>
      </c>
      <c r="G1717">
        <v>0</v>
      </c>
      <c r="H1717">
        <v>54</v>
      </c>
      <c r="I1717">
        <v>41</v>
      </c>
      <c r="J1717">
        <v>13.5</v>
      </c>
      <c r="K1717">
        <v>52.94</v>
      </c>
      <c r="L1717">
        <v>0</v>
      </c>
      <c r="M1717">
        <v>0</v>
      </c>
      <c r="N1717">
        <v>1</v>
      </c>
      <c r="O1717" s="2">
        <f t="shared" si="111"/>
        <v>13.5</v>
      </c>
      <c r="P1717" s="2">
        <f t="shared" si="112"/>
        <v>13.5</v>
      </c>
      <c r="Q1717">
        <f t="shared" si="113"/>
        <v>66.44</v>
      </c>
      <c r="R1717">
        <f t="shared" si="114"/>
        <v>0</v>
      </c>
      <c r="S1717" s="3">
        <f>IF(odi[[#This Row],[Milestones]]=0,0,(odi[[#This Row],[Mat]]/odi[[#This Row],[Milestones]]))</f>
        <v>0</v>
      </c>
      <c r="T1717" s="3">
        <f>odi[[#This Row],[Milestones]]/odi[[#This Row],[Mat]]*100</f>
        <v>0</v>
      </c>
      <c r="U1717" s="3"/>
    </row>
    <row r="1718" spans="1:21" x14ac:dyDescent="0.3">
      <c r="A1718">
        <v>1</v>
      </c>
      <c r="B1718" t="s">
        <v>1784</v>
      </c>
      <c r="C1718" t="s">
        <v>16</v>
      </c>
      <c r="D1718">
        <v>2012</v>
      </c>
      <c r="E1718">
        <v>14</v>
      </c>
      <c r="F1718">
        <v>6</v>
      </c>
      <c r="G1718">
        <v>3</v>
      </c>
      <c r="H1718">
        <v>26</v>
      </c>
      <c r="I1718">
        <v>9</v>
      </c>
      <c r="J1718">
        <v>8.66</v>
      </c>
      <c r="K1718">
        <v>57.77</v>
      </c>
      <c r="L1718">
        <v>0</v>
      </c>
      <c r="M1718">
        <v>0</v>
      </c>
      <c r="N1718">
        <v>0</v>
      </c>
      <c r="O1718" s="2">
        <f t="shared" si="111"/>
        <v>1.8571428571428572</v>
      </c>
      <c r="P1718" s="2">
        <f t="shared" si="112"/>
        <v>4.333333333333333</v>
      </c>
      <c r="Q1718">
        <f t="shared" si="113"/>
        <v>66.430000000000007</v>
      </c>
      <c r="R1718">
        <f t="shared" si="114"/>
        <v>0</v>
      </c>
      <c r="S1718" s="3">
        <f>IF(odi[[#This Row],[Milestones]]=0,0,(odi[[#This Row],[Mat]]/odi[[#This Row],[Milestones]]))</f>
        <v>0</v>
      </c>
      <c r="T1718" s="3">
        <f>odi[[#This Row],[Milestones]]/odi[[#This Row],[Mat]]*100</f>
        <v>0</v>
      </c>
      <c r="U1718" s="3"/>
    </row>
    <row r="1719" spans="1:21" x14ac:dyDescent="0.3">
      <c r="A1719">
        <v>4</v>
      </c>
      <c r="B1719" t="s">
        <v>2864</v>
      </c>
      <c r="C1719" t="s">
        <v>18</v>
      </c>
      <c r="D1719">
        <v>1988</v>
      </c>
      <c r="E1719">
        <v>3</v>
      </c>
      <c r="F1719">
        <v>3</v>
      </c>
      <c r="G1719">
        <v>0</v>
      </c>
      <c r="H1719">
        <v>44</v>
      </c>
      <c r="I1719">
        <v>32</v>
      </c>
      <c r="J1719">
        <v>14.66</v>
      </c>
      <c r="K1719">
        <v>51.76</v>
      </c>
      <c r="L1719">
        <v>0</v>
      </c>
      <c r="M1719">
        <v>0</v>
      </c>
      <c r="N1719">
        <v>0</v>
      </c>
      <c r="O1719" s="2">
        <f t="shared" si="111"/>
        <v>14.666666666666666</v>
      </c>
      <c r="P1719" s="2">
        <f t="shared" si="112"/>
        <v>14.666666666666666</v>
      </c>
      <c r="Q1719">
        <f t="shared" si="113"/>
        <v>66.42</v>
      </c>
      <c r="R1719">
        <f t="shared" si="114"/>
        <v>0</v>
      </c>
      <c r="S1719" s="3">
        <f>IF(odi[[#This Row],[Milestones]]=0,0,(odi[[#This Row],[Mat]]/odi[[#This Row],[Milestones]]))</f>
        <v>0</v>
      </c>
      <c r="T1719" s="3">
        <f>odi[[#This Row],[Milestones]]/odi[[#This Row],[Mat]]*100</f>
        <v>0</v>
      </c>
      <c r="U1719" s="3"/>
    </row>
    <row r="1720" spans="1:21" x14ac:dyDescent="0.3">
      <c r="A1720">
        <v>47</v>
      </c>
      <c r="B1720" t="s">
        <v>3173</v>
      </c>
      <c r="C1720" t="s">
        <v>20</v>
      </c>
      <c r="D1720">
        <v>2009</v>
      </c>
      <c r="E1720">
        <v>10</v>
      </c>
      <c r="F1720">
        <v>5</v>
      </c>
      <c r="G1720">
        <v>1</v>
      </c>
      <c r="H1720">
        <v>12</v>
      </c>
      <c r="I1720">
        <v>5</v>
      </c>
      <c r="J1720">
        <v>3</v>
      </c>
      <c r="K1720">
        <v>63.15</v>
      </c>
      <c r="L1720">
        <v>0</v>
      </c>
      <c r="M1720">
        <v>0</v>
      </c>
      <c r="N1720">
        <v>2</v>
      </c>
      <c r="O1720" s="2">
        <f t="shared" si="111"/>
        <v>1.2</v>
      </c>
      <c r="P1720" s="2">
        <f t="shared" si="112"/>
        <v>2.4</v>
      </c>
      <c r="Q1720">
        <f t="shared" si="113"/>
        <v>66.150000000000006</v>
      </c>
      <c r="R1720">
        <f t="shared" si="114"/>
        <v>0</v>
      </c>
      <c r="S1720" s="3">
        <f>IF(odi[[#This Row],[Milestones]]=0,0,(odi[[#This Row],[Mat]]/odi[[#This Row],[Milestones]]))</f>
        <v>0</v>
      </c>
      <c r="T1720" s="3">
        <f>odi[[#This Row],[Milestones]]/odi[[#This Row],[Mat]]*100</f>
        <v>0</v>
      </c>
      <c r="U1720" s="3"/>
    </row>
    <row r="1721" spans="1:21" x14ac:dyDescent="0.3">
      <c r="A1721">
        <v>26</v>
      </c>
      <c r="B1721" t="s">
        <v>2882</v>
      </c>
      <c r="C1721" t="s">
        <v>12</v>
      </c>
      <c r="D1721">
        <v>1984</v>
      </c>
      <c r="E1721">
        <v>23</v>
      </c>
      <c r="F1721">
        <v>11</v>
      </c>
      <c r="G1721">
        <v>5</v>
      </c>
      <c r="H1721">
        <v>42</v>
      </c>
      <c r="I1721">
        <v>14</v>
      </c>
      <c r="J1721">
        <v>7</v>
      </c>
      <c r="K1721">
        <v>59.15</v>
      </c>
      <c r="L1721">
        <v>0</v>
      </c>
      <c r="M1721">
        <v>0</v>
      </c>
      <c r="N1721">
        <v>1</v>
      </c>
      <c r="O1721" s="2">
        <f t="shared" si="111"/>
        <v>1.826086956521739</v>
      </c>
      <c r="P1721" s="2">
        <f t="shared" si="112"/>
        <v>3.8181818181818183</v>
      </c>
      <c r="Q1721">
        <f t="shared" si="113"/>
        <v>66.150000000000006</v>
      </c>
      <c r="R1721">
        <f t="shared" si="114"/>
        <v>0</v>
      </c>
      <c r="S1721" s="3">
        <f>IF(odi[[#This Row],[Milestones]]=0,0,(odi[[#This Row],[Mat]]/odi[[#This Row],[Milestones]]))</f>
        <v>0</v>
      </c>
      <c r="T1721" s="3">
        <f>odi[[#This Row],[Milestones]]/odi[[#This Row],[Mat]]*100</f>
        <v>0</v>
      </c>
      <c r="U1721" s="3"/>
    </row>
    <row r="1722" spans="1:21" x14ac:dyDescent="0.3">
      <c r="A1722">
        <v>39</v>
      </c>
      <c r="B1722" t="s">
        <v>2924</v>
      </c>
      <c r="C1722" t="s">
        <v>12</v>
      </c>
      <c r="D1722">
        <v>1982</v>
      </c>
      <c r="E1722">
        <v>10</v>
      </c>
      <c r="F1722">
        <v>7</v>
      </c>
      <c r="G1722">
        <v>3</v>
      </c>
      <c r="H1722">
        <v>36</v>
      </c>
      <c r="I1722">
        <v>15</v>
      </c>
      <c r="J1722">
        <v>9</v>
      </c>
      <c r="K1722">
        <v>57.14</v>
      </c>
      <c r="L1722">
        <v>0</v>
      </c>
      <c r="M1722">
        <v>0</v>
      </c>
      <c r="N1722">
        <v>0</v>
      </c>
      <c r="O1722" s="2">
        <f t="shared" si="111"/>
        <v>3.6</v>
      </c>
      <c r="P1722" s="2">
        <f t="shared" si="112"/>
        <v>5.1428571428571432</v>
      </c>
      <c r="Q1722">
        <f t="shared" si="113"/>
        <v>66.14</v>
      </c>
      <c r="R1722">
        <f t="shared" si="114"/>
        <v>0</v>
      </c>
      <c r="S1722" s="3">
        <f>IF(odi[[#This Row],[Milestones]]=0,0,(odi[[#This Row],[Mat]]/odi[[#This Row],[Milestones]]))</f>
        <v>0</v>
      </c>
      <c r="T1722" s="3">
        <f>odi[[#This Row],[Milestones]]/odi[[#This Row],[Mat]]*100</f>
        <v>0</v>
      </c>
      <c r="U1722" s="3"/>
    </row>
    <row r="1723" spans="1:21" x14ac:dyDescent="0.3">
      <c r="A1723">
        <v>38</v>
      </c>
      <c r="B1723" t="s">
        <v>2493</v>
      </c>
      <c r="C1723" t="s">
        <v>14</v>
      </c>
      <c r="D1723">
        <v>1995</v>
      </c>
      <c r="E1723">
        <v>62</v>
      </c>
      <c r="F1723">
        <v>35</v>
      </c>
      <c r="G1723">
        <v>14</v>
      </c>
      <c r="H1723">
        <v>210</v>
      </c>
      <c r="I1723">
        <v>26</v>
      </c>
      <c r="J1723">
        <v>10</v>
      </c>
      <c r="K1723">
        <v>56.14</v>
      </c>
      <c r="L1723">
        <v>0</v>
      </c>
      <c r="M1723">
        <v>0</v>
      </c>
      <c r="N1723">
        <v>7</v>
      </c>
      <c r="O1723" s="2">
        <f t="shared" si="111"/>
        <v>3.3870967741935485</v>
      </c>
      <c r="P1723" s="2">
        <f t="shared" si="112"/>
        <v>6</v>
      </c>
      <c r="Q1723">
        <f t="shared" si="113"/>
        <v>66.14</v>
      </c>
      <c r="R1723">
        <f t="shared" si="114"/>
        <v>0</v>
      </c>
      <c r="S1723" s="3">
        <f>IF(odi[[#This Row],[Milestones]]=0,0,(odi[[#This Row],[Mat]]/odi[[#This Row],[Milestones]]))</f>
        <v>0</v>
      </c>
      <c r="T1723" s="3">
        <f>odi[[#This Row],[Milestones]]/odi[[#This Row],[Mat]]*100</f>
        <v>0</v>
      </c>
      <c r="U1723" s="3"/>
    </row>
    <row r="1724" spans="1:21" x14ac:dyDescent="0.3">
      <c r="A1724">
        <v>2</v>
      </c>
      <c r="B1724" t="s">
        <v>2934</v>
      </c>
      <c r="C1724" t="s">
        <v>2027</v>
      </c>
      <c r="D1724">
        <v>2017</v>
      </c>
      <c r="E1724">
        <v>2</v>
      </c>
      <c r="F1724">
        <v>2</v>
      </c>
      <c r="G1724">
        <v>0</v>
      </c>
      <c r="H1724">
        <v>35</v>
      </c>
      <c r="I1724">
        <v>27</v>
      </c>
      <c r="J1724">
        <v>17.5</v>
      </c>
      <c r="K1724">
        <v>48.61</v>
      </c>
      <c r="L1724">
        <v>0</v>
      </c>
      <c r="M1724">
        <v>0</v>
      </c>
      <c r="N1724">
        <v>0</v>
      </c>
      <c r="O1724" s="2">
        <f t="shared" si="111"/>
        <v>17.5</v>
      </c>
      <c r="P1724" s="2">
        <f t="shared" si="112"/>
        <v>17.5</v>
      </c>
      <c r="Q1724">
        <f t="shared" si="113"/>
        <v>66.11</v>
      </c>
      <c r="R1724">
        <f t="shared" si="114"/>
        <v>0</v>
      </c>
      <c r="S1724" s="3">
        <f>IF(odi[[#This Row],[Milestones]]=0,0,(odi[[#This Row],[Mat]]/odi[[#This Row],[Milestones]]))</f>
        <v>0</v>
      </c>
      <c r="T1724" s="3">
        <f>odi[[#This Row],[Milestones]]/odi[[#This Row],[Mat]]*100</f>
        <v>0</v>
      </c>
      <c r="U1724" s="3"/>
    </row>
    <row r="1725" spans="1:21" x14ac:dyDescent="0.3">
      <c r="A1725">
        <v>2</v>
      </c>
      <c r="B1725" t="s">
        <v>2375</v>
      </c>
      <c r="C1725" t="s">
        <v>20</v>
      </c>
      <c r="D1725">
        <v>2003</v>
      </c>
      <c r="E1725">
        <v>29</v>
      </c>
      <c r="F1725">
        <v>29</v>
      </c>
      <c r="G1725">
        <v>1</v>
      </c>
      <c r="H1725">
        <v>374</v>
      </c>
      <c r="I1725">
        <v>62</v>
      </c>
      <c r="J1725">
        <v>13.35</v>
      </c>
      <c r="K1725">
        <v>52.75</v>
      </c>
      <c r="L1725">
        <v>0</v>
      </c>
      <c r="M1725">
        <v>2</v>
      </c>
      <c r="N1725">
        <v>6</v>
      </c>
      <c r="O1725" s="2">
        <f t="shared" si="111"/>
        <v>12.896551724137931</v>
      </c>
      <c r="P1725" s="2">
        <f t="shared" si="112"/>
        <v>12.896551724137931</v>
      </c>
      <c r="Q1725">
        <f t="shared" si="113"/>
        <v>66.099999999999994</v>
      </c>
      <c r="R1725">
        <f t="shared" si="114"/>
        <v>2</v>
      </c>
      <c r="S1725" s="3">
        <f>IF(odi[[#This Row],[Milestones]]=0,0,(odi[[#This Row],[Mat]]/odi[[#This Row],[Milestones]]))</f>
        <v>14.5</v>
      </c>
      <c r="T1725" s="3">
        <f>odi[[#This Row],[Milestones]]/odi[[#This Row],[Mat]]*100</f>
        <v>6.8965517241379306</v>
      </c>
      <c r="U1725" s="3"/>
    </row>
    <row r="1726" spans="1:21" x14ac:dyDescent="0.3">
      <c r="A1726">
        <v>34</v>
      </c>
      <c r="B1726" t="s">
        <v>1790</v>
      </c>
      <c r="C1726" t="s">
        <v>2025</v>
      </c>
      <c r="D1726">
        <v>2019</v>
      </c>
      <c r="E1726">
        <v>2</v>
      </c>
      <c r="F1726">
        <v>1</v>
      </c>
      <c r="G1726">
        <v>0</v>
      </c>
      <c r="H1726">
        <v>24</v>
      </c>
      <c r="I1726">
        <v>24</v>
      </c>
      <c r="J1726">
        <v>24</v>
      </c>
      <c r="K1726">
        <v>42.1</v>
      </c>
      <c r="L1726">
        <v>0</v>
      </c>
      <c r="M1726">
        <v>0</v>
      </c>
      <c r="N1726">
        <v>0</v>
      </c>
      <c r="O1726" s="2">
        <f t="shared" si="111"/>
        <v>12</v>
      </c>
      <c r="P1726" s="2">
        <f t="shared" si="112"/>
        <v>24</v>
      </c>
      <c r="Q1726">
        <f t="shared" si="113"/>
        <v>66.099999999999994</v>
      </c>
      <c r="R1726">
        <f t="shared" si="114"/>
        <v>0</v>
      </c>
      <c r="S1726" s="3">
        <f>IF(odi[[#This Row],[Milestones]]=0,0,(odi[[#This Row],[Mat]]/odi[[#This Row],[Milestones]]))</f>
        <v>0</v>
      </c>
      <c r="T1726" s="3">
        <f>odi[[#This Row],[Milestones]]/odi[[#This Row],[Mat]]*100</f>
        <v>0</v>
      </c>
      <c r="U1726" s="3"/>
    </row>
    <row r="1727" spans="1:21" x14ac:dyDescent="0.3">
      <c r="A1727">
        <v>48</v>
      </c>
      <c r="B1727" t="s">
        <v>1478</v>
      </c>
      <c r="C1727" t="s">
        <v>22</v>
      </c>
      <c r="D1727">
        <v>2018</v>
      </c>
      <c r="E1727">
        <v>25</v>
      </c>
      <c r="F1727">
        <v>16</v>
      </c>
      <c r="G1727">
        <v>6</v>
      </c>
      <c r="H1727">
        <v>35</v>
      </c>
      <c r="I1727">
        <v>14</v>
      </c>
      <c r="J1727">
        <v>3.5</v>
      </c>
      <c r="K1727">
        <v>62.5</v>
      </c>
      <c r="L1727">
        <v>0</v>
      </c>
      <c r="M1727">
        <v>0</v>
      </c>
      <c r="N1727">
        <v>7</v>
      </c>
      <c r="O1727" s="2">
        <f t="shared" si="111"/>
        <v>1.4</v>
      </c>
      <c r="P1727" s="2">
        <f t="shared" si="112"/>
        <v>2.1875</v>
      </c>
      <c r="Q1727">
        <f t="shared" si="113"/>
        <v>66</v>
      </c>
      <c r="R1727">
        <f t="shared" si="114"/>
        <v>0</v>
      </c>
      <c r="S1727" s="3">
        <f>IF(odi[[#This Row],[Milestones]]=0,0,(odi[[#This Row],[Mat]]/odi[[#This Row],[Milestones]]))</f>
        <v>0</v>
      </c>
      <c r="T1727" s="3">
        <f>odi[[#This Row],[Milestones]]/odi[[#This Row],[Mat]]*100</f>
        <v>0</v>
      </c>
      <c r="U1727" s="3"/>
    </row>
    <row r="1728" spans="1:21" x14ac:dyDescent="0.3">
      <c r="A1728">
        <v>34</v>
      </c>
      <c r="B1728" t="s">
        <v>3093</v>
      </c>
      <c r="C1728" t="s">
        <v>16</v>
      </c>
      <c r="D1728">
        <v>1989</v>
      </c>
      <c r="E1728">
        <v>16</v>
      </c>
      <c r="F1728">
        <v>6</v>
      </c>
      <c r="G1728">
        <v>3</v>
      </c>
      <c r="H1728">
        <v>18</v>
      </c>
      <c r="I1728">
        <v>11</v>
      </c>
      <c r="J1728">
        <v>6</v>
      </c>
      <c r="K1728">
        <v>60</v>
      </c>
      <c r="L1728">
        <v>0</v>
      </c>
      <c r="M1728">
        <v>0</v>
      </c>
      <c r="N1728">
        <v>2</v>
      </c>
      <c r="O1728" s="2">
        <f t="shared" si="111"/>
        <v>1.125</v>
      </c>
      <c r="P1728" s="2">
        <f t="shared" si="112"/>
        <v>3</v>
      </c>
      <c r="Q1728">
        <f t="shared" si="113"/>
        <v>66</v>
      </c>
      <c r="R1728">
        <f t="shared" si="114"/>
        <v>0</v>
      </c>
      <c r="S1728" s="3">
        <f>IF(odi[[#This Row],[Milestones]]=0,0,(odi[[#This Row],[Mat]]/odi[[#This Row],[Milestones]]))</f>
        <v>0</v>
      </c>
      <c r="T1728" s="3">
        <f>odi[[#This Row],[Milestones]]/odi[[#This Row],[Mat]]*100</f>
        <v>0</v>
      </c>
      <c r="U1728" s="3"/>
    </row>
    <row r="1729" spans="1:21" x14ac:dyDescent="0.3">
      <c r="A1729">
        <v>47</v>
      </c>
      <c r="B1729" t="s">
        <v>2761</v>
      </c>
      <c r="C1729" t="s">
        <v>16</v>
      </c>
      <c r="D1729">
        <v>1996</v>
      </c>
      <c r="E1729">
        <v>4</v>
      </c>
      <c r="F1729">
        <v>4</v>
      </c>
      <c r="G1729">
        <v>0</v>
      </c>
      <c r="H1729">
        <v>65</v>
      </c>
      <c r="I1729">
        <v>31</v>
      </c>
      <c r="J1729">
        <v>16.25</v>
      </c>
      <c r="K1729">
        <v>49.61</v>
      </c>
      <c r="L1729">
        <v>0</v>
      </c>
      <c r="M1729">
        <v>0</v>
      </c>
      <c r="N1729">
        <v>0</v>
      </c>
      <c r="O1729" s="2">
        <f t="shared" si="111"/>
        <v>16.25</v>
      </c>
      <c r="P1729" s="2">
        <f t="shared" si="112"/>
        <v>16.25</v>
      </c>
      <c r="Q1729">
        <f t="shared" si="113"/>
        <v>65.86</v>
      </c>
      <c r="R1729">
        <f t="shared" si="114"/>
        <v>0</v>
      </c>
      <c r="S1729" s="3">
        <f>IF(odi[[#This Row],[Milestones]]=0,0,(odi[[#This Row],[Mat]]/odi[[#This Row],[Milestones]]))</f>
        <v>0</v>
      </c>
      <c r="T1729" s="3">
        <f>odi[[#This Row],[Milestones]]/odi[[#This Row],[Mat]]*100</f>
        <v>0</v>
      </c>
      <c r="U1729" s="3"/>
    </row>
    <row r="1730" spans="1:21" x14ac:dyDescent="0.3">
      <c r="A1730">
        <v>28</v>
      </c>
      <c r="B1730" t="s">
        <v>1815</v>
      </c>
      <c r="C1730" t="s">
        <v>2030</v>
      </c>
      <c r="D1730">
        <v>2009</v>
      </c>
      <c r="E1730">
        <v>5</v>
      </c>
      <c r="F1730">
        <v>2</v>
      </c>
      <c r="G1730">
        <v>0</v>
      </c>
      <c r="H1730">
        <v>21</v>
      </c>
      <c r="I1730">
        <v>17</v>
      </c>
      <c r="J1730">
        <v>10.5</v>
      </c>
      <c r="K1730">
        <v>55.26</v>
      </c>
      <c r="L1730">
        <v>0</v>
      </c>
      <c r="M1730">
        <v>0</v>
      </c>
      <c r="N1730">
        <v>0</v>
      </c>
      <c r="O1730" s="2">
        <f t="shared" ref="O1730:O1793" si="115">H1730/E1730</f>
        <v>4.2</v>
      </c>
      <c r="P1730" s="2">
        <f t="shared" ref="P1730:P1793" si="116">H1730/F1730</f>
        <v>10.5</v>
      </c>
      <c r="Q1730">
        <f t="shared" ref="Q1730:Q1793" si="117">K1730+J1730</f>
        <v>65.759999999999991</v>
      </c>
      <c r="R1730">
        <f t="shared" ref="R1730:R1793" si="118">M1730+L1730</f>
        <v>0</v>
      </c>
      <c r="S1730" s="3">
        <f>IF(odi[[#This Row],[Milestones]]=0,0,(odi[[#This Row],[Mat]]/odi[[#This Row],[Milestones]]))</f>
        <v>0</v>
      </c>
      <c r="T1730" s="3">
        <f>odi[[#This Row],[Milestones]]/odi[[#This Row],[Mat]]*100</f>
        <v>0</v>
      </c>
      <c r="U1730" s="3"/>
    </row>
    <row r="1731" spans="1:21" x14ac:dyDescent="0.3">
      <c r="A1731">
        <v>29</v>
      </c>
      <c r="B1731" t="s">
        <v>1141</v>
      </c>
      <c r="C1731" t="s">
        <v>15</v>
      </c>
      <c r="D1731">
        <v>2009</v>
      </c>
      <c r="E1731">
        <v>8</v>
      </c>
      <c r="F1731">
        <v>8</v>
      </c>
      <c r="G1731">
        <v>0</v>
      </c>
      <c r="H1731">
        <v>117</v>
      </c>
      <c r="I1731">
        <v>40</v>
      </c>
      <c r="J1731">
        <v>14.62</v>
      </c>
      <c r="K1731">
        <v>51.09</v>
      </c>
      <c r="L1731">
        <v>0</v>
      </c>
      <c r="M1731">
        <v>0</v>
      </c>
      <c r="N1731">
        <v>0</v>
      </c>
      <c r="O1731" s="2">
        <f t="shared" si="115"/>
        <v>14.625</v>
      </c>
      <c r="P1731" s="2">
        <f t="shared" si="116"/>
        <v>14.625</v>
      </c>
      <c r="Q1731">
        <f t="shared" si="117"/>
        <v>65.710000000000008</v>
      </c>
      <c r="R1731">
        <f t="shared" si="118"/>
        <v>0</v>
      </c>
      <c r="S1731" s="3">
        <f>IF(odi[[#This Row],[Milestones]]=0,0,(odi[[#This Row],[Mat]]/odi[[#This Row],[Milestones]]))</f>
        <v>0</v>
      </c>
      <c r="T1731" s="3">
        <f>odi[[#This Row],[Milestones]]/odi[[#This Row],[Mat]]*100</f>
        <v>0</v>
      </c>
      <c r="U1731" s="3"/>
    </row>
    <row r="1732" spans="1:21" x14ac:dyDescent="0.3">
      <c r="A1732">
        <v>24</v>
      </c>
      <c r="B1732" t="s">
        <v>3055</v>
      </c>
      <c r="C1732" t="s">
        <v>2022</v>
      </c>
      <c r="D1732">
        <v>2004</v>
      </c>
      <c r="E1732">
        <v>2</v>
      </c>
      <c r="F1732">
        <v>2</v>
      </c>
      <c r="G1732">
        <v>1</v>
      </c>
      <c r="H1732">
        <v>21</v>
      </c>
      <c r="I1732">
        <v>12</v>
      </c>
      <c r="J1732">
        <v>21</v>
      </c>
      <c r="K1732">
        <v>44.68</v>
      </c>
      <c r="L1732">
        <v>0</v>
      </c>
      <c r="M1732">
        <v>0</v>
      </c>
      <c r="N1732">
        <v>0</v>
      </c>
      <c r="O1732" s="2">
        <f t="shared" si="115"/>
        <v>10.5</v>
      </c>
      <c r="P1732" s="2">
        <f t="shared" si="116"/>
        <v>10.5</v>
      </c>
      <c r="Q1732">
        <f t="shared" si="117"/>
        <v>65.680000000000007</v>
      </c>
      <c r="R1732">
        <f t="shared" si="118"/>
        <v>0</v>
      </c>
      <c r="S1732" s="3">
        <f>IF(odi[[#This Row],[Milestones]]=0,0,(odi[[#This Row],[Mat]]/odi[[#This Row],[Milestones]]))</f>
        <v>0</v>
      </c>
      <c r="T1732" s="3">
        <f>odi[[#This Row],[Milestones]]/odi[[#This Row],[Mat]]*100</f>
        <v>0</v>
      </c>
      <c r="U1732" s="3"/>
    </row>
    <row r="1733" spans="1:21" x14ac:dyDescent="0.3">
      <c r="A1733">
        <v>23</v>
      </c>
      <c r="B1733" t="s">
        <v>2592</v>
      </c>
      <c r="C1733" t="s">
        <v>2022</v>
      </c>
      <c r="D1733">
        <v>2016</v>
      </c>
      <c r="E1733">
        <v>12</v>
      </c>
      <c r="F1733">
        <v>10</v>
      </c>
      <c r="G1733">
        <v>2</v>
      </c>
      <c r="H1733">
        <v>134</v>
      </c>
      <c r="I1733">
        <v>43</v>
      </c>
      <c r="J1733">
        <v>16.75</v>
      </c>
      <c r="K1733">
        <v>48.9</v>
      </c>
      <c r="L1733">
        <v>0</v>
      </c>
      <c r="M1733">
        <v>0</v>
      </c>
      <c r="N1733">
        <v>3</v>
      </c>
      <c r="O1733" s="2">
        <f t="shared" si="115"/>
        <v>11.166666666666666</v>
      </c>
      <c r="P1733" s="2">
        <f t="shared" si="116"/>
        <v>13.4</v>
      </c>
      <c r="Q1733">
        <f t="shared" si="117"/>
        <v>65.650000000000006</v>
      </c>
      <c r="R1733">
        <f t="shared" si="118"/>
        <v>0</v>
      </c>
      <c r="S1733" s="3">
        <f>IF(odi[[#This Row],[Milestones]]=0,0,(odi[[#This Row],[Mat]]/odi[[#This Row],[Milestones]]))</f>
        <v>0</v>
      </c>
      <c r="T1733" s="3">
        <f>odi[[#This Row],[Milestones]]/odi[[#This Row],[Mat]]*100</f>
        <v>0</v>
      </c>
      <c r="U1733" s="3"/>
    </row>
    <row r="1734" spans="1:21" x14ac:dyDescent="0.3">
      <c r="A1734">
        <v>38</v>
      </c>
      <c r="B1734" t="s">
        <v>716</v>
      </c>
      <c r="C1734" t="s">
        <v>2027</v>
      </c>
      <c r="D1734">
        <v>2017</v>
      </c>
      <c r="E1734">
        <v>8</v>
      </c>
      <c r="F1734">
        <v>5</v>
      </c>
      <c r="G1734">
        <v>1</v>
      </c>
      <c r="H1734">
        <v>67</v>
      </c>
      <c r="I1734">
        <v>35</v>
      </c>
      <c r="J1734">
        <v>16.75</v>
      </c>
      <c r="K1734">
        <v>48.9</v>
      </c>
      <c r="L1734">
        <v>0</v>
      </c>
      <c r="M1734">
        <v>0</v>
      </c>
      <c r="N1734">
        <v>0</v>
      </c>
      <c r="O1734" s="2">
        <f t="shared" si="115"/>
        <v>8.375</v>
      </c>
      <c r="P1734" s="2">
        <f t="shared" si="116"/>
        <v>13.4</v>
      </c>
      <c r="Q1734">
        <f t="shared" si="117"/>
        <v>65.650000000000006</v>
      </c>
      <c r="R1734">
        <f t="shared" si="118"/>
        <v>0</v>
      </c>
      <c r="S1734" s="3">
        <f>IF(odi[[#This Row],[Milestones]]=0,0,(odi[[#This Row],[Mat]]/odi[[#This Row],[Milestones]]))</f>
        <v>0</v>
      </c>
      <c r="T1734" s="3">
        <f>odi[[#This Row],[Milestones]]/odi[[#This Row],[Mat]]*100</f>
        <v>0</v>
      </c>
      <c r="U1734" s="3"/>
    </row>
    <row r="1735" spans="1:21" x14ac:dyDescent="0.3">
      <c r="A1735">
        <v>28</v>
      </c>
      <c r="B1735" t="s">
        <v>2680</v>
      </c>
      <c r="C1735" t="s">
        <v>19</v>
      </c>
      <c r="D1735">
        <v>2003</v>
      </c>
      <c r="E1735">
        <v>50</v>
      </c>
      <c r="F1735">
        <v>27</v>
      </c>
      <c r="G1735">
        <v>14</v>
      </c>
      <c r="H1735">
        <v>95</v>
      </c>
      <c r="I1735">
        <v>31</v>
      </c>
      <c r="J1735">
        <v>7.3</v>
      </c>
      <c r="K1735">
        <v>58.28</v>
      </c>
      <c r="L1735">
        <v>0</v>
      </c>
      <c r="M1735">
        <v>0</v>
      </c>
      <c r="N1735">
        <v>6</v>
      </c>
      <c r="O1735" s="2">
        <f t="shared" si="115"/>
        <v>1.9</v>
      </c>
      <c r="P1735" s="2">
        <f t="shared" si="116"/>
        <v>3.5185185185185186</v>
      </c>
      <c r="Q1735">
        <f t="shared" si="117"/>
        <v>65.58</v>
      </c>
      <c r="R1735">
        <f t="shared" si="118"/>
        <v>0</v>
      </c>
      <c r="S1735" s="3">
        <f>IF(odi[[#This Row],[Milestones]]=0,0,(odi[[#This Row],[Mat]]/odi[[#This Row],[Milestones]]))</f>
        <v>0</v>
      </c>
      <c r="T1735" s="3">
        <f>odi[[#This Row],[Milestones]]/odi[[#This Row],[Mat]]*100</f>
        <v>0</v>
      </c>
      <c r="U1735" s="3"/>
    </row>
    <row r="1736" spans="1:21" x14ac:dyDescent="0.3">
      <c r="A1736">
        <v>20</v>
      </c>
      <c r="B1736" t="s">
        <v>2948</v>
      </c>
      <c r="C1736" t="s">
        <v>19</v>
      </c>
      <c r="D1736">
        <v>2002</v>
      </c>
      <c r="E1736">
        <v>29</v>
      </c>
      <c r="F1736">
        <v>13</v>
      </c>
      <c r="G1736">
        <v>6</v>
      </c>
      <c r="H1736">
        <v>34</v>
      </c>
      <c r="I1736">
        <v>11</v>
      </c>
      <c r="J1736">
        <v>4.8499999999999996</v>
      </c>
      <c r="K1736">
        <v>60.71</v>
      </c>
      <c r="L1736">
        <v>0</v>
      </c>
      <c r="M1736">
        <v>0</v>
      </c>
      <c r="N1736">
        <v>2</v>
      </c>
      <c r="O1736" s="2">
        <f t="shared" si="115"/>
        <v>1.1724137931034482</v>
      </c>
      <c r="P1736" s="2">
        <f t="shared" si="116"/>
        <v>2.6153846153846154</v>
      </c>
      <c r="Q1736">
        <f t="shared" si="117"/>
        <v>65.56</v>
      </c>
      <c r="R1736">
        <f t="shared" si="118"/>
        <v>0</v>
      </c>
      <c r="S1736" s="3">
        <f>IF(odi[[#This Row],[Milestones]]=0,0,(odi[[#This Row],[Mat]]/odi[[#This Row],[Milestones]]))</f>
        <v>0</v>
      </c>
      <c r="T1736" s="3">
        <f>odi[[#This Row],[Milestones]]/odi[[#This Row],[Mat]]*100</f>
        <v>0</v>
      </c>
      <c r="U1736" s="3"/>
    </row>
    <row r="1737" spans="1:21" x14ac:dyDescent="0.3">
      <c r="A1737">
        <v>37</v>
      </c>
      <c r="B1737" t="s">
        <v>1591</v>
      </c>
      <c r="C1737" t="s">
        <v>17</v>
      </c>
      <c r="D1737">
        <v>2010</v>
      </c>
      <c r="E1737">
        <v>72</v>
      </c>
      <c r="F1737">
        <v>21</v>
      </c>
      <c r="G1737">
        <v>10</v>
      </c>
      <c r="H1737">
        <v>73</v>
      </c>
      <c r="I1737">
        <v>12</v>
      </c>
      <c r="J1737">
        <v>6.63</v>
      </c>
      <c r="K1737">
        <v>58.87</v>
      </c>
      <c r="L1737">
        <v>0</v>
      </c>
      <c r="M1737">
        <v>0</v>
      </c>
      <c r="N1737">
        <v>1</v>
      </c>
      <c r="O1737" s="2">
        <f t="shared" si="115"/>
        <v>1.0138888888888888</v>
      </c>
      <c r="P1737" s="2">
        <f t="shared" si="116"/>
        <v>3.4761904761904763</v>
      </c>
      <c r="Q1737">
        <f t="shared" si="117"/>
        <v>65.5</v>
      </c>
      <c r="R1737">
        <f t="shared" si="118"/>
        <v>0</v>
      </c>
      <c r="S1737" s="3">
        <f>IF(odi[[#This Row],[Milestones]]=0,0,(odi[[#This Row],[Mat]]/odi[[#This Row],[Milestones]]))</f>
        <v>0</v>
      </c>
      <c r="T1737" s="3">
        <f>odi[[#This Row],[Milestones]]/odi[[#This Row],[Mat]]*100</f>
        <v>0</v>
      </c>
      <c r="U1737" s="3"/>
    </row>
    <row r="1738" spans="1:21" x14ac:dyDescent="0.3">
      <c r="A1738">
        <v>18</v>
      </c>
      <c r="B1738" t="s">
        <v>2909</v>
      </c>
      <c r="C1738" t="s">
        <v>14</v>
      </c>
      <c r="D1738">
        <v>2012</v>
      </c>
      <c r="E1738">
        <v>4</v>
      </c>
      <c r="F1738">
        <v>3</v>
      </c>
      <c r="G1738">
        <v>0</v>
      </c>
      <c r="H1738">
        <v>38</v>
      </c>
      <c r="I1738">
        <v>19</v>
      </c>
      <c r="J1738">
        <v>12.66</v>
      </c>
      <c r="K1738">
        <v>52.77</v>
      </c>
      <c r="L1738">
        <v>0</v>
      </c>
      <c r="M1738">
        <v>0</v>
      </c>
      <c r="N1738">
        <v>1</v>
      </c>
      <c r="O1738" s="2">
        <f t="shared" si="115"/>
        <v>9.5</v>
      </c>
      <c r="P1738" s="2">
        <f t="shared" si="116"/>
        <v>12.666666666666666</v>
      </c>
      <c r="Q1738">
        <f t="shared" si="117"/>
        <v>65.430000000000007</v>
      </c>
      <c r="R1738">
        <f t="shared" si="118"/>
        <v>0</v>
      </c>
      <c r="S1738" s="3">
        <f>IF(odi[[#This Row],[Milestones]]=0,0,(odi[[#This Row],[Mat]]/odi[[#This Row],[Milestones]]))</f>
        <v>0</v>
      </c>
      <c r="T1738" s="3">
        <f>odi[[#This Row],[Milestones]]/odi[[#This Row],[Mat]]*100</f>
        <v>0</v>
      </c>
      <c r="U1738" s="3"/>
    </row>
    <row r="1739" spans="1:21" x14ac:dyDescent="0.3">
      <c r="A1739">
        <v>21</v>
      </c>
      <c r="B1739" t="s">
        <v>1186</v>
      </c>
      <c r="C1739" t="s">
        <v>12</v>
      </c>
      <c r="D1739">
        <v>2014</v>
      </c>
      <c r="E1739">
        <v>59</v>
      </c>
      <c r="F1739">
        <v>31</v>
      </c>
      <c r="G1739">
        <v>10</v>
      </c>
      <c r="H1739">
        <v>190</v>
      </c>
      <c r="I1739">
        <v>30</v>
      </c>
      <c r="J1739">
        <v>9.0399999999999991</v>
      </c>
      <c r="K1739">
        <v>56.37</v>
      </c>
      <c r="L1739">
        <v>0</v>
      </c>
      <c r="M1739">
        <v>0</v>
      </c>
      <c r="N1739">
        <v>3</v>
      </c>
      <c r="O1739" s="2">
        <f t="shared" si="115"/>
        <v>3.2203389830508473</v>
      </c>
      <c r="P1739" s="2">
        <f t="shared" si="116"/>
        <v>6.129032258064516</v>
      </c>
      <c r="Q1739">
        <f t="shared" si="117"/>
        <v>65.41</v>
      </c>
      <c r="R1739">
        <f t="shared" si="118"/>
        <v>0</v>
      </c>
      <c r="S1739" s="3">
        <f>IF(odi[[#This Row],[Milestones]]=0,0,(odi[[#This Row],[Mat]]/odi[[#This Row],[Milestones]]))</f>
        <v>0</v>
      </c>
      <c r="T1739" s="3">
        <f>odi[[#This Row],[Milestones]]/odi[[#This Row],[Mat]]*100</f>
        <v>0</v>
      </c>
      <c r="U1739" s="3"/>
    </row>
    <row r="1740" spans="1:21" x14ac:dyDescent="0.3">
      <c r="A1740">
        <v>35</v>
      </c>
      <c r="B1740" t="s">
        <v>3026</v>
      </c>
      <c r="C1740" t="s">
        <v>13</v>
      </c>
      <c r="D1740">
        <v>1986</v>
      </c>
      <c r="E1740">
        <v>1</v>
      </c>
      <c r="F1740">
        <v>1</v>
      </c>
      <c r="G1740">
        <v>0</v>
      </c>
      <c r="H1740">
        <v>24</v>
      </c>
      <c r="I1740">
        <v>24</v>
      </c>
      <c r="J1740">
        <v>24</v>
      </c>
      <c r="K1740">
        <v>41.37</v>
      </c>
      <c r="L1740">
        <v>0</v>
      </c>
      <c r="M1740">
        <v>0</v>
      </c>
      <c r="N1740">
        <v>0</v>
      </c>
      <c r="O1740" s="2">
        <f t="shared" si="115"/>
        <v>24</v>
      </c>
      <c r="P1740" s="2">
        <f t="shared" si="116"/>
        <v>24</v>
      </c>
      <c r="Q1740">
        <f t="shared" si="117"/>
        <v>65.37</v>
      </c>
      <c r="R1740">
        <f t="shared" si="118"/>
        <v>0</v>
      </c>
      <c r="S1740" s="3">
        <f>IF(odi[[#This Row],[Milestones]]=0,0,(odi[[#This Row],[Mat]]/odi[[#This Row],[Milestones]]))</f>
        <v>0</v>
      </c>
      <c r="T1740" s="3">
        <f>odi[[#This Row],[Milestones]]/odi[[#This Row],[Mat]]*100</f>
        <v>0</v>
      </c>
      <c r="U1740" s="3"/>
    </row>
    <row r="1741" spans="1:21" x14ac:dyDescent="0.3">
      <c r="A1741">
        <v>6</v>
      </c>
      <c r="B1741" t="s">
        <v>3076</v>
      </c>
      <c r="C1741" t="s">
        <v>15</v>
      </c>
      <c r="D1741">
        <v>1973</v>
      </c>
      <c r="E1741">
        <v>1</v>
      </c>
      <c r="F1741">
        <v>1</v>
      </c>
      <c r="G1741">
        <v>0</v>
      </c>
      <c r="H1741">
        <v>19</v>
      </c>
      <c r="I1741">
        <v>19</v>
      </c>
      <c r="J1741">
        <v>19</v>
      </c>
      <c r="K1741">
        <v>46.34</v>
      </c>
      <c r="L1741">
        <v>0</v>
      </c>
      <c r="M1741">
        <v>0</v>
      </c>
      <c r="N1741">
        <v>0</v>
      </c>
      <c r="O1741" s="2">
        <f t="shared" si="115"/>
        <v>19</v>
      </c>
      <c r="P1741" s="2">
        <f t="shared" si="116"/>
        <v>19</v>
      </c>
      <c r="Q1741">
        <f t="shared" si="117"/>
        <v>65.34</v>
      </c>
      <c r="R1741">
        <f t="shared" si="118"/>
        <v>0</v>
      </c>
      <c r="S1741" s="3">
        <f>IF(odi[[#This Row],[Milestones]]=0,0,(odi[[#This Row],[Mat]]/odi[[#This Row],[Milestones]]))</f>
        <v>0</v>
      </c>
      <c r="T1741" s="3">
        <f>odi[[#This Row],[Milestones]]/odi[[#This Row],[Mat]]*100</f>
        <v>0</v>
      </c>
      <c r="U1741" s="3"/>
    </row>
    <row r="1742" spans="1:21" x14ac:dyDescent="0.3">
      <c r="A1742">
        <v>0</v>
      </c>
      <c r="B1742" t="s">
        <v>3287</v>
      </c>
      <c r="C1742" t="s">
        <v>15</v>
      </c>
      <c r="D1742">
        <v>2019</v>
      </c>
      <c r="E1742">
        <v>2</v>
      </c>
      <c r="F1742">
        <v>1</v>
      </c>
      <c r="G1742">
        <v>0</v>
      </c>
      <c r="H1742">
        <v>7</v>
      </c>
      <c r="I1742">
        <v>7</v>
      </c>
      <c r="J1742">
        <v>7</v>
      </c>
      <c r="K1742">
        <v>58.33</v>
      </c>
      <c r="L1742">
        <v>0</v>
      </c>
      <c r="M1742">
        <v>0</v>
      </c>
      <c r="N1742">
        <v>0</v>
      </c>
      <c r="O1742" s="2">
        <f t="shared" si="115"/>
        <v>3.5</v>
      </c>
      <c r="P1742" s="2">
        <f t="shared" si="116"/>
        <v>7</v>
      </c>
      <c r="Q1742">
        <f t="shared" si="117"/>
        <v>65.33</v>
      </c>
      <c r="R1742">
        <f t="shared" si="118"/>
        <v>0</v>
      </c>
      <c r="S1742" s="3">
        <f>IF(odi[[#This Row],[Milestones]]=0,0,(odi[[#This Row],[Mat]]/odi[[#This Row],[Milestones]]))</f>
        <v>0</v>
      </c>
      <c r="T1742" s="3">
        <f>odi[[#This Row],[Milestones]]/odi[[#This Row],[Mat]]*100</f>
        <v>0</v>
      </c>
      <c r="U1742" s="3"/>
    </row>
    <row r="1743" spans="1:21" x14ac:dyDescent="0.3">
      <c r="A1743">
        <v>1</v>
      </c>
      <c r="B1743" t="s">
        <v>3288</v>
      </c>
      <c r="C1743" t="s">
        <v>13</v>
      </c>
      <c r="D1743">
        <v>1994</v>
      </c>
      <c r="E1743">
        <v>4</v>
      </c>
      <c r="F1743">
        <v>2</v>
      </c>
      <c r="G1743">
        <v>1</v>
      </c>
      <c r="H1743">
        <v>7</v>
      </c>
      <c r="I1743">
        <v>5</v>
      </c>
      <c r="J1743">
        <v>7</v>
      </c>
      <c r="K1743">
        <v>58.33</v>
      </c>
      <c r="L1743">
        <v>0</v>
      </c>
      <c r="M1743">
        <v>0</v>
      </c>
      <c r="N1743">
        <v>0</v>
      </c>
      <c r="O1743" s="2">
        <f t="shared" si="115"/>
        <v>1.75</v>
      </c>
      <c r="P1743" s="2">
        <f t="shared" si="116"/>
        <v>3.5</v>
      </c>
      <c r="Q1743">
        <f t="shared" si="117"/>
        <v>65.33</v>
      </c>
      <c r="R1743">
        <f t="shared" si="118"/>
        <v>0</v>
      </c>
      <c r="S1743" s="3">
        <f>IF(odi[[#This Row],[Milestones]]=0,0,(odi[[#This Row],[Mat]]/odi[[#This Row],[Milestones]]))</f>
        <v>0</v>
      </c>
      <c r="T1743" s="3">
        <f>odi[[#This Row],[Milestones]]/odi[[#This Row],[Mat]]*100</f>
        <v>0</v>
      </c>
      <c r="U1743" s="3"/>
    </row>
    <row r="1744" spans="1:21" x14ac:dyDescent="0.3">
      <c r="A1744">
        <v>41</v>
      </c>
      <c r="B1744" t="s">
        <v>3281</v>
      </c>
      <c r="C1744" t="s">
        <v>14</v>
      </c>
      <c r="D1744">
        <v>2003</v>
      </c>
      <c r="E1744">
        <v>7</v>
      </c>
      <c r="F1744">
        <v>2</v>
      </c>
      <c r="G1744">
        <v>1</v>
      </c>
      <c r="H1744">
        <v>7</v>
      </c>
      <c r="I1744">
        <v>4</v>
      </c>
      <c r="J1744">
        <v>7</v>
      </c>
      <c r="K1744">
        <v>58.33</v>
      </c>
      <c r="L1744">
        <v>0</v>
      </c>
      <c r="M1744">
        <v>0</v>
      </c>
      <c r="N1744">
        <v>0</v>
      </c>
      <c r="O1744" s="2">
        <f t="shared" si="115"/>
        <v>1</v>
      </c>
      <c r="P1744" s="2">
        <f t="shared" si="116"/>
        <v>3.5</v>
      </c>
      <c r="Q1744">
        <f t="shared" si="117"/>
        <v>65.33</v>
      </c>
      <c r="R1744">
        <f t="shared" si="118"/>
        <v>0</v>
      </c>
      <c r="S1744" s="3">
        <f>IF(odi[[#This Row],[Milestones]]=0,0,(odi[[#This Row],[Mat]]/odi[[#This Row],[Milestones]]))</f>
        <v>0</v>
      </c>
      <c r="T1744" s="3">
        <f>odi[[#This Row],[Milestones]]/odi[[#This Row],[Mat]]*100</f>
        <v>0</v>
      </c>
      <c r="U1744" s="3"/>
    </row>
    <row r="1745" spans="1:21" x14ac:dyDescent="0.3">
      <c r="A1745">
        <v>26</v>
      </c>
      <c r="B1745" t="s">
        <v>1551</v>
      </c>
      <c r="C1745" t="s">
        <v>19</v>
      </c>
      <c r="D1745">
        <v>2016</v>
      </c>
      <c r="E1745">
        <v>40</v>
      </c>
      <c r="F1745">
        <v>32</v>
      </c>
      <c r="G1745">
        <v>10</v>
      </c>
      <c r="H1745">
        <v>185</v>
      </c>
      <c r="I1745">
        <v>33</v>
      </c>
      <c r="J1745">
        <v>8.4</v>
      </c>
      <c r="K1745">
        <v>56.92</v>
      </c>
      <c r="L1745">
        <v>0</v>
      </c>
      <c r="M1745">
        <v>0</v>
      </c>
      <c r="N1745">
        <v>9</v>
      </c>
      <c r="O1745" s="2">
        <f t="shared" si="115"/>
        <v>4.625</v>
      </c>
      <c r="P1745" s="2">
        <f t="shared" si="116"/>
        <v>5.78125</v>
      </c>
      <c r="Q1745">
        <f t="shared" si="117"/>
        <v>65.320000000000007</v>
      </c>
      <c r="R1745">
        <f t="shared" si="118"/>
        <v>0</v>
      </c>
      <c r="S1745" s="3">
        <f>IF(odi[[#This Row],[Milestones]]=0,0,(odi[[#This Row],[Mat]]/odi[[#This Row],[Milestones]]))</f>
        <v>0</v>
      </c>
      <c r="T1745" s="3">
        <f>odi[[#This Row],[Milestones]]/odi[[#This Row],[Mat]]*100</f>
        <v>0</v>
      </c>
      <c r="U1745" s="3"/>
    </row>
    <row r="1746" spans="1:21" x14ac:dyDescent="0.3">
      <c r="A1746">
        <v>49</v>
      </c>
      <c r="B1746" t="s">
        <v>2825</v>
      </c>
      <c r="C1746" t="s">
        <v>11</v>
      </c>
      <c r="D1746">
        <v>1984</v>
      </c>
      <c r="E1746">
        <v>22</v>
      </c>
      <c r="F1746">
        <v>7</v>
      </c>
      <c r="G1746">
        <v>3</v>
      </c>
      <c r="H1746">
        <v>51</v>
      </c>
      <c r="I1746">
        <v>16</v>
      </c>
      <c r="J1746">
        <v>12.75</v>
      </c>
      <c r="K1746">
        <v>52.57</v>
      </c>
      <c r="L1746">
        <v>0</v>
      </c>
      <c r="M1746">
        <v>0</v>
      </c>
      <c r="N1746">
        <v>2</v>
      </c>
      <c r="O1746" s="2">
        <f t="shared" si="115"/>
        <v>2.3181818181818183</v>
      </c>
      <c r="P1746" s="2">
        <f t="shared" si="116"/>
        <v>7.2857142857142856</v>
      </c>
      <c r="Q1746">
        <f t="shared" si="117"/>
        <v>65.319999999999993</v>
      </c>
      <c r="R1746">
        <f t="shared" si="118"/>
        <v>0</v>
      </c>
      <c r="S1746" s="3">
        <f>IF(odi[[#This Row],[Milestones]]=0,0,(odi[[#This Row],[Mat]]/odi[[#This Row],[Milestones]]))</f>
        <v>0</v>
      </c>
      <c r="T1746" s="3">
        <f>odi[[#This Row],[Milestones]]/odi[[#This Row],[Mat]]*100</f>
        <v>0</v>
      </c>
      <c r="U1746" s="3"/>
    </row>
    <row r="1747" spans="1:21" x14ac:dyDescent="0.3">
      <c r="A1747">
        <v>22</v>
      </c>
      <c r="B1747" t="s">
        <v>3020</v>
      </c>
      <c r="C1747" t="s">
        <v>15</v>
      </c>
      <c r="D1747">
        <v>1973</v>
      </c>
      <c r="E1747">
        <v>2</v>
      </c>
      <c r="F1747">
        <v>1</v>
      </c>
      <c r="G1747">
        <v>0</v>
      </c>
      <c r="H1747">
        <v>25</v>
      </c>
      <c r="I1747">
        <v>25</v>
      </c>
      <c r="J1747">
        <v>25</v>
      </c>
      <c r="K1747">
        <v>40.32</v>
      </c>
      <c r="L1747">
        <v>0</v>
      </c>
      <c r="M1747">
        <v>0</v>
      </c>
      <c r="N1747">
        <v>0</v>
      </c>
      <c r="O1747" s="2">
        <f t="shared" si="115"/>
        <v>12.5</v>
      </c>
      <c r="P1747" s="2">
        <f t="shared" si="116"/>
        <v>25</v>
      </c>
      <c r="Q1747">
        <f t="shared" si="117"/>
        <v>65.319999999999993</v>
      </c>
      <c r="R1747">
        <f t="shared" si="118"/>
        <v>0</v>
      </c>
      <c r="S1747" s="3">
        <f>IF(odi[[#This Row],[Milestones]]=0,0,(odi[[#This Row],[Mat]]/odi[[#This Row],[Milestones]]))</f>
        <v>0</v>
      </c>
      <c r="T1747" s="3">
        <f>odi[[#This Row],[Milestones]]/odi[[#This Row],[Mat]]*100</f>
        <v>0</v>
      </c>
      <c r="U1747" s="3"/>
    </row>
    <row r="1748" spans="1:21" x14ac:dyDescent="0.3">
      <c r="A1748">
        <v>22</v>
      </c>
      <c r="B1748" t="s">
        <v>2387</v>
      </c>
      <c r="C1748" t="s">
        <v>2024</v>
      </c>
      <c r="D1748">
        <v>2006</v>
      </c>
      <c r="E1748">
        <v>31</v>
      </c>
      <c r="F1748">
        <v>25</v>
      </c>
      <c r="G1748">
        <v>3</v>
      </c>
      <c r="H1748">
        <v>360</v>
      </c>
      <c r="I1748">
        <v>44</v>
      </c>
      <c r="J1748">
        <v>16.36</v>
      </c>
      <c r="K1748">
        <v>48.91</v>
      </c>
      <c r="L1748">
        <v>0</v>
      </c>
      <c r="M1748">
        <v>0</v>
      </c>
      <c r="N1748">
        <v>4</v>
      </c>
      <c r="O1748" s="2">
        <f t="shared" si="115"/>
        <v>11.612903225806452</v>
      </c>
      <c r="P1748" s="2">
        <f t="shared" si="116"/>
        <v>14.4</v>
      </c>
      <c r="Q1748">
        <f t="shared" si="117"/>
        <v>65.27</v>
      </c>
      <c r="R1748">
        <f t="shared" si="118"/>
        <v>0</v>
      </c>
      <c r="S1748" s="3">
        <f>IF(odi[[#This Row],[Milestones]]=0,0,(odi[[#This Row],[Mat]]/odi[[#This Row],[Milestones]]))</f>
        <v>0</v>
      </c>
      <c r="T1748" s="3">
        <f>odi[[#This Row],[Milestones]]/odi[[#This Row],[Mat]]*100</f>
        <v>0</v>
      </c>
      <c r="U1748" s="3"/>
    </row>
    <row r="1749" spans="1:21" x14ac:dyDescent="0.3">
      <c r="A1749">
        <v>31</v>
      </c>
      <c r="B1749" t="s">
        <v>2814</v>
      </c>
      <c r="C1749" t="s">
        <v>20</v>
      </c>
      <c r="D1749">
        <v>2007</v>
      </c>
      <c r="E1749">
        <v>9</v>
      </c>
      <c r="F1749">
        <v>9</v>
      </c>
      <c r="G1749">
        <v>5</v>
      </c>
      <c r="H1749">
        <v>53</v>
      </c>
      <c r="I1749">
        <v>13</v>
      </c>
      <c r="J1749">
        <v>13.25</v>
      </c>
      <c r="K1749">
        <v>51.96</v>
      </c>
      <c r="L1749">
        <v>0</v>
      </c>
      <c r="M1749">
        <v>0</v>
      </c>
      <c r="N1749">
        <v>1</v>
      </c>
      <c r="O1749" s="2">
        <f t="shared" si="115"/>
        <v>5.8888888888888893</v>
      </c>
      <c r="P1749" s="2">
        <f t="shared" si="116"/>
        <v>5.8888888888888893</v>
      </c>
      <c r="Q1749">
        <f t="shared" si="117"/>
        <v>65.210000000000008</v>
      </c>
      <c r="R1749">
        <f t="shared" si="118"/>
        <v>0</v>
      </c>
      <c r="S1749" s="3">
        <f>IF(odi[[#This Row],[Milestones]]=0,0,(odi[[#This Row],[Mat]]/odi[[#This Row],[Milestones]]))</f>
        <v>0</v>
      </c>
      <c r="T1749" s="3">
        <f>odi[[#This Row],[Milestones]]/odi[[#This Row],[Mat]]*100</f>
        <v>0</v>
      </c>
      <c r="U1749" s="3"/>
    </row>
    <row r="1750" spans="1:21" x14ac:dyDescent="0.3">
      <c r="A1750">
        <v>22</v>
      </c>
      <c r="B1750" t="s">
        <v>3121</v>
      </c>
      <c r="C1750" t="s">
        <v>14</v>
      </c>
      <c r="D1750">
        <v>1988</v>
      </c>
      <c r="E1750">
        <v>8</v>
      </c>
      <c r="F1750">
        <v>3</v>
      </c>
      <c r="G1750">
        <v>1</v>
      </c>
      <c r="H1750">
        <v>15</v>
      </c>
      <c r="I1750">
        <v>9</v>
      </c>
      <c r="J1750">
        <v>7.5</v>
      </c>
      <c r="K1750">
        <v>57.69</v>
      </c>
      <c r="L1750">
        <v>0</v>
      </c>
      <c r="M1750">
        <v>0</v>
      </c>
      <c r="N1750">
        <v>0</v>
      </c>
      <c r="O1750" s="2">
        <f t="shared" si="115"/>
        <v>1.875</v>
      </c>
      <c r="P1750" s="2">
        <f t="shared" si="116"/>
        <v>5</v>
      </c>
      <c r="Q1750">
        <f t="shared" si="117"/>
        <v>65.19</v>
      </c>
      <c r="R1750">
        <f t="shared" si="118"/>
        <v>0</v>
      </c>
      <c r="S1750" s="3">
        <f>IF(odi[[#This Row],[Milestones]]=0,0,(odi[[#This Row],[Mat]]/odi[[#This Row],[Milestones]]))</f>
        <v>0</v>
      </c>
      <c r="T1750" s="3">
        <f>odi[[#This Row],[Milestones]]/odi[[#This Row],[Mat]]*100</f>
        <v>0</v>
      </c>
      <c r="U1750" s="3"/>
    </row>
    <row r="1751" spans="1:21" x14ac:dyDescent="0.3">
      <c r="A1751">
        <v>19</v>
      </c>
      <c r="B1751" t="s">
        <v>890</v>
      </c>
      <c r="C1751" t="s">
        <v>20</v>
      </c>
      <c r="D1751">
        <v>2019</v>
      </c>
      <c r="E1751">
        <v>56</v>
      </c>
      <c r="F1751">
        <v>27</v>
      </c>
      <c r="G1751">
        <v>17</v>
      </c>
      <c r="H1751">
        <v>78</v>
      </c>
      <c r="I1751">
        <v>18</v>
      </c>
      <c r="J1751">
        <v>7.8</v>
      </c>
      <c r="K1751">
        <v>57.35</v>
      </c>
      <c r="L1751">
        <v>0</v>
      </c>
      <c r="M1751">
        <v>0</v>
      </c>
      <c r="N1751">
        <v>4</v>
      </c>
      <c r="O1751" s="2">
        <f t="shared" si="115"/>
        <v>1.3928571428571428</v>
      </c>
      <c r="P1751" s="2">
        <f t="shared" si="116"/>
        <v>2.8888888888888888</v>
      </c>
      <c r="Q1751">
        <f t="shared" si="117"/>
        <v>65.150000000000006</v>
      </c>
      <c r="R1751">
        <f t="shared" si="118"/>
        <v>0</v>
      </c>
      <c r="S1751" s="3">
        <f>IF(odi[[#This Row],[Milestones]]=0,0,(odi[[#This Row],[Mat]]/odi[[#This Row],[Milestones]]))</f>
        <v>0</v>
      </c>
      <c r="T1751" s="3">
        <f>odi[[#This Row],[Milestones]]/odi[[#This Row],[Mat]]*100</f>
        <v>0</v>
      </c>
      <c r="U1751" s="3"/>
    </row>
    <row r="1752" spans="1:21" x14ac:dyDescent="0.3">
      <c r="A1752">
        <v>24</v>
      </c>
      <c r="B1752" t="s">
        <v>3267</v>
      </c>
      <c r="C1752" t="s">
        <v>2022</v>
      </c>
      <c r="D1752">
        <v>1994</v>
      </c>
      <c r="E1752">
        <v>2</v>
      </c>
      <c r="F1752">
        <v>2</v>
      </c>
      <c r="G1752">
        <v>1</v>
      </c>
      <c r="H1752">
        <v>8</v>
      </c>
      <c r="I1752">
        <v>6</v>
      </c>
      <c r="J1752">
        <v>8</v>
      </c>
      <c r="K1752">
        <v>57.14</v>
      </c>
      <c r="L1752">
        <v>0</v>
      </c>
      <c r="M1752">
        <v>0</v>
      </c>
      <c r="N1752">
        <v>0</v>
      </c>
      <c r="O1752" s="2">
        <f t="shared" si="115"/>
        <v>4</v>
      </c>
      <c r="P1752" s="2">
        <f t="shared" si="116"/>
        <v>4</v>
      </c>
      <c r="Q1752">
        <f t="shared" si="117"/>
        <v>65.14</v>
      </c>
      <c r="R1752">
        <f t="shared" si="118"/>
        <v>0</v>
      </c>
      <c r="S1752" s="3">
        <f>IF(odi[[#This Row],[Milestones]]=0,0,(odi[[#This Row],[Mat]]/odi[[#This Row],[Milestones]]))</f>
        <v>0</v>
      </c>
      <c r="T1752" s="3">
        <f>odi[[#This Row],[Milestones]]/odi[[#This Row],[Mat]]*100</f>
        <v>0</v>
      </c>
      <c r="U1752" s="3"/>
    </row>
    <row r="1753" spans="1:21" x14ac:dyDescent="0.3">
      <c r="A1753">
        <v>27</v>
      </c>
      <c r="B1753" t="s">
        <v>1536</v>
      </c>
      <c r="C1753" t="s">
        <v>18</v>
      </c>
      <c r="D1753">
        <v>2010</v>
      </c>
      <c r="E1753">
        <v>26</v>
      </c>
      <c r="F1753">
        <v>13</v>
      </c>
      <c r="G1753">
        <v>5</v>
      </c>
      <c r="H1753">
        <v>84</v>
      </c>
      <c r="I1753">
        <v>25</v>
      </c>
      <c r="J1753">
        <v>10.5</v>
      </c>
      <c r="K1753">
        <v>54.54</v>
      </c>
      <c r="L1753">
        <v>0</v>
      </c>
      <c r="M1753">
        <v>0</v>
      </c>
      <c r="N1753">
        <v>2</v>
      </c>
      <c r="O1753" s="2">
        <f t="shared" si="115"/>
        <v>3.2307692307692308</v>
      </c>
      <c r="P1753" s="2">
        <f t="shared" si="116"/>
        <v>6.4615384615384617</v>
      </c>
      <c r="Q1753">
        <f t="shared" si="117"/>
        <v>65.039999999999992</v>
      </c>
      <c r="R1753">
        <f t="shared" si="118"/>
        <v>0</v>
      </c>
      <c r="S1753" s="3">
        <f>IF(odi[[#This Row],[Milestones]]=0,0,(odi[[#This Row],[Mat]]/odi[[#This Row],[Milestones]]))</f>
        <v>0</v>
      </c>
      <c r="T1753" s="3">
        <f>odi[[#This Row],[Milestones]]/odi[[#This Row],[Mat]]*100</f>
        <v>0</v>
      </c>
      <c r="U1753" s="3"/>
    </row>
    <row r="1754" spans="1:21" x14ac:dyDescent="0.3">
      <c r="A1754">
        <v>41</v>
      </c>
      <c r="B1754" t="s">
        <v>3319</v>
      </c>
      <c r="C1754" t="s">
        <v>2027</v>
      </c>
      <c r="D1754">
        <v>2004</v>
      </c>
      <c r="E1754">
        <v>2</v>
      </c>
      <c r="F1754">
        <v>2</v>
      </c>
      <c r="G1754">
        <v>0</v>
      </c>
      <c r="H1754">
        <v>5</v>
      </c>
      <c r="I1754">
        <v>3</v>
      </c>
      <c r="J1754">
        <v>2.5</v>
      </c>
      <c r="K1754">
        <v>62.5</v>
      </c>
      <c r="L1754">
        <v>0</v>
      </c>
      <c r="M1754">
        <v>0</v>
      </c>
      <c r="N1754">
        <v>0</v>
      </c>
      <c r="O1754" s="2">
        <f t="shared" si="115"/>
        <v>2.5</v>
      </c>
      <c r="P1754" s="2">
        <f t="shared" si="116"/>
        <v>2.5</v>
      </c>
      <c r="Q1754">
        <f t="shared" si="117"/>
        <v>65</v>
      </c>
      <c r="R1754">
        <f t="shared" si="118"/>
        <v>0</v>
      </c>
      <c r="S1754" s="3">
        <f>IF(odi[[#This Row],[Milestones]]=0,0,(odi[[#This Row],[Mat]]/odi[[#This Row],[Milestones]]))</f>
        <v>0</v>
      </c>
      <c r="T1754" s="3">
        <f>odi[[#This Row],[Milestones]]/odi[[#This Row],[Mat]]*100</f>
        <v>0</v>
      </c>
      <c r="U1754" s="3"/>
    </row>
    <row r="1755" spans="1:21" x14ac:dyDescent="0.3">
      <c r="A1755">
        <v>28</v>
      </c>
      <c r="B1755" t="s">
        <v>3159</v>
      </c>
      <c r="C1755" t="s">
        <v>18</v>
      </c>
      <c r="D1755">
        <v>1995</v>
      </c>
      <c r="E1755">
        <v>1</v>
      </c>
      <c r="F1755">
        <v>1</v>
      </c>
      <c r="G1755">
        <v>0</v>
      </c>
      <c r="H1755">
        <v>13</v>
      </c>
      <c r="I1755">
        <v>13</v>
      </c>
      <c r="J1755">
        <v>13</v>
      </c>
      <c r="K1755">
        <v>52</v>
      </c>
      <c r="L1755">
        <v>0</v>
      </c>
      <c r="M1755">
        <v>0</v>
      </c>
      <c r="N1755">
        <v>0</v>
      </c>
      <c r="O1755" s="2">
        <f t="shared" si="115"/>
        <v>13</v>
      </c>
      <c r="P1755" s="2">
        <f t="shared" si="116"/>
        <v>13</v>
      </c>
      <c r="Q1755">
        <f t="shared" si="117"/>
        <v>65</v>
      </c>
      <c r="R1755">
        <f t="shared" si="118"/>
        <v>0</v>
      </c>
      <c r="S1755" s="3">
        <f>IF(odi[[#This Row],[Milestones]]=0,0,(odi[[#This Row],[Mat]]/odi[[#This Row],[Milestones]]))</f>
        <v>0</v>
      </c>
      <c r="T1755" s="3">
        <f>odi[[#This Row],[Milestones]]/odi[[#This Row],[Mat]]*100</f>
        <v>0</v>
      </c>
      <c r="U1755" s="3"/>
    </row>
    <row r="1756" spans="1:21" x14ac:dyDescent="0.3">
      <c r="A1756">
        <v>44</v>
      </c>
      <c r="B1756" t="s">
        <v>615</v>
      </c>
      <c r="C1756" t="s">
        <v>2026</v>
      </c>
      <c r="D1756">
        <v>2019</v>
      </c>
      <c r="E1756">
        <v>4</v>
      </c>
      <c r="F1756">
        <v>3</v>
      </c>
      <c r="G1756">
        <v>1</v>
      </c>
      <c r="H1756">
        <v>40</v>
      </c>
      <c r="I1756">
        <v>29</v>
      </c>
      <c r="J1756">
        <v>20</v>
      </c>
      <c r="K1756">
        <v>44.94</v>
      </c>
      <c r="L1756">
        <v>0</v>
      </c>
      <c r="M1756">
        <v>0</v>
      </c>
      <c r="N1756">
        <v>0</v>
      </c>
      <c r="O1756" s="2">
        <f t="shared" si="115"/>
        <v>10</v>
      </c>
      <c r="P1756" s="2">
        <f t="shared" si="116"/>
        <v>13.333333333333334</v>
      </c>
      <c r="Q1756">
        <f t="shared" si="117"/>
        <v>64.94</v>
      </c>
      <c r="R1756">
        <f t="shared" si="118"/>
        <v>0</v>
      </c>
      <c r="S1756" s="3">
        <f>IF(odi[[#This Row],[Milestones]]=0,0,(odi[[#This Row],[Mat]]/odi[[#This Row],[Milestones]]))</f>
        <v>0</v>
      </c>
      <c r="T1756" s="3">
        <f>odi[[#This Row],[Milestones]]/odi[[#This Row],[Mat]]*100</f>
        <v>0</v>
      </c>
      <c r="U1756" s="3"/>
    </row>
    <row r="1757" spans="1:21" x14ac:dyDescent="0.3">
      <c r="A1757">
        <v>42</v>
      </c>
      <c r="B1757" t="s">
        <v>2714</v>
      </c>
      <c r="C1757" t="s">
        <v>17</v>
      </c>
      <c r="D1757">
        <v>2000</v>
      </c>
      <c r="E1757">
        <v>5</v>
      </c>
      <c r="F1757">
        <v>5</v>
      </c>
      <c r="G1757">
        <v>0</v>
      </c>
      <c r="H1757">
        <v>82</v>
      </c>
      <c r="I1757">
        <v>28</v>
      </c>
      <c r="J1757">
        <v>16.399999999999999</v>
      </c>
      <c r="K1757">
        <v>48.52</v>
      </c>
      <c r="L1757">
        <v>0</v>
      </c>
      <c r="M1757">
        <v>0</v>
      </c>
      <c r="N1757">
        <v>1</v>
      </c>
      <c r="O1757" s="2">
        <f t="shared" si="115"/>
        <v>16.399999999999999</v>
      </c>
      <c r="P1757" s="2">
        <f t="shared" si="116"/>
        <v>16.399999999999999</v>
      </c>
      <c r="Q1757">
        <f t="shared" si="117"/>
        <v>64.92</v>
      </c>
      <c r="R1757">
        <f t="shared" si="118"/>
        <v>0</v>
      </c>
      <c r="S1757" s="3">
        <f>IF(odi[[#This Row],[Milestones]]=0,0,(odi[[#This Row],[Mat]]/odi[[#This Row],[Milestones]]))</f>
        <v>0</v>
      </c>
      <c r="T1757" s="3">
        <f>odi[[#This Row],[Milestones]]/odi[[#This Row],[Mat]]*100</f>
        <v>0</v>
      </c>
      <c r="U1757" s="3"/>
    </row>
    <row r="1758" spans="1:21" x14ac:dyDescent="0.3">
      <c r="A1758">
        <v>17</v>
      </c>
      <c r="B1758" t="s">
        <v>2805</v>
      </c>
      <c r="C1758" t="s">
        <v>13</v>
      </c>
      <c r="D1758">
        <v>1983</v>
      </c>
      <c r="E1758">
        <v>15</v>
      </c>
      <c r="F1758">
        <v>9</v>
      </c>
      <c r="G1758">
        <v>1</v>
      </c>
      <c r="H1758">
        <v>54</v>
      </c>
      <c r="I1758">
        <v>14</v>
      </c>
      <c r="J1758">
        <v>6.75</v>
      </c>
      <c r="K1758">
        <v>58.06</v>
      </c>
      <c r="L1758">
        <v>0</v>
      </c>
      <c r="M1758">
        <v>0</v>
      </c>
      <c r="N1758">
        <v>1</v>
      </c>
      <c r="O1758" s="2">
        <f t="shared" si="115"/>
        <v>3.6</v>
      </c>
      <c r="P1758" s="2">
        <f t="shared" si="116"/>
        <v>6</v>
      </c>
      <c r="Q1758">
        <f t="shared" si="117"/>
        <v>64.81</v>
      </c>
      <c r="R1758">
        <f t="shared" si="118"/>
        <v>0</v>
      </c>
      <c r="S1758" s="3">
        <f>IF(odi[[#This Row],[Milestones]]=0,0,(odi[[#This Row],[Mat]]/odi[[#This Row],[Milestones]]))</f>
        <v>0</v>
      </c>
      <c r="T1758" s="3">
        <f>odi[[#This Row],[Milestones]]/odi[[#This Row],[Mat]]*100</f>
        <v>0</v>
      </c>
      <c r="U1758" s="3"/>
    </row>
    <row r="1759" spans="1:21" x14ac:dyDescent="0.3">
      <c r="A1759">
        <v>45</v>
      </c>
      <c r="B1759" t="s">
        <v>2500</v>
      </c>
      <c r="C1759" t="s">
        <v>19</v>
      </c>
      <c r="D1759">
        <v>2000</v>
      </c>
      <c r="E1759">
        <v>44</v>
      </c>
      <c r="F1759">
        <v>27</v>
      </c>
      <c r="G1759">
        <v>12</v>
      </c>
      <c r="H1759">
        <v>201</v>
      </c>
      <c r="I1759">
        <v>27</v>
      </c>
      <c r="J1759">
        <v>13.4</v>
      </c>
      <c r="K1759">
        <v>51.4</v>
      </c>
      <c r="L1759">
        <v>0</v>
      </c>
      <c r="M1759">
        <v>0</v>
      </c>
      <c r="N1759">
        <v>6</v>
      </c>
      <c r="O1759" s="2">
        <f t="shared" si="115"/>
        <v>4.5681818181818183</v>
      </c>
      <c r="P1759" s="2">
        <f t="shared" si="116"/>
        <v>7.4444444444444446</v>
      </c>
      <c r="Q1759">
        <f t="shared" si="117"/>
        <v>64.8</v>
      </c>
      <c r="R1759">
        <f t="shared" si="118"/>
        <v>0</v>
      </c>
      <c r="S1759" s="3">
        <f>IF(odi[[#This Row],[Milestones]]=0,0,(odi[[#This Row],[Mat]]/odi[[#This Row],[Milestones]]))</f>
        <v>0</v>
      </c>
      <c r="T1759" s="3">
        <f>odi[[#This Row],[Milestones]]/odi[[#This Row],[Mat]]*100</f>
        <v>0</v>
      </c>
      <c r="U1759" s="3"/>
    </row>
    <row r="1760" spans="1:21" x14ac:dyDescent="0.3">
      <c r="A1760">
        <v>0</v>
      </c>
      <c r="B1760" t="s">
        <v>1278</v>
      </c>
      <c r="C1760" t="s">
        <v>2024</v>
      </c>
      <c r="D1760">
        <v>2008</v>
      </c>
      <c r="E1760">
        <v>60</v>
      </c>
      <c r="F1760">
        <v>46</v>
      </c>
      <c r="G1760">
        <v>7</v>
      </c>
      <c r="H1760">
        <v>506</v>
      </c>
      <c r="I1760">
        <v>67</v>
      </c>
      <c r="J1760">
        <v>12.97</v>
      </c>
      <c r="K1760">
        <v>51.79</v>
      </c>
      <c r="L1760">
        <v>0</v>
      </c>
      <c r="M1760">
        <v>1</v>
      </c>
      <c r="N1760">
        <v>1</v>
      </c>
      <c r="O1760" s="2">
        <f t="shared" si="115"/>
        <v>8.4333333333333336</v>
      </c>
      <c r="P1760" s="2">
        <f t="shared" si="116"/>
        <v>11</v>
      </c>
      <c r="Q1760">
        <f t="shared" si="117"/>
        <v>64.760000000000005</v>
      </c>
      <c r="R1760">
        <f t="shared" si="118"/>
        <v>1</v>
      </c>
      <c r="S1760" s="3">
        <f>IF(odi[[#This Row],[Milestones]]=0,0,(odi[[#This Row],[Mat]]/odi[[#This Row],[Milestones]]))</f>
        <v>60</v>
      </c>
      <c r="T1760" s="3">
        <f>odi[[#This Row],[Milestones]]/odi[[#This Row],[Mat]]*100</f>
        <v>1.6666666666666667</v>
      </c>
      <c r="U1760" s="3"/>
    </row>
    <row r="1761" spans="1:21" x14ac:dyDescent="0.3">
      <c r="A1761">
        <v>25</v>
      </c>
      <c r="B1761" t="s">
        <v>539</v>
      </c>
      <c r="C1761" t="s">
        <v>2024</v>
      </c>
      <c r="D1761">
        <v>2014</v>
      </c>
      <c r="E1761">
        <v>14</v>
      </c>
      <c r="F1761">
        <v>12</v>
      </c>
      <c r="G1761">
        <v>3</v>
      </c>
      <c r="H1761">
        <v>68</v>
      </c>
      <c r="I1761">
        <v>28</v>
      </c>
      <c r="J1761">
        <v>7.55</v>
      </c>
      <c r="K1761">
        <v>57.14</v>
      </c>
      <c r="L1761">
        <v>0</v>
      </c>
      <c r="M1761">
        <v>0</v>
      </c>
      <c r="N1761">
        <v>4</v>
      </c>
      <c r="O1761" s="2">
        <f t="shared" si="115"/>
        <v>4.8571428571428568</v>
      </c>
      <c r="P1761" s="2">
        <f t="shared" si="116"/>
        <v>5.666666666666667</v>
      </c>
      <c r="Q1761">
        <f t="shared" si="117"/>
        <v>64.69</v>
      </c>
      <c r="R1761">
        <f t="shared" si="118"/>
        <v>0</v>
      </c>
      <c r="S1761" s="3">
        <f>IF(odi[[#This Row],[Milestones]]=0,0,(odi[[#This Row],[Mat]]/odi[[#This Row],[Milestones]]))</f>
        <v>0</v>
      </c>
      <c r="T1761" s="3">
        <f>odi[[#This Row],[Milestones]]/odi[[#This Row],[Mat]]*100</f>
        <v>0</v>
      </c>
      <c r="U1761" s="3"/>
    </row>
    <row r="1762" spans="1:21" x14ac:dyDescent="0.3">
      <c r="A1762">
        <v>29</v>
      </c>
      <c r="B1762" t="s">
        <v>2707</v>
      </c>
      <c r="C1762" t="s">
        <v>14</v>
      </c>
      <c r="D1762">
        <v>1987</v>
      </c>
      <c r="E1762">
        <v>45</v>
      </c>
      <c r="F1762">
        <v>19</v>
      </c>
      <c r="G1762">
        <v>10</v>
      </c>
      <c r="H1762">
        <v>84</v>
      </c>
      <c r="I1762">
        <v>15</v>
      </c>
      <c r="J1762">
        <v>9.33</v>
      </c>
      <c r="K1762">
        <v>55.26</v>
      </c>
      <c r="L1762">
        <v>0</v>
      </c>
      <c r="M1762">
        <v>0</v>
      </c>
      <c r="N1762">
        <v>3</v>
      </c>
      <c r="O1762" s="2">
        <f t="shared" si="115"/>
        <v>1.8666666666666667</v>
      </c>
      <c r="P1762" s="2">
        <f t="shared" si="116"/>
        <v>4.4210526315789478</v>
      </c>
      <c r="Q1762">
        <f t="shared" si="117"/>
        <v>64.59</v>
      </c>
      <c r="R1762">
        <f t="shared" si="118"/>
        <v>0</v>
      </c>
      <c r="S1762" s="3">
        <f>IF(odi[[#This Row],[Milestones]]=0,0,(odi[[#This Row],[Mat]]/odi[[#This Row],[Milestones]]))</f>
        <v>0</v>
      </c>
      <c r="T1762" s="3">
        <f>odi[[#This Row],[Milestones]]/odi[[#This Row],[Mat]]*100</f>
        <v>0</v>
      </c>
      <c r="U1762" s="3"/>
    </row>
    <row r="1763" spans="1:21" x14ac:dyDescent="0.3">
      <c r="A1763">
        <v>9</v>
      </c>
      <c r="B1763" t="s">
        <v>3113</v>
      </c>
      <c r="C1763" t="s">
        <v>2021</v>
      </c>
      <c r="D1763">
        <v>2011</v>
      </c>
      <c r="E1763">
        <v>7</v>
      </c>
      <c r="F1763">
        <v>5</v>
      </c>
      <c r="G1763">
        <v>2</v>
      </c>
      <c r="H1763">
        <v>16</v>
      </c>
      <c r="I1763">
        <v>9</v>
      </c>
      <c r="J1763">
        <v>5.33</v>
      </c>
      <c r="K1763">
        <v>59.25</v>
      </c>
      <c r="L1763">
        <v>0</v>
      </c>
      <c r="M1763">
        <v>0</v>
      </c>
      <c r="N1763">
        <v>1</v>
      </c>
      <c r="O1763" s="2">
        <f t="shared" si="115"/>
        <v>2.2857142857142856</v>
      </c>
      <c r="P1763" s="2">
        <f t="shared" si="116"/>
        <v>3.2</v>
      </c>
      <c r="Q1763">
        <f t="shared" si="117"/>
        <v>64.58</v>
      </c>
      <c r="R1763">
        <f t="shared" si="118"/>
        <v>0</v>
      </c>
      <c r="S1763" s="3">
        <f>IF(odi[[#This Row],[Milestones]]=0,0,(odi[[#This Row],[Mat]]/odi[[#This Row],[Milestones]]))</f>
        <v>0</v>
      </c>
      <c r="T1763" s="3">
        <f>odi[[#This Row],[Milestones]]/odi[[#This Row],[Mat]]*100</f>
        <v>0</v>
      </c>
      <c r="U1763" s="3"/>
    </row>
    <row r="1764" spans="1:21" x14ac:dyDescent="0.3">
      <c r="A1764">
        <v>19</v>
      </c>
      <c r="B1764" t="s">
        <v>2979</v>
      </c>
      <c r="C1764" t="s">
        <v>2030</v>
      </c>
      <c r="D1764">
        <v>1979</v>
      </c>
      <c r="E1764">
        <v>3</v>
      </c>
      <c r="F1764">
        <v>3</v>
      </c>
      <c r="G1764">
        <v>0</v>
      </c>
      <c r="H1764">
        <v>30</v>
      </c>
      <c r="I1764">
        <v>29</v>
      </c>
      <c r="J1764">
        <v>10</v>
      </c>
      <c r="K1764">
        <v>54.54</v>
      </c>
      <c r="L1764">
        <v>0</v>
      </c>
      <c r="M1764">
        <v>0</v>
      </c>
      <c r="N1764">
        <v>1</v>
      </c>
      <c r="O1764" s="2">
        <f t="shared" si="115"/>
        <v>10</v>
      </c>
      <c r="P1764" s="2">
        <f t="shared" si="116"/>
        <v>10</v>
      </c>
      <c r="Q1764">
        <f t="shared" si="117"/>
        <v>64.539999999999992</v>
      </c>
      <c r="R1764">
        <f t="shared" si="118"/>
        <v>0</v>
      </c>
      <c r="S1764" s="3">
        <f>IF(odi[[#This Row],[Milestones]]=0,0,(odi[[#This Row],[Mat]]/odi[[#This Row],[Milestones]]))</f>
        <v>0</v>
      </c>
      <c r="T1764" s="3">
        <f>odi[[#This Row],[Milestones]]/odi[[#This Row],[Mat]]*100</f>
        <v>0</v>
      </c>
      <c r="U1764" s="3"/>
    </row>
    <row r="1765" spans="1:21" x14ac:dyDescent="0.3">
      <c r="A1765">
        <v>45</v>
      </c>
      <c r="B1765" t="s">
        <v>1282</v>
      </c>
      <c r="C1765" t="s">
        <v>17</v>
      </c>
      <c r="D1765">
        <v>2009</v>
      </c>
      <c r="E1765">
        <v>2</v>
      </c>
      <c r="F1765">
        <v>2</v>
      </c>
      <c r="G1765">
        <v>0</v>
      </c>
      <c r="H1765">
        <v>9</v>
      </c>
      <c r="I1765">
        <v>5</v>
      </c>
      <c r="J1765">
        <v>4.5</v>
      </c>
      <c r="K1765">
        <v>60</v>
      </c>
      <c r="L1765">
        <v>0</v>
      </c>
      <c r="M1765">
        <v>0</v>
      </c>
      <c r="N1765">
        <v>0</v>
      </c>
      <c r="O1765" s="2">
        <f t="shared" si="115"/>
        <v>4.5</v>
      </c>
      <c r="P1765" s="2">
        <f t="shared" si="116"/>
        <v>4.5</v>
      </c>
      <c r="Q1765">
        <f t="shared" si="117"/>
        <v>64.5</v>
      </c>
      <c r="R1765">
        <f t="shared" si="118"/>
        <v>0</v>
      </c>
      <c r="S1765" s="3">
        <f>IF(odi[[#This Row],[Milestones]]=0,0,(odi[[#This Row],[Mat]]/odi[[#This Row],[Milestones]]))</f>
        <v>0</v>
      </c>
      <c r="T1765" s="3">
        <f>odi[[#This Row],[Milestones]]/odi[[#This Row],[Mat]]*100</f>
        <v>0</v>
      </c>
      <c r="U1765" s="3"/>
    </row>
    <row r="1766" spans="1:21" x14ac:dyDescent="0.3">
      <c r="A1766">
        <v>17</v>
      </c>
      <c r="B1766" t="s">
        <v>1506</v>
      </c>
      <c r="C1766" t="s">
        <v>14</v>
      </c>
      <c r="D1766">
        <v>2016</v>
      </c>
      <c r="E1766">
        <v>19</v>
      </c>
      <c r="F1766">
        <v>11</v>
      </c>
      <c r="G1766">
        <v>8</v>
      </c>
      <c r="H1766">
        <v>34</v>
      </c>
      <c r="I1766">
        <v>12</v>
      </c>
      <c r="J1766">
        <v>11.33</v>
      </c>
      <c r="K1766">
        <v>53.12</v>
      </c>
      <c r="L1766">
        <v>0</v>
      </c>
      <c r="M1766">
        <v>0</v>
      </c>
      <c r="N1766">
        <v>1</v>
      </c>
      <c r="O1766" s="2">
        <f t="shared" si="115"/>
        <v>1.7894736842105263</v>
      </c>
      <c r="P1766" s="2">
        <f t="shared" si="116"/>
        <v>3.0909090909090908</v>
      </c>
      <c r="Q1766">
        <f t="shared" si="117"/>
        <v>64.45</v>
      </c>
      <c r="R1766">
        <f t="shared" si="118"/>
        <v>0</v>
      </c>
      <c r="S1766" s="3">
        <f>IF(odi[[#This Row],[Milestones]]=0,0,(odi[[#This Row],[Mat]]/odi[[#This Row],[Milestones]]))</f>
        <v>0</v>
      </c>
      <c r="T1766" s="3">
        <f>odi[[#This Row],[Milestones]]/odi[[#This Row],[Mat]]*100</f>
        <v>0</v>
      </c>
      <c r="U1766" s="3"/>
    </row>
    <row r="1767" spans="1:21" x14ac:dyDescent="0.3">
      <c r="A1767">
        <v>38</v>
      </c>
      <c r="B1767" t="s">
        <v>2923</v>
      </c>
      <c r="C1767" t="s">
        <v>14</v>
      </c>
      <c r="D1767">
        <v>2003</v>
      </c>
      <c r="E1767">
        <v>23</v>
      </c>
      <c r="F1767">
        <v>8</v>
      </c>
      <c r="G1767">
        <v>3</v>
      </c>
      <c r="H1767">
        <v>36</v>
      </c>
      <c r="I1767">
        <v>15</v>
      </c>
      <c r="J1767">
        <v>7.2</v>
      </c>
      <c r="K1767">
        <v>57.14</v>
      </c>
      <c r="L1767">
        <v>0</v>
      </c>
      <c r="M1767">
        <v>0</v>
      </c>
      <c r="N1767">
        <v>2</v>
      </c>
      <c r="O1767" s="2">
        <f t="shared" si="115"/>
        <v>1.5652173913043479</v>
      </c>
      <c r="P1767" s="2">
        <f t="shared" si="116"/>
        <v>4.5</v>
      </c>
      <c r="Q1767">
        <f t="shared" si="117"/>
        <v>64.34</v>
      </c>
      <c r="R1767">
        <f t="shared" si="118"/>
        <v>0</v>
      </c>
      <c r="S1767" s="3">
        <f>IF(odi[[#This Row],[Milestones]]=0,0,(odi[[#This Row],[Mat]]/odi[[#This Row],[Milestones]]))</f>
        <v>0</v>
      </c>
      <c r="T1767" s="3">
        <f>odi[[#This Row],[Milestones]]/odi[[#This Row],[Mat]]*100</f>
        <v>0</v>
      </c>
      <c r="U1767" s="3"/>
    </row>
    <row r="1768" spans="1:21" x14ac:dyDescent="0.3">
      <c r="A1768">
        <v>20</v>
      </c>
      <c r="B1768" t="s">
        <v>2726</v>
      </c>
      <c r="C1768" t="s">
        <v>17</v>
      </c>
      <c r="D1768">
        <v>1992</v>
      </c>
      <c r="E1768">
        <v>4</v>
      </c>
      <c r="F1768">
        <v>4</v>
      </c>
      <c r="G1768">
        <v>0</v>
      </c>
      <c r="H1768">
        <v>78</v>
      </c>
      <c r="I1768">
        <v>35</v>
      </c>
      <c r="J1768">
        <v>19.5</v>
      </c>
      <c r="K1768">
        <v>44.82</v>
      </c>
      <c r="L1768">
        <v>0</v>
      </c>
      <c r="M1768">
        <v>0</v>
      </c>
      <c r="N1768">
        <v>0</v>
      </c>
      <c r="O1768" s="2">
        <f t="shared" si="115"/>
        <v>19.5</v>
      </c>
      <c r="P1768" s="2">
        <f t="shared" si="116"/>
        <v>19.5</v>
      </c>
      <c r="Q1768">
        <f t="shared" si="117"/>
        <v>64.319999999999993</v>
      </c>
      <c r="R1768">
        <f t="shared" si="118"/>
        <v>0</v>
      </c>
      <c r="S1768" s="3">
        <f>IF(odi[[#This Row],[Milestones]]=0,0,(odi[[#This Row],[Mat]]/odi[[#This Row],[Milestones]]))</f>
        <v>0</v>
      </c>
      <c r="T1768" s="3">
        <f>odi[[#This Row],[Milestones]]/odi[[#This Row],[Mat]]*100</f>
        <v>0</v>
      </c>
      <c r="U1768" s="3"/>
    </row>
    <row r="1769" spans="1:21" x14ac:dyDescent="0.3">
      <c r="A1769">
        <v>6</v>
      </c>
      <c r="B1769" t="s">
        <v>2866</v>
      </c>
      <c r="C1769" t="s">
        <v>20</v>
      </c>
      <c r="D1769">
        <v>1990</v>
      </c>
      <c r="E1769">
        <v>5</v>
      </c>
      <c r="F1769">
        <v>4</v>
      </c>
      <c r="G1769">
        <v>2</v>
      </c>
      <c r="H1769">
        <v>44</v>
      </c>
      <c r="I1769">
        <v>23</v>
      </c>
      <c r="J1769">
        <v>22</v>
      </c>
      <c r="K1769">
        <v>42.3</v>
      </c>
      <c r="L1769">
        <v>0</v>
      </c>
      <c r="M1769">
        <v>0</v>
      </c>
      <c r="N1769">
        <v>0</v>
      </c>
      <c r="O1769" s="2">
        <f t="shared" si="115"/>
        <v>8.8000000000000007</v>
      </c>
      <c r="P1769" s="2">
        <f t="shared" si="116"/>
        <v>11</v>
      </c>
      <c r="Q1769">
        <f t="shared" si="117"/>
        <v>64.3</v>
      </c>
      <c r="R1769">
        <f t="shared" si="118"/>
        <v>0</v>
      </c>
      <c r="S1769" s="3">
        <f>IF(odi[[#This Row],[Milestones]]=0,0,(odi[[#This Row],[Mat]]/odi[[#This Row],[Milestones]]))</f>
        <v>0</v>
      </c>
      <c r="T1769" s="3">
        <f>odi[[#This Row],[Milestones]]/odi[[#This Row],[Mat]]*100</f>
        <v>0</v>
      </c>
      <c r="U1769" s="3"/>
    </row>
    <row r="1770" spans="1:21" x14ac:dyDescent="0.3">
      <c r="A1770">
        <v>22</v>
      </c>
      <c r="B1770" t="s">
        <v>3085</v>
      </c>
      <c r="C1770" t="s">
        <v>20</v>
      </c>
      <c r="D1770">
        <v>2003</v>
      </c>
      <c r="E1770">
        <v>1</v>
      </c>
      <c r="F1770">
        <v>1</v>
      </c>
      <c r="G1770">
        <v>1</v>
      </c>
      <c r="H1770">
        <v>18</v>
      </c>
      <c r="I1770">
        <v>18</v>
      </c>
      <c r="J1770">
        <v>0</v>
      </c>
      <c r="K1770">
        <v>64.28</v>
      </c>
      <c r="L1770">
        <v>0</v>
      </c>
      <c r="M1770">
        <v>0</v>
      </c>
      <c r="N1770">
        <v>0</v>
      </c>
      <c r="O1770" s="2">
        <f t="shared" si="115"/>
        <v>18</v>
      </c>
      <c r="P1770" s="2">
        <f t="shared" si="116"/>
        <v>18</v>
      </c>
      <c r="Q1770">
        <f t="shared" si="117"/>
        <v>64.28</v>
      </c>
      <c r="R1770">
        <f t="shared" si="118"/>
        <v>0</v>
      </c>
      <c r="S1770" s="3">
        <f>IF(odi[[#This Row],[Milestones]]=0,0,(odi[[#This Row],[Mat]]/odi[[#This Row],[Milestones]]))</f>
        <v>0</v>
      </c>
      <c r="T1770" s="3">
        <f>odi[[#This Row],[Milestones]]/odi[[#This Row],[Mat]]*100</f>
        <v>0</v>
      </c>
      <c r="U1770" s="3"/>
    </row>
    <row r="1771" spans="1:21" x14ac:dyDescent="0.3">
      <c r="A1771">
        <v>19</v>
      </c>
      <c r="B1771" t="s">
        <v>3227</v>
      </c>
      <c r="C1771" t="s">
        <v>2020</v>
      </c>
      <c r="D1771">
        <v>2009</v>
      </c>
      <c r="E1771">
        <v>2</v>
      </c>
      <c r="F1771">
        <v>1</v>
      </c>
      <c r="G1771">
        <v>1</v>
      </c>
      <c r="H1771">
        <v>9</v>
      </c>
      <c r="I1771">
        <v>9</v>
      </c>
      <c r="J1771">
        <v>0</v>
      </c>
      <c r="K1771">
        <v>64.28</v>
      </c>
      <c r="L1771">
        <v>0</v>
      </c>
      <c r="M1771">
        <v>0</v>
      </c>
      <c r="N1771">
        <v>0</v>
      </c>
      <c r="O1771" s="2">
        <f t="shared" si="115"/>
        <v>4.5</v>
      </c>
      <c r="P1771" s="2">
        <f t="shared" si="116"/>
        <v>9</v>
      </c>
      <c r="Q1771">
        <f t="shared" si="117"/>
        <v>64.28</v>
      </c>
      <c r="R1771">
        <f t="shared" si="118"/>
        <v>0</v>
      </c>
      <c r="S1771" s="3">
        <f>IF(odi[[#This Row],[Milestones]]=0,0,(odi[[#This Row],[Mat]]/odi[[#This Row],[Milestones]]))</f>
        <v>0</v>
      </c>
      <c r="T1771" s="3">
        <f>odi[[#This Row],[Milestones]]/odi[[#This Row],[Mat]]*100</f>
        <v>0</v>
      </c>
      <c r="U1771" s="3"/>
    </row>
    <row r="1772" spans="1:21" x14ac:dyDescent="0.3">
      <c r="A1772">
        <v>10</v>
      </c>
      <c r="B1772" t="s">
        <v>2975</v>
      </c>
      <c r="C1772" t="s">
        <v>15</v>
      </c>
      <c r="D1772">
        <v>2005</v>
      </c>
      <c r="E1772">
        <v>30</v>
      </c>
      <c r="F1772">
        <v>12</v>
      </c>
      <c r="G1772">
        <v>5</v>
      </c>
      <c r="H1772">
        <v>30</v>
      </c>
      <c r="I1772">
        <v>10</v>
      </c>
      <c r="J1772">
        <v>4.28</v>
      </c>
      <c r="K1772">
        <v>60</v>
      </c>
      <c r="L1772">
        <v>0</v>
      </c>
      <c r="M1772">
        <v>0</v>
      </c>
      <c r="N1772">
        <v>2</v>
      </c>
      <c r="O1772" s="2">
        <f t="shared" si="115"/>
        <v>1</v>
      </c>
      <c r="P1772" s="2">
        <f t="shared" si="116"/>
        <v>2.5</v>
      </c>
      <c r="Q1772">
        <f t="shared" si="117"/>
        <v>64.28</v>
      </c>
      <c r="R1772">
        <f t="shared" si="118"/>
        <v>0</v>
      </c>
      <c r="S1772" s="3">
        <f>IF(odi[[#This Row],[Milestones]]=0,0,(odi[[#This Row],[Mat]]/odi[[#This Row],[Milestones]]))</f>
        <v>0</v>
      </c>
      <c r="T1772" s="3">
        <f>odi[[#This Row],[Milestones]]/odi[[#This Row],[Mat]]*100</f>
        <v>0</v>
      </c>
      <c r="U1772" s="3"/>
    </row>
    <row r="1773" spans="1:21" x14ac:dyDescent="0.3">
      <c r="A1773">
        <v>9</v>
      </c>
      <c r="B1773" t="s">
        <v>2666</v>
      </c>
      <c r="C1773" t="s">
        <v>2041</v>
      </c>
      <c r="D1773">
        <v>2008</v>
      </c>
      <c r="E1773">
        <v>12</v>
      </c>
      <c r="F1773">
        <v>11</v>
      </c>
      <c r="G1773">
        <v>4</v>
      </c>
      <c r="H1773">
        <v>98</v>
      </c>
      <c r="I1773">
        <v>24</v>
      </c>
      <c r="J1773">
        <v>14</v>
      </c>
      <c r="K1773">
        <v>50.25</v>
      </c>
      <c r="L1773">
        <v>0</v>
      </c>
      <c r="M1773">
        <v>0</v>
      </c>
      <c r="N1773">
        <v>2</v>
      </c>
      <c r="O1773" s="2">
        <f t="shared" si="115"/>
        <v>8.1666666666666661</v>
      </c>
      <c r="P1773" s="2">
        <f t="shared" si="116"/>
        <v>8.9090909090909083</v>
      </c>
      <c r="Q1773">
        <f t="shared" si="117"/>
        <v>64.25</v>
      </c>
      <c r="R1773">
        <f t="shared" si="118"/>
        <v>0</v>
      </c>
      <c r="S1773" s="3">
        <f>IF(odi[[#This Row],[Milestones]]=0,0,(odi[[#This Row],[Mat]]/odi[[#This Row],[Milestones]]))</f>
        <v>0</v>
      </c>
      <c r="T1773" s="3">
        <f>odi[[#This Row],[Milestones]]/odi[[#This Row],[Mat]]*100</f>
        <v>0</v>
      </c>
      <c r="U1773" s="3"/>
    </row>
    <row r="1774" spans="1:21" x14ac:dyDescent="0.3">
      <c r="A1774">
        <v>34</v>
      </c>
      <c r="B1774" t="s">
        <v>2627</v>
      </c>
      <c r="C1774" t="s">
        <v>16</v>
      </c>
      <c r="D1774">
        <v>1990</v>
      </c>
      <c r="E1774">
        <v>70</v>
      </c>
      <c r="F1774">
        <v>25</v>
      </c>
      <c r="G1774">
        <v>14</v>
      </c>
      <c r="H1774">
        <v>116</v>
      </c>
      <c r="I1774">
        <v>27</v>
      </c>
      <c r="J1774">
        <v>10.54</v>
      </c>
      <c r="K1774">
        <v>53.7</v>
      </c>
      <c r="L1774">
        <v>0</v>
      </c>
      <c r="M1774">
        <v>0</v>
      </c>
      <c r="N1774">
        <v>3</v>
      </c>
      <c r="O1774" s="2">
        <f t="shared" si="115"/>
        <v>1.6571428571428573</v>
      </c>
      <c r="P1774" s="2">
        <f t="shared" si="116"/>
        <v>4.6399999999999997</v>
      </c>
      <c r="Q1774">
        <f t="shared" si="117"/>
        <v>64.240000000000009</v>
      </c>
      <c r="R1774">
        <f t="shared" si="118"/>
        <v>0</v>
      </c>
      <c r="S1774" s="3">
        <f>IF(odi[[#This Row],[Milestones]]=0,0,(odi[[#This Row],[Mat]]/odi[[#This Row],[Milestones]]))</f>
        <v>0</v>
      </c>
      <c r="T1774" s="3">
        <f>odi[[#This Row],[Milestones]]/odi[[#This Row],[Mat]]*100</f>
        <v>0</v>
      </c>
      <c r="U1774" s="3"/>
    </row>
    <row r="1775" spans="1:21" x14ac:dyDescent="0.3">
      <c r="A1775">
        <v>13</v>
      </c>
      <c r="B1775" t="s">
        <v>1664</v>
      </c>
      <c r="C1775" t="s">
        <v>14</v>
      </c>
      <c r="D1775">
        <v>2019</v>
      </c>
      <c r="E1775">
        <v>8</v>
      </c>
      <c r="F1775">
        <v>8</v>
      </c>
      <c r="G1775">
        <v>6</v>
      </c>
      <c r="H1775">
        <v>30</v>
      </c>
      <c r="I1775">
        <v>7</v>
      </c>
      <c r="J1775">
        <v>15</v>
      </c>
      <c r="K1775">
        <v>49.18</v>
      </c>
      <c r="L1775">
        <v>0</v>
      </c>
      <c r="M1775">
        <v>0</v>
      </c>
      <c r="N1775">
        <v>1</v>
      </c>
      <c r="O1775" s="2">
        <f t="shared" si="115"/>
        <v>3.75</v>
      </c>
      <c r="P1775" s="2">
        <f t="shared" si="116"/>
        <v>3.75</v>
      </c>
      <c r="Q1775">
        <f t="shared" si="117"/>
        <v>64.180000000000007</v>
      </c>
      <c r="R1775">
        <f t="shared" si="118"/>
        <v>0</v>
      </c>
      <c r="S1775" s="3">
        <f>IF(odi[[#This Row],[Milestones]]=0,0,(odi[[#This Row],[Mat]]/odi[[#This Row],[Milestones]]))</f>
        <v>0</v>
      </c>
      <c r="T1775" s="3">
        <f>odi[[#This Row],[Milestones]]/odi[[#This Row],[Mat]]*100</f>
        <v>0</v>
      </c>
      <c r="U1775" s="3"/>
    </row>
    <row r="1776" spans="1:21" x14ac:dyDescent="0.3">
      <c r="A1776">
        <v>6</v>
      </c>
      <c r="B1776" t="s">
        <v>3006</v>
      </c>
      <c r="C1776" t="s">
        <v>11</v>
      </c>
      <c r="D1776">
        <v>1997</v>
      </c>
      <c r="E1776">
        <v>25</v>
      </c>
      <c r="F1776">
        <v>11</v>
      </c>
      <c r="G1776">
        <v>4</v>
      </c>
      <c r="H1776">
        <v>26</v>
      </c>
      <c r="I1776">
        <v>7</v>
      </c>
      <c r="J1776">
        <v>3.71</v>
      </c>
      <c r="K1776">
        <v>60.46</v>
      </c>
      <c r="L1776">
        <v>0</v>
      </c>
      <c r="M1776">
        <v>0</v>
      </c>
      <c r="N1776">
        <v>1</v>
      </c>
      <c r="O1776" s="2">
        <f t="shared" si="115"/>
        <v>1.04</v>
      </c>
      <c r="P1776" s="2">
        <f t="shared" si="116"/>
        <v>2.3636363636363638</v>
      </c>
      <c r="Q1776">
        <f t="shared" si="117"/>
        <v>64.17</v>
      </c>
      <c r="R1776">
        <f t="shared" si="118"/>
        <v>0</v>
      </c>
      <c r="S1776" s="3">
        <f>IF(odi[[#This Row],[Milestones]]=0,0,(odi[[#This Row],[Mat]]/odi[[#This Row],[Milestones]]))</f>
        <v>0</v>
      </c>
      <c r="T1776" s="3">
        <f>odi[[#This Row],[Milestones]]/odi[[#This Row],[Mat]]*100</f>
        <v>0</v>
      </c>
      <c r="U1776" s="3"/>
    </row>
    <row r="1777" spans="1:21" x14ac:dyDescent="0.3">
      <c r="A1777">
        <v>36</v>
      </c>
      <c r="B1777" t="s">
        <v>2922</v>
      </c>
      <c r="C1777" t="s">
        <v>2027</v>
      </c>
      <c r="D1777">
        <v>2014</v>
      </c>
      <c r="E1777">
        <v>4</v>
      </c>
      <c r="F1777">
        <v>4</v>
      </c>
      <c r="G1777">
        <v>1</v>
      </c>
      <c r="H1777">
        <v>36</v>
      </c>
      <c r="I1777">
        <v>18</v>
      </c>
      <c r="J1777">
        <v>12</v>
      </c>
      <c r="K1777">
        <v>52.17</v>
      </c>
      <c r="L1777">
        <v>0</v>
      </c>
      <c r="M1777">
        <v>0</v>
      </c>
      <c r="N1777">
        <v>0</v>
      </c>
      <c r="O1777" s="2">
        <f t="shared" si="115"/>
        <v>9</v>
      </c>
      <c r="P1777" s="2">
        <f t="shared" si="116"/>
        <v>9</v>
      </c>
      <c r="Q1777">
        <f t="shared" si="117"/>
        <v>64.17</v>
      </c>
      <c r="R1777">
        <f t="shared" si="118"/>
        <v>0</v>
      </c>
      <c r="S1777" s="3">
        <f>IF(odi[[#This Row],[Milestones]]=0,0,(odi[[#This Row],[Mat]]/odi[[#This Row],[Milestones]]))</f>
        <v>0</v>
      </c>
      <c r="T1777" s="3">
        <f>odi[[#This Row],[Milestones]]/odi[[#This Row],[Mat]]*100</f>
        <v>0</v>
      </c>
      <c r="U1777" s="3"/>
    </row>
    <row r="1778" spans="1:21" x14ac:dyDescent="0.3">
      <c r="A1778">
        <v>22</v>
      </c>
      <c r="B1778" t="s">
        <v>979</v>
      </c>
      <c r="C1778" t="s">
        <v>20</v>
      </c>
      <c r="D1778">
        <v>2015</v>
      </c>
      <c r="E1778">
        <v>16</v>
      </c>
      <c r="F1778">
        <v>11</v>
      </c>
      <c r="G1778">
        <v>7</v>
      </c>
      <c r="H1778">
        <v>48</v>
      </c>
      <c r="I1778">
        <v>15</v>
      </c>
      <c r="J1778">
        <v>12</v>
      </c>
      <c r="K1778">
        <v>52.17</v>
      </c>
      <c r="L1778">
        <v>0</v>
      </c>
      <c r="M1778">
        <v>0</v>
      </c>
      <c r="N1778">
        <v>1</v>
      </c>
      <c r="O1778" s="2">
        <f t="shared" si="115"/>
        <v>3</v>
      </c>
      <c r="P1778" s="2">
        <f t="shared" si="116"/>
        <v>4.3636363636363633</v>
      </c>
      <c r="Q1778">
        <f t="shared" si="117"/>
        <v>64.17</v>
      </c>
      <c r="R1778">
        <f t="shared" si="118"/>
        <v>0</v>
      </c>
      <c r="S1778" s="3">
        <f>IF(odi[[#This Row],[Milestones]]=0,0,(odi[[#This Row],[Mat]]/odi[[#This Row],[Milestones]]))</f>
        <v>0</v>
      </c>
      <c r="T1778" s="3">
        <f>odi[[#This Row],[Milestones]]/odi[[#This Row],[Mat]]*100</f>
        <v>0</v>
      </c>
      <c r="U1778" s="3"/>
    </row>
    <row r="1779" spans="1:21" x14ac:dyDescent="0.3">
      <c r="A1779">
        <v>0</v>
      </c>
      <c r="B1779" t="s">
        <v>3176</v>
      </c>
      <c r="C1779" t="s">
        <v>16</v>
      </c>
      <c r="D1779">
        <v>1995</v>
      </c>
      <c r="E1779">
        <v>1</v>
      </c>
      <c r="F1779">
        <v>1</v>
      </c>
      <c r="G1779">
        <v>0</v>
      </c>
      <c r="H1779">
        <v>12</v>
      </c>
      <c r="I1779">
        <v>12</v>
      </c>
      <c r="J1779">
        <v>12</v>
      </c>
      <c r="K1779">
        <v>52.17</v>
      </c>
      <c r="L1779">
        <v>0</v>
      </c>
      <c r="M1779">
        <v>0</v>
      </c>
      <c r="N1779">
        <v>0</v>
      </c>
      <c r="O1779" s="2">
        <f t="shared" si="115"/>
        <v>12</v>
      </c>
      <c r="P1779" s="2">
        <f t="shared" si="116"/>
        <v>12</v>
      </c>
      <c r="Q1779">
        <f t="shared" si="117"/>
        <v>64.17</v>
      </c>
      <c r="R1779">
        <f t="shared" si="118"/>
        <v>0</v>
      </c>
      <c r="S1779" s="3">
        <f>IF(odi[[#This Row],[Milestones]]=0,0,(odi[[#This Row],[Mat]]/odi[[#This Row],[Milestones]]))</f>
        <v>0</v>
      </c>
      <c r="T1779" s="3">
        <f>odi[[#This Row],[Milestones]]/odi[[#This Row],[Mat]]*100</f>
        <v>0</v>
      </c>
      <c r="U1779" s="3"/>
    </row>
    <row r="1780" spans="1:21" x14ac:dyDescent="0.3">
      <c r="A1780">
        <v>27</v>
      </c>
      <c r="B1780" t="s">
        <v>3088</v>
      </c>
      <c r="C1780" t="s">
        <v>16</v>
      </c>
      <c r="D1780">
        <v>1980</v>
      </c>
      <c r="E1780">
        <v>1</v>
      </c>
      <c r="F1780">
        <v>1</v>
      </c>
      <c r="G1780">
        <v>0</v>
      </c>
      <c r="H1780">
        <v>18</v>
      </c>
      <c r="I1780">
        <v>18</v>
      </c>
      <c r="J1780">
        <v>18</v>
      </c>
      <c r="K1780">
        <v>46.15</v>
      </c>
      <c r="L1780">
        <v>0</v>
      </c>
      <c r="M1780">
        <v>0</v>
      </c>
      <c r="N1780">
        <v>0</v>
      </c>
      <c r="O1780" s="2">
        <f t="shared" si="115"/>
        <v>18</v>
      </c>
      <c r="P1780" s="2">
        <f t="shared" si="116"/>
        <v>18</v>
      </c>
      <c r="Q1780">
        <f t="shared" si="117"/>
        <v>64.150000000000006</v>
      </c>
      <c r="R1780">
        <f t="shared" si="118"/>
        <v>0</v>
      </c>
      <c r="S1780" s="3">
        <f>IF(odi[[#This Row],[Milestones]]=0,0,(odi[[#This Row],[Mat]]/odi[[#This Row],[Milestones]]))</f>
        <v>0</v>
      </c>
      <c r="T1780" s="3">
        <f>odi[[#This Row],[Milestones]]/odi[[#This Row],[Mat]]*100</f>
        <v>0</v>
      </c>
      <c r="U1780" s="3"/>
    </row>
    <row r="1781" spans="1:21" x14ac:dyDescent="0.3">
      <c r="A1781">
        <v>49</v>
      </c>
      <c r="B1781" t="s">
        <v>1492</v>
      </c>
      <c r="C1781" t="s">
        <v>2020</v>
      </c>
      <c r="D1781">
        <v>2008</v>
      </c>
      <c r="E1781">
        <v>13</v>
      </c>
      <c r="F1781">
        <v>8</v>
      </c>
      <c r="G1781">
        <v>3</v>
      </c>
      <c r="H1781">
        <v>81</v>
      </c>
      <c r="I1781">
        <v>26</v>
      </c>
      <c r="J1781">
        <v>16.2</v>
      </c>
      <c r="K1781">
        <v>47.92</v>
      </c>
      <c r="L1781">
        <v>0</v>
      </c>
      <c r="M1781">
        <v>0</v>
      </c>
      <c r="N1781">
        <v>1</v>
      </c>
      <c r="O1781" s="2">
        <f t="shared" si="115"/>
        <v>6.2307692307692308</v>
      </c>
      <c r="P1781" s="2">
        <f t="shared" si="116"/>
        <v>10.125</v>
      </c>
      <c r="Q1781">
        <f t="shared" si="117"/>
        <v>64.12</v>
      </c>
      <c r="R1781">
        <f t="shared" si="118"/>
        <v>0</v>
      </c>
      <c r="S1781" s="3">
        <f>IF(odi[[#This Row],[Milestones]]=0,0,(odi[[#This Row],[Mat]]/odi[[#This Row],[Milestones]]))</f>
        <v>0</v>
      </c>
      <c r="T1781" s="3">
        <f>odi[[#This Row],[Milestones]]/odi[[#This Row],[Mat]]*100</f>
        <v>0</v>
      </c>
      <c r="U1781" s="3"/>
    </row>
    <row r="1782" spans="1:21" x14ac:dyDescent="0.3">
      <c r="A1782">
        <v>44</v>
      </c>
      <c r="B1782" t="s">
        <v>1395</v>
      </c>
      <c r="C1782" t="s">
        <v>11</v>
      </c>
      <c r="D1782">
        <v>2012</v>
      </c>
      <c r="E1782">
        <v>18</v>
      </c>
      <c r="F1782">
        <v>10</v>
      </c>
      <c r="G1782">
        <v>8</v>
      </c>
      <c r="H1782">
        <v>46</v>
      </c>
      <c r="I1782">
        <v>16</v>
      </c>
      <c r="J1782">
        <v>23</v>
      </c>
      <c r="K1782">
        <v>41.07</v>
      </c>
      <c r="L1782">
        <v>0</v>
      </c>
      <c r="M1782">
        <v>0</v>
      </c>
      <c r="N1782">
        <v>0</v>
      </c>
      <c r="O1782" s="2">
        <f t="shared" si="115"/>
        <v>2.5555555555555554</v>
      </c>
      <c r="P1782" s="2">
        <f t="shared" si="116"/>
        <v>4.5999999999999996</v>
      </c>
      <c r="Q1782">
        <f t="shared" si="117"/>
        <v>64.069999999999993</v>
      </c>
      <c r="R1782">
        <f t="shared" si="118"/>
        <v>0</v>
      </c>
      <c r="S1782" s="3">
        <f>IF(odi[[#This Row],[Milestones]]=0,0,(odi[[#This Row],[Mat]]/odi[[#This Row],[Milestones]]))</f>
        <v>0</v>
      </c>
      <c r="T1782" s="3">
        <f>odi[[#This Row],[Milestones]]/odi[[#This Row],[Mat]]*100</f>
        <v>0</v>
      </c>
      <c r="U1782" s="3"/>
    </row>
    <row r="1783" spans="1:21" x14ac:dyDescent="0.3">
      <c r="A1783">
        <v>21</v>
      </c>
      <c r="B1783" t="s">
        <v>2842</v>
      </c>
      <c r="C1783" t="s">
        <v>14</v>
      </c>
      <c r="D1783">
        <v>2001</v>
      </c>
      <c r="E1783">
        <v>12</v>
      </c>
      <c r="F1783">
        <v>8</v>
      </c>
      <c r="G1783">
        <v>1</v>
      </c>
      <c r="H1783">
        <v>49</v>
      </c>
      <c r="I1783">
        <v>15</v>
      </c>
      <c r="J1783">
        <v>7</v>
      </c>
      <c r="K1783">
        <v>56.97</v>
      </c>
      <c r="L1783">
        <v>0</v>
      </c>
      <c r="M1783">
        <v>0</v>
      </c>
      <c r="N1783">
        <v>0</v>
      </c>
      <c r="O1783" s="2">
        <f t="shared" si="115"/>
        <v>4.083333333333333</v>
      </c>
      <c r="P1783" s="2">
        <f t="shared" si="116"/>
        <v>6.125</v>
      </c>
      <c r="Q1783">
        <f t="shared" si="117"/>
        <v>63.97</v>
      </c>
      <c r="R1783">
        <f t="shared" si="118"/>
        <v>0</v>
      </c>
      <c r="S1783" s="3">
        <f>IF(odi[[#This Row],[Milestones]]=0,0,(odi[[#This Row],[Mat]]/odi[[#This Row],[Milestones]]))</f>
        <v>0</v>
      </c>
      <c r="T1783" s="3">
        <f>odi[[#This Row],[Milestones]]/odi[[#This Row],[Mat]]*100</f>
        <v>0</v>
      </c>
      <c r="U1783" s="3"/>
    </row>
    <row r="1784" spans="1:21" x14ac:dyDescent="0.3">
      <c r="A1784">
        <v>41</v>
      </c>
      <c r="B1784" t="s">
        <v>2686</v>
      </c>
      <c r="C1784" t="s">
        <v>2022</v>
      </c>
      <c r="D1784">
        <v>1996</v>
      </c>
      <c r="E1784">
        <v>6</v>
      </c>
      <c r="F1784">
        <v>6</v>
      </c>
      <c r="G1784">
        <v>1</v>
      </c>
      <c r="H1784">
        <v>92</v>
      </c>
      <c r="I1784">
        <v>43</v>
      </c>
      <c r="J1784">
        <v>18.399999999999999</v>
      </c>
      <c r="K1784">
        <v>45.54</v>
      </c>
      <c r="L1784">
        <v>0</v>
      </c>
      <c r="M1784">
        <v>0</v>
      </c>
      <c r="N1784">
        <v>0</v>
      </c>
      <c r="O1784" s="2">
        <f t="shared" si="115"/>
        <v>15.333333333333334</v>
      </c>
      <c r="P1784" s="2">
        <f t="shared" si="116"/>
        <v>15.333333333333334</v>
      </c>
      <c r="Q1784">
        <f t="shared" si="117"/>
        <v>63.94</v>
      </c>
      <c r="R1784">
        <f t="shared" si="118"/>
        <v>0</v>
      </c>
      <c r="S1784" s="3">
        <f>IF(odi[[#This Row],[Milestones]]=0,0,(odi[[#This Row],[Mat]]/odi[[#This Row],[Milestones]]))</f>
        <v>0</v>
      </c>
      <c r="T1784" s="3">
        <f>odi[[#This Row],[Milestones]]/odi[[#This Row],[Mat]]*100</f>
        <v>0</v>
      </c>
      <c r="U1784" s="3"/>
    </row>
    <row r="1785" spans="1:21" x14ac:dyDescent="0.3">
      <c r="A1785">
        <v>10</v>
      </c>
      <c r="B1785" t="s">
        <v>1277</v>
      </c>
      <c r="C1785" t="s">
        <v>2021</v>
      </c>
      <c r="D1785">
        <v>2009</v>
      </c>
      <c r="E1785">
        <v>38</v>
      </c>
      <c r="F1785">
        <v>19</v>
      </c>
      <c r="G1785">
        <v>9</v>
      </c>
      <c r="H1785">
        <v>169</v>
      </c>
      <c r="I1785">
        <v>29</v>
      </c>
      <c r="J1785">
        <v>16.899999999999999</v>
      </c>
      <c r="K1785">
        <v>46.94</v>
      </c>
      <c r="L1785">
        <v>0</v>
      </c>
      <c r="M1785">
        <v>0</v>
      </c>
      <c r="N1785">
        <v>2</v>
      </c>
      <c r="O1785" s="2">
        <f t="shared" si="115"/>
        <v>4.4473684210526319</v>
      </c>
      <c r="P1785" s="2">
        <f t="shared" si="116"/>
        <v>8.8947368421052637</v>
      </c>
      <c r="Q1785">
        <f t="shared" si="117"/>
        <v>63.839999999999996</v>
      </c>
      <c r="R1785">
        <f t="shared" si="118"/>
        <v>0</v>
      </c>
      <c r="S1785" s="3">
        <f>IF(odi[[#This Row],[Milestones]]=0,0,(odi[[#This Row],[Mat]]/odi[[#This Row],[Milestones]]))</f>
        <v>0</v>
      </c>
      <c r="T1785" s="3">
        <f>odi[[#This Row],[Milestones]]/odi[[#This Row],[Mat]]*100</f>
        <v>0</v>
      </c>
      <c r="U1785" s="3"/>
    </row>
    <row r="1786" spans="1:21" x14ac:dyDescent="0.3">
      <c r="A1786">
        <v>35</v>
      </c>
      <c r="B1786" t="s">
        <v>3061</v>
      </c>
      <c r="C1786" t="s">
        <v>12</v>
      </c>
      <c r="D1786">
        <v>1988</v>
      </c>
      <c r="E1786">
        <v>39</v>
      </c>
      <c r="F1786">
        <v>11</v>
      </c>
      <c r="G1786">
        <v>7</v>
      </c>
      <c r="H1786">
        <v>20</v>
      </c>
      <c r="I1786">
        <v>6</v>
      </c>
      <c r="J1786">
        <v>5</v>
      </c>
      <c r="K1786">
        <v>58.82</v>
      </c>
      <c r="L1786">
        <v>0</v>
      </c>
      <c r="M1786">
        <v>0</v>
      </c>
      <c r="N1786">
        <v>1</v>
      </c>
      <c r="O1786" s="2">
        <f t="shared" si="115"/>
        <v>0.51282051282051277</v>
      </c>
      <c r="P1786" s="2">
        <f t="shared" si="116"/>
        <v>1.8181818181818181</v>
      </c>
      <c r="Q1786">
        <f t="shared" si="117"/>
        <v>63.82</v>
      </c>
      <c r="R1786">
        <f t="shared" si="118"/>
        <v>0</v>
      </c>
      <c r="S1786" s="3">
        <f>IF(odi[[#This Row],[Milestones]]=0,0,(odi[[#This Row],[Mat]]/odi[[#This Row],[Milestones]]))</f>
        <v>0</v>
      </c>
      <c r="T1786" s="3">
        <f>odi[[#This Row],[Milestones]]/odi[[#This Row],[Mat]]*100</f>
        <v>0</v>
      </c>
      <c r="U1786" s="3"/>
    </row>
    <row r="1787" spans="1:21" x14ac:dyDescent="0.3">
      <c r="A1787">
        <v>41</v>
      </c>
      <c r="B1787" t="s">
        <v>3206</v>
      </c>
      <c r="C1787" t="s">
        <v>16</v>
      </c>
      <c r="D1787">
        <v>1976</v>
      </c>
      <c r="E1787">
        <v>7</v>
      </c>
      <c r="F1787">
        <v>3</v>
      </c>
      <c r="G1787">
        <v>1</v>
      </c>
      <c r="H1787">
        <v>10</v>
      </c>
      <c r="I1787">
        <v>6</v>
      </c>
      <c r="J1787">
        <v>5</v>
      </c>
      <c r="K1787">
        <v>58.82</v>
      </c>
      <c r="L1787">
        <v>0</v>
      </c>
      <c r="M1787">
        <v>0</v>
      </c>
      <c r="N1787">
        <v>1</v>
      </c>
      <c r="O1787" s="2">
        <f t="shared" si="115"/>
        <v>1.4285714285714286</v>
      </c>
      <c r="P1787" s="2">
        <f t="shared" si="116"/>
        <v>3.3333333333333335</v>
      </c>
      <c r="Q1787">
        <f t="shared" si="117"/>
        <v>63.82</v>
      </c>
      <c r="R1787">
        <f t="shared" si="118"/>
        <v>0</v>
      </c>
      <c r="S1787" s="3">
        <f>IF(odi[[#This Row],[Milestones]]=0,0,(odi[[#This Row],[Mat]]/odi[[#This Row],[Milestones]]))</f>
        <v>0</v>
      </c>
      <c r="T1787" s="3">
        <f>odi[[#This Row],[Milestones]]/odi[[#This Row],[Mat]]*100</f>
        <v>0</v>
      </c>
      <c r="U1787" s="3"/>
    </row>
    <row r="1788" spans="1:21" x14ac:dyDescent="0.3">
      <c r="A1788">
        <v>11</v>
      </c>
      <c r="B1788" t="s">
        <v>3045</v>
      </c>
      <c r="C1788" t="s">
        <v>2040</v>
      </c>
      <c r="D1788">
        <v>2004</v>
      </c>
      <c r="E1788">
        <v>2</v>
      </c>
      <c r="F1788">
        <v>2</v>
      </c>
      <c r="G1788">
        <v>0</v>
      </c>
      <c r="H1788">
        <v>23</v>
      </c>
      <c r="I1788">
        <v>23</v>
      </c>
      <c r="J1788">
        <v>11.5</v>
      </c>
      <c r="K1788">
        <v>52.27</v>
      </c>
      <c r="L1788">
        <v>0</v>
      </c>
      <c r="M1788">
        <v>0</v>
      </c>
      <c r="N1788">
        <v>1</v>
      </c>
      <c r="O1788" s="2">
        <f t="shared" si="115"/>
        <v>11.5</v>
      </c>
      <c r="P1788" s="2">
        <f t="shared" si="116"/>
        <v>11.5</v>
      </c>
      <c r="Q1788">
        <f t="shared" si="117"/>
        <v>63.77</v>
      </c>
      <c r="R1788">
        <f t="shared" si="118"/>
        <v>0</v>
      </c>
      <c r="S1788" s="3">
        <f>IF(odi[[#This Row],[Milestones]]=0,0,(odi[[#This Row],[Mat]]/odi[[#This Row],[Milestones]]))</f>
        <v>0</v>
      </c>
      <c r="T1788" s="3">
        <f>odi[[#This Row],[Milestones]]/odi[[#This Row],[Mat]]*100</f>
        <v>0</v>
      </c>
      <c r="U1788" s="3"/>
    </row>
    <row r="1789" spans="1:21" x14ac:dyDescent="0.3">
      <c r="A1789">
        <v>43</v>
      </c>
      <c r="B1789" t="s">
        <v>3137</v>
      </c>
      <c r="C1789" t="s">
        <v>22</v>
      </c>
      <c r="D1789">
        <v>2011</v>
      </c>
      <c r="E1789">
        <v>9</v>
      </c>
      <c r="F1789">
        <v>6</v>
      </c>
      <c r="G1789">
        <v>2</v>
      </c>
      <c r="H1789">
        <v>15</v>
      </c>
      <c r="I1789">
        <v>8</v>
      </c>
      <c r="J1789">
        <v>3.75</v>
      </c>
      <c r="K1789">
        <v>60</v>
      </c>
      <c r="L1789">
        <v>0</v>
      </c>
      <c r="M1789">
        <v>0</v>
      </c>
      <c r="N1789">
        <v>2</v>
      </c>
      <c r="O1789" s="2">
        <f t="shared" si="115"/>
        <v>1.6666666666666667</v>
      </c>
      <c r="P1789" s="2">
        <f t="shared" si="116"/>
        <v>2.5</v>
      </c>
      <c r="Q1789">
        <f t="shared" si="117"/>
        <v>63.75</v>
      </c>
      <c r="R1789">
        <f t="shared" si="118"/>
        <v>0</v>
      </c>
      <c r="S1789" s="3">
        <f>IF(odi[[#This Row],[Milestones]]=0,0,(odi[[#This Row],[Mat]]/odi[[#This Row],[Milestones]]))</f>
        <v>0</v>
      </c>
      <c r="T1789" s="3">
        <f>odi[[#This Row],[Milestones]]/odi[[#This Row],[Mat]]*100</f>
        <v>0</v>
      </c>
      <c r="U1789" s="3"/>
    </row>
    <row r="1790" spans="1:21" x14ac:dyDescent="0.3">
      <c r="A1790">
        <v>48</v>
      </c>
      <c r="B1790" t="s">
        <v>2794</v>
      </c>
      <c r="C1790" t="s">
        <v>2020</v>
      </c>
      <c r="D1790">
        <v>1999</v>
      </c>
      <c r="E1790">
        <v>5</v>
      </c>
      <c r="F1790">
        <v>5</v>
      </c>
      <c r="G1790">
        <v>0</v>
      </c>
      <c r="H1790">
        <v>57</v>
      </c>
      <c r="I1790">
        <v>31</v>
      </c>
      <c r="J1790">
        <v>11.4</v>
      </c>
      <c r="K1790">
        <v>52.29</v>
      </c>
      <c r="L1790">
        <v>0</v>
      </c>
      <c r="M1790">
        <v>0</v>
      </c>
      <c r="N1790">
        <v>0</v>
      </c>
      <c r="O1790" s="2">
        <f t="shared" si="115"/>
        <v>11.4</v>
      </c>
      <c r="P1790" s="2">
        <f t="shared" si="116"/>
        <v>11.4</v>
      </c>
      <c r="Q1790">
        <f t="shared" si="117"/>
        <v>63.69</v>
      </c>
      <c r="R1790">
        <f t="shared" si="118"/>
        <v>0</v>
      </c>
      <c r="S1790" s="3">
        <f>IF(odi[[#This Row],[Milestones]]=0,0,(odi[[#This Row],[Mat]]/odi[[#This Row],[Milestones]]))</f>
        <v>0</v>
      </c>
      <c r="T1790" s="3">
        <f>odi[[#This Row],[Milestones]]/odi[[#This Row],[Mat]]*100</f>
        <v>0</v>
      </c>
      <c r="U1790" s="3"/>
    </row>
    <row r="1791" spans="1:21" x14ac:dyDescent="0.3">
      <c r="A1791">
        <v>1</v>
      </c>
      <c r="B1791" t="s">
        <v>2897</v>
      </c>
      <c r="C1791" t="s">
        <v>11</v>
      </c>
      <c r="D1791">
        <v>2002</v>
      </c>
      <c r="E1791">
        <v>4</v>
      </c>
      <c r="F1791">
        <v>4</v>
      </c>
      <c r="G1791">
        <v>1</v>
      </c>
      <c r="H1791">
        <v>39</v>
      </c>
      <c r="I1791">
        <v>30</v>
      </c>
      <c r="J1791">
        <v>13</v>
      </c>
      <c r="K1791">
        <v>50.64</v>
      </c>
      <c r="L1791">
        <v>0</v>
      </c>
      <c r="M1791">
        <v>0</v>
      </c>
      <c r="N1791">
        <v>0</v>
      </c>
      <c r="O1791" s="2">
        <f t="shared" si="115"/>
        <v>9.75</v>
      </c>
      <c r="P1791" s="2">
        <f t="shared" si="116"/>
        <v>9.75</v>
      </c>
      <c r="Q1791">
        <f t="shared" si="117"/>
        <v>63.64</v>
      </c>
      <c r="R1791">
        <f t="shared" si="118"/>
        <v>0</v>
      </c>
      <c r="S1791" s="3">
        <f>IF(odi[[#This Row],[Milestones]]=0,0,(odi[[#This Row],[Mat]]/odi[[#This Row],[Milestones]]))</f>
        <v>0</v>
      </c>
      <c r="T1791" s="3">
        <f>odi[[#This Row],[Milestones]]/odi[[#This Row],[Mat]]*100</f>
        <v>0</v>
      </c>
      <c r="U1791" s="3"/>
    </row>
    <row r="1792" spans="1:21" x14ac:dyDescent="0.3">
      <c r="A1792">
        <v>9</v>
      </c>
      <c r="B1792" t="s">
        <v>3292</v>
      </c>
      <c r="C1792" t="s">
        <v>11</v>
      </c>
      <c r="D1792">
        <v>2002</v>
      </c>
      <c r="E1792">
        <v>3</v>
      </c>
      <c r="F1792">
        <v>2</v>
      </c>
      <c r="G1792">
        <v>2</v>
      </c>
      <c r="H1792">
        <v>7</v>
      </c>
      <c r="I1792">
        <v>5</v>
      </c>
      <c r="J1792">
        <v>0</v>
      </c>
      <c r="K1792">
        <v>63.63</v>
      </c>
      <c r="L1792">
        <v>0</v>
      </c>
      <c r="M1792">
        <v>0</v>
      </c>
      <c r="N1792">
        <v>0</v>
      </c>
      <c r="O1792" s="2">
        <f t="shared" si="115"/>
        <v>2.3333333333333335</v>
      </c>
      <c r="P1792" s="2">
        <f t="shared" si="116"/>
        <v>3.5</v>
      </c>
      <c r="Q1792">
        <f t="shared" si="117"/>
        <v>63.63</v>
      </c>
      <c r="R1792">
        <f t="shared" si="118"/>
        <v>0</v>
      </c>
      <c r="S1792" s="3">
        <f>IF(odi[[#This Row],[Milestones]]=0,0,(odi[[#This Row],[Mat]]/odi[[#This Row],[Milestones]]))</f>
        <v>0</v>
      </c>
      <c r="T1792" s="3">
        <f>odi[[#This Row],[Milestones]]/odi[[#This Row],[Mat]]*100</f>
        <v>0</v>
      </c>
      <c r="U1792" s="3"/>
    </row>
    <row r="1793" spans="1:21" x14ac:dyDescent="0.3">
      <c r="A1793">
        <v>18</v>
      </c>
      <c r="B1793" t="s">
        <v>2535</v>
      </c>
      <c r="C1793" t="s">
        <v>13</v>
      </c>
      <c r="D1793">
        <v>2004</v>
      </c>
      <c r="E1793">
        <v>14</v>
      </c>
      <c r="F1793">
        <v>12</v>
      </c>
      <c r="G1793">
        <v>2</v>
      </c>
      <c r="H1793">
        <v>166</v>
      </c>
      <c r="I1793">
        <v>52</v>
      </c>
      <c r="J1793">
        <v>16.600000000000001</v>
      </c>
      <c r="K1793">
        <v>47.02</v>
      </c>
      <c r="L1793">
        <v>0</v>
      </c>
      <c r="M1793">
        <v>1</v>
      </c>
      <c r="N1793">
        <v>1</v>
      </c>
      <c r="O1793" s="2">
        <f t="shared" si="115"/>
        <v>11.857142857142858</v>
      </c>
      <c r="P1793" s="2">
        <f t="shared" si="116"/>
        <v>13.833333333333334</v>
      </c>
      <c r="Q1793">
        <f t="shared" si="117"/>
        <v>63.620000000000005</v>
      </c>
      <c r="R1793">
        <f t="shared" si="118"/>
        <v>1</v>
      </c>
      <c r="S1793" s="3">
        <f>IF(odi[[#This Row],[Milestones]]=0,0,(odi[[#This Row],[Mat]]/odi[[#This Row],[Milestones]]))</f>
        <v>14</v>
      </c>
      <c r="T1793" s="3">
        <f>odi[[#This Row],[Milestones]]/odi[[#This Row],[Mat]]*100</f>
        <v>7.1428571428571423</v>
      </c>
      <c r="U1793" s="3"/>
    </row>
    <row r="1794" spans="1:21" x14ac:dyDescent="0.3">
      <c r="A1794">
        <v>11</v>
      </c>
      <c r="B1794" t="s">
        <v>827</v>
      </c>
      <c r="C1794" t="s">
        <v>2024</v>
      </c>
      <c r="D1794">
        <v>2014</v>
      </c>
      <c r="E1794">
        <v>63</v>
      </c>
      <c r="F1794">
        <v>38</v>
      </c>
      <c r="G1794">
        <v>17</v>
      </c>
      <c r="H1794">
        <v>252</v>
      </c>
      <c r="I1794">
        <v>34</v>
      </c>
      <c r="J1794">
        <v>12</v>
      </c>
      <c r="K1794">
        <v>51.53</v>
      </c>
      <c r="L1794">
        <v>0</v>
      </c>
      <c r="M1794">
        <v>0</v>
      </c>
      <c r="N1794">
        <v>3</v>
      </c>
      <c r="O1794" s="2">
        <f t="shared" ref="O1794:O1857" si="119">H1794/E1794</f>
        <v>4</v>
      </c>
      <c r="P1794" s="2">
        <f t="shared" ref="P1794:P1857" si="120">H1794/F1794</f>
        <v>6.6315789473684212</v>
      </c>
      <c r="Q1794">
        <f t="shared" ref="Q1794:Q1857" si="121">K1794+J1794</f>
        <v>63.53</v>
      </c>
      <c r="R1794">
        <f t="shared" ref="R1794:R1857" si="122">M1794+L1794</f>
        <v>0</v>
      </c>
      <c r="S1794" s="3">
        <f>IF(odi[[#This Row],[Milestones]]=0,0,(odi[[#This Row],[Mat]]/odi[[#This Row],[Milestones]]))</f>
        <v>0</v>
      </c>
      <c r="T1794" s="3">
        <f>odi[[#This Row],[Milestones]]/odi[[#This Row],[Mat]]*100</f>
        <v>0</v>
      </c>
      <c r="U1794" s="3"/>
    </row>
    <row r="1795" spans="1:21" x14ac:dyDescent="0.3">
      <c r="A1795">
        <v>45</v>
      </c>
      <c r="B1795" t="s">
        <v>2999</v>
      </c>
      <c r="C1795" t="s">
        <v>16</v>
      </c>
      <c r="D1795">
        <v>1997</v>
      </c>
      <c r="E1795">
        <v>4</v>
      </c>
      <c r="F1795">
        <v>3</v>
      </c>
      <c r="G1795">
        <v>1</v>
      </c>
      <c r="H1795">
        <v>27</v>
      </c>
      <c r="I1795">
        <v>23</v>
      </c>
      <c r="J1795">
        <v>13.5</v>
      </c>
      <c r="K1795">
        <v>50</v>
      </c>
      <c r="L1795">
        <v>0</v>
      </c>
      <c r="M1795">
        <v>0</v>
      </c>
      <c r="N1795">
        <v>0</v>
      </c>
      <c r="O1795" s="2">
        <f t="shared" si="119"/>
        <v>6.75</v>
      </c>
      <c r="P1795" s="2">
        <f t="shared" si="120"/>
        <v>9</v>
      </c>
      <c r="Q1795">
        <f t="shared" si="121"/>
        <v>63.5</v>
      </c>
      <c r="R1795">
        <f t="shared" si="122"/>
        <v>0</v>
      </c>
      <c r="S1795" s="3">
        <f>IF(odi[[#This Row],[Milestones]]=0,0,(odi[[#This Row],[Mat]]/odi[[#This Row],[Milestones]]))</f>
        <v>0</v>
      </c>
      <c r="T1795" s="3">
        <f>odi[[#This Row],[Milestones]]/odi[[#This Row],[Mat]]*100</f>
        <v>0</v>
      </c>
      <c r="U1795" s="3"/>
    </row>
    <row r="1796" spans="1:21" x14ac:dyDescent="0.3">
      <c r="A1796">
        <v>46</v>
      </c>
      <c r="B1796" t="s">
        <v>2739</v>
      </c>
      <c r="C1796" t="s">
        <v>19</v>
      </c>
      <c r="D1796">
        <v>2003</v>
      </c>
      <c r="E1796">
        <v>31</v>
      </c>
      <c r="F1796">
        <v>17</v>
      </c>
      <c r="G1796">
        <v>8</v>
      </c>
      <c r="H1796">
        <v>72</v>
      </c>
      <c r="I1796">
        <v>20</v>
      </c>
      <c r="J1796">
        <v>8</v>
      </c>
      <c r="K1796">
        <v>55.38</v>
      </c>
      <c r="L1796">
        <v>0</v>
      </c>
      <c r="M1796">
        <v>0</v>
      </c>
      <c r="N1796">
        <v>1</v>
      </c>
      <c r="O1796" s="2">
        <f t="shared" si="119"/>
        <v>2.3225806451612905</v>
      </c>
      <c r="P1796" s="2">
        <f t="shared" si="120"/>
        <v>4.2352941176470589</v>
      </c>
      <c r="Q1796">
        <f t="shared" si="121"/>
        <v>63.38</v>
      </c>
      <c r="R1796">
        <f t="shared" si="122"/>
        <v>0</v>
      </c>
      <c r="S1796" s="3">
        <f>IF(odi[[#This Row],[Milestones]]=0,0,(odi[[#This Row],[Mat]]/odi[[#This Row],[Milestones]]))</f>
        <v>0</v>
      </c>
      <c r="T1796" s="3">
        <f>odi[[#This Row],[Milestones]]/odi[[#This Row],[Mat]]*100</f>
        <v>0</v>
      </c>
      <c r="U1796" s="3"/>
    </row>
    <row r="1797" spans="1:21" x14ac:dyDescent="0.3">
      <c r="A1797">
        <v>41</v>
      </c>
      <c r="B1797" t="s">
        <v>3135</v>
      </c>
      <c r="C1797" t="s">
        <v>13</v>
      </c>
      <c r="D1797">
        <v>1997</v>
      </c>
      <c r="E1797">
        <v>20</v>
      </c>
      <c r="F1797">
        <v>10</v>
      </c>
      <c r="G1797">
        <v>9</v>
      </c>
      <c r="H1797">
        <v>15</v>
      </c>
      <c r="I1797">
        <v>5</v>
      </c>
      <c r="J1797">
        <v>15</v>
      </c>
      <c r="K1797">
        <v>48.38</v>
      </c>
      <c r="L1797">
        <v>0</v>
      </c>
      <c r="M1797">
        <v>0</v>
      </c>
      <c r="N1797">
        <v>0</v>
      </c>
      <c r="O1797" s="2">
        <f t="shared" si="119"/>
        <v>0.75</v>
      </c>
      <c r="P1797" s="2">
        <f t="shared" si="120"/>
        <v>1.5</v>
      </c>
      <c r="Q1797">
        <f t="shared" si="121"/>
        <v>63.38</v>
      </c>
      <c r="R1797">
        <f t="shared" si="122"/>
        <v>0</v>
      </c>
      <c r="S1797" s="3">
        <f>IF(odi[[#This Row],[Milestones]]=0,0,(odi[[#This Row],[Mat]]/odi[[#This Row],[Milestones]]))</f>
        <v>0</v>
      </c>
      <c r="T1797" s="3">
        <f>odi[[#This Row],[Milestones]]/odi[[#This Row],[Mat]]*100</f>
        <v>0</v>
      </c>
      <c r="U1797" s="3"/>
    </row>
    <row r="1798" spans="1:21" x14ac:dyDescent="0.3">
      <c r="A1798">
        <v>7</v>
      </c>
      <c r="B1798" t="s">
        <v>2006</v>
      </c>
      <c r="C1798" t="s">
        <v>13</v>
      </c>
      <c r="D1798">
        <v>2011</v>
      </c>
      <c r="E1798">
        <v>15</v>
      </c>
      <c r="F1798">
        <v>11</v>
      </c>
      <c r="G1798">
        <v>4</v>
      </c>
      <c r="H1798">
        <v>50</v>
      </c>
      <c r="I1798">
        <v>19</v>
      </c>
      <c r="J1798">
        <v>7.14</v>
      </c>
      <c r="K1798">
        <v>56.17</v>
      </c>
      <c r="L1798">
        <v>0</v>
      </c>
      <c r="M1798">
        <v>0</v>
      </c>
      <c r="N1798">
        <v>1</v>
      </c>
      <c r="O1798" s="2">
        <f t="shared" si="119"/>
        <v>3.3333333333333335</v>
      </c>
      <c r="P1798" s="2">
        <f t="shared" si="120"/>
        <v>4.5454545454545459</v>
      </c>
      <c r="Q1798">
        <f t="shared" si="121"/>
        <v>63.31</v>
      </c>
      <c r="R1798">
        <f t="shared" si="122"/>
        <v>0</v>
      </c>
      <c r="S1798" s="3">
        <f>IF(odi[[#This Row],[Milestones]]=0,0,(odi[[#This Row],[Mat]]/odi[[#This Row],[Milestones]]))</f>
        <v>0</v>
      </c>
      <c r="T1798" s="3">
        <f>odi[[#This Row],[Milestones]]/odi[[#This Row],[Mat]]*100</f>
        <v>0</v>
      </c>
      <c r="U1798" s="3"/>
    </row>
    <row r="1799" spans="1:21" x14ac:dyDescent="0.3">
      <c r="A1799">
        <v>23</v>
      </c>
      <c r="B1799" t="s">
        <v>132</v>
      </c>
      <c r="C1799" t="s">
        <v>2026</v>
      </c>
      <c r="D1799">
        <v>2019</v>
      </c>
      <c r="E1799">
        <v>5</v>
      </c>
      <c r="F1799">
        <v>5</v>
      </c>
      <c r="G1799">
        <v>0</v>
      </c>
      <c r="H1799">
        <v>68</v>
      </c>
      <c r="I1799">
        <v>23</v>
      </c>
      <c r="J1799">
        <v>13.6</v>
      </c>
      <c r="K1799">
        <v>49.63</v>
      </c>
      <c r="L1799">
        <v>0</v>
      </c>
      <c r="M1799">
        <v>0</v>
      </c>
      <c r="N1799">
        <v>1</v>
      </c>
      <c r="O1799" s="2">
        <f t="shared" si="119"/>
        <v>13.6</v>
      </c>
      <c r="P1799" s="2">
        <f t="shared" si="120"/>
        <v>13.6</v>
      </c>
      <c r="Q1799">
        <f t="shared" si="121"/>
        <v>63.230000000000004</v>
      </c>
      <c r="R1799">
        <f t="shared" si="122"/>
        <v>0</v>
      </c>
      <c r="S1799" s="3">
        <f>IF(odi[[#This Row],[Milestones]]=0,0,(odi[[#This Row],[Mat]]/odi[[#This Row],[Milestones]]))</f>
        <v>0</v>
      </c>
      <c r="T1799" s="3">
        <f>odi[[#This Row],[Milestones]]/odi[[#This Row],[Mat]]*100</f>
        <v>0</v>
      </c>
      <c r="U1799" s="3"/>
    </row>
    <row r="1800" spans="1:21" x14ac:dyDescent="0.3">
      <c r="A1800">
        <v>39</v>
      </c>
      <c r="B1800" t="s">
        <v>2712</v>
      </c>
      <c r="C1800" t="s">
        <v>13</v>
      </c>
      <c r="D1800">
        <v>1984</v>
      </c>
      <c r="E1800">
        <v>64</v>
      </c>
      <c r="F1800">
        <v>22</v>
      </c>
      <c r="G1800">
        <v>14</v>
      </c>
      <c r="H1800">
        <v>83</v>
      </c>
      <c r="I1800">
        <v>24</v>
      </c>
      <c r="J1800">
        <v>10.37</v>
      </c>
      <c r="K1800">
        <v>52.86</v>
      </c>
      <c r="L1800">
        <v>0</v>
      </c>
      <c r="M1800">
        <v>0</v>
      </c>
      <c r="N1800">
        <v>4</v>
      </c>
      <c r="O1800" s="2">
        <f t="shared" si="119"/>
        <v>1.296875</v>
      </c>
      <c r="P1800" s="2">
        <f t="shared" si="120"/>
        <v>3.7727272727272729</v>
      </c>
      <c r="Q1800">
        <f t="shared" si="121"/>
        <v>63.23</v>
      </c>
      <c r="R1800">
        <f t="shared" si="122"/>
        <v>0</v>
      </c>
      <c r="S1800" s="3">
        <f>IF(odi[[#This Row],[Milestones]]=0,0,(odi[[#This Row],[Mat]]/odi[[#This Row],[Milestones]]))</f>
        <v>0</v>
      </c>
      <c r="T1800" s="3">
        <f>odi[[#This Row],[Milestones]]/odi[[#This Row],[Mat]]*100</f>
        <v>0</v>
      </c>
      <c r="U1800" s="3"/>
    </row>
    <row r="1801" spans="1:21" x14ac:dyDescent="0.3">
      <c r="A1801">
        <v>3</v>
      </c>
      <c r="B1801" t="s">
        <v>2578</v>
      </c>
      <c r="C1801" t="s">
        <v>12</v>
      </c>
      <c r="D1801">
        <v>1980</v>
      </c>
      <c r="E1801">
        <v>7</v>
      </c>
      <c r="F1801">
        <v>7</v>
      </c>
      <c r="G1801">
        <v>0</v>
      </c>
      <c r="H1801">
        <v>140</v>
      </c>
      <c r="I1801">
        <v>50</v>
      </c>
      <c r="J1801">
        <v>20</v>
      </c>
      <c r="K1801">
        <v>43.2</v>
      </c>
      <c r="L1801">
        <v>0</v>
      </c>
      <c r="M1801">
        <v>1</v>
      </c>
      <c r="N1801">
        <v>0</v>
      </c>
      <c r="O1801" s="2">
        <f t="shared" si="119"/>
        <v>20</v>
      </c>
      <c r="P1801" s="2">
        <f t="shared" si="120"/>
        <v>20</v>
      </c>
      <c r="Q1801">
        <f t="shared" si="121"/>
        <v>63.2</v>
      </c>
      <c r="R1801">
        <f t="shared" si="122"/>
        <v>1</v>
      </c>
      <c r="S1801" s="3">
        <f>IF(odi[[#This Row],[Milestones]]=0,0,(odi[[#This Row],[Mat]]/odi[[#This Row],[Milestones]]))</f>
        <v>7</v>
      </c>
      <c r="T1801" s="3">
        <f>odi[[#This Row],[Milestones]]/odi[[#This Row],[Mat]]*100</f>
        <v>14.285714285714285</v>
      </c>
      <c r="U1801" s="3"/>
    </row>
    <row r="1802" spans="1:21" x14ac:dyDescent="0.3">
      <c r="A1802">
        <v>15</v>
      </c>
      <c r="B1802" t="s">
        <v>1373</v>
      </c>
      <c r="C1802" t="s">
        <v>2022</v>
      </c>
      <c r="D1802">
        <v>2014</v>
      </c>
      <c r="E1802">
        <v>2</v>
      </c>
      <c r="F1802">
        <v>2</v>
      </c>
      <c r="G1802">
        <v>0</v>
      </c>
      <c r="H1802">
        <v>16</v>
      </c>
      <c r="I1802">
        <v>9</v>
      </c>
      <c r="J1802">
        <v>8</v>
      </c>
      <c r="K1802">
        <v>55.17</v>
      </c>
      <c r="L1802">
        <v>0</v>
      </c>
      <c r="M1802">
        <v>0</v>
      </c>
      <c r="N1802">
        <v>0</v>
      </c>
      <c r="O1802" s="2">
        <f t="shared" si="119"/>
        <v>8</v>
      </c>
      <c r="P1802" s="2">
        <f t="shared" si="120"/>
        <v>8</v>
      </c>
      <c r="Q1802">
        <f t="shared" si="121"/>
        <v>63.17</v>
      </c>
      <c r="R1802">
        <f t="shared" si="122"/>
        <v>0</v>
      </c>
      <c r="S1802" s="3">
        <f>IF(odi[[#This Row],[Milestones]]=0,0,(odi[[#This Row],[Mat]]/odi[[#This Row],[Milestones]]))</f>
        <v>0</v>
      </c>
      <c r="T1802" s="3">
        <f>odi[[#This Row],[Milestones]]/odi[[#This Row],[Mat]]*100</f>
        <v>0</v>
      </c>
      <c r="U1802" s="3"/>
    </row>
    <row r="1803" spans="1:21" x14ac:dyDescent="0.3">
      <c r="A1803">
        <v>39</v>
      </c>
      <c r="B1803" t="s">
        <v>3029</v>
      </c>
      <c r="C1803" t="s">
        <v>2027</v>
      </c>
      <c r="D1803">
        <v>2008</v>
      </c>
      <c r="E1803">
        <v>2</v>
      </c>
      <c r="F1803">
        <v>2</v>
      </c>
      <c r="G1803">
        <v>0</v>
      </c>
      <c r="H1803">
        <v>24</v>
      </c>
      <c r="I1803">
        <v>16</v>
      </c>
      <c r="J1803">
        <v>12</v>
      </c>
      <c r="K1803">
        <v>51.06</v>
      </c>
      <c r="L1803">
        <v>0</v>
      </c>
      <c r="M1803">
        <v>0</v>
      </c>
      <c r="N1803">
        <v>0</v>
      </c>
      <c r="O1803" s="2">
        <f t="shared" si="119"/>
        <v>12</v>
      </c>
      <c r="P1803" s="2">
        <f t="shared" si="120"/>
        <v>12</v>
      </c>
      <c r="Q1803">
        <f t="shared" si="121"/>
        <v>63.06</v>
      </c>
      <c r="R1803">
        <f t="shared" si="122"/>
        <v>0</v>
      </c>
      <c r="S1803" s="3">
        <f>IF(odi[[#This Row],[Milestones]]=0,0,(odi[[#This Row],[Mat]]/odi[[#This Row],[Milestones]]))</f>
        <v>0</v>
      </c>
      <c r="T1803" s="3">
        <f>odi[[#This Row],[Milestones]]/odi[[#This Row],[Mat]]*100</f>
        <v>0</v>
      </c>
      <c r="U1803" s="3"/>
    </row>
    <row r="1804" spans="1:21" x14ac:dyDescent="0.3">
      <c r="A1804">
        <v>20</v>
      </c>
      <c r="B1804" t="s">
        <v>1884</v>
      </c>
      <c r="C1804" t="s">
        <v>15</v>
      </c>
      <c r="D1804">
        <v>2009</v>
      </c>
      <c r="E1804">
        <v>10</v>
      </c>
      <c r="F1804">
        <v>4</v>
      </c>
      <c r="G1804">
        <v>2</v>
      </c>
      <c r="H1804">
        <v>13</v>
      </c>
      <c r="I1804">
        <v>11</v>
      </c>
      <c r="J1804">
        <v>6.5</v>
      </c>
      <c r="K1804">
        <v>56.52</v>
      </c>
      <c r="L1804">
        <v>0</v>
      </c>
      <c r="M1804">
        <v>0</v>
      </c>
      <c r="N1804">
        <v>1</v>
      </c>
      <c r="O1804" s="2">
        <f t="shared" si="119"/>
        <v>1.3</v>
      </c>
      <c r="P1804" s="2">
        <f t="shared" si="120"/>
        <v>3.25</v>
      </c>
      <c r="Q1804">
        <f t="shared" si="121"/>
        <v>63.02</v>
      </c>
      <c r="R1804">
        <f t="shared" si="122"/>
        <v>0</v>
      </c>
      <c r="S1804" s="3">
        <f>IF(odi[[#This Row],[Milestones]]=0,0,(odi[[#This Row],[Mat]]/odi[[#This Row],[Milestones]]))</f>
        <v>0</v>
      </c>
      <c r="T1804" s="3">
        <f>odi[[#This Row],[Milestones]]/odi[[#This Row],[Mat]]*100</f>
        <v>0</v>
      </c>
      <c r="U1804" s="3"/>
    </row>
    <row r="1805" spans="1:21" x14ac:dyDescent="0.3">
      <c r="A1805">
        <v>21</v>
      </c>
      <c r="B1805" t="s">
        <v>3120</v>
      </c>
      <c r="C1805" t="s">
        <v>13</v>
      </c>
      <c r="D1805">
        <v>1985</v>
      </c>
      <c r="E1805">
        <v>13</v>
      </c>
      <c r="F1805">
        <v>6</v>
      </c>
      <c r="G1805">
        <v>1</v>
      </c>
      <c r="H1805">
        <v>15</v>
      </c>
      <c r="I1805">
        <v>8</v>
      </c>
      <c r="J1805">
        <v>3</v>
      </c>
      <c r="K1805">
        <v>60</v>
      </c>
      <c r="L1805">
        <v>0</v>
      </c>
      <c r="M1805">
        <v>0</v>
      </c>
      <c r="N1805">
        <v>2</v>
      </c>
      <c r="O1805" s="2">
        <f t="shared" si="119"/>
        <v>1.1538461538461537</v>
      </c>
      <c r="P1805" s="2">
        <f t="shared" si="120"/>
        <v>2.5</v>
      </c>
      <c r="Q1805">
        <f t="shared" si="121"/>
        <v>63</v>
      </c>
      <c r="R1805">
        <f t="shared" si="122"/>
        <v>0</v>
      </c>
      <c r="S1805" s="3">
        <f>IF(odi[[#This Row],[Milestones]]=0,0,(odi[[#This Row],[Mat]]/odi[[#This Row],[Milestones]]))</f>
        <v>0</v>
      </c>
      <c r="T1805" s="3">
        <f>odi[[#This Row],[Milestones]]/odi[[#This Row],[Mat]]*100</f>
        <v>0</v>
      </c>
      <c r="U1805" s="3"/>
    </row>
    <row r="1806" spans="1:21" x14ac:dyDescent="0.3">
      <c r="A1806">
        <v>27</v>
      </c>
      <c r="B1806" t="s">
        <v>1558</v>
      </c>
      <c r="C1806" t="s">
        <v>12</v>
      </c>
      <c r="D1806">
        <v>2015</v>
      </c>
      <c r="E1806">
        <v>15</v>
      </c>
      <c r="F1806">
        <v>8</v>
      </c>
      <c r="G1806">
        <v>4</v>
      </c>
      <c r="H1806">
        <v>42</v>
      </c>
      <c r="I1806">
        <v>13</v>
      </c>
      <c r="J1806">
        <v>10.5</v>
      </c>
      <c r="K1806">
        <v>52.5</v>
      </c>
      <c r="L1806">
        <v>0</v>
      </c>
      <c r="M1806">
        <v>0</v>
      </c>
      <c r="N1806">
        <v>0</v>
      </c>
      <c r="O1806" s="2">
        <f t="shared" si="119"/>
        <v>2.8</v>
      </c>
      <c r="P1806" s="2">
        <f t="shared" si="120"/>
        <v>5.25</v>
      </c>
      <c r="Q1806">
        <f t="shared" si="121"/>
        <v>63</v>
      </c>
      <c r="R1806">
        <f t="shared" si="122"/>
        <v>0</v>
      </c>
      <c r="S1806" s="3">
        <f>IF(odi[[#This Row],[Milestones]]=0,0,(odi[[#This Row],[Mat]]/odi[[#This Row],[Milestones]]))</f>
        <v>0</v>
      </c>
      <c r="T1806" s="3">
        <f>odi[[#This Row],[Milestones]]/odi[[#This Row],[Mat]]*100</f>
        <v>0</v>
      </c>
      <c r="U1806" s="3"/>
    </row>
    <row r="1807" spans="1:21" x14ac:dyDescent="0.3">
      <c r="A1807">
        <v>47</v>
      </c>
      <c r="B1807" t="s">
        <v>1043</v>
      </c>
      <c r="C1807" t="s">
        <v>11</v>
      </c>
      <c r="D1807">
        <v>2011</v>
      </c>
      <c r="E1807">
        <v>120</v>
      </c>
      <c r="F1807">
        <v>46</v>
      </c>
      <c r="G1807">
        <v>21</v>
      </c>
      <c r="H1807">
        <v>141</v>
      </c>
      <c r="I1807">
        <v>24</v>
      </c>
      <c r="J1807">
        <v>5.64</v>
      </c>
      <c r="K1807">
        <v>57.31</v>
      </c>
      <c r="L1807">
        <v>0</v>
      </c>
      <c r="M1807">
        <v>0</v>
      </c>
      <c r="N1807">
        <v>9</v>
      </c>
      <c r="O1807" s="2">
        <f t="shared" si="119"/>
        <v>1.175</v>
      </c>
      <c r="P1807" s="2">
        <f t="shared" si="120"/>
        <v>3.0652173913043477</v>
      </c>
      <c r="Q1807">
        <f t="shared" si="121"/>
        <v>62.95</v>
      </c>
      <c r="R1807">
        <f t="shared" si="122"/>
        <v>0</v>
      </c>
      <c r="S1807" s="3">
        <f>IF(odi[[#This Row],[Milestones]]=0,0,(odi[[#This Row],[Mat]]/odi[[#This Row],[Milestones]]))</f>
        <v>0</v>
      </c>
      <c r="T1807" s="3">
        <f>odi[[#This Row],[Milestones]]/odi[[#This Row],[Mat]]*100</f>
        <v>0</v>
      </c>
      <c r="U1807" s="3"/>
    </row>
    <row r="1808" spans="1:21" x14ac:dyDescent="0.3">
      <c r="A1808">
        <v>6</v>
      </c>
      <c r="B1808" t="s">
        <v>1369</v>
      </c>
      <c r="C1808" t="s">
        <v>22</v>
      </c>
      <c r="D1808">
        <v>2019</v>
      </c>
      <c r="E1808">
        <v>27</v>
      </c>
      <c r="F1808">
        <v>18</v>
      </c>
      <c r="G1808">
        <v>4</v>
      </c>
      <c r="H1808">
        <v>110</v>
      </c>
      <c r="I1808">
        <v>18</v>
      </c>
      <c r="J1808">
        <v>7.85</v>
      </c>
      <c r="K1808">
        <v>54.72</v>
      </c>
      <c r="L1808">
        <v>0</v>
      </c>
      <c r="M1808">
        <v>0</v>
      </c>
      <c r="N1808">
        <v>2</v>
      </c>
      <c r="O1808" s="2">
        <f t="shared" si="119"/>
        <v>4.0740740740740744</v>
      </c>
      <c r="P1808" s="2">
        <f t="shared" si="120"/>
        <v>6.1111111111111107</v>
      </c>
      <c r="Q1808">
        <f t="shared" si="121"/>
        <v>62.57</v>
      </c>
      <c r="R1808">
        <f t="shared" si="122"/>
        <v>0</v>
      </c>
      <c r="S1808" s="3">
        <f>IF(odi[[#This Row],[Milestones]]=0,0,(odi[[#This Row],[Mat]]/odi[[#This Row],[Milestones]]))</f>
        <v>0</v>
      </c>
      <c r="T1808" s="3">
        <f>odi[[#This Row],[Milestones]]/odi[[#This Row],[Mat]]*100</f>
        <v>0</v>
      </c>
      <c r="U1808" s="3"/>
    </row>
    <row r="1809" spans="1:21" x14ac:dyDescent="0.3">
      <c r="A1809">
        <v>14</v>
      </c>
      <c r="B1809" t="s">
        <v>2478</v>
      </c>
      <c r="C1809" t="s">
        <v>15</v>
      </c>
      <c r="D1809">
        <v>2005</v>
      </c>
      <c r="E1809">
        <v>108</v>
      </c>
      <c r="F1809">
        <v>51</v>
      </c>
      <c r="G1809">
        <v>20</v>
      </c>
      <c r="H1809">
        <v>227</v>
      </c>
      <c r="I1809">
        <v>21</v>
      </c>
      <c r="J1809">
        <v>7.32</v>
      </c>
      <c r="K1809">
        <v>55.23</v>
      </c>
      <c r="L1809">
        <v>0</v>
      </c>
      <c r="M1809">
        <v>0</v>
      </c>
      <c r="N1809">
        <v>9</v>
      </c>
      <c r="O1809" s="2">
        <f t="shared" si="119"/>
        <v>2.1018518518518516</v>
      </c>
      <c r="P1809" s="2">
        <f t="shared" si="120"/>
        <v>4.4509803921568629</v>
      </c>
      <c r="Q1809">
        <f t="shared" si="121"/>
        <v>62.55</v>
      </c>
      <c r="R1809">
        <f t="shared" si="122"/>
        <v>0</v>
      </c>
      <c r="S1809" s="3">
        <f>IF(odi[[#This Row],[Milestones]]=0,0,(odi[[#This Row],[Mat]]/odi[[#This Row],[Milestones]]))</f>
        <v>0</v>
      </c>
      <c r="T1809" s="3">
        <f>odi[[#This Row],[Milestones]]/odi[[#This Row],[Mat]]*100</f>
        <v>0</v>
      </c>
      <c r="U1809" s="3"/>
    </row>
    <row r="1810" spans="1:21" x14ac:dyDescent="0.3">
      <c r="A1810">
        <v>47</v>
      </c>
      <c r="B1810" t="s">
        <v>2894</v>
      </c>
      <c r="C1810" t="s">
        <v>2021</v>
      </c>
      <c r="D1810">
        <v>2018</v>
      </c>
      <c r="E1810">
        <v>2</v>
      </c>
      <c r="F1810">
        <v>2</v>
      </c>
      <c r="G1810">
        <v>0</v>
      </c>
      <c r="H1810">
        <v>40</v>
      </c>
      <c r="I1810">
        <v>39</v>
      </c>
      <c r="J1810">
        <v>20</v>
      </c>
      <c r="K1810">
        <v>42.55</v>
      </c>
      <c r="L1810">
        <v>0</v>
      </c>
      <c r="M1810">
        <v>0</v>
      </c>
      <c r="N1810">
        <v>0</v>
      </c>
      <c r="O1810" s="2">
        <f t="shared" si="119"/>
        <v>20</v>
      </c>
      <c r="P1810" s="2">
        <f t="shared" si="120"/>
        <v>20</v>
      </c>
      <c r="Q1810">
        <f t="shared" si="121"/>
        <v>62.55</v>
      </c>
      <c r="R1810">
        <f t="shared" si="122"/>
        <v>0</v>
      </c>
      <c r="S1810" s="3">
        <f>IF(odi[[#This Row],[Milestones]]=0,0,(odi[[#This Row],[Mat]]/odi[[#This Row],[Milestones]]))</f>
        <v>0</v>
      </c>
      <c r="T1810" s="3">
        <f>odi[[#This Row],[Milestones]]/odi[[#This Row],[Mat]]*100</f>
        <v>0</v>
      </c>
      <c r="U1810" s="3"/>
    </row>
    <row r="1811" spans="1:21" x14ac:dyDescent="0.3">
      <c r="A1811">
        <v>26</v>
      </c>
      <c r="B1811" t="s">
        <v>1136</v>
      </c>
      <c r="C1811" t="s">
        <v>11</v>
      </c>
      <c r="D1811">
        <v>2013</v>
      </c>
      <c r="E1811">
        <v>13</v>
      </c>
      <c r="F1811">
        <v>5</v>
      </c>
      <c r="G1811">
        <v>0</v>
      </c>
      <c r="H1811">
        <v>21</v>
      </c>
      <c r="I1811">
        <v>16</v>
      </c>
      <c r="J1811">
        <v>4.2</v>
      </c>
      <c r="K1811">
        <v>58.33</v>
      </c>
      <c r="L1811">
        <v>0</v>
      </c>
      <c r="M1811">
        <v>0</v>
      </c>
      <c r="N1811">
        <v>2</v>
      </c>
      <c r="O1811" s="2">
        <f t="shared" si="119"/>
        <v>1.6153846153846154</v>
      </c>
      <c r="P1811" s="2">
        <f t="shared" si="120"/>
        <v>4.2</v>
      </c>
      <c r="Q1811">
        <f t="shared" si="121"/>
        <v>62.53</v>
      </c>
      <c r="R1811">
        <f t="shared" si="122"/>
        <v>0</v>
      </c>
      <c r="S1811" s="3">
        <f>IF(odi[[#This Row],[Milestones]]=0,0,(odi[[#This Row],[Mat]]/odi[[#This Row],[Milestones]]))</f>
        <v>0</v>
      </c>
      <c r="T1811" s="3">
        <f>odi[[#This Row],[Milestones]]/odi[[#This Row],[Mat]]*100</f>
        <v>0</v>
      </c>
      <c r="U1811" s="3"/>
    </row>
    <row r="1812" spans="1:21" x14ac:dyDescent="0.3">
      <c r="A1812">
        <v>19</v>
      </c>
      <c r="B1812" t="s">
        <v>3018</v>
      </c>
      <c r="C1812" t="s">
        <v>13</v>
      </c>
      <c r="D1812">
        <v>1993</v>
      </c>
      <c r="E1812">
        <v>3</v>
      </c>
      <c r="F1812">
        <v>2</v>
      </c>
      <c r="G1812">
        <v>0</v>
      </c>
      <c r="H1812">
        <v>25</v>
      </c>
      <c r="I1812">
        <v>25</v>
      </c>
      <c r="J1812">
        <v>12.5</v>
      </c>
      <c r="K1812">
        <v>50</v>
      </c>
      <c r="L1812">
        <v>0</v>
      </c>
      <c r="M1812">
        <v>0</v>
      </c>
      <c r="N1812">
        <v>1</v>
      </c>
      <c r="O1812" s="2">
        <f t="shared" si="119"/>
        <v>8.3333333333333339</v>
      </c>
      <c r="P1812" s="2">
        <f t="shared" si="120"/>
        <v>12.5</v>
      </c>
      <c r="Q1812">
        <f t="shared" si="121"/>
        <v>62.5</v>
      </c>
      <c r="R1812">
        <f t="shared" si="122"/>
        <v>0</v>
      </c>
      <c r="S1812" s="3">
        <f>IF(odi[[#This Row],[Milestones]]=0,0,(odi[[#This Row],[Mat]]/odi[[#This Row],[Milestones]]))</f>
        <v>0</v>
      </c>
      <c r="T1812" s="3">
        <f>odi[[#This Row],[Milestones]]/odi[[#This Row],[Mat]]*100</f>
        <v>0</v>
      </c>
      <c r="U1812" s="3"/>
    </row>
    <row r="1813" spans="1:21" x14ac:dyDescent="0.3">
      <c r="A1813">
        <v>26</v>
      </c>
      <c r="B1813" t="s">
        <v>2984</v>
      </c>
      <c r="C1813" t="s">
        <v>14</v>
      </c>
      <c r="D1813">
        <v>1979</v>
      </c>
      <c r="E1813">
        <v>5</v>
      </c>
      <c r="F1813">
        <v>3</v>
      </c>
      <c r="G1813">
        <v>0</v>
      </c>
      <c r="H1813">
        <v>29</v>
      </c>
      <c r="I1813">
        <v>18</v>
      </c>
      <c r="J1813">
        <v>9.66</v>
      </c>
      <c r="K1813">
        <v>52.72</v>
      </c>
      <c r="L1813">
        <v>0</v>
      </c>
      <c r="M1813">
        <v>0</v>
      </c>
      <c r="N1813">
        <v>1</v>
      </c>
      <c r="O1813" s="2">
        <f t="shared" si="119"/>
        <v>5.8</v>
      </c>
      <c r="P1813" s="2">
        <f t="shared" si="120"/>
        <v>9.6666666666666661</v>
      </c>
      <c r="Q1813">
        <f t="shared" si="121"/>
        <v>62.379999999999995</v>
      </c>
      <c r="R1813">
        <f t="shared" si="122"/>
        <v>0</v>
      </c>
      <c r="S1813" s="3">
        <f>IF(odi[[#This Row],[Milestones]]=0,0,(odi[[#This Row],[Mat]]/odi[[#This Row],[Milestones]]))</f>
        <v>0</v>
      </c>
      <c r="T1813" s="3">
        <f>odi[[#This Row],[Milestones]]/odi[[#This Row],[Mat]]*100</f>
        <v>0</v>
      </c>
      <c r="U1813" s="3"/>
    </row>
    <row r="1814" spans="1:21" x14ac:dyDescent="0.3">
      <c r="A1814">
        <v>18</v>
      </c>
      <c r="B1814" t="s">
        <v>1879</v>
      </c>
      <c r="C1814" t="s">
        <v>13</v>
      </c>
      <c r="D1814">
        <v>2019</v>
      </c>
      <c r="E1814">
        <v>14</v>
      </c>
      <c r="F1814">
        <v>7</v>
      </c>
      <c r="G1814">
        <v>3</v>
      </c>
      <c r="H1814">
        <v>13</v>
      </c>
      <c r="I1814">
        <v>7</v>
      </c>
      <c r="J1814">
        <v>3.25</v>
      </c>
      <c r="K1814">
        <v>59.09</v>
      </c>
      <c r="L1814">
        <v>0</v>
      </c>
      <c r="M1814">
        <v>0</v>
      </c>
      <c r="N1814">
        <v>1</v>
      </c>
      <c r="O1814" s="2">
        <f t="shared" si="119"/>
        <v>0.9285714285714286</v>
      </c>
      <c r="P1814" s="2">
        <f t="shared" si="120"/>
        <v>1.8571428571428572</v>
      </c>
      <c r="Q1814">
        <f t="shared" si="121"/>
        <v>62.34</v>
      </c>
      <c r="R1814">
        <f t="shared" si="122"/>
        <v>0</v>
      </c>
      <c r="S1814" s="3">
        <f>IF(odi[[#This Row],[Milestones]]=0,0,(odi[[#This Row],[Mat]]/odi[[#This Row],[Milestones]]))</f>
        <v>0</v>
      </c>
      <c r="T1814" s="3">
        <f>odi[[#This Row],[Milestones]]/odi[[#This Row],[Mat]]*100</f>
        <v>0</v>
      </c>
      <c r="U1814" s="3"/>
    </row>
    <row r="1815" spans="1:21" x14ac:dyDescent="0.3">
      <c r="A1815">
        <v>38</v>
      </c>
      <c r="B1815" t="s">
        <v>1130</v>
      </c>
      <c r="C1815" t="s">
        <v>16</v>
      </c>
      <c r="D1815">
        <v>2014</v>
      </c>
      <c r="E1815">
        <v>31</v>
      </c>
      <c r="F1815">
        <v>23</v>
      </c>
      <c r="G1815">
        <v>6</v>
      </c>
      <c r="H1815">
        <v>142</v>
      </c>
      <c r="I1815">
        <v>31</v>
      </c>
      <c r="J1815">
        <v>8.35</v>
      </c>
      <c r="K1815">
        <v>53.99</v>
      </c>
      <c r="L1815">
        <v>0</v>
      </c>
      <c r="M1815">
        <v>0</v>
      </c>
      <c r="N1815">
        <v>4</v>
      </c>
      <c r="O1815" s="2">
        <f t="shared" si="119"/>
        <v>4.580645161290323</v>
      </c>
      <c r="P1815" s="2">
        <f t="shared" si="120"/>
        <v>6.1739130434782608</v>
      </c>
      <c r="Q1815">
        <f t="shared" si="121"/>
        <v>62.34</v>
      </c>
      <c r="R1815">
        <f t="shared" si="122"/>
        <v>0</v>
      </c>
      <c r="S1815" s="3">
        <f>IF(odi[[#This Row],[Milestones]]=0,0,(odi[[#This Row],[Mat]]/odi[[#This Row],[Milestones]]))</f>
        <v>0</v>
      </c>
      <c r="T1815" s="3">
        <f>odi[[#This Row],[Milestones]]/odi[[#This Row],[Mat]]*100</f>
        <v>0</v>
      </c>
      <c r="U1815" s="3"/>
    </row>
    <row r="1816" spans="1:21" x14ac:dyDescent="0.3">
      <c r="A1816">
        <v>11</v>
      </c>
      <c r="B1816" t="s">
        <v>2940</v>
      </c>
      <c r="C1816" t="s">
        <v>2040</v>
      </c>
      <c r="D1816">
        <v>2004</v>
      </c>
      <c r="E1816">
        <v>2</v>
      </c>
      <c r="F1816">
        <v>2</v>
      </c>
      <c r="G1816">
        <v>0</v>
      </c>
      <c r="H1816">
        <v>34</v>
      </c>
      <c r="I1816">
        <v>26</v>
      </c>
      <c r="J1816">
        <v>17</v>
      </c>
      <c r="K1816">
        <v>45.33</v>
      </c>
      <c r="L1816">
        <v>0</v>
      </c>
      <c r="M1816">
        <v>0</v>
      </c>
      <c r="N1816">
        <v>0</v>
      </c>
      <c r="O1816" s="2">
        <f t="shared" si="119"/>
        <v>17</v>
      </c>
      <c r="P1816" s="2">
        <f t="shared" si="120"/>
        <v>17</v>
      </c>
      <c r="Q1816">
        <f t="shared" si="121"/>
        <v>62.33</v>
      </c>
      <c r="R1816">
        <f t="shared" si="122"/>
        <v>0</v>
      </c>
      <c r="S1816" s="3">
        <f>IF(odi[[#This Row],[Milestones]]=0,0,(odi[[#This Row],[Mat]]/odi[[#This Row],[Milestones]]))</f>
        <v>0</v>
      </c>
      <c r="T1816" s="3">
        <f>odi[[#This Row],[Milestones]]/odi[[#This Row],[Mat]]*100</f>
        <v>0</v>
      </c>
      <c r="U1816" s="3"/>
    </row>
    <row r="1817" spans="1:21" x14ac:dyDescent="0.3">
      <c r="A1817">
        <v>34</v>
      </c>
      <c r="B1817" t="s">
        <v>2991</v>
      </c>
      <c r="C1817" t="s">
        <v>16</v>
      </c>
      <c r="D1817">
        <v>1980</v>
      </c>
      <c r="E1817">
        <v>2</v>
      </c>
      <c r="F1817">
        <v>2</v>
      </c>
      <c r="G1817">
        <v>0</v>
      </c>
      <c r="H1817">
        <v>28</v>
      </c>
      <c r="I1817">
        <v>24</v>
      </c>
      <c r="J1817">
        <v>14</v>
      </c>
      <c r="K1817">
        <v>48.27</v>
      </c>
      <c r="L1817">
        <v>0</v>
      </c>
      <c r="M1817">
        <v>0</v>
      </c>
      <c r="N1817">
        <v>0</v>
      </c>
      <c r="O1817" s="2">
        <f t="shared" si="119"/>
        <v>14</v>
      </c>
      <c r="P1817" s="2">
        <f t="shared" si="120"/>
        <v>14</v>
      </c>
      <c r="Q1817">
        <f t="shared" si="121"/>
        <v>62.27</v>
      </c>
      <c r="R1817">
        <f t="shared" si="122"/>
        <v>0</v>
      </c>
      <c r="S1817" s="3">
        <f>IF(odi[[#This Row],[Milestones]]=0,0,(odi[[#This Row],[Mat]]/odi[[#This Row],[Milestones]]))</f>
        <v>0</v>
      </c>
      <c r="T1817" s="3">
        <f>odi[[#This Row],[Milestones]]/odi[[#This Row],[Mat]]*100</f>
        <v>0</v>
      </c>
      <c r="U1817" s="3"/>
    </row>
    <row r="1818" spans="1:21" x14ac:dyDescent="0.3">
      <c r="A1818">
        <v>28</v>
      </c>
      <c r="B1818" t="s">
        <v>2751</v>
      </c>
      <c r="C1818" t="s">
        <v>2024</v>
      </c>
      <c r="D1818">
        <v>2000</v>
      </c>
      <c r="E1818">
        <v>21</v>
      </c>
      <c r="F1818">
        <v>15</v>
      </c>
      <c r="G1818">
        <v>5</v>
      </c>
      <c r="H1818">
        <v>68</v>
      </c>
      <c r="I1818">
        <v>15</v>
      </c>
      <c r="J1818">
        <v>6.8</v>
      </c>
      <c r="K1818">
        <v>55.28</v>
      </c>
      <c r="L1818">
        <v>0</v>
      </c>
      <c r="M1818">
        <v>0</v>
      </c>
      <c r="N1818">
        <v>2</v>
      </c>
      <c r="O1818" s="2">
        <f t="shared" si="119"/>
        <v>3.2380952380952381</v>
      </c>
      <c r="P1818" s="2">
        <f t="shared" si="120"/>
        <v>4.5333333333333332</v>
      </c>
      <c r="Q1818">
        <f t="shared" si="121"/>
        <v>62.08</v>
      </c>
      <c r="R1818">
        <f t="shared" si="122"/>
        <v>0</v>
      </c>
      <c r="S1818" s="3">
        <f>IF(odi[[#This Row],[Milestones]]=0,0,(odi[[#This Row],[Mat]]/odi[[#This Row],[Milestones]]))</f>
        <v>0</v>
      </c>
      <c r="T1818" s="3">
        <f>odi[[#This Row],[Milestones]]/odi[[#This Row],[Mat]]*100</f>
        <v>0</v>
      </c>
      <c r="U1818" s="3"/>
    </row>
    <row r="1819" spans="1:21" x14ac:dyDescent="0.3">
      <c r="A1819">
        <v>14</v>
      </c>
      <c r="B1819" t="s">
        <v>2615</v>
      </c>
      <c r="C1819" t="s">
        <v>11</v>
      </c>
      <c r="D1819">
        <v>1989</v>
      </c>
      <c r="E1819">
        <v>13</v>
      </c>
      <c r="F1819">
        <v>13</v>
      </c>
      <c r="G1819">
        <v>0</v>
      </c>
      <c r="H1819">
        <v>122</v>
      </c>
      <c r="I1819">
        <v>51</v>
      </c>
      <c r="J1819">
        <v>9.3800000000000008</v>
      </c>
      <c r="K1819">
        <v>52.58</v>
      </c>
      <c r="L1819">
        <v>0</v>
      </c>
      <c r="M1819">
        <v>1</v>
      </c>
      <c r="N1819">
        <v>4</v>
      </c>
      <c r="O1819" s="2">
        <f t="shared" si="119"/>
        <v>9.384615384615385</v>
      </c>
      <c r="P1819" s="2">
        <f t="shared" si="120"/>
        <v>9.384615384615385</v>
      </c>
      <c r="Q1819">
        <f t="shared" si="121"/>
        <v>61.96</v>
      </c>
      <c r="R1819">
        <f t="shared" si="122"/>
        <v>1</v>
      </c>
      <c r="S1819" s="3">
        <f>IF(odi[[#This Row],[Milestones]]=0,0,(odi[[#This Row],[Mat]]/odi[[#This Row],[Milestones]]))</f>
        <v>13</v>
      </c>
      <c r="T1819" s="3">
        <f>odi[[#This Row],[Milestones]]/odi[[#This Row],[Mat]]*100</f>
        <v>7.6923076923076925</v>
      </c>
      <c r="U1819" s="3"/>
    </row>
    <row r="1820" spans="1:21" x14ac:dyDescent="0.3">
      <c r="A1820">
        <v>0</v>
      </c>
      <c r="B1820" t="s">
        <v>1579</v>
      </c>
      <c r="C1820" t="s">
        <v>11</v>
      </c>
      <c r="D1820">
        <v>2019</v>
      </c>
      <c r="E1820">
        <v>50</v>
      </c>
      <c r="F1820">
        <v>8</v>
      </c>
      <c r="G1820">
        <v>3</v>
      </c>
      <c r="H1820">
        <v>39</v>
      </c>
      <c r="I1820">
        <v>18</v>
      </c>
      <c r="J1820">
        <v>7.8</v>
      </c>
      <c r="K1820">
        <v>54.16</v>
      </c>
      <c r="L1820">
        <v>0</v>
      </c>
      <c r="M1820">
        <v>0</v>
      </c>
      <c r="N1820">
        <v>1</v>
      </c>
      <c r="O1820" s="2">
        <f t="shared" si="119"/>
        <v>0.78</v>
      </c>
      <c r="P1820" s="2">
        <f t="shared" si="120"/>
        <v>4.875</v>
      </c>
      <c r="Q1820">
        <f t="shared" si="121"/>
        <v>61.959999999999994</v>
      </c>
      <c r="R1820">
        <f t="shared" si="122"/>
        <v>0</v>
      </c>
      <c r="S1820" s="3">
        <f>IF(odi[[#This Row],[Milestones]]=0,0,(odi[[#This Row],[Mat]]/odi[[#This Row],[Milestones]]))</f>
        <v>0</v>
      </c>
      <c r="T1820" s="3">
        <f>odi[[#This Row],[Milestones]]/odi[[#This Row],[Mat]]*100</f>
        <v>0</v>
      </c>
      <c r="U1820" s="3"/>
    </row>
    <row r="1821" spans="1:21" x14ac:dyDescent="0.3">
      <c r="A1821">
        <v>41</v>
      </c>
      <c r="B1821" t="s">
        <v>2996</v>
      </c>
      <c r="C1821" t="s">
        <v>2034</v>
      </c>
      <c r="D1821">
        <v>2003</v>
      </c>
      <c r="E1821">
        <v>5</v>
      </c>
      <c r="F1821">
        <v>4</v>
      </c>
      <c r="G1821">
        <v>1</v>
      </c>
      <c r="H1821">
        <v>27</v>
      </c>
      <c r="I1821">
        <v>24</v>
      </c>
      <c r="J1821">
        <v>9</v>
      </c>
      <c r="K1821">
        <v>52.94</v>
      </c>
      <c r="L1821">
        <v>0</v>
      </c>
      <c r="M1821">
        <v>0</v>
      </c>
      <c r="N1821">
        <v>2</v>
      </c>
      <c r="O1821" s="2">
        <f t="shared" si="119"/>
        <v>5.4</v>
      </c>
      <c r="P1821" s="2">
        <f t="shared" si="120"/>
        <v>6.75</v>
      </c>
      <c r="Q1821">
        <f t="shared" si="121"/>
        <v>61.94</v>
      </c>
      <c r="R1821">
        <f t="shared" si="122"/>
        <v>0</v>
      </c>
      <c r="S1821" s="3">
        <f>IF(odi[[#This Row],[Milestones]]=0,0,(odi[[#This Row],[Mat]]/odi[[#This Row],[Milestones]]))</f>
        <v>0</v>
      </c>
      <c r="T1821" s="3">
        <f>odi[[#This Row],[Milestones]]/odi[[#This Row],[Mat]]*100</f>
        <v>0</v>
      </c>
      <c r="U1821" s="3"/>
    </row>
    <row r="1822" spans="1:21" x14ac:dyDescent="0.3">
      <c r="A1822">
        <v>32</v>
      </c>
      <c r="B1822" t="s">
        <v>3091</v>
      </c>
      <c r="C1822" t="s">
        <v>2030</v>
      </c>
      <c r="D1822">
        <v>2011</v>
      </c>
      <c r="E1822">
        <v>1</v>
      </c>
      <c r="F1822">
        <v>1</v>
      </c>
      <c r="G1822">
        <v>0</v>
      </c>
      <c r="H1822">
        <v>18</v>
      </c>
      <c r="I1822">
        <v>18</v>
      </c>
      <c r="J1822">
        <v>18</v>
      </c>
      <c r="K1822">
        <v>43.9</v>
      </c>
      <c r="L1822">
        <v>0</v>
      </c>
      <c r="M1822">
        <v>0</v>
      </c>
      <c r="N1822">
        <v>0</v>
      </c>
      <c r="O1822" s="2">
        <f t="shared" si="119"/>
        <v>18</v>
      </c>
      <c r="P1822" s="2">
        <f t="shared" si="120"/>
        <v>18</v>
      </c>
      <c r="Q1822">
        <f t="shared" si="121"/>
        <v>61.9</v>
      </c>
      <c r="R1822">
        <f t="shared" si="122"/>
        <v>0</v>
      </c>
      <c r="S1822" s="3">
        <f>IF(odi[[#This Row],[Milestones]]=0,0,(odi[[#This Row],[Mat]]/odi[[#This Row],[Milestones]]))</f>
        <v>0</v>
      </c>
      <c r="T1822" s="3">
        <f>odi[[#This Row],[Milestones]]/odi[[#This Row],[Mat]]*100</f>
        <v>0</v>
      </c>
      <c r="U1822" s="3"/>
    </row>
    <row r="1823" spans="1:21" x14ac:dyDescent="0.3">
      <c r="A1823">
        <v>33</v>
      </c>
      <c r="B1823" t="s">
        <v>2682</v>
      </c>
      <c r="C1823" t="s">
        <v>15</v>
      </c>
      <c r="D1823">
        <v>2004</v>
      </c>
      <c r="E1823">
        <v>34</v>
      </c>
      <c r="F1823">
        <v>17</v>
      </c>
      <c r="G1823">
        <v>5</v>
      </c>
      <c r="H1823">
        <v>94</v>
      </c>
      <c r="I1823">
        <v>25</v>
      </c>
      <c r="J1823">
        <v>7.83</v>
      </c>
      <c r="K1823">
        <v>54.02</v>
      </c>
      <c r="L1823">
        <v>0</v>
      </c>
      <c r="M1823">
        <v>0</v>
      </c>
      <c r="N1823">
        <v>2</v>
      </c>
      <c r="O1823" s="2">
        <f t="shared" si="119"/>
        <v>2.7647058823529411</v>
      </c>
      <c r="P1823" s="2">
        <f t="shared" si="120"/>
        <v>5.5294117647058822</v>
      </c>
      <c r="Q1823">
        <f t="shared" si="121"/>
        <v>61.85</v>
      </c>
      <c r="R1823">
        <f t="shared" si="122"/>
        <v>0</v>
      </c>
      <c r="S1823" s="3">
        <f>IF(odi[[#This Row],[Milestones]]=0,0,(odi[[#This Row],[Mat]]/odi[[#This Row],[Milestones]]))</f>
        <v>0</v>
      </c>
      <c r="T1823" s="3">
        <f>odi[[#This Row],[Milestones]]/odi[[#This Row],[Mat]]*100</f>
        <v>0</v>
      </c>
      <c r="U1823" s="3"/>
    </row>
    <row r="1824" spans="1:21" x14ac:dyDescent="0.3">
      <c r="A1824">
        <v>14</v>
      </c>
      <c r="B1824" t="s">
        <v>2531</v>
      </c>
      <c r="C1824" t="s">
        <v>19</v>
      </c>
      <c r="D1824">
        <v>2000</v>
      </c>
      <c r="E1824">
        <v>63</v>
      </c>
      <c r="F1824">
        <v>35</v>
      </c>
      <c r="G1824">
        <v>13</v>
      </c>
      <c r="H1824">
        <v>168</v>
      </c>
      <c r="I1824">
        <v>29</v>
      </c>
      <c r="J1824">
        <v>7.63</v>
      </c>
      <c r="K1824">
        <v>54.19</v>
      </c>
      <c r="L1824">
        <v>0</v>
      </c>
      <c r="M1824">
        <v>0</v>
      </c>
      <c r="N1824">
        <v>6</v>
      </c>
      <c r="O1824" s="2">
        <f t="shared" si="119"/>
        <v>2.6666666666666665</v>
      </c>
      <c r="P1824" s="2">
        <f t="shared" si="120"/>
        <v>4.8</v>
      </c>
      <c r="Q1824">
        <f t="shared" si="121"/>
        <v>61.82</v>
      </c>
      <c r="R1824">
        <f t="shared" si="122"/>
        <v>0</v>
      </c>
      <c r="S1824" s="3">
        <f>IF(odi[[#This Row],[Milestones]]=0,0,(odi[[#This Row],[Mat]]/odi[[#This Row],[Milestones]]))</f>
        <v>0</v>
      </c>
      <c r="T1824" s="3">
        <f>odi[[#This Row],[Milestones]]/odi[[#This Row],[Mat]]*100</f>
        <v>0</v>
      </c>
      <c r="U1824" s="3"/>
    </row>
    <row r="1825" spans="1:21" x14ac:dyDescent="0.3">
      <c r="A1825">
        <v>13</v>
      </c>
      <c r="B1825" t="s">
        <v>886</v>
      </c>
      <c r="C1825" t="s">
        <v>11</v>
      </c>
      <c r="D1825">
        <v>2011</v>
      </c>
      <c r="E1825">
        <v>7</v>
      </c>
      <c r="F1825">
        <v>6</v>
      </c>
      <c r="G1825">
        <v>1</v>
      </c>
      <c r="H1825">
        <v>79</v>
      </c>
      <c r="I1825">
        <v>27</v>
      </c>
      <c r="J1825">
        <v>15.8</v>
      </c>
      <c r="K1825">
        <v>45.93</v>
      </c>
      <c r="L1825">
        <v>0</v>
      </c>
      <c r="M1825">
        <v>0</v>
      </c>
      <c r="N1825">
        <v>0</v>
      </c>
      <c r="O1825" s="2">
        <f t="shared" si="119"/>
        <v>11.285714285714286</v>
      </c>
      <c r="P1825" s="2">
        <f t="shared" si="120"/>
        <v>13.166666666666666</v>
      </c>
      <c r="Q1825">
        <f t="shared" si="121"/>
        <v>61.730000000000004</v>
      </c>
      <c r="R1825">
        <f t="shared" si="122"/>
        <v>0</v>
      </c>
      <c r="S1825" s="3">
        <f>IF(odi[[#This Row],[Milestones]]=0,0,(odi[[#This Row],[Mat]]/odi[[#This Row],[Milestones]]))</f>
        <v>0</v>
      </c>
      <c r="T1825" s="3">
        <f>odi[[#This Row],[Milestones]]/odi[[#This Row],[Mat]]*100</f>
        <v>0</v>
      </c>
      <c r="U1825" s="3"/>
    </row>
    <row r="1826" spans="1:21" x14ac:dyDescent="0.3">
      <c r="A1826">
        <v>48</v>
      </c>
      <c r="B1826" t="s">
        <v>721</v>
      </c>
      <c r="C1826" t="s">
        <v>14</v>
      </c>
      <c r="D1826">
        <v>2019</v>
      </c>
      <c r="E1826">
        <v>2</v>
      </c>
      <c r="F1826">
        <v>2</v>
      </c>
      <c r="G1826">
        <v>1</v>
      </c>
      <c r="H1826">
        <v>17</v>
      </c>
      <c r="I1826">
        <v>9</v>
      </c>
      <c r="J1826">
        <v>17</v>
      </c>
      <c r="K1826">
        <v>44.73</v>
      </c>
      <c r="L1826">
        <v>0</v>
      </c>
      <c r="M1826">
        <v>0</v>
      </c>
      <c r="N1826">
        <v>0</v>
      </c>
      <c r="O1826" s="2">
        <f t="shared" si="119"/>
        <v>8.5</v>
      </c>
      <c r="P1826" s="2">
        <f t="shared" si="120"/>
        <v>8.5</v>
      </c>
      <c r="Q1826">
        <f t="shared" si="121"/>
        <v>61.73</v>
      </c>
      <c r="R1826">
        <f t="shared" si="122"/>
        <v>0</v>
      </c>
      <c r="S1826" s="3">
        <f>IF(odi[[#This Row],[Milestones]]=0,0,(odi[[#This Row],[Mat]]/odi[[#This Row],[Milestones]]))</f>
        <v>0</v>
      </c>
      <c r="T1826" s="3">
        <f>odi[[#This Row],[Milestones]]/odi[[#This Row],[Mat]]*100</f>
        <v>0</v>
      </c>
      <c r="U1826" s="3"/>
    </row>
    <row r="1827" spans="1:21" x14ac:dyDescent="0.3">
      <c r="A1827">
        <v>13</v>
      </c>
      <c r="B1827" t="s">
        <v>3012</v>
      </c>
      <c r="C1827" t="s">
        <v>20</v>
      </c>
      <c r="D1827">
        <v>2004</v>
      </c>
      <c r="E1827">
        <v>10</v>
      </c>
      <c r="F1827">
        <v>8</v>
      </c>
      <c r="G1827">
        <v>7</v>
      </c>
      <c r="H1827">
        <v>26</v>
      </c>
      <c r="I1827">
        <v>11</v>
      </c>
      <c r="J1827">
        <v>26</v>
      </c>
      <c r="K1827">
        <v>35.61</v>
      </c>
      <c r="L1827">
        <v>0</v>
      </c>
      <c r="M1827">
        <v>0</v>
      </c>
      <c r="N1827">
        <v>1</v>
      </c>
      <c r="O1827" s="2">
        <f t="shared" si="119"/>
        <v>2.6</v>
      </c>
      <c r="P1827" s="2">
        <f t="shared" si="120"/>
        <v>3.25</v>
      </c>
      <c r="Q1827">
        <f t="shared" si="121"/>
        <v>61.61</v>
      </c>
      <c r="R1827">
        <f t="shared" si="122"/>
        <v>0</v>
      </c>
      <c r="S1827" s="3">
        <f>IF(odi[[#This Row],[Milestones]]=0,0,(odi[[#This Row],[Mat]]/odi[[#This Row],[Milestones]]))</f>
        <v>0</v>
      </c>
      <c r="T1827" s="3">
        <f>odi[[#This Row],[Milestones]]/odi[[#This Row],[Mat]]*100</f>
        <v>0</v>
      </c>
      <c r="U1827" s="3"/>
    </row>
    <row r="1828" spans="1:21" x14ac:dyDescent="0.3">
      <c r="A1828">
        <v>15</v>
      </c>
      <c r="B1828" t="s">
        <v>2532</v>
      </c>
      <c r="C1828" t="s">
        <v>15</v>
      </c>
      <c r="D1828">
        <v>1984</v>
      </c>
      <c r="E1828">
        <v>11</v>
      </c>
      <c r="F1828">
        <v>11</v>
      </c>
      <c r="G1828">
        <v>0</v>
      </c>
      <c r="H1828">
        <v>167</v>
      </c>
      <c r="I1828">
        <v>41</v>
      </c>
      <c r="J1828">
        <v>15.18</v>
      </c>
      <c r="K1828">
        <v>46.38</v>
      </c>
      <c r="L1828">
        <v>0</v>
      </c>
      <c r="M1828">
        <v>0</v>
      </c>
      <c r="N1828">
        <v>2</v>
      </c>
      <c r="O1828" s="2">
        <f t="shared" si="119"/>
        <v>15.181818181818182</v>
      </c>
      <c r="P1828" s="2">
        <f t="shared" si="120"/>
        <v>15.181818181818182</v>
      </c>
      <c r="Q1828">
        <f t="shared" si="121"/>
        <v>61.56</v>
      </c>
      <c r="R1828">
        <f t="shared" si="122"/>
        <v>0</v>
      </c>
      <c r="S1828" s="3">
        <f>IF(odi[[#This Row],[Milestones]]=0,0,(odi[[#This Row],[Mat]]/odi[[#This Row],[Milestones]]))</f>
        <v>0</v>
      </c>
      <c r="T1828" s="3">
        <f>odi[[#This Row],[Milestones]]/odi[[#This Row],[Mat]]*100</f>
        <v>0</v>
      </c>
      <c r="U1828" s="3"/>
    </row>
    <row r="1829" spans="1:21" x14ac:dyDescent="0.3">
      <c r="A1829">
        <v>15</v>
      </c>
      <c r="B1829" t="s">
        <v>828</v>
      </c>
      <c r="C1829" t="s">
        <v>21</v>
      </c>
      <c r="D1829">
        <v>2019</v>
      </c>
      <c r="E1829">
        <v>38</v>
      </c>
      <c r="F1829">
        <v>22</v>
      </c>
      <c r="G1829">
        <v>6</v>
      </c>
      <c r="H1829">
        <v>107</v>
      </c>
      <c r="I1829">
        <v>17</v>
      </c>
      <c r="J1829">
        <v>6.68</v>
      </c>
      <c r="K1829">
        <v>54.87</v>
      </c>
      <c r="L1829">
        <v>0</v>
      </c>
      <c r="M1829">
        <v>0</v>
      </c>
      <c r="N1829">
        <v>4</v>
      </c>
      <c r="O1829" s="2">
        <f t="shared" si="119"/>
        <v>2.8157894736842106</v>
      </c>
      <c r="P1829" s="2">
        <f t="shared" si="120"/>
        <v>4.8636363636363633</v>
      </c>
      <c r="Q1829">
        <f t="shared" si="121"/>
        <v>61.55</v>
      </c>
      <c r="R1829">
        <f t="shared" si="122"/>
        <v>0</v>
      </c>
      <c r="S1829" s="3">
        <f>IF(odi[[#This Row],[Milestones]]=0,0,(odi[[#This Row],[Mat]]/odi[[#This Row],[Milestones]]))</f>
        <v>0</v>
      </c>
      <c r="T1829" s="3">
        <f>odi[[#This Row],[Milestones]]/odi[[#This Row],[Mat]]*100</f>
        <v>0</v>
      </c>
      <c r="U1829" s="3"/>
    </row>
    <row r="1830" spans="1:21" x14ac:dyDescent="0.3">
      <c r="A1830">
        <v>20</v>
      </c>
      <c r="B1830" t="s">
        <v>2911</v>
      </c>
      <c r="C1830" t="s">
        <v>2022</v>
      </c>
      <c r="D1830">
        <v>1996</v>
      </c>
      <c r="E1830">
        <v>4</v>
      </c>
      <c r="F1830">
        <v>4</v>
      </c>
      <c r="G1830">
        <v>0</v>
      </c>
      <c r="H1830">
        <v>38</v>
      </c>
      <c r="I1830">
        <v>23</v>
      </c>
      <c r="J1830">
        <v>9.5</v>
      </c>
      <c r="K1830">
        <v>52.05</v>
      </c>
      <c r="L1830">
        <v>0</v>
      </c>
      <c r="M1830">
        <v>0</v>
      </c>
      <c r="N1830">
        <v>0</v>
      </c>
      <c r="O1830" s="2">
        <f t="shared" si="119"/>
        <v>9.5</v>
      </c>
      <c r="P1830" s="2">
        <f t="shared" si="120"/>
        <v>9.5</v>
      </c>
      <c r="Q1830">
        <f t="shared" si="121"/>
        <v>61.55</v>
      </c>
      <c r="R1830">
        <f t="shared" si="122"/>
        <v>0</v>
      </c>
      <c r="S1830" s="3">
        <f>IF(odi[[#This Row],[Milestones]]=0,0,(odi[[#This Row],[Mat]]/odi[[#This Row],[Milestones]]))</f>
        <v>0</v>
      </c>
      <c r="T1830" s="3">
        <f>odi[[#This Row],[Milestones]]/odi[[#This Row],[Mat]]*100</f>
        <v>0</v>
      </c>
      <c r="U1830" s="3"/>
    </row>
    <row r="1831" spans="1:21" x14ac:dyDescent="0.3">
      <c r="A1831">
        <v>1</v>
      </c>
      <c r="B1831" t="s">
        <v>3106</v>
      </c>
      <c r="C1831" t="s">
        <v>17</v>
      </c>
      <c r="D1831">
        <v>2000</v>
      </c>
      <c r="E1831">
        <v>1</v>
      </c>
      <c r="F1831">
        <v>1</v>
      </c>
      <c r="G1831">
        <v>1</v>
      </c>
      <c r="H1831">
        <v>16</v>
      </c>
      <c r="I1831">
        <v>16</v>
      </c>
      <c r="J1831">
        <v>0</v>
      </c>
      <c r="K1831">
        <v>61.53</v>
      </c>
      <c r="L1831">
        <v>0</v>
      </c>
      <c r="M1831">
        <v>0</v>
      </c>
      <c r="N1831">
        <v>0</v>
      </c>
      <c r="O1831" s="2">
        <f t="shared" si="119"/>
        <v>16</v>
      </c>
      <c r="P1831" s="2">
        <f t="shared" si="120"/>
        <v>16</v>
      </c>
      <c r="Q1831">
        <f t="shared" si="121"/>
        <v>61.53</v>
      </c>
      <c r="R1831">
        <f t="shared" si="122"/>
        <v>0</v>
      </c>
      <c r="S1831" s="3">
        <f>IF(odi[[#This Row],[Milestones]]=0,0,(odi[[#This Row],[Mat]]/odi[[#This Row],[Milestones]]))</f>
        <v>0</v>
      </c>
      <c r="T1831" s="3">
        <f>odi[[#This Row],[Milestones]]/odi[[#This Row],[Mat]]*100</f>
        <v>0</v>
      </c>
      <c r="U1831" s="3"/>
    </row>
    <row r="1832" spans="1:21" x14ac:dyDescent="0.3">
      <c r="A1832">
        <v>27</v>
      </c>
      <c r="B1832" t="s">
        <v>2811</v>
      </c>
      <c r="C1832" t="s">
        <v>16</v>
      </c>
      <c r="D1832">
        <v>1995</v>
      </c>
      <c r="E1832">
        <v>3</v>
      </c>
      <c r="F1832">
        <v>3</v>
      </c>
      <c r="G1832">
        <v>0</v>
      </c>
      <c r="H1832">
        <v>53</v>
      </c>
      <c r="I1832">
        <v>38</v>
      </c>
      <c r="J1832">
        <v>17.66</v>
      </c>
      <c r="K1832">
        <v>43.8</v>
      </c>
      <c r="L1832">
        <v>0</v>
      </c>
      <c r="M1832">
        <v>0</v>
      </c>
      <c r="N1832">
        <v>0</v>
      </c>
      <c r="O1832" s="2">
        <f t="shared" si="119"/>
        <v>17.666666666666668</v>
      </c>
      <c r="P1832" s="2">
        <f t="shared" si="120"/>
        <v>17.666666666666668</v>
      </c>
      <c r="Q1832">
        <f t="shared" si="121"/>
        <v>61.459999999999994</v>
      </c>
      <c r="R1832">
        <f t="shared" si="122"/>
        <v>0</v>
      </c>
      <c r="S1832" s="3">
        <f>IF(odi[[#This Row],[Milestones]]=0,0,(odi[[#This Row],[Mat]]/odi[[#This Row],[Milestones]]))</f>
        <v>0</v>
      </c>
      <c r="T1832" s="3">
        <f>odi[[#This Row],[Milestones]]/odi[[#This Row],[Mat]]*100</f>
        <v>0</v>
      </c>
      <c r="U1832" s="3"/>
    </row>
    <row r="1833" spans="1:21" x14ac:dyDescent="0.3">
      <c r="A1833">
        <v>25</v>
      </c>
      <c r="B1833" t="s">
        <v>2983</v>
      </c>
      <c r="C1833" t="s">
        <v>22</v>
      </c>
      <c r="D1833">
        <v>2007</v>
      </c>
      <c r="E1833">
        <v>3</v>
      </c>
      <c r="F1833">
        <v>3</v>
      </c>
      <c r="G1833">
        <v>0</v>
      </c>
      <c r="H1833">
        <v>29</v>
      </c>
      <c r="I1833">
        <v>18</v>
      </c>
      <c r="J1833">
        <v>9.66</v>
      </c>
      <c r="K1833">
        <v>51.78</v>
      </c>
      <c r="L1833">
        <v>0</v>
      </c>
      <c r="M1833">
        <v>0</v>
      </c>
      <c r="N1833">
        <v>1</v>
      </c>
      <c r="O1833" s="2">
        <f t="shared" si="119"/>
        <v>9.6666666666666661</v>
      </c>
      <c r="P1833" s="2">
        <f t="shared" si="120"/>
        <v>9.6666666666666661</v>
      </c>
      <c r="Q1833">
        <f t="shared" si="121"/>
        <v>61.44</v>
      </c>
      <c r="R1833">
        <f t="shared" si="122"/>
        <v>0</v>
      </c>
      <c r="S1833" s="3">
        <f>IF(odi[[#This Row],[Milestones]]=0,0,(odi[[#This Row],[Mat]]/odi[[#This Row],[Milestones]]))</f>
        <v>0</v>
      </c>
      <c r="T1833" s="3">
        <f>odi[[#This Row],[Milestones]]/odi[[#This Row],[Mat]]*100</f>
        <v>0</v>
      </c>
      <c r="U1833" s="3"/>
    </row>
    <row r="1834" spans="1:21" x14ac:dyDescent="0.3">
      <c r="A1834">
        <v>41</v>
      </c>
      <c r="B1834" t="s">
        <v>2274</v>
      </c>
      <c r="C1834" t="s">
        <v>16</v>
      </c>
      <c r="D1834">
        <v>2003</v>
      </c>
      <c r="E1834">
        <v>169</v>
      </c>
      <c r="F1834">
        <v>98</v>
      </c>
      <c r="G1834">
        <v>38</v>
      </c>
      <c r="H1834">
        <v>711</v>
      </c>
      <c r="I1834">
        <v>37</v>
      </c>
      <c r="J1834">
        <v>11.85</v>
      </c>
      <c r="K1834">
        <v>49.58</v>
      </c>
      <c r="L1834">
        <v>0</v>
      </c>
      <c r="M1834">
        <v>0</v>
      </c>
      <c r="N1834">
        <v>13</v>
      </c>
      <c r="O1834" s="2">
        <f t="shared" si="119"/>
        <v>4.2071005917159763</v>
      </c>
      <c r="P1834" s="2">
        <f t="shared" si="120"/>
        <v>7.2551020408163263</v>
      </c>
      <c r="Q1834">
        <f t="shared" si="121"/>
        <v>61.43</v>
      </c>
      <c r="R1834">
        <f t="shared" si="122"/>
        <v>0</v>
      </c>
      <c r="S1834" s="3">
        <f>IF(odi[[#This Row],[Milestones]]=0,0,(odi[[#This Row],[Mat]]/odi[[#This Row],[Milestones]]))</f>
        <v>0</v>
      </c>
      <c r="T1834" s="3">
        <f>odi[[#This Row],[Milestones]]/odi[[#This Row],[Mat]]*100</f>
        <v>0</v>
      </c>
      <c r="U1834" s="3"/>
    </row>
    <row r="1835" spans="1:21" x14ac:dyDescent="0.3">
      <c r="A1835">
        <v>42</v>
      </c>
      <c r="B1835" t="s">
        <v>1679</v>
      </c>
      <c r="C1835" t="s">
        <v>18</v>
      </c>
      <c r="D1835">
        <v>2010</v>
      </c>
      <c r="E1835">
        <v>26</v>
      </c>
      <c r="F1835">
        <v>7</v>
      </c>
      <c r="G1835">
        <v>4</v>
      </c>
      <c r="H1835">
        <v>24</v>
      </c>
      <c r="I1835">
        <v>13</v>
      </c>
      <c r="J1835">
        <v>8</v>
      </c>
      <c r="K1835">
        <v>53.33</v>
      </c>
      <c r="L1835">
        <v>0</v>
      </c>
      <c r="M1835">
        <v>0</v>
      </c>
      <c r="N1835">
        <v>1</v>
      </c>
      <c r="O1835" s="2">
        <f t="shared" si="119"/>
        <v>0.92307692307692313</v>
      </c>
      <c r="P1835" s="2">
        <f t="shared" si="120"/>
        <v>3.4285714285714284</v>
      </c>
      <c r="Q1835">
        <f t="shared" si="121"/>
        <v>61.33</v>
      </c>
      <c r="R1835">
        <f t="shared" si="122"/>
        <v>0</v>
      </c>
      <c r="S1835" s="3">
        <f>IF(odi[[#This Row],[Milestones]]=0,0,(odi[[#This Row],[Mat]]/odi[[#This Row],[Milestones]]))</f>
        <v>0</v>
      </c>
      <c r="T1835" s="3">
        <f>odi[[#This Row],[Milestones]]/odi[[#This Row],[Mat]]*100</f>
        <v>0</v>
      </c>
      <c r="U1835" s="3"/>
    </row>
    <row r="1836" spans="1:21" x14ac:dyDescent="0.3">
      <c r="A1836">
        <v>47</v>
      </c>
      <c r="B1836" t="s">
        <v>3247</v>
      </c>
      <c r="C1836" t="s">
        <v>11</v>
      </c>
      <c r="D1836">
        <v>2014</v>
      </c>
      <c r="E1836">
        <v>9</v>
      </c>
      <c r="F1836">
        <v>3</v>
      </c>
      <c r="G1836">
        <v>2</v>
      </c>
      <c r="H1836">
        <v>8</v>
      </c>
      <c r="I1836">
        <v>6</v>
      </c>
      <c r="J1836">
        <v>8</v>
      </c>
      <c r="K1836">
        <v>53.33</v>
      </c>
      <c r="L1836">
        <v>0</v>
      </c>
      <c r="M1836">
        <v>0</v>
      </c>
      <c r="N1836">
        <v>1</v>
      </c>
      <c r="O1836" s="2">
        <f t="shared" si="119"/>
        <v>0.88888888888888884</v>
      </c>
      <c r="P1836" s="2">
        <f t="shared" si="120"/>
        <v>2.6666666666666665</v>
      </c>
      <c r="Q1836">
        <f t="shared" si="121"/>
        <v>61.33</v>
      </c>
      <c r="R1836">
        <f t="shared" si="122"/>
        <v>0</v>
      </c>
      <c r="S1836" s="3">
        <f>IF(odi[[#This Row],[Milestones]]=0,0,(odi[[#This Row],[Mat]]/odi[[#This Row],[Milestones]]))</f>
        <v>0</v>
      </c>
      <c r="T1836" s="3">
        <f>odi[[#This Row],[Milestones]]/odi[[#This Row],[Mat]]*100</f>
        <v>0</v>
      </c>
      <c r="U1836" s="3"/>
    </row>
    <row r="1837" spans="1:21" x14ac:dyDescent="0.3">
      <c r="A1837">
        <v>47</v>
      </c>
      <c r="B1837" t="s">
        <v>3072</v>
      </c>
      <c r="C1837" t="s">
        <v>11</v>
      </c>
      <c r="D1837">
        <v>1976</v>
      </c>
      <c r="E1837">
        <v>2</v>
      </c>
      <c r="F1837">
        <v>2</v>
      </c>
      <c r="G1837">
        <v>0</v>
      </c>
      <c r="H1837">
        <v>20</v>
      </c>
      <c r="I1837">
        <v>14</v>
      </c>
      <c r="J1837">
        <v>10</v>
      </c>
      <c r="K1837">
        <v>51.28</v>
      </c>
      <c r="L1837">
        <v>0</v>
      </c>
      <c r="M1837">
        <v>0</v>
      </c>
      <c r="N1837">
        <v>0</v>
      </c>
      <c r="O1837" s="2">
        <f t="shared" si="119"/>
        <v>10</v>
      </c>
      <c r="P1837" s="2">
        <f t="shared" si="120"/>
        <v>10</v>
      </c>
      <c r="Q1837">
        <f t="shared" si="121"/>
        <v>61.28</v>
      </c>
      <c r="R1837">
        <f t="shared" si="122"/>
        <v>0</v>
      </c>
      <c r="S1837" s="3">
        <f>IF(odi[[#This Row],[Milestones]]=0,0,(odi[[#This Row],[Mat]]/odi[[#This Row],[Milestones]]))</f>
        <v>0</v>
      </c>
      <c r="T1837" s="3">
        <f>odi[[#This Row],[Milestones]]/odi[[#This Row],[Mat]]*100</f>
        <v>0</v>
      </c>
      <c r="U1837" s="3"/>
    </row>
    <row r="1838" spans="1:21" x14ac:dyDescent="0.3">
      <c r="A1838">
        <v>8</v>
      </c>
      <c r="B1838" t="s">
        <v>2695</v>
      </c>
      <c r="C1838" t="s">
        <v>19</v>
      </c>
      <c r="D1838">
        <v>1993</v>
      </c>
      <c r="E1838">
        <v>27</v>
      </c>
      <c r="F1838">
        <v>17</v>
      </c>
      <c r="G1838">
        <v>9</v>
      </c>
      <c r="H1838">
        <v>88</v>
      </c>
      <c r="I1838">
        <v>19</v>
      </c>
      <c r="J1838">
        <v>11</v>
      </c>
      <c r="K1838">
        <v>50.28</v>
      </c>
      <c r="L1838">
        <v>0</v>
      </c>
      <c r="M1838">
        <v>0</v>
      </c>
      <c r="N1838">
        <v>1</v>
      </c>
      <c r="O1838" s="2">
        <f t="shared" si="119"/>
        <v>3.2592592592592591</v>
      </c>
      <c r="P1838" s="2">
        <f t="shared" si="120"/>
        <v>5.1764705882352944</v>
      </c>
      <c r="Q1838">
        <f t="shared" si="121"/>
        <v>61.28</v>
      </c>
      <c r="R1838">
        <f t="shared" si="122"/>
        <v>0</v>
      </c>
      <c r="S1838" s="3">
        <f>IF(odi[[#This Row],[Milestones]]=0,0,(odi[[#This Row],[Mat]]/odi[[#This Row],[Milestones]]))</f>
        <v>0</v>
      </c>
      <c r="T1838" s="3">
        <f>odi[[#This Row],[Milestones]]/odi[[#This Row],[Mat]]*100</f>
        <v>0</v>
      </c>
      <c r="U1838" s="3"/>
    </row>
    <row r="1839" spans="1:21" x14ac:dyDescent="0.3">
      <c r="A1839">
        <v>0</v>
      </c>
      <c r="B1839" t="s">
        <v>662</v>
      </c>
      <c r="C1839" t="s">
        <v>2027</v>
      </c>
      <c r="D1839">
        <v>2018</v>
      </c>
      <c r="E1839">
        <v>10</v>
      </c>
      <c r="F1839">
        <v>7</v>
      </c>
      <c r="G1839">
        <v>0</v>
      </c>
      <c r="H1839">
        <v>81</v>
      </c>
      <c r="I1839">
        <v>45</v>
      </c>
      <c r="J1839">
        <v>11.57</v>
      </c>
      <c r="K1839">
        <v>49.69</v>
      </c>
      <c r="L1839">
        <v>0</v>
      </c>
      <c r="M1839">
        <v>0</v>
      </c>
      <c r="N1839">
        <v>1</v>
      </c>
      <c r="O1839" s="2">
        <f t="shared" si="119"/>
        <v>8.1</v>
      </c>
      <c r="P1839" s="2">
        <f t="shared" si="120"/>
        <v>11.571428571428571</v>
      </c>
      <c r="Q1839">
        <f t="shared" si="121"/>
        <v>61.26</v>
      </c>
      <c r="R1839">
        <f t="shared" si="122"/>
        <v>0</v>
      </c>
      <c r="S1839" s="3">
        <f>IF(odi[[#This Row],[Milestones]]=0,0,(odi[[#This Row],[Mat]]/odi[[#This Row],[Milestones]]))</f>
        <v>0</v>
      </c>
      <c r="T1839" s="3">
        <f>odi[[#This Row],[Milestones]]/odi[[#This Row],[Mat]]*100</f>
        <v>0</v>
      </c>
      <c r="U1839" s="3"/>
    </row>
    <row r="1840" spans="1:21" x14ac:dyDescent="0.3">
      <c r="A1840">
        <v>2</v>
      </c>
      <c r="B1840" t="s">
        <v>1232</v>
      </c>
      <c r="C1840" t="s">
        <v>20</v>
      </c>
      <c r="D1840">
        <v>2019</v>
      </c>
      <c r="E1840">
        <v>101</v>
      </c>
      <c r="F1840">
        <v>52</v>
      </c>
      <c r="G1840">
        <v>24</v>
      </c>
      <c r="H1840">
        <v>140</v>
      </c>
      <c r="I1840">
        <v>17</v>
      </c>
      <c r="J1840">
        <v>5</v>
      </c>
      <c r="K1840">
        <v>56.22</v>
      </c>
      <c r="L1840">
        <v>0</v>
      </c>
      <c r="M1840">
        <v>0</v>
      </c>
      <c r="N1840">
        <v>11</v>
      </c>
      <c r="O1840" s="2">
        <f t="shared" si="119"/>
        <v>1.386138613861386</v>
      </c>
      <c r="P1840" s="2">
        <f t="shared" si="120"/>
        <v>2.6923076923076925</v>
      </c>
      <c r="Q1840">
        <f t="shared" si="121"/>
        <v>61.22</v>
      </c>
      <c r="R1840">
        <f t="shared" si="122"/>
        <v>0</v>
      </c>
      <c r="S1840" s="3">
        <f>IF(odi[[#This Row],[Milestones]]=0,0,(odi[[#This Row],[Mat]]/odi[[#This Row],[Milestones]]))</f>
        <v>0</v>
      </c>
      <c r="T1840" s="3">
        <f>odi[[#This Row],[Milestones]]/odi[[#This Row],[Mat]]*100</f>
        <v>0</v>
      </c>
      <c r="U1840" s="3"/>
    </row>
    <row r="1841" spans="1:21" x14ac:dyDescent="0.3">
      <c r="A1841">
        <v>20</v>
      </c>
      <c r="B1841" t="s">
        <v>3263</v>
      </c>
      <c r="C1841" t="s">
        <v>11</v>
      </c>
      <c r="D1841">
        <v>1998</v>
      </c>
      <c r="E1841">
        <v>2</v>
      </c>
      <c r="F1841">
        <v>2</v>
      </c>
      <c r="G1841">
        <v>0</v>
      </c>
      <c r="H1841">
        <v>8</v>
      </c>
      <c r="I1841">
        <v>8</v>
      </c>
      <c r="J1841">
        <v>4</v>
      </c>
      <c r="K1841">
        <v>57.14</v>
      </c>
      <c r="L1841">
        <v>0</v>
      </c>
      <c r="M1841">
        <v>0</v>
      </c>
      <c r="N1841">
        <v>1</v>
      </c>
      <c r="O1841" s="2">
        <f t="shared" si="119"/>
        <v>4</v>
      </c>
      <c r="P1841" s="2">
        <f t="shared" si="120"/>
        <v>4</v>
      </c>
      <c r="Q1841">
        <f t="shared" si="121"/>
        <v>61.14</v>
      </c>
      <c r="R1841">
        <f t="shared" si="122"/>
        <v>0</v>
      </c>
      <c r="S1841" s="3">
        <f>IF(odi[[#This Row],[Milestones]]=0,0,(odi[[#This Row],[Mat]]/odi[[#This Row],[Milestones]]))</f>
        <v>0</v>
      </c>
      <c r="T1841" s="3">
        <f>odi[[#This Row],[Milestones]]/odi[[#This Row],[Mat]]*100</f>
        <v>0</v>
      </c>
      <c r="U1841" s="3"/>
    </row>
    <row r="1842" spans="1:21" x14ac:dyDescent="0.3">
      <c r="A1842">
        <v>23</v>
      </c>
      <c r="B1842" t="s">
        <v>3054</v>
      </c>
      <c r="C1842" t="s">
        <v>13</v>
      </c>
      <c r="D1842">
        <v>1985</v>
      </c>
      <c r="E1842">
        <v>2</v>
      </c>
      <c r="F1842">
        <v>2</v>
      </c>
      <c r="G1842">
        <v>0</v>
      </c>
      <c r="H1842">
        <v>22</v>
      </c>
      <c r="I1842">
        <v>17</v>
      </c>
      <c r="J1842">
        <v>11</v>
      </c>
      <c r="K1842">
        <v>50</v>
      </c>
      <c r="L1842">
        <v>0</v>
      </c>
      <c r="M1842">
        <v>0</v>
      </c>
      <c r="N1842">
        <v>0</v>
      </c>
      <c r="O1842" s="2">
        <f t="shared" si="119"/>
        <v>11</v>
      </c>
      <c r="P1842" s="2">
        <f t="shared" si="120"/>
        <v>11</v>
      </c>
      <c r="Q1842">
        <f t="shared" si="121"/>
        <v>61</v>
      </c>
      <c r="R1842">
        <f t="shared" si="122"/>
        <v>0</v>
      </c>
      <c r="S1842" s="3">
        <f>IF(odi[[#This Row],[Milestones]]=0,0,(odi[[#This Row],[Mat]]/odi[[#This Row],[Milestones]]))</f>
        <v>0</v>
      </c>
      <c r="T1842" s="3">
        <f>odi[[#This Row],[Milestones]]/odi[[#This Row],[Mat]]*100</f>
        <v>0</v>
      </c>
      <c r="U1842" s="3"/>
    </row>
    <row r="1843" spans="1:21" x14ac:dyDescent="0.3">
      <c r="A1843">
        <v>10</v>
      </c>
      <c r="B1843" t="s">
        <v>2745</v>
      </c>
      <c r="C1843" t="s">
        <v>2041</v>
      </c>
      <c r="D1843">
        <v>2008</v>
      </c>
      <c r="E1843">
        <v>8</v>
      </c>
      <c r="F1843">
        <v>7</v>
      </c>
      <c r="G1843">
        <v>1</v>
      </c>
      <c r="H1843">
        <v>70</v>
      </c>
      <c r="I1843">
        <v>20</v>
      </c>
      <c r="J1843">
        <v>11.66</v>
      </c>
      <c r="K1843">
        <v>49.29</v>
      </c>
      <c r="L1843">
        <v>0</v>
      </c>
      <c r="M1843">
        <v>0</v>
      </c>
      <c r="N1843">
        <v>0</v>
      </c>
      <c r="O1843" s="2">
        <f t="shared" si="119"/>
        <v>8.75</v>
      </c>
      <c r="P1843" s="2">
        <f t="shared" si="120"/>
        <v>10</v>
      </c>
      <c r="Q1843">
        <f t="shared" si="121"/>
        <v>60.95</v>
      </c>
      <c r="R1843">
        <f t="shared" si="122"/>
        <v>0</v>
      </c>
      <c r="S1843" s="3">
        <f>IF(odi[[#This Row],[Milestones]]=0,0,(odi[[#This Row],[Mat]]/odi[[#This Row],[Milestones]]))</f>
        <v>0</v>
      </c>
      <c r="T1843" s="3">
        <f>odi[[#This Row],[Milestones]]/odi[[#This Row],[Mat]]*100</f>
        <v>0</v>
      </c>
      <c r="U1843" s="3"/>
    </row>
    <row r="1844" spans="1:21" x14ac:dyDescent="0.3">
      <c r="A1844">
        <v>39</v>
      </c>
      <c r="B1844" t="s">
        <v>3097</v>
      </c>
      <c r="C1844" t="s">
        <v>13</v>
      </c>
      <c r="D1844">
        <v>2006</v>
      </c>
      <c r="E1844">
        <v>26</v>
      </c>
      <c r="F1844">
        <v>6</v>
      </c>
      <c r="G1844">
        <v>2</v>
      </c>
      <c r="H1844">
        <v>17</v>
      </c>
      <c r="I1844">
        <v>7</v>
      </c>
      <c r="J1844">
        <v>4.25</v>
      </c>
      <c r="K1844">
        <v>56.66</v>
      </c>
      <c r="L1844">
        <v>0</v>
      </c>
      <c r="M1844">
        <v>0</v>
      </c>
      <c r="N1844">
        <v>1</v>
      </c>
      <c r="O1844" s="2">
        <f t="shared" si="119"/>
        <v>0.65384615384615385</v>
      </c>
      <c r="P1844" s="2">
        <f t="shared" si="120"/>
        <v>2.8333333333333335</v>
      </c>
      <c r="Q1844">
        <f t="shared" si="121"/>
        <v>60.91</v>
      </c>
      <c r="R1844">
        <f t="shared" si="122"/>
        <v>0</v>
      </c>
      <c r="S1844" s="3">
        <f>IF(odi[[#This Row],[Milestones]]=0,0,(odi[[#This Row],[Mat]]/odi[[#This Row],[Milestones]]))</f>
        <v>0</v>
      </c>
      <c r="T1844" s="3">
        <f>odi[[#This Row],[Milestones]]/odi[[#This Row],[Mat]]*100</f>
        <v>0</v>
      </c>
      <c r="U1844" s="3"/>
    </row>
    <row r="1845" spans="1:21" x14ac:dyDescent="0.3">
      <c r="A1845">
        <v>28</v>
      </c>
      <c r="B1845" t="s">
        <v>145</v>
      </c>
      <c r="C1845" t="s">
        <v>2026</v>
      </c>
      <c r="D1845">
        <v>2019</v>
      </c>
      <c r="E1845">
        <v>5</v>
      </c>
      <c r="F1845">
        <v>5</v>
      </c>
      <c r="G1845">
        <v>1</v>
      </c>
      <c r="H1845">
        <v>38</v>
      </c>
      <c r="I1845">
        <v>21</v>
      </c>
      <c r="J1845">
        <v>9.5</v>
      </c>
      <c r="K1845">
        <v>51.35</v>
      </c>
      <c r="L1845">
        <v>0</v>
      </c>
      <c r="M1845">
        <v>0</v>
      </c>
      <c r="N1845">
        <v>1</v>
      </c>
      <c r="O1845" s="2">
        <f t="shared" si="119"/>
        <v>7.6</v>
      </c>
      <c r="P1845" s="2">
        <f t="shared" si="120"/>
        <v>7.6</v>
      </c>
      <c r="Q1845">
        <f t="shared" si="121"/>
        <v>60.85</v>
      </c>
      <c r="R1845">
        <f t="shared" si="122"/>
        <v>0</v>
      </c>
      <c r="S1845" s="3">
        <f>IF(odi[[#This Row],[Milestones]]=0,0,(odi[[#This Row],[Mat]]/odi[[#This Row],[Milestones]]))</f>
        <v>0</v>
      </c>
      <c r="T1845" s="3">
        <f>odi[[#This Row],[Milestones]]/odi[[#This Row],[Mat]]*100</f>
        <v>0</v>
      </c>
      <c r="U1845" s="3"/>
    </row>
    <row r="1846" spans="1:21" x14ac:dyDescent="0.3">
      <c r="A1846">
        <v>32</v>
      </c>
      <c r="B1846" t="s">
        <v>3059</v>
      </c>
      <c r="C1846" t="s">
        <v>18</v>
      </c>
      <c r="D1846">
        <v>1984</v>
      </c>
      <c r="E1846">
        <v>6</v>
      </c>
      <c r="F1846">
        <v>5</v>
      </c>
      <c r="G1846">
        <v>2</v>
      </c>
      <c r="H1846">
        <v>21</v>
      </c>
      <c r="I1846">
        <v>13</v>
      </c>
      <c r="J1846">
        <v>7</v>
      </c>
      <c r="K1846">
        <v>53.84</v>
      </c>
      <c r="L1846">
        <v>0</v>
      </c>
      <c r="M1846">
        <v>0</v>
      </c>
      <c r="N1846">
        <v>0</v>
      </c>
      <c r="O1846" s="2">
        <f t="shared" si="119"/>
        <v>3.5</v>
      </c>
      <c r="P1846" s="2">
        <f t="shared" si="120"/>
        <v>4.2</v>
      </c>
      <c r="Q1846">
        <f t="shared" si="121"/>
        <v>60.84</v>
      </c>
      <c r="R1846">
        <f t="shared" si="122"/>
        <v>0</v>
      </c>
      <c r="S1846" s="3">
        <f>IF(odi[[#This Row],[Milestones]]=0,0,(odi[[#This Row],[Mat]]/odi[[#This Row],[Milestones]]))</f>
        <v>0</v>
      </c>
      <c r="T1846" s="3">
        <f>odi[[#This Row],[Milestones]]/odi[[#This Row],[Mat]]*100</f>
        <v>0</v>
      </c>
      <c r="U1846" s="3"/>
    </row>
    <row r="1847" spans="1:21" x14ac:dyDescent="0.3">
      <c r="A1847">
        <v>48</v>
      </c>
      <c r="B1847" t="s">
        <v>1212</v>
      </c>
      <c r="C1847" t="s">
        <v>20</v>
      </c>
      <c r="D1847">
        <v>2018</v>
      </c>
      <c r="E1847">
        <v>5</v>
      </c>
      <c r="F1847">
        <v>1</v>
      </c>
      <c r="G1847">
        <v>0</v>
      </c>
      <c r="H1847">
        <v>7</v>
      </c>
      <c r="I1847">
        <v>7</v>
      </c>
      <c r="J1847">
        <v>7</v>
      </c>
      <c r="K1847">
        <v>53.84</v>
      </c>
      <c r="L1847">
        <v>0</v>
      </c>
      <c r="M1847">
        <v>0</v>
      </c>
      <c r="N1847">
        <v>0</v>
      </c>
      <c r="O1847" s="2">
        <f t="shared" si="119"/>
        <v>1.4</v>
      </c>
      <c r="P1847" s="2">
        <f t="shared" si="120"/>
        <v>7</v>
      </c>
      <c r="Q1847">
        <f t="shared" si="121"/>
        <v>60.84</v>
      </c>
      <c r="R1847">
        <f t="shared" si="122"/>
        <v>0</v>
      </c>
      <c r="S1847" s="3">
        <f>IF(odi[[#This Row],[Milestones]]=0,0,(odi[[#This Row],[Mat]]/odi[[#This Row],[Milestones]]))</f>
        <v>0</v>
      </c>
      <c r="T1847" s="3">
        <f>odi[[#This Row],[Milestones]]/odi[[#This Row],[Mat]]*100</f>
        <v>0</v>
      </c>
      <c r="U1847" s="3"/>
    </row>
    <row r="1848" spans="1:21" x14ac:dyDescent="0.3">
      <c r="A1848">
        <v>4</v>
      </c>
      <c r="B1848" t="s">
        <v>1257</v>
      </c>
      <c r="C1848" t="s">
        <v>2022</v>
      </c>
      <c r="D1848">
        <v>2008</v>
      </c>
      <c r="E1848">
        <v>1</v>
      </c>
      <c r="F1848">
        <v>1</v>
      </c>
      <c r="G1848">
        <v>0</v>
      </c>
      <c r="H1848">
        <v>7</v>
      </c>
      <c r="I1848">
        <v>7</v>
      </c>
      <c r="J1848">
        <v>7</v>
      </c>
      <c r="K1848">
        <v>53.84</v>
      </c>
      <c r="L1848">
        <v>0</v>
      </c>
      <c r="M1848">
        <v>0</v>
      </c>
      <c r="N1848">
        <v>0</v>
      </c>
      <c r="O1848" s="2">
        <f t="shared" si="119"/>
        <v>7</v>
      </c>
      <c r="P1848" s="2">
        <f t="shared" si="120"/>
        <v>7</v>
      </c>
      <c r="Q1848">
        <f t="shared" si="121"/>
        <v>60.84</v>
      </c>
      <c r="R1848">
        <f t="shared" si="122"/>
        <v>0</v>
      </c>
      <c r="S1848" s="3">
        <f>IF(odi[[#This Row],[Milestones]]=0,0,(odi[[#This Row],[Mat]]/odi[[#This Row],[Milestones]]))</f>
        <v>0</v>
      </c>
      <c r="T1848" s="3">
        <f>odi[[#This Row],[Milestones]]/odi[[#This Row],[Mat]]*100</f>
        <v>0</v>
      </c>
      <c r="U1848" s="3"/>
    </row>
    <row r="1849" spans="1:21" x14ac:dyDescent="0.3">
      <c r="A1849">
        <v>49</v>
      </c>
      <c r="B1849" t="s">
        <v>2740</v>
      </c>
      <c r="C1849" t="s">
        <v>11</v>
      </c>
      <c r="D1849">
        <v>1988</v>
      </c>
      <c r="E1849">
        <v>22</v>
      </c>
      <c r="F1849">
        <v>12</v>
      </c>
      <c r="G1849">
        <v>4</v>
      </c>
      <c r="H1849">
        <v>72</v>
      </c>
      <c r="I1849">
        <v>23</v>
      </c>
      <c r="J1849">
        <v>9</v>
      </c>
      <c r="K1849">
        <v>51.79</v>
      </c>
      <c r="L1849">
        <v>0</v>
      </c>
      <c r="M1849">
        <v>0</v>
      </c>
      <c r="N1849">
        <v>0</v>
      </c>
      <c r="O1849" s="2">
        <f t="shared" si="119"/>
        <v>3.2727272727272729</v>
      </c>
      <c r="P1849" s="2">
        <f t="shared" si="120"/>
        <v>6</v>
      </c>
      <c r="Q1849">
        <f t="shared" si="121"/>
        <v>60.79</v>
      </c>
      <c r="R1849">
        <f t="shared" si="122"/>
        <v>0</v>
      </c>
      <c r="S1849" s="3">
        <f>IF(odi[[#This Row],[Milestones]]=0,0,(odi[[#This Row],[Mat]]/odi[[#This Row],[Milestones]]))</f>
        <v>0</v>
      </c>
      <c r="T1849" s="3">
        <f>odi[[#This Row],[Milestones]]/odi[[#This Row],[Mat]]*100</f>
        <v>0</v>
      </c>
      <c r="U1849" s="3"/>
    </row>
    <row r="1850" spans="1:21" x14ac:dyDescent="0.3">
      <c r="A1850">
        <v>36</v>
      </c>
      <c r="B1850" t="s">
        <v>1126</v>
      </c>
      <c r="C1850" t="s">
        <v>20</v>
      </c>
      <c r="D1850">
        <v>2019</v>
      </c>
      <c r="E1850">
        <v>59</v>
      </c>
      <c r="F1850">
        <v>33</v>
      </c>
      <c r="G1850">
        <v>11</v>
      </c>
      <c r="H1850">
        <v>129</v>
      </c>
      <c r="I1850">
        <v>24</v>
      </c>
      <c r="J1850">
        <v>5.86</v>
      </c>
      <c r="K1850">
        <v>54.89</v>
      </c>
      <c r="L1850">
        <v>0</v>
      </c>
      <c r="M1850">
        <v>0</v>
      </c>
      <c r="N1850">
        <v>9</v>
      </c>
      <c r="O1850" s="2">
        <f t="shared" si="119"/>
        <v>2.1864406779661016</v>
      </c>
      <c r="P1850" s="2">
        <f t="shared" si="120"/>
        <v>3.9090909090909092</v>
      </c>
      <c r="Q1850">
        <f t="shared" si="121"/>
        <v>60.75</v>
      </c>
      <c r="R1850">
        <f t="shared" si="122"/>
        <v>0</v>
      </c>
      <c r="S1850" s="3">
        <f>IF(odi[[#This Row],[Milestones]]=0,0,(odi[[#This Row],[Mat]]/odi[[#This Row],[Milestones]]))</f>
        <v>0</v>
      </c>
      <c r="T1850" s="3">
        <f>odi[[#This Row],[Milestones]]/odi[[#This Row],[Mat]]*100</f>
        <v>0</v>
      </c>
      <c r="U1850" s="3"/>
    </row>
    <row r="1851" spans="1:21" x14ac:dyDescent="0.3">
      <c r="A1851">
        <v>40</v>
      </c>
      <c r="B1851" t="s">
        <v>975</v>
      </c>
      <c r="C1851" t="s">
        <v>2020</v>
      </c>
      <c r="D1851">
        <v>2013</v>
      </c>
      <c r="E1851">
        <v>8</v>
      </c>
      <c r="F1851">
        <v>7</v>
      </c>
      <c r="G1851">
        <v>2</v>
      </c>
      <c r="H1851">
        <v>58</v>
      </c>
      <c r="I1851">
        <v>20</v>
      </c>
      <c r="J1851">
        <v>11.6</v>
      </c>
      <c r="K1851">
        <v>49.15</v>
      </c>
      <c r="L1851">
        <v>0</v>
      </c>
      <c r="M1851">
        <v>0</v>
      </c>
      <c r="N1851">
        <v>0</v>
      </c>
      <c r="O1851" s="2">
        <f t="shared" si="119"/>
        <v>7.25</v>
      </c>
      <c r="P1851" s="2">
        <f t="shared" si="120"/>
        <v>8.2857142857142865</v>
      </c>
      <c r="Q1851">
        <f t="shared" si="121"/>
        <v>60.75</v>
      </c>
      <c r="R1851">
        <f t="shared" si="122"/>
        <v>0</v>
      </c>
      <c r="S1851" s="3">
        <f>IF(odi[[#This Row],[Milestones]]=0,0,(odi[[#This Row],[Mat]]/odi[[#This Row],[Milestones]]))</f>
        <v>0</v>
      </c>
      <c r="T1851" s="3">
        <f>odi[[#This Row],[Milestones]]/odi[[#This Row],[Mat]]*100</f>
        <v>0</v>
      </c>
      <c r="U1851" s="3"/>
    </row>
    <row r="1852" spans="1:21" x14ac:dyDescent="0.3">
      <c r="A1852">
        <v>29</v>
      </c>
      <c r="B1852" t="s">
        <v>2846</v>
      </c>
      <c r="C1852" t="s">
        <v>17</v>
      </c>
      <c r="D1852">
        <v>2000</v>
      </c>
      <c r="E1852">
        <v>10</v>
      </c>
      <c r="F1852">
        <v>8</v>
      </c>
      <c r="G1852">
        <v>3</v>
      </c>
      <c r="H1852">
        <v>48</v>
      </c>
      <c r="I1852">
        <v>34</v>
      </c>
      <c r="J1852">
        <v>9.6</v>
      </c>
      <c r="K1852">
        <v>51.06</v>
      </c>
      <c r="L1852">
        <v>0</v>
      </c>
      <c r="M1852">
        <v>0</v>
      </c>
      <c r="N1852">
        <v>1</v>
      </c>
      <c r="O1852" s="2">
        <f t="shared" si="119"/>
        <v>4.8</v>
      </c>
      <c r="P1852" s="2">
        <f t="shared" si="120"/>
        <v>6</v>
      </c>
      <c r="Q1852">
        <f t="shared" si="121"/>
        <v>60.660000000000004</v>
      </c>
      <c r="R1852">
        <f t="shared" si="122"/>
        <v>0</v>
      </c>
      <c r="S1852" s="3">
        <f>IF(odi[[#This Row],[Milestones]]=0,0,(odi[[#This Row],[Mat]]/odi[[#This Row],[Milestones]]))</f>
        <v>0</v>
      </c>
      <c r="T1852" s="3">
        <f>odi[[#This Row],[Milestones]]/odi[[#This Row],[Mat]]*100</f>
        <v>0</v>
      </c>
      <c r="U1852" s="3"/>
    </row>
    <row r="1853" spans="1:21" x14ac:dyDescent="0.3">
      <c r="A1853">
        <v>13</v>
      </c>
      <c r="B1853" t="s">
        <v>3151</v>
      </c>
      <c r="C1853" t="s">
        <v>18</v>
      </c>
      <c r="D1853">
        <v>1973</v>
      </c>
      <c r="E1853">
        <v>1</v>
      </c>
      <c r="F1853">
        <v>1</v>
      </c>
      <c r="G1853">
        <v>0</v>
      </c>
      <c r="H1853">
        <v>14</v>
      </c>
      <c r="I1853">
        <v>14</v>
      </c>
      <c r="J1853">
        <v>14</v>
      </c>
      <c r="K1853">
        <v>46.66</v>
      </c>
      <c r="L1853">
        <v>0</v>
      </c>
      <c r="M1853">
        <v>0</v>
      </c>
      <c r="N1853">
        <v>0</v>
      </c>
      <c r="O1853" s="2">
        <f t="shared" si="119"/>
        <v>14</v>
      </c>
      <c r="P1853" s="2">
        <f t="shared" si="120"/>
        <v>14</v>
      </c>
      <c r="Q1853">
        <f t="shared" si="121"/>
        <v>60.66</v>
      </c>
      <c r="R1853">
        <f t="shared" si="122"/>
        <v>0</v>
      </c>
      <c r="S1853" s="3">
        <f>IF(odi[[#This Row],[Milestones]]=0,0,(odi[[#This Row],[Mat]]/odi[[#This Row],[Milestones]]))</f>
        <v>0</v>
      </c>
      <c r="T1853" s="3">
        <f>odi[[#This Row],[Milestones]]/odi[[#This Row],[Mat]]*100</f>
        <v>0</v>
      </c>
      <c r="U1853" s="3"/>
    </row>
    <row r="1854" spans="1:21" x14ac:dyDescent="0.3">
      <c r="A1854">
        <v>1</v>
      </c>
      <c r="B1854" t="s">
        <v>626</v>
      </c>
      <c r="C1854" t="s">
        <v>2024</v>
      </c>
      <c r="D1854">
        <v>2013</v>
      </c>
      <c r="E1854">
        <v>5</v>
      </c>
      <c r="F1854">
        <v>5</v>
      </c>
      <c r="G1854">
        <v>0</v>
      </c>
      <c r="H1854">
        <v>71</v>
      </c>
      <c r="I1854">
        <v>27</v>
      </c>
      <c r="J1854">
        <v>14.2</v>
      </c>
      <c r="K1854">
        <v>46.4</v>
      </c>
      <c r="L1854">
        <v>0</v>
      </c>
      <c r="M1854">
        <v>0</v>
      </c>
      <c r="N1854">
        <v>0</v>
      </c>
      <c r="O1854" s="2">
        <f t="shared" si="119"/>
        <v>14.2</v>
      </c>
      <c r="P1854" s="2">
        <f t="shared" si="120"/>
        <v>14.2</v>
      </c>
      <c r="Q1854">
        <f t="shared" si="121"/>
        <v>60.599999999999994</v>
      </c>
      <c r="R1854">
        <f t="shared" si="122"/>
        <v>0</v>
      </c>
      <c r="S1854" s="3">
        <f>IF(odi[[#This Row],[Milestones]]=0,0,(odi[[#This Row],[Mat]]/odi[[#This Row],[Milestones]]))</f>
        <v>0</v>
      </c>
      <c r="T1854" s="3">
        <f>odi[[#This Row],[Milestones]]/odi[[#This Row],[Mat]]*100</f>
        <v>0</v>
      </c>
      <c r="U1854" s="3"/>
    </row>
    <row r="1855" spans="1:21" x14ac:dyDescent="0.3">
      <c r="A1855">
        <v>36</v>
      </c>
      <c r="B1855" t="s">
        <v>3315</v>
      </c>
      <c r="C1855" t="s">
        <v>15</v>
      </c>
      <c r="D1855">
        <v>2009</v>
      </c>
      <c r="E1855">
        <v>1</v>
      </c>
      <c r="F1855">
        <v>1</v>
      </c>
      <c r="G1855">
        <v>0</v>
      </c>
      <c r="H1855">
        <v>5</v>
      </c>
      <c r="I1855">
        <v>5</v>
      </c>
      <c r="J1855">
        <v>5</v>
      </c>
      <c r="K1855">
        <v>55.55</v>
      </c>
      <c r="L1855">
        <v>0</v>
      </c>
      <c r="M1855">
        <v>0</v>
      </c>
      <c r="N1855">
        <v>0</v>
      </c>
      <c r="O1855" s="2">
        <f t="shared" si="119"/>
        <v>5</v>
      </c>
      <c r="P1855" s="2">
        <f t="shared" si="120"/>
        <v>5</v>
      </c>
      <c r="Q1855">
        <f t="shared" si="121"/>
        <v>60.55</v>
      </c>
      <c r="R1855">
        <f t="shared" si="122"/>
        <v>0</v>
      </c>
      <c r="S1855" s="3">
        <f>IF(odi[[#This Row],[Milestones]]=0,0,(odi[[#This Row],[Mat]]/odi[[#This Row],[Milestones]]))</f>
        <v>0</v>
      </c>
      <c r="T1855" s="3">
        <f>odi[[#This Row],[Milestones]]/odi[[#This Row],[Mat]]*100</f>
        <v>0</v>
      </c>
      <c r="U1855" s="3"/>
    </row>
    <row r="1856" spans="1:21" x14ac:dyDescent="0.3">
      <c r="A1856">
        <v>40</v>
      </c>
      <c r="B1856" t="s">
        <v>1930</v>
      </c>
      <c r="C1856" t="s">
        <v>20</v>
      </c>
      <c r="D1856">
        <v>2015</v>
      </c>
      <c r="E1856">
        <v>3</v>
      </c>
      <c r="F1856">
        <v>1</v>
      </c>
      <c r="G1856">
        <v>0</v>
      </c>
      <c r="H1856">
        <v>5</v>
      </c>
      <c r="I1856">
        <v>5</v>
      </c>
      <c r="J1856">
        <v>5</v>
      </c>
      <c r="K1856">
        <v>55.55</v>
      </c>
      <c r="L1856">
        <v>0</v>
      </c>
      <c r="M1856">
        <v>0</v>
      </c>
      <c r="N1856">
        <v>0</v>
      </c>
      <c r="O1856" s="2">
        <f t="shared" si="119"/>
        <v>1.6666666666666667</v>
      </c>
      <c r="P1856" s="2">
        <f t="shared" si="120"/>
        <v>5</v>
      </c>
      <c r="Q1856">
        <f t="shared" si="121"/>
        <v>60.55</v>
      </c>
      <c r="R1856">
        <f t="shared" si="122"/>
        <v>0</v>
      </c>
      <c r="S1856" s="3">
        <f>IF(odi[[#This Row],[Milestones]]=0,0,(odi[[#This Row],[Mat]]/odi[[#This Row],[Milestones]]))</f>
        <v>0</v>
      </c>
      <c r="T1856" s="3">
        <f>odi[[#This Row],[Milestones]]/odi[[#This Row],[Mat]]*100</f>
        <v>0</v>
      </c>
      <c r="U1856" s="3"/>
    </row>
    <row r="1857" spans="1:21" x14ac:dyDescent="0.3">
      <c r="A1857">
        <v>1</v>
      </c>
      <c r="B1857" t="s">
        <v>3326</v>
      </c>
      <c r="C1857" t="s">
        <v>16</v>
      </c>
      <c r="D1857">
        <v>1990</v>
      </c>
      <c r="E1857">
        <v>2</v>
      </c>
      <c r="F1857">
        <v>1</v>
      </c>
      <c r="G1857">
        <v>0</v>
      </c>
      <c r="H1857">
        <v>5</v>
      </c>
      <c r="I1857">
        <v>5</v>
      </c>
      <c r="J1857">
        <v>5</v>
      </c>
      <c r="K1857">
        <v>55.55</v>
      </c>
      <c r="L1857">
        <v>0</v>
      </c>
      <c r="M1857">
        <v>0</v>
      </c>
      <c r="N1857">
        <v>0</v>
      </c>
      <c r="O1857" s="2">
        <f t="shared" si="119"/>
        <v>2.5</v>
      </c>
      <c r="P1857" s="2">
        <f t="shared" si="120"/>
        <v>5</v>
      </c>
      <c r="Q1857">
        <f t="shared" si="121"/>
        <v>60.55</v>
      </c>
      <c r="R1857">
        <f t="shared" si="122"/>
        <v>0</v>
      </c>
      <c r="S1857" s="3">
        <f>IF(odi[[#This Row],[Milestones]]=0,0,(odi[[#This Row],[Mat]]/odi[[#This Row],[Milestones]]))</f>
        <v>0</v>
      </c>
      <c r="T1857" s="3">
        <f>odi[[#This Row],[Milestones]]/odi[[#This Row],[Mat]]*100</f>
        <v>0</v>
      </c>
      <c r="U1857" s="3"/>
    </row>
    <row r="1858" spans="1:21" x14ac:dyDescent="0.3">
      <c r="A1858">
        <v>42</v>
      </c>
      <c r="B1858" t="s">
        <v>3169</v>
      </c>
      <c r="C1858" t="s">
        <v>16</v>
      </c>
      <c r="D1858">
        <v>2007</v>
      </c>
      <c r="E1858">
        <v>18</v>
      </c>
      <c r="F1858">
        <v>10</v>
      </c>
      <c r="G1858">
        <v>8</v>
      </c>
      <c r="H1858">
        <v>12</v>
      </c>
      <c r="I1858">
        <v>6</v>
      </c>
      <c r="J1858">
        <v>6</v>
      </c>
      <c r="K1858">
        <v>54.54</v>
      </c>
      <c r="L1858">
        <v>0</v>
      </c>
      <c r="M1858">
        <v>0</v>
      </c>
      <c r="N1858">
        <v>2</v>
      </c>
      <c r="O1858" s="2">
        <f t="shared" ref="O1858:O1921" si="123">H1858/E1858</f>
        <v>0.66666666666666663</v>
      </c>
      <c r="P1858" s="2">
        <f t="shared" ref="P1858:P1921" si="124">H1858/F1858</f>
        <v>1.2</v>
      </c>
      <c r="Q1858">
        <f t="shared" ref="Q1858:Q1921" si="125">K1858+J1858</f>
        <v>60.54</v>
      </c>
      <c r="R1858">
        <f t="shared" ref="R1858:R1921" si="126">M1858+L1858</f>
        <v>0</v>
      </c>
      <c r="S1858" s="3">
        <f>IF(odi[[#This Row],[Milestones]]=0,0,(odi[[#This Row],[Mat]]/odi[[#This Row],[Milestones]]))</f>
        <v>0</v>
      </c>
      <c r="T1858" s="3">
        <f>odi[[#This Row],[Milestones]]/odi[[#This Row],[Mat]]*100</f>
        <v>0</v>
      </c>
      <c r="U1858" s="3"/>
    </row>
    <row r="1859" spans="1:21" x14ac:dyDescent="0.3">
      <c r="A1859">
        <v>32</v>
      </c>
      <c r="B1859" t="s">
        <v>2626</v>
      </c>
      <c r="C1859" t="s">
        <v>13</v>
      </c>
      <c r="D1859">
        <v>1987</v>
      </c>
      <c r="E1859">
        <v>29</v>
      </c>
      <c r="F1859">
        <v>18</v>
      </c>
      <c r="G1859">
        <v>7</v>
      </c>
      <c r="H1859">
        <v>116</v>
      </c>
      <c r="I1859">
        <v>20</v>
      </c>
      <c r="J1859">
        <v>10.54</v>
      </c>
      <c r="K1859">
        <v>50</v>
      </c>
      <c r="L1859">
        <v>0</v>
      </c>
      <c r="M1859">
        <v>0</v>
      </c>
      <c r="N1859">
        <v>3</v>
      </c>
      <c r="O1859" s="2">
        <f t="shared" si="123"/>
        <v>4</v>
      </c>
      <c r="P1859" s="2">
        <f t="shared" si="124"/>
        <v>6.4444444444444446</v>
      </c>
      <c r="Q1859">
        <f t="shared" si="125"/>
        <v>60.54</v>
      </c>
      <c r="R1859">
        <f t="shared" si="126"/>
        <v>0</v>
      </c>
      <c r="S1859" s="3">
        <f>IF(odi[[#This Row],[Milestones]]=0,0,(odi[[#This Row],[Mat]]/odi[[#This Row],[Milestones]]))</f>
        <v>0</v>
      </c>
      <c r="T1859" s="3">
        <f>odi[[#This Row],[Milestones]]/odi[[#This Row],[Mat]]*100</f>
        <v>0</v>
      </c>
      <c r="U1859" s="3"/>
    </row>
    <row r="1860" spans="1:21" x14ac:dyDescent="0.3">
      <c r="A1860">
        <v>24</v>
      </c>
      <c r="B1860" t="s">
        <v>2982</v>
      </c>
      <c r="C1860" t="s">
        <v>16</v>
      </c>
      <c r="D1860">
        <v>2000</v>
      </c>
      <c r="E1860">
        <v>2</v>
      </c>
      <c r="F1860">
        <v>2</v>
      </c>
      <c r="G1860">
        <v>0</v>
      </c>
      <c r="H1860">
        <v>29</v>
      </c>
      <c r="I1860">
        <v>28</v>
      </c>
      <c r="J1860">
        <v>14.5</v>
      </c>
      <c r="K1860">
        <v>46.03</v>
      </c>
      <c r="L1860">
        <v>0</v>
      </c>
      <c r="M1860">
        <v>0</v>
      </c>
      <c r="N1860">
        <v>0</v>
      </c>
      <c r="O1860" s="2">
        <f t="shared" si="123"/>
        <v>14.5</v>
      </c>
      <c r="P1860" s="2">
        <f t="shared" si="124"/>
        <v>14.5</v>
      </c>
      <c r="Q1860">
        <f t="shared" si="125"/>
        <v>60.53</v>
      </c>
      <c r="R1860">
        <f t="shared" si="126"/>
        <v>0</v>
      </c>
      <c r="S1860" s="3">
        <f>IF(odi[[#This Row],[Milestones]]=0,0,(odi[[#This Row],[Mat]]/odi[[#This Row],[Milestones]]))</f>
        <v>0</v>
      </c>
      <c r="T1860" s="3">
        <f>odi[[#This Row],[Milestones]]/odi[[#This Row],[Mat]]*100</f>
        <v>0</v>
      </c>
      <c r="U1860" s="3"/>
    </row>
    <row r="1861" spans="1:21" x14ac:dyDescent="0.3">
      <c r="A1861">
        <v>18</v>
      </c>
      <c r="B1861" t="s">
        <v>3188</v>
      </c>
      <c r="C1861" t="s">
        <v>2034</v>
      </c>
      <c r="D1861">
        <v>2003</v>
      </c>
      <c r="E1861">
        <v>2</v>
      </c>
      <c r="F1861">
        <v>2</v>
      </c>
      <c r="G1861">
        <v>0</v>
      </c>
      <c r="H1861">
        <v>11</v>
      </c>
      <c r="I1861">
        <v>6</v>
      </c>
      <c r="J1861">
        <v>5.5</v>
      </c>
      <c r="K1861">
        <v>55</v>
      </c>
      <c r="L1861">
        <v>0</v>
      </c>
      <c r="M1861">
        <v>0</v>
      </c>
      <c r="N1861">
        <v>0</v>
      </c>
      <c r="O1861" s="2">
        <f t="shared" si="123"/>
        <v>5.5</v>
      </c>
      <c r="P1861" s="2">
        <f t="shared" si="124"/>
        <v>5.5</v>
      </c>
      <c r="Q1861">
        <f t="shared" si="125"/>
        <v>60.5</v>
      </c>
      <c r="R1861">
        <f t="shared" si="126"/>
        <v>0</v>
      </c>
      <c r="S1861" s="3">
        <f>IF(odi[[#This Row],[Milestones]]=0,0,(odi[[#This Row],[Mat]]/odi[[#This Row],[Milestones]]))</f>
        <v>0</v>
      </c>
      <c r="T1861" s="3">
        <f>odi[[#This Row],[Milestones]]/odi[[#This Row],[Mat]]*100</f>
        <v>0</v>
      </c>
      <c r="U1861" s="3"/>
    </row>
    <row r="1862" spans="1:21" x14ac:dyDescent="0.3">
      <c r="A1862">
        <v>28</v>
      </c>
      <c r="B1862" t="s">
        <v>3196</v>
      </c>
      <c r="C1862" t="s">
        <v>11</v>
      </c>
      <c r="D1862">
        <v>1998</v>
      </c>
      <c r="E1862">
        <v>10</v>
      </c>
      <c r="F1862">
        <v>5</v>
      </c>
      <c r="G1862">
        <v>3</v>
      </c>
      <c r="H1862">
        <v>11</v>
      </c>
      <c r="I1862">
        <v>5</v>
      </c>
      <c r="J1862">
        <v>5.5</v>
      </c>
      <c r="K1862">
        <v>55</v>
      </c>
      <c r="L1862">
        <v>0</v>
      </c>
      <c r="M1862">
        <v>0</v>
      </c>
      <c r="N1862">
        <v>1</v>
      </c>
      <c r="O1862" s="2">
        <f t="shared" si="123"/>
        <v>1.1000000000000001</v>
      </c>
      <c r="P1862" s="2">
        <f t="shared" si="124"/>
        <v>2.2000000000000002</v>
      </c>
      <c r="Q1862">
        <f t="shared" si="125"/>
        <v>60.5</v>
      </c>
      <c r="R1862">
        <f t="shared" si="126"/>
        <v>0</v>
      </c>
      <c r="S1862" s="3">
        <f>IF(odi[[#This Row],[Milestones]]=0,0,(odi[[#This Row],[Mat]]/odi[[#This Row],[Milestones]]))</f>
        <v>0</v>
      </c>
      <c r="T1862" s="3">
        <f>odi[[#This Row],[Milestones]]/odi[[#This Row],[Mat]]*100</f>
        <v>0</v>
      </c>
      <c r="U1862" s="3"/>
    </row>
    <row r="1863" spans="1:21" x14ac:dyDescent="0.3">
      <c r="A1863">
        <v>16</v>
      </c>
      <c r="B1863" t="s">
        <v>2945</v>
      </c>
      <c r="C1863" t="s">
        <v>18</v>
      </c>
      <c r="D1863">
        <v>1978</v>
      </c>
      <c r="E1863">
        <v>15</v>
      </c>
      <c r="F1863">
        <v>9</v>
      </c>
      <c r="G1863">
        <v>3</v>
      </c>
      <c r="H1863">
        <v>34</v>
      </c>
      <c r="I1863">
        <v>9</v>
      </c>
      <c r="J1863">
        <v>5.66</v>
      </c>
      <c r="K1863">
        <v>54.83</v>
      </c>
      <c r="L1863">
        <v>0</v>
      </c>
      <c r="M1863">
        <v>0</v>
      </c>
      <c r="N1863">
        <v>1</v>
      </c>
      <c r="O1863" s="2">
        <f t="shared" si="123"/>
        <v>2.2666666666666666</v>
      </c>
      <c r="P1863" s="2">
        <f t="shared" si="124"/>
        <v>3.7777777777777777</v>
      </c>
      <c r="Q1863">
        <f t="shared" si="125"/>
        <v>60.489999999999995</v>
      </c>
      <c r="R1863">
        <f t="shared" si="126"/>
        <v>0</v>
      </c>
      <c r="S1863" s="3">
        <f>IF(odi[[#This Row],[Milestones]]=0,0,(odi[[#This Row],[Mat]]/odi[[#This Row],[Milestones]]))</f>
        <v>0</v>
      </c>
      <c r="T1863" s="3">
        <f>odi[[#This Row],[Milestones]]/odi[[#This Row],[Mat]]*100</f>
        <v>0</v>
      </c>
      <c r="U1863" s="3"/>
    </row>
    <row r="1864" spans="1:21" x14ac:dyDescent="0.3">
      <c r="A1864">
        <v>45</v>
      </c>
      <c r="B1864" t="s">
        <v>2470</v>
      </c>
      <c r="C1864" t="s">
        <v>20</v>
      </c>
      <c r="D1864">
        <v>2002</v>
      </c>
      <c r="E1864">
        <v>29</v>
      </c>
      <c r="F1864">
        <v>26</v>
      </c>
      <c r="G1864">
        <v>5</v>
      </c>
      <c r="H1864">
        <v>236</v>
      </c>
      <c r="I1864">
        <v>32</v>
      </c>
      <c r="J1864">
        <v>11.23</v>
      </c>
      <c r="K1864">
        <v>49.26</v>
      </c>
      <c r="L1864">
        <v>0</v>
      </c>
      <c r="M1864">
        <v>0</v>
      </c>
      <c r="N1864">
        <v>1</v>
      </c>
      <c r="O1864" s="2">
        <f t="shared" si="123"/>
        <v>8.137931034482758</v>
      </c>
      <c r="P1864" s="2">
        <f t="shared" si="124"/>
        <v>9.0769230769230766</v>
      </c>
      <c r="Q1864">
        <f t="shared" si="125"/>
        <v>60.489999999999995</v>
      </c>
      <c r="R1864">
        <f t="shared" si="126"/>
        <v>0</v>
      </c>
      <c r="S1864" s="3">
        <f>IF(odi[[#This Row],[Milestones]]=0,0,(odi[[#This Row],[Mat]]/odi[[#This Row],[Milestones]]))</f>
        <v>0</v>
      </c>
      <c r="T1864" s="3">
        <f>odi[[#This Row],[Milestones]]/odi[[#This Row],[Mat]]*100</f>
        <v>0</v>
      </c>
      <c r="U1864" s="3"/>
    </row>
    <row r="1865" spans="1:21" x14ac:dyDescent="0.3">
      <c r="A1865">
        <v>20</v>
      </c>
      <c r="B1865" t="s">
        <v>1251</v>
      </c>
      <c r="C1865" t="s">
        <v>20</v>
      </c>
      <c r="D1865">
        <v>2009</v>
      </c>
      <c r="E1865">
        <v>18</v>
      </c>
      <c r="F1865">
        <v>16</v>
      </c>
      <c r="G1865">
        <v>0</v>
      </c>
      <c r="H1865">
        <v>276</v>
      </c>
      <c r="I1865">
        <v>54</v>
      </c>
      <c r="J1865">
        <v>17.25</v>
      </c>
      <c r="K1865">
        <v>42.99</v>
      </c>
      <c r="L1865">
        <v>0</v>
      </c>
      <c r="M1865">
        <v>1</v>
      </c>
      <c r="N1865">
        <v>1</v>
      </c>
      <c r="O1865" s="2">
        <f t="shared" si="123"/>
        <v>15.333333333333334</v>
      </c>
      <c r="P1865" s="2">
        <f t="shared" si="124"/>
        <v>17.25</v>
      </c>
      <c r="Q1865">
        <f t="shared" si="125"/>
        <v>60.24</v>
      </c>
      <c r="R1865">
        <f t="shared" si="126"/>
        <v>1</v>
      </c>
      <c r="S1865" s="3">
        <f>IF(odi[[#This Row],[Milestones]]=0,0,(odi[[#This Row],[Mat]]/odi[[#This Row],[Milestones]]))</f>
        <v>18</v>
      </c>
      <c r="T1865" s="3">
        <f>odi[[#This Row],[Milestones]]/odi[[#This Row],[Mat]]*100</f>
        <v>5.5555555555555554</v>
      </c>
      <c r="U1865" s="3"/>
    </row>
    <row r="1866" spans="1:21" x14ac:dyDescent="0.3">
      <c r="A1866">
        <v>14</v>
      </c>
      <c r="B1866" t="s">
        <v>1465</v>
      </c>
      <c r="C1866" t="s">
        <v>20</v>
      </c>
      <c r="D1866">
        <v>2013</v>
      </c>
      <c r="E1866">
        <v>51</v>
      </c>
      <c r="F1866">
        <v>27</v>
      </c>
      <c r="G1866">
        <v>17</v>
      </c>
      <c r="H1866">
        <v>79</v>
      </c>
      <c r="I1866">
        <v>16</v>
      </c>
      <c r="J1866">
        <v>7.9</v>
      </c>
      <c r="K1866">
        <v>52.31</v>
      </c>
      <c r="L1866">
        <v>0</v>
      </c>
      <c r="M1866">
        <v>0</v>
      </c>
      <c r="N1866">
        <v>3</v>
      </c>
      <c r="O1866" s="2">
        <f t="shared" si="123"/>
        <v>1.5490196078431373</v>
      </c>
      <c r="P1866" s="2">
        <f t="shared" si="124"/>
        <v>2.925925925925926</v>
      </c>
      <c r="Q1866">
        <f t="shared" si="125"/>
        <v>60.21</v>
      </c>
      <c r="R1866">
        <f t="shared" si="126"/>
        <v>0</v>
      </c>
      <c r="S1866" s="3">
        <f>IF(odi[[#This Row],[Milestones]]=0,0,(odi[[#This Row],[Mat]]/odi[[#This Row],[Milestones]]))</f>
        <v>0</v>
      </c>
      <c r="T1866" s="3">
        <f>odi[[#This Row],[Milestones]]/odi[[#This Row],[Mat]]*100</f>
        <v>0</v>
      </c>
      <c r="U1866" s="3"/>
    </row>
    <row r="1867" spans="1:21" x14ac:dyDescent="0.3">
      <c r="A1867">
        <v>47</v>
      </c>
      <c r="B1867" t="s">
        <v>2428</v>
      </c>
      <c r="C1867" t="s">
        <v>20</v>
      </c>
      <c r="D1867">
        <v>2003</v>
      </c>
      <c r="E1867">
        <v>27</v>
      </c>
      <c r="F1867">
        <v>27</v>
      </c>
      <c r="G1867">
        <v>2</v>
      </c>
      <c r="H1867">
        <v>290</v>
      </c>
      <c r="I1867">
        <v>52</v>
      </c>
      <c r="J1867">
        <v>11.6</v>
      </c>
      <c r="K1867">
        <v>48.57</v>
      </c>
      <c r="L1867">
        <v>0</v>
      </c>
      <c r="M1867">
        <v>1</v>
      </c>
      <c r="N1867">
        <v>2</v>
      </c>
      <c r="O1867" s="2">
        <f t="shared" si="123"/>
        <v>10.74074074074074</v>
      </c>
      <c r="P1867" s="2">
        <f t="shared" si="124"/>
        <v>10.74074074074074</v>
      </c>
      <c r="Q1867">
        <f t="shared" si="125"/>
        <v>60.17</v>
      </c>
      <c r="R1867">
        <f t="shared" si="126"/>
        <v>1</v>
      </c>
      <c r="S1867" s="3">
        <f>IF(odi[[#This Row],[Milestones]]=0,0,(odi[[#This Row],[Mat]]/odi[[#This Row],[Milestones]]))</f>
        <v>27</v>
      </c>
      <c r="T1867" s="3">
        <f>odi[[#This Row],[Milestones]]/odi[[#This Row],[Mat]]*100</f>
        <v>3.7037037037037033</v>
      </c>
      <c r="U1867" s="3"/>
    </row>
    <row r="1868" spans="1:21" x14ac:dyDescent="0.3">
      <c r="A1868">
        <v>33</v>
      </c>
      <c r="B1868" t="s">
        <v>3312</v>
      </c>
      <c r="C1868" t="s">
        <v>18</v>
      </c>
      <c r="D1868">
        <v>1983</v>
      </c>
      <c r="E1868">
        <v>3</v>
      </c>
      <c r="F1868">
        <v>1</v>
      </c>
      <c r="G1868">
        <v>1</v>
      </c>
      <c r="H1868">
        <v>6</v>
      </c>
      <c r="I1868">
        <v>6</v>
      </c>
      <c r="J1868">
        <v>0</v>
      </c>
      <c r="K1868">
        <v>60</v>
      </c>
      <c r="L1868">
        <v>0</v>
      </c>
      <c r="M1868">
        <v>0</v>
      </c>
      <c r="N1868">
        <v>0</v>
      </c>
      <c r="O1868" s="2">
        <f t="shared" si="123"/>
        <v>2</v>
      </c>
      <c r="P1868" s="2">
        <f t="shared" si="124"/>
        <v>6</v>
      </c>
      <c r="Q1868">
        <f t="shared" si="125"/>
        <v>60</v>
      </c>
      <c r="R1868">
        <f t="shared" si="126"/>
        <v>0</v>
      </c>
      <c r="S1868" s="3">
        <f>IF(odi[[#This Row],[Milestones]]=0,0,(odi[[#This Row],[Mat]]/odi[[#This Row],[Milestones]]))</f>
        <v>0</v>
      </c>
      <c r="T1868" s="3">
        <f>odi[[#This Row],[Milestones]]/odi[[#This Row],[Mat]]*100</f>
        <v>0</v>
      </c>
      <c r="U1868" s="3"/>
    </row>
    <row r="1869" spans="1:21" x14ac:dyDescent="0.3">
      <c r="A1869">
        <v>43</v>
      </c>
      <c r="B1869" t="s">
        <v>3208</v>
      </c>
      <c r="C1869" t="s">
        <v>15</v>
      </c>
      <c r="D1869">
        <v>2002</v>
      </c>
      <c r="E1869">
        <v>3</v>
      </c>
      <c r="F1869">
        <v>2</v>
      </c>
      <c r="G1869">
        <v>1</v>
      </c>
      <c r="H1869">
        <v>10</v>
      </c>
      <c r="I1869">
        <v>9</v>
      </c>
      <c r="J1869">
        <v>10</v>
      </c>
      <c r="K1869">
        <v>50</v>
      </c>
      <c r="L1869">
        <v>0</v>
      </c>
      <c r="M1869">
        <v>0</v>
      </c>
      <c r="N1869">
        <v>0</v>
      </c>
      <c r="O1869" s="2">
        <f t="shared" si="123"/>
        <v>3.3333333333333335</v>
      </c>
      <c r="P1869" s="2">
        <f t="shared" si="124"/>
        <v>5</v>
      </c>
      <c r="Q1869">
        <f t="shared" si="125"/>
        <v>60</v>
      </c>
      <c r="R1869">
        <f t="shared" si="126"/>
        <v>0</v>
      </c>
      <c r="S1869" s="3">
        <f>IF(odi[[#This Row],[Milestones]]=0,0,(odi[[#This Row],[Mat]]/odi[[#This Row],[Milestones]]))</f>
        <v>0</v>
      </c>
      <c r="T1869" s="3">
        <f>odi[[#This Row],[Milestones]]/odi[[#This Row],[Mat]]*100</f>
        <v>0</v>
      </c>
      <c r="U1869" s="3"/>
    </row>
    <row r="1870" spans="1:21" x14ac:dyDescent="0.3">
      <c r="A1870">
        <v>1</v>
      </c>
      <c r="B1870" t="s">
        <v>3177</v>
      </c>
      <c r="C1870" t="s">
        <v>12</v>
      </c>
      <c r="D1870">
        <v>1975</v>
      </c>
      <c r="E1870">
        <v>1</v>
      </c>
      <c r="F1870">
        <v>1</v>
      </c>
      <c r="G1870">
        <v>0</v>
      </c>
      <c r="H1870">
        <v>12</v>
      </c>
      <c r="I1870">
        <v>12</v>
      </c>
      <c r="J1870">
        <v>12</v>
      </c>
      <c r="K1870">
        <v>48</v>
      </c>
      <c r="L1870">
        <v>0</v>
      </c>
      <c r="M1870">
        <v>0</v>
      </c>
      <c r="N1870">
        <v>0</v>
      </c>
      <c r="O1870" s="2">
        <f t="shared" si="123"/>
        <v>12</v>
      </c>
      <c r="P1870" s="2">
        <f t="shared" si="124"/>
        <v>12</v>
      </c>
      <c r="Q1870">
        <f t="shared" si="125"/>
        <v>60</v>
      </c>
      <c r="R1870">
        <f t="shared" si="126"/>
        <v>0</v>
      </c>
      <c r="S1870" s="3">
        <f>IF(odi[[#This Row],[Milestones]]=0,0,(odi[[#This Row],[Mat]]/odi[[#This Row],[Milestones]]))</f>
        <v>0</v>
      </c>
      <c r="T1870" s="3">
        <f>odi[[#This Row],[Milestones]]/odi[[#This Row],[Mat]]*100</f>
        <v>0</v>
      </c>
      <c r="U1870" s="3"/>
    </row>
    <row r="1871" spans="1:21" x14ac:dyDescent="0.3">
      <c r="A1871">
        <v>31</v>
      </c>
      <c r="B1871" t="s">
        <v>838</v>
      </c>
      <c r="C1871" t="s">
        <v>2030</v>
      </c>
      <c r="D1871">
        <v>2014</v>
      </c>
      <c r="E1871">
        <v>9</v>
      </c>
      <c r="F1871">
        <v>8</v>
      </c>
      <c r="G1871">
        <v>3</v>
      </c>
      <c r="H1871">
        <v>67</v>
      </c>
      <c r="I1871">
        <v>25</v>
      </c>
      <c r="J1871">
        <v>13.4</v>
      </c>
      <c r="K1871">
        <v>46.52</v>
      </c>
      <c r="L1871">
        <v>0</v>
      </c>
      <c r="M1871">
        <v>0</v>
      </c>
      <c r="N1871">
        <v>1</v>
      </c>
      <c r="O1871" s="2">
        <f t="shared" si="123"/>
        <v>7.4444444444444446</v>
      </c>
      <c r="P1871" s="2">
        <f t="shared" si="124"/>
        <v>8.375</v>
      </c>
      <c r="Q1871">
        <f t="shared" si="125"/>
        <v>59.92</v>
      </c>
      <c r="R1871">
        <f t="shared" si="126"/>
        <v>0</v>
      </c>
      <c r="S1871" s="3">
        <f>IF(odi[[#This Row],[Milestones]]=0,0,(odi[[#This Row],[Mat]]/odi[[#This Row],[Milestones]]))</f>
        <v>0</v>
      </c>
      <c r="T1871" s="3">
        <f>odi[[#This Row],[Milestones]]/odi[[#This Row],[Mat]]*100</f>
        <v>0</v>
      </c>
      <c r="U1871" s="3"/>
    </row>
    <row r="1872" spans="1:21" x14ac:dyDescent="0.3">
      <c r="A1872">
        <v>14</v>
      </c>
      <c r="B1872" t="s">
        <v>2587</v>
      </c>
      <c r="C1872" t="s">
        <v>13</v>
      </c>
      <c r="D1872">
        <v>1984</v>
      </c>
      <c r="E1872">
        <v>25</v>
      </c>
      <c r="F1872">
        <v>18</v>
      </c>
      <c r="G1872">
        <v>2</v>
      </c>
      <c r="H1872">
        <v>136</v>
      </c>
      <c r="I1872">
        <v>46</v>
      </c>
      <c r="J1872">
        <v>8.5</v>
      </c>
      <c r="K1872">
        <v>51.32</v>
      </c>
      <c r="L1872">
        <v>0</v>
      </c>
      <c r="M1872">
        <v>0</v>
      </c>
      <c r="N1872">
        <v>3</v>
      </c>
      <c r="O1872" s="2">
        <f t="shared" si="123"/>
        <v>5.44</v>
      </c>
      <c r="P1872" s="2">
        <f t="shared" si="124"/>
        <v>7.5555555555555554</v>
      </c>
      <c r="Q1872">
        <f t="shared" si="125"/>
        <v>59.82</v>
      </c>
      <c r="R1872">
        <f t="shared" si="126"/>
        <v>0</v>
      </c>
      <c r="S1872" s="3">
        <f>IF(odi[[#This Row],[Milestones]]=0,0,(odi[[#This Row],[Mat]]/odi[[#This Row],[Milestones]]))</f>
        <v>0</v>
      </c>
      <c r="T1872" s="3">
        <f>odi[[#This Row],[Milestones]]/odi[[#This Row],[Mat]]*100</f>
        <v>0</v>
      </c>
      <c r="U1872" s="3"/>
    </row>
    <row r="1873" spans="1:21" x14ac:dyDescent="0.3">
      <c r="A1873">
        <v>44</v>
      </c>
      <c r="B1873" t="s">
        <v>2688</v>
      </c>
      <c r="C1873" t="s">
        <v>2030</v>
      </c>
      <c r="D1873">
        <v>2003</v>
      </c>
      <c r="E1873">
        <v>6</v>
      </c>
      <c r="F1873">
        <v>6</v>
      </c>
      <c r="G1873">
        <v>0</v>
      </c>
      <c r="H1873">
        <v>91</v>
      </c>
      <c r="I1873">
        <v>31</v>
      </c>
      <c r="J1873">
        <v>15.16</v>
      </c>
      <c r="K1873">
        <v>44.6</v>
      </c>
      <c r="L1873">
        <v>0</v>
      </c>
      <c r="M1873">
        <v>0</v>
      </c>
      <c r="N1873">
        <v>0</v>
      </c>
      <c r="O1873" s="2">
        <f t="shared" si="123"/>
        <v>15.166666666666666</v>
      </c>
      <c r="P1873" s="2">
        <f t="shared" si="124"/>
        <v>15.166666666666666</v>
      </c>
      <c r="Q1873">
        <f t="shared" si="125"/>
        <v>59.760000000000005</v>
      </c>
      <c r="R1873">
        <f t="shared" si="126"/>
        <v>0</v>
      </c>
      <c r="S1873" s="3">
        <f>IF(odi[[#This Row],[Milestones]]=0,0,(odi[[#This Row],[Mat]]/odi[[#This Row],[Milestones]]))</f>
        <v>0</v>
      </c>
      <c r="T1873" s="3">
        <f>odi[[#This Row],[Milestones]]/odi[[#This Row],[Mat]]*100</f>
        <v>0</v>
      </c>
      <c r="U1873" s="3"/>
    </row>
    <row r="1874" spans="1:21" x14ac:dyDescent="0.3">
      <c r="A1874">
        <v>41</v>
      </c>
      <c r="B1874" t="s">
        <v>1169</v>
      </c>
      <c r="C1874" t="s">
        <v>2025</v>
      </c>
      <c r="D1874">
        <v>2019</v>
      </c>
      <c r="E1874">
        <v>14</v>
      </c>
      <c r="F1874">
        <v>9</v>
      </c>
      <c r="G1874">
        <v>4</v>
      </c>
      <c r="H1874">
        <v>52</v>
      </c>
      <c r="I1874">
        <v>11</v>
      </c>
      <c r="J1874">
        <v>10.4</v>
      </c>
      <c r="K1874">
        <v>49.05</v>
      </c>
      <c r="L1874">
        <v>0</v>
      </c>
      <c r="M1874">
        <v>0</v>
      </c>
      <c r="N1874">
        <v>1</v>
      </c>
      <c r="O1874" s="2">
        <f t="shared" si="123"/>
        <v>3.7142857142857144</v>
      </c>
      <c r="P1874" s="2">
        <f t="shared" si="124"/>
        <v>5.7777777777777777</v>
      </c>
      <c r="Q1874">
        <f t="shared" si="125"/>
        <v>59.449999999999996</v>
      </c>
      <c r="R1874">
        <f t="shared" si="126"/>
        <v>0</v>
      </c>
      <c r="S1874" s="3">
        <f>IF(odi[[#This Row],[Milestones]]=0,0,(odi[[#This Row],[Mat]]/odi[[#This Row],[Milestones]]))</f>
        <v>0</v>
      </c>
      <c r="T1874" s="3">
        <f>odi[[#This Row],[Milestones]]/odi[[#This Row],[Mat]]*100</f>
        <v>0</v>
      </c>
      <c r="U1874" s="3"/>
    </row>
    <row r="1875" spans="1:21" x14ac:dyDescent="0.3">
      <c r="A1875">
        <v>34</v>
      </c>
      <c r="B1875" t="s">
        <v>343</v>
      </c>
      <c r="C1875" t="s">
        <v>14</v>
      </c>
      <c r="D1875">
        <v>2017</v>
      </c>
      <c r="E1875">
        <v>2</v>
      </c>
      <c r="F1875">
        <v>2</v>
      </c>
      <c r="G1875">
        <v>0</v>
      </c>
      <c r="H1875">
        <v>15</v>
      </c>
      <c r="I1875">
        <v>11</v>
      </c>
      <c r="J1875">
        <v>7.5</v>
      </c>
      <c r="K1875">
        <v>51.72</v>
      </c>
      <c r="L1875">
        <v>0</v>
      </c>
      <c r="M1875">
        <v>0</v>
      </c>
      <c r="N1875">
        <v>0</v>
      </c>
      <c r="O1875" s="2">
        <f t="shared" si="123"/>
        <v>7.5</v>
      </c>
      <c r="P1875" s="2">
        <f t="shared" si="124"/>
        <v>7.5</v>
      </c>
      <c r="Q1875">
        <f t="shared" si="125"/>
        <v>59.22</v>
      </c>
      <c r="R1875">
        <f t="shared" si="126"/>
        <v>0</v>
      </c>
      <c r="S1875" s="3">
        <f>IF(odi[[#This Row],[Milestones]]=0,0,(odi[[#This Row],[Mat]]/odi[[#This Row],[Milestones]]))</f>
        <v>0</v>
      </c>
      <c r="T1875" s="3">
        <f>odi[[#This Row],[Milestones]]/odi[[#This Row],[Mat]]*100</f>
        <v>0</v>
      </c>
      <c r="U1875" s="3"/>
    </row>
    <row r="1876" spans="1:21" x14ac:dyDescent="0.3">
      <c r="A1876">
        <v>46</v>
      </c>
      <c r="B1876" t="s">
        <v>2967</v>
      </c>
      <c r="C1876" t="s">
        <v>14</v>
      </c>
      <c r="D1876">
        <v>2002</v>
      </c>
      <c r="E1876">
        <v>3</v>
      </c>
      <c r="F1876">
        <v>3</v>
      </c>
      <c r="G1876">
        <v>1</v>
      </c>
      <c r="H1876">
        <v>31</v>
      </c>
      <c r="I1876">
        <v>15</v>
      </c>
      <c r="J1876">
        <v>15.5</v>
      </c>
      <c r="K1876">
        <v>43.66</v>
      </c>
      <c r="L1876">
        <v>0</v>
      </c>
      <c r="M1876">
        <v>0</v>
      </c>
      <c r="N1876">
        <v>0</v>
      </c>
      <c r="O1876" s="2">
        <f t="shared" si="123"/>
        <v>10.333333333333334</v>
      </c>
      <c r="P1876" s="2">
        <f t="shared" si="124"/>
        <v>10.333333333333334</v>
      </c>
      <c r="Q1876">
        <f t="shared" si="125"/>
        <v>59.16</v>
      </c>
      <c r="R1876">
        <f t="shared" si="126"/>
        <v>0</v>
      </c>
      <c r="S1876" s="3">
        <f>IF(odi[[#This Row],[Milestones]]=0,0,(odi[[#This Row],[Mat]]/odi[[#This Row],[Milestones]]))</f>
        <v>0</v>
      </c>
      <c r="T1876" s="3">
        <f>odi[[#This Row],[Milestones]]/odi[[#This Row],[Mat]]*100</f>
        <v>0</v>
      </c>
      <c r="U1876" s="3"/>
    </row>
    <row r="1877" spans="1:21" x14ac:dyDescent="0.3">
      <c r="A1877">
        <v>28</v>
      </c>
      <c r="B1877" t="s">
        <v>3347</v>
      </c>
      <c r="C1877" t="s">
        <v>20</v>
      </c>
      <c r="D1877">
        <v>1986</v>
      </c>
      <c r="E1877">
        <v>2</v>
      </c>
      <c r="F1877">
        <v>2</v>
      </c>
      <c r="G1877">
        <v>0</v>
      </c>
      <c r="H1877">
        <v>4</v>
      </c>
      <c r="I1877">
        <v>4</v>
      </c>
      <c r="J1877">
        <v>2</v>
      </c>
      <c r="K1877">
        <v>57.14</v>
      </c>
      <c r="L1877">
        <v>0</v>
      </c>
      <c r="M1877">
        <v>0</v>
      </c>
      <c r="N1877">
        <v>1</v>
      </c>
      <c r="O1877" s="2">
        <f t="shared" si="123"/>
        <v>2</v>
      </c>
      <c r="P1877" s="2">
        <f t="shared" si="124"/>
        <v>2</v>
      </c>
      <c r="Q1877">
        <f t="shared" si="125"/>
        <v>59.14</v>
      </c>
      <c r="R1877">
        <f t="shared" si="126"/>
        <v>0</v>
      </c>
      <c r="S1877" s="3">
        <f>IF(odi[[#This Row],[Milestones]]=0,0,(odi[[#This Row],[Mat]]/odi[[#This Row],[Milestones]]))</f>
        <v>0</v>
      </c>
      <c r="T1877" s="3">
        <f>odi[[#This Row],[Milestones]]/odi[[#This Row],[Mat]]*100</f>
        <v>0</v>
      </c>
      <c r="U1877" s="3"/>
    </row>
    <row r="1878" spans="1:21" x14ac:dyDescent="0.3">
      <c r="A1878">
        <v>29</v>
      </c>
      <c r="B1878" t="s">
        <v>3235</v>
      </c>
      <c r="C1878" t="s">
        <v>18</v>
      </c>
      <c r="D1878">
        <v>1992</v>
      </c>
      <c r="E1878">
        <v>1</v>
      </c>
      <c r="F1878">
        <v>1</v>
      </c>
      <c r="G1878">
        <v>0</v>
      </c>
      <c r="H1878">
        <v>9</v>
      </c>
      <c r="I1878">
        <v>9</v>
      </c>
      <c r="J1878">
        <v>9</v>
      </c>
      <c r="K1878">
        <v>50</v>
      </c>
      <c r="L1878">
        <v>0</v>
      </c>
      <c r="M1878">
        <v>0</v>
      </c>
      <c r="N1878">
        <v>0</v>
      </c>
      <c r="O1878" s="2">
        <f t="shared" si="123"/>
        <v>9</v>
      </c>
      <c r="P1878" s="2">
        <f t="shared" si="124"/>
        <v>9</v>
      </c>
      <c r="Q1878">
        <f t="shared" si="125"/>
        <v>59</v>
      </c>
      <c r="R1878">
        <f t="shared" si="126"/>
        <v>0</v>
      </c>
      <c r="S1878" s="3">
        <f>IF(odi[[#This Row],[Milestones]]=0,0,(odi[[#This Row],[Mat]]/odi[[#This Row],[Milestones]]))</f>
        <v>0</v>
      </c>
      <c r="T1878" s="3">
        <f>odi[[#This Row],[Milestones]]/odi[[#This Row],[Mat]]*100</f>
        <v>0</v>
      </c>
      <c r="U1878" s="3"/>
    </row>
    <row r="1879" spans="1:21" x14ac:dyDescent="0.3">
      <c r="A1879">
        <v>21</v>
      </c>
      <c r="B1879" t="s">
        <v>3229</v>
      </c>
      <c r="C1879" t="s">
        <v>14</v>
      </c>
      <c r="D1879">
        <v>1985</v>
      </c>
      <c r="E1879">
        <v>4</v>
      </c>
      <c r="F1879">
        <v>2</v>
      </c>
      <c r="G1879">
        <v>1</v>
      </c>
      <c r="H1879">
        <v>9</v>
      </c>
      <c r="I1879">
        <v>7</v>
      </c>
      <c r="J1879">
        <v>9</v>
      </c>
      <c r="K1879">
        <v>50</v>
      </c>
      <c r="L1879">
        <v>0</v>
      </c>
      <c r="M1879">
        <v>0</v>
      </c>
      <c r="N1879">
        <v>0</v>
      </c>
      <c r="O1879" s="2">
        <f t="shared" si="123"/>
        <v>2.25</v>
      </c>
      <c r="P1879" s="2">
        <f t="shared" si="124"/>
        <v>4.5</v>
      </c>
      <c r="Q1879">
        <f t="shared" si="125"/>
        <v>59</v>
      </c>
      <c r="R1879">
        <f t="shared" si="126"/>
        <v>0</v>
      </c>
      <c r="S1879" s="3">
        <f>IF(odi[[#This Row],[Milestones]]=0,0,(odi[[#This Row],[Mat]]/odi[[#This Row],[Milestones]]))</f>
        <v>0</v>
      </c>
      <c r="T1879" s="3">
        <f>odi[[#This Row],[Milestones]]/odi[[#This Row],[Mat]]*100</f>
        <v>0</v>
      </c>
      <c r="U1879" s="3"/>
    </row>
    <row r="1880" spans="1:21" x14ac:dyDescent="0.3">
      <c r="A1880">
        <v>11</v>
      </c>
      <c r="B1880" t="s">
        <v>2668</v>
      </c>
      <c r="C1880" t="s">
        <v>18</v>
      </c>
      <c r="D1880">
        <v>1988</v>
      </c>
      <c r="E1880">
        <v>10</v>
      </c>
      <c r="F1880">
        <v>7</v>
      </c>
      <c r="G1880">
        <v>1</v>
      </c>
      <c r="H1880">
        <v>98</v>
      </c>
      <c r="I1880">
        <v>38</v>
      </c>
      <c r="J1880">
        <v>16.329999999999998</v>
      </c>
      <c r="K1880">
        <v>42.6</v>
      </c>
      <c r="L1880">
        <v>0</v>
      </c>
      <c r="M1880">
        <v>0</v>
      </c>
      <c r="N1880">
        <v>0</v>
      </c>
      <c r="O1880" s="2">
        <f t="shared" si="123"/>
        <v>9.8000000000000007</v>
      </c>
      <c r="P1880" s="2">
        <f t="shared" si="124"/>
        <v>14</v>
      </c>
      <c r="Q1880">
        <f t="shared" si="125"/>
        <v>58.93</v>
      </c>
      <c r="R1880">
        <f t="shared" si="126"/>
        <v>0</v>
      </c>
      <c r="S1880" s="3">
        <f>IF(odi[[#This Row],[Milestones]]=0,0,(odi[[#This Row],[Mat]]/odi[[#This Row],[Milestones]]))</f>
        <v>0</v>
      </c>
      <c r="T1880" s="3">
        <f>odi[[#This Row],[Milestones]]/odi[[#This Row],[Mat]]*100</f>
        <v>0</v>
      </c>
      <c r="U1880" s="3"/>
    </row>
    <row r="1881" spans="1:21" x14ac:dyDescent="0.3">
      <c r="A1881">
        <v>22</v>
      </c>
      <c r="B1881" t="s">
        <v>3192</v>
      </c>
      <c r="C1881" t="s">
        <v>16</v>
      </c>
      <c r="D1881">
        <v>1988</v>
      </c>
      <c r="E1881">
        <v>3</v>
      </c>
      <c r="F1881">
        <v>3</v>
      </c>
      <c r="G1881">
        <v>2</v>
      </c>
      <c r="H1881">
        <v>11</v>
      </c>
      <c r="I1881">
        <v>7</v>
      </c>
      <c r="J1881">
        <v>11</v>
      </c>
      <c r="K1881">
        <v>47.82</v>
      </c>
      <c r="L1881">
        <v>0</v>
      </c>
      <c r="M1881">
        <v>0</v>
      </c>
      <c r="N1881">
        <v>0</v>
      </c>
      <c r="O1881" s="2">
        <f t="shared" si="123"/>
        <v>3.6666666666666665</v>
      </c>
      <c r="P1881" s="2">
        <f t="shared" si="124"/>
        <v>3.6666666666666665</v>
      </c>
      <c r="Q1881">
        <f t="shared" si="125"/>
        <v>58.82</v>
      </c>
      <c r="R1881">
        <f t="shared" si="126"/>
        <v>0</v>
      </c>
      <c r="S1881" s="3">
        <f>IF(odi[[#This Row],[Milestones]]=0,0,(odi[[#This Row],[Mat]]/odi[[#This Row],[Milestones]]))</f>
        <v>0</v>
      </c>
      <c r="T1881" s="3">
        <f>odi[[#This Row],[Milestones]]/odi[[#This Row],[Mat]]*100</f>
        <v>0</v>
      </c>
      <c r="U1881" s="3"/>
    </row>
    <row r="1882" spans="1:21" x14ac:dyDescent="0.3">
      <c r="A1882">
        <v>20</v>
      </c>
      <c r="B1882" t="s">
        <v>1146</v>
      </c>
      <c r="C1882" t="s">
        <v>19</v>
      </c>
      <c r="D1882">
        <v>2019</v>
      </c>
      <c r="E1882">
        <v>11</v>
      </c>
      <c r="F1882">
        <v>11</v>
      </c>
      <c r="G1882">
        <v>0</v>
      </c>
      <c r="H1882">
        <v>150</v>
      </c>
      <c r="I1882">
        <v>39</v>
      </c>
      <c r="J1882">
        <v>13.63</v>
      </c>
      <c r="K1882">
        <v>45.18</v>
      </c>
      <c r="L1882">
        <v>0</v>
      </c>
      <c r="M1882">
        <v>0</v>
      </c>
      <c r="N1882">
        <v>0</v>
      </c>
      <c r="O1882" s="2">
        <f t="shared" si="123"/>
        <v>13.636363636363637</v>
      </c>
      <c r="P1882" s="2">
        <f t="shared" si="124"/>
        <v>13.636363636363637</v>
      </c>
      <c r="Q1882">
        <f t="shared" si="125"/>
        <v>58.81</v>
      </c>
      <c r="R1882">
        <f t="shared" si="126"/>
        <v>0</v>
      </c>
      <c r="S1882" s="3">
        <f>IF(odi[[#This Row],[Milestones]]=0,0,(odi[[#This Row],[Mat]]/odi[[#This Row],[Milestones]]))</f>
        <v>0</v>
      </c>
      <c r="T1882" s="3">
        <f>odi[[#This Row],[Milestones]]/odi[[#This Row],[Mat]]*100</f>
        <v>0</v>
      </c>
      <c r="U1882" s="3"/>
    </row>
    <row r="1883" spans="1:21" x14ac:dyDescent="0.3">
      <c r="A1883">
        <v>25</v>
      </c>
      <c r="B1883" t="s">
        <v>1952</v>
      </c>
      <c r="C1883" t="s">
        <v>2021</v>
      </c>
      <c r="D1883">
        <v>2008</v>
      </c>
      <c r="E1883">
        <v>6</v>
      </c>
      <c r="F1883">
        <v>4</v>
      </c>
      <c r="G1883">
        <v>2</v>
      </c>
      <c r="H1883">
        <v>25</v>
      </c>
      <c r="I1883">
        <v>14</v>
      </c>
      <c r="J1883">
        <v>12.5</v>
      </c>
      <c r="K1883">
        <v>46.29</v>
      </c>
      <c r="L1883">
        <v>0</v>
      </c>
      <c r="M1883">
        <v>0</v>
      </c>
      <c r="N1883">
        <v>0</v>
      </c>
      <c r="O1883" s="2">
        <f t="shared" si="123"/>
        <v>4.166666666666667</v>
      </c>
      <c r="P1883" s="2">
        <f t="shared" si="124"/>
        <v>6.25</v>
      </c>
      <c r="Q1883">
        <f t="shared" si="125"/>
        <v>58.79</v>
      </c>
      <c r="R1883">
        <f t="shared" si="126"/>
        <v>0</v>
      </c>
      <c r="S1883" s="3">
        <f>IF(odi[[#This Row],[Milestones]]=0,0,(odi[[#This Row],[Mat]]/odi[[#This Row],[Milestones]]))</f>
        <v>0</v>
      </c>
      <c r="T1883" s="3">
        <f>odi[[#This Row],[Milestones]]/odi[[#This Row],[Mat]]*100</f>
        <v>0</v>
      </c>
      <c r="U1883" s="3"/>
    </row>
    <row r="1884" spans="1:21" x14ac:dyDescent="0.3">
      <c r="A1884">
        <v>48</v>
      </c>
      <c r="B1884" t="s">
        <v>2576</v>
      </c>
      <c r="C1884" t="s">
        <v>16</v>
      </c>
      <c r="D1884">
        <v>1993</v>
      </c>
      <c r="E1884">
        <v>10</v>
      </c>
      <c r="F1884">
        <v>10</v>
      </c>
      <c r="G1884">
        <v>0</v>
      </c>
      <c r="H1884">
        <v>141</v>
      </c>
      <c r="I1884">
        <v>50</v>
      </c>
      <c r="J1884">
        <v>14.1</v>
      </c>
      <c r="K1884">
        <v>44.62</v>
      </c>
      <c r="L1884">
        <v>0</v>
      </c>
      <c r="M1884">
        <v>1</v>
      </c>
      <c r="N1884">
        <v>0</v>
      </c>
      <c r="O1884" s="2">
        <f t="shared" si="123"/>
        <v>14.1</v>
      </c>
      <c r="P1884" s="2">
        <f t="shared" si="124"/>
        <v>14.1</v>
      </c>
      <c r="Q1884">
        <f t="shared" si="125"/>
        <v>58.72</v>
      </c>
      <c r="R1884">
        <f t="shared" si="126"/>
        <v>1</v>
      </c>
      <c r="S1884" s="3">
        <f>IF(odi[[#This Row],[Milestones]]=0,0,(odi[[#This Row],[Mat]]/odi[[#This Row],[Milestones]]))</f>
        <v>10</v>
      </c>
      <c r="T1884" s="3">
        <f>odi[[#This Row],[Milestones]]/odi[[#This Row],[Mat]]*100</f>
        <v>10</v>
      </c>
      <c r="U1884" s="3"/>
    </row>
    <row r="1885" spans="1:21" x14ac:dyDescent="0.3">
      <c r="A1885">
        <v>35</v>
      </c>
      <c r="B1885" t="s">
        <v>2887</v>
      </c>
      <c r="C1885" t="s">
        <v>16</v>
      </c>
      <c r="D1885">
        <v>1978</v>
      </c>
      <c r="E1885">
        <v>3</v>
      </c>
      <c r="F1885">
        <v>3</v>
      </c>
      <c r="G1885">
        <v>0</v>
      </c>
      <c r="H1885">
        <v>41</v>
      </c>
      <c r="I1885">
        <v>29</v>
      </c>
      <c r="J1885">
        <v>13.66</v>
      </c>
      <c r="K1885">
        <v>45.05</v>
      </c>
      <c r="L1885">
        <v>0</v>
      </c>
      <c r="M1885">
        <v>0</v>
      </c>
      <c r="N1885">
        <v>0</v>
      </c>
      <c r="O1885" s="2">
        <f t="shared" si="123"/>
        <v>13.666666666666666</v>
      </c>
      <c r="P1885" s="2">
        <f t="shared" si="124"/>
        <v>13.666666666666666</v>
      </c>
      <c r="Q1885">
        <f t="shared" si="125"/>
        <v>58.709999999999994</v>
      </c>
      <c r="R1885">
        <f t="shared" si="126"/>
        <v>0</v>
      </c>
      <c r="S1885" s="3">
        <f>IF(odi[[#This Row],[Milestones]]=0,0,(odi[[#This Row],[Mat]]/odi[[#This Row],[Milestones]]))</f>
        <v>0</v>
      </c>
      <c r="T1885" s="3">
        <f>odi[[#This Row],[Milestones]]/odi[[#This Row],[Mat]]*100</f>
        <v>0</v>
      </c>
      <c r="U1885" s="3"/>
    </row>
    <row r="1886" spans="1:21" x14ac:dyDescent="0.3">
      <c r="A1886">
        <v>15</v>
      </c>
      <c r="B1886" t="s">
        <v>2672</v>
      </c>
      <c r="C1886" t="s">
        <v>13</v>
      </c>
      <c r="D1886">
        <v>1992</v>
      </c>
      <c r="E1886">
        <v>53</v>
      </c>
      <c r="F1886">
        <v>24</v>
      </c>
      <c r="G1886">
        <v>9</v>
      </c>
      <c r="H1886">
        <v>98</v>
      </c>
      <c r="I1886">
        <v>18</v>
      </c>
      <c r="J1886">
        <v>6.53</v>
      </c>
      <c r="K1886">
        <v>52.12</v>
      </c>
      <c r="L1886">
        <v>0</v>
      </c>
      <c r="M1886">
        <v>0</v>
      </c>
      <c r="N1886">
        <v>6</v>
      </c>
      <c r="O1886" s="2">
        <f t="shared" si="123"/>
        <v>1.8490566037735849</v>
      </c>
      <c r="P1886" s="2">
        <f t="shared" si="124"/>
        <v>4.083333333333333</v>
      </c>
      <c r="Q1886">
        <f t="shared" si="125"/>
        <v>58.65</v>
      </c>
      <c r="R1886">
        <f t="shared" si="126"/>
        <v>0</v>
      </c>
      <c r="S1886" s="3">
        <f>IF(odi[[#This Row],[Milestones]]=0,0,(odi[[#This Row],[Mat]]/odi[[#This Row],[Milestones]]))</f>
        <v>0</v>
      </c>
      <c r="T1886" s="3">
        <f>odi[[#This Row],[Milestones]]/odi[[#This Row],[Mat]]*100</f>
        <v>0</v>
      </c>
      <c r="U1886" s="3"/>
    </row>
    <row r="1887" spans="1:21" x14ac:dyDescent="0.3">
      <c r="A1887">
        <v>30</v>
      </c>
      <c r="B1887" t="s">
        <v>3236</v>
      </c>
      <c r="C1887" t="s">
        <v>19</v>
      </c>
      <c r="D1887">
        <v>1999</v>
      </c>
      <c r="E1887">
        <v>19</v>
      </c>
      <c r="F1887">
        <v>8</v>
      </c>
      <c r="G1887">
        <v>4</v>
      </c>
      <c r="H1887">
        <v>9</v>
      </c>
      <c r="I1887">
        <v>5</v>
      </c>
      <c r="J1887">
        <v>2.25</v>
      </c>
      <c r="K1887">
        <v>56.25</v>
      </c>
      <c r="L1887">
        <v>0</v>
      </c>
      <c r="M1887">
        <v>0</v>
      </c>
      <c r="N1887">
        <v>3</v>
      </c>
      <c r="O1887" s="2">
        <f t="shared" si="123"/>
        <v>0.47368421052631576</v>
      </c>
      <c r="P1887" s="2">
        <f t="shared" si="124"/>
        <v>1.125</v>
      </c>
      <c r="Q1887">
        <f t="shared" si="125"/>
        <v>58.5</v>
      </c>
      <c r="R1887">
        <f t="shared" si="126"/>
        <v>0</v>
      </c>
      <c r="S1887" s="3">
        <f>IF(odi[[#This Row],[Milestones]]=0,0,(odi[[#This Row],[Mat]]/odi[[#This Row],[Milestones]]))</f>
        <v>0</v>
      </c>
      <c r="T1887" s="3">
        <f>odi[[#This Row],[Milestones]]/odi[[#This Row],[Mat]]*100</f>
        <v>0</v>
      </c>
      <c r="U1887" s="3"/>
    </row>
    <row r="1888" spans="1:21" x14ac:dyDescent="0.3">
      <c r="A1888">
        <v>6</v>
      </c>
      <c r="B1888" t="s">
        <v>1152</v>
      </c>
      <c r="C1888" t="s">
        <v>14</v>
      </c>
      <c r="D1888">
        <v>2017</v>
      </c>
      <c r="E1888">
        <v>4</v>
      </c>
      <c r="F1888">
        <v>4</v>
      </c>
      <c r="G1888">
        <v>1</v>
      </c>
      <c r="H1888">
        <v>14</v>
      </c>
      <c r="I1888">
        <v>7</v>
      </c>
      <c r="J1888">
        <v>4.66</v>
      </c>
      <c r="K1888">
        <v>53.84</v>
      </c>
      <c r="L1888">
        <v>0</v>
      </c>
      <c r="M1888">
        <v>0</v>
      </c>
      <c r="N1888">
        <v>1</v>
      </c>
      <c r="O1888" s="2">
        <f t="shared" si="123"/>
        <v>3.5</v>
      </c>
      <c r="P1888" s="2">
        <f t="shared" si="124"/>
        <v>3.5</v>
      </c>
      <c r="Q1888">
        <f t="shared" si="125"/>
        <v>58.5</v>
      </c>
      <c r="R1888">
        <f t="shared" si="126"/>
        <v>0</v>
      </c>
      <c r="S1888" s="3">
        <f>IF(odi[[#This Row],[Milestones]]=0,0,(odi[[#This Row],[Mat]]/odi[[#This Row],[Milestones]]))</f>
        <v>0</v>
      </c>
      <c r="T1888" s="3">
        <f>odi[[#This Row],[Milestones]]/odi[[#This Row],[Mat]]*100</f>
        <v>0</v>
      </c>
      <c r="U1888" s="3"/>
    </row>
    <row r="1889" spans="1:21" x14ac:dyDescent="0.3">
      <c r="A1889">
        <v>7</v>
      </c>
      <c r="B1889" t="s">
        <v>2902</v>
      </c>
      <c r="C1889" t="s">
        <v>13</v>
      </c>
      <c r="D1889">
        <v>1998</v>
      </c>
      <c r="E1889">
        <v>6</v>
      </c>
      <c r="F1889">
        <v>5</v>
      </c>
      <c r="G1889">
        <v>1</v>
      </c>
      <c r="H1889">
        <v>39</v>
      </c>
      <c r="I1889">
        <v>22</v>
      </c>
      <c r="J1889">
        <v>9.75</v>
      </c>
      <c r="K1889">
        <v>48.75</v>
      </c>
      <c r="L1889">
        <v>0</v>
      </c>
      <c r="M1889">
        <v>0</v>
      </c>
      <c r="N1889">
        <v>2</v>
      </c>
      <c r="O1889" s="2">
        <f t="shared" si="123"/>
        <v>6.5</v>
      </c>
      <c r="P1889" s="2">
        <f t="shared" si="124"/>
        <v>7.8</v>
      </c>
      <c r="Q1889">
        <f t="shared" si="125"/>
        <v>58.5</v>
      </c>
      <c r="R1889">
        <f t="shared" si="126"/>
        <v>0</v>
      </c>
      <c r="S1889" s="3">
        <f>IF(odi[[#This Row],[Milestones]]=0,0,(odi[[#This Row],[Mat]]/odi[[#This Row],[Milestones]]))</f>
        <v>0</v>
      </c>
      <c r="T1889" s="3">
        <f>odi[[#This Row],[Milestones]]/odi[[#This Row],[Mat]]*100</f>
        <v>0</v>
      </c>
      <c r="U1889" s="3"/>
    </row>
    <row r="1890" spans="1:21" x14ac:dyDescent="0.3">
      <c r="A1890">
        <v>40</v>
      </c>
      <c r="B1890" t="s">
        <v>2603</v>
      </c>
      <c r="C1890" t="s">
        <v>19</v>
      </c>
      <c r="D1890">
        <v>2005</v>
      </c>
      <c r="E1890">
        <v>56</v>
      </c>
      <c r="F1890">
        <v>29</v>
      </c>
      <c r="G1890">
        <v>12</v>
      </c>
      <c r="H1890">
        <v>127</v>
      </c>
      <c r="I1890">
        <v>17</v>
      </c>
      <c r="J1890">
        <v>7.47</v>
      </c>
      <c r="K1890">
        <v>51</v>
      </c>
      <c r="L1890">
        <v>0</v>
      </c>
      <c r="M1890">
        <v>0</v>
      </c>
      <c r="N1890">
        <v>4</v>
      </c>
      <c r="O1890" s="2">
        <f t="shared" si="123"/>
        <v>2.2678571428571428</v>
      </c>
      <c r="P1890" s="2">
        <f t="shared" si="124"/>
        <v>4.3793103448275863</v>
      </c>
      <c r="Q1890">
        <f t="shared" si="125"/>
        <v>58.47</v>
      </c>
      <c r="R1890">
        <f t="shared" si="126"/>
        <v>0</v>
      </c>
      <c r="S1890" s="3">
        <f>IF(odi[[#This Row],[Milestones]]=0,0,(odi[[#This Row],[Mat]]/odi[[#This Row],[Milestones]]))</f>
        <v>0</v>
      </c>
      <c r="T1890" s="3">
        <f>odi[[#This Row],[Milestones]]/odi[[#This Row],[Mat]]*100</f>
        <v>0</v>
      </c>
      <c r="U1890" s="3"/>
    </row>
    <row r="1891" spans="1:21" x14ac:dyDescent="0.3">
      <c r="A1891">
        <v>24</v>
      </c>
      <c r="B1891" t="s">
        <v>1632</v>
      </c>
      <c r="C1891" t="s">
        <v>16</v>
      </c>
      <c r="D1891">
        <v>2019</v>
      </c>
      <c r="E1891">
        <v>76</v>
      </c>
      <c r="F1891">
        <v>31</v>
      </c>
      <c r="G1891">
        <v>17</v>
      </c>
      <c r="H1891">
        <v>68</v>
      </c>
      <c r="I1891">
        <v>25</v>
      </c>
      <c r="J1891">
        <v>4.8499999999999996</v>
      </c>
      <c r="K1891">
        <v>53.54</v>
      </c>
      <c r="L1891">
        <v>0</v>
      </c>
      <c r="M1891">
        <v>0</v>
      </c>
      <c r="N1891">
        <v>6</v>
      </c>
      <c r="O1891" s="2">
        <f t="shared" si="123"/>
        <v>0.89473684210526316</v>
      </c>
      <c r="P1891" s="2">
        <f t="shared" si="124"/>
        <v>2.193548387096774</v>
      </c>
      <c r="Q1891">
        <f t="shared" si="125"/>
        <v>58.39</v>
      </c>
      <c r="R1891">
        <f t="shared" si="126"/>
        <v>0</v>
      </c>
      <c r="S1891" s="3">
        <f>IF(odi[[#This Row],[Milestones]]=0,0,(odi[[#This Row],[Mat]]/odi[[#This Row],[Milestones]]))</f>
        <v>0</v>
      </c>
      <c r="T1891" s="3">
        <f>odi[[#This Row],[Milestones]]/odi[[#This Row],[Mat]]*100</f>
        <v>0</v>
      </c>
      <c r="U1891" s="3"/>
    </row>
    <row r="1892" spans="1:21" x14ac:dyDescent="0.3">
      <c r="A1892">
        <v>40</v>
      </c>
      <c r="B1892" t="s">
        <v>2518</v>
      </c>
      <c r="C1892" t="s">
        <v>14</v>
      </c>
      <c r="D1892">
        <v>1982</v>
      </c>
      <c r="E1892">
        <v>12</v>
      </c>
      <c r="F1892">
        <v>12</v>
      </c>
      <c r="G1892">
        <v>0</v>
      </c>
      <c r="H1892">
        <v>180</v>
      </c>
      <c r="I1892">
        <v>77</v>
      </c>
      <c r="J1892">
        <v>15</v>
      </c>
      <c r="K1892">
        <v>43.37</v>
      </c>
      <c r="L1892">
        <v>0</v>
      </c>
      <c r="M1892">
        <v>1</v>
      </c>
      <c r="N1892">
        <v>1</v>
      </c>
      <c r="O1892" s="2">
        <f t="shared" si="123"/>
        <v>15</v>
      </c>
      <c r="P1892" s="2">
        <f t="shared" si="124"/>
        <v>15</v>
      </c>
      <c r="Q1892">
        <f t="shared" si="125"/>
        <v>58.37</v>
      </c>
      <c r="R1892">
        <f t="shared" si="126"/>
        <v>1</v>
      </c>
      <c r="S1892" s="3">
        <f>IF(odi[[#This Row],[Milestones]]=0,0,(odi[[#This Row],[Mat]]/odi[[#This Row],[Milestones]]))</f>
        <v>12</v>
      </c>
      <c r="T1892" s="3">
        <f>odi[[#This Row],[Milestones]]/odi[[#This Row],[Mat]]*100</f>
        <v>8.3333333333333321</v>
      </c>
      <c r="U1892" s="3"/>
    </row>
    <row r="1893" spans="1:21" x14ac:dyDescent="0.3">
      <c r="A1893">
        <v>5</v>
      </c>
      <c r="B1893" t="s">
        <v>1694</v>
      </c>
      <c r="C1893" t="s">
        <v>17</v>
      </c>
      <c r="D1893">
        <v>2013</v>
      </c>
      <c r="E1893">
        <v>61</v>
      </c>
      <c r="F1893">
        <v>21</v>
      </c>
      <c r="G1893">
        <v>13</v>
      </c>
      <c r="H1893">
        <v>56</v>
      </c>
      <c r="I1893">
        <v>16</v>
      </c>
      <c r="J1893">
        <v>7</v>
      </c>
      <c r="K1893">
        <v>51.37</v>
      </c>
      <c r="L1893">
        <v>0</v>
      </c>
      <c r="M1893">
        <v>0</v>
      </c>
      <c r="N1893">
        <v>3</v>
      </c>
      <c r="O1893" s="2">
        <f t="shared" si="123"/>
        <v>0.91803278688524592</v>
      </c>
      <c r="P1893" s="2">
        <f t="shared" si="124"/>
        <v>2.6666666666666665</v>
      </c>
      <c r="Q1893">
        <f t="shared" si="125"/>
        <v>58.37</v>
      </c>
      <c r="R1893">
        <f t="shared" si="126"/>
        <v>0</v>
      </c>
      <c r="S1893" s="3">
        <f>IF(odi[[#This Row],[Milestones]]=0,0,(odi[[#This Row],[Mat]]/odi[[#This Row],[Milestones]]))</f>
        <v>0</v>
      </c>
      <c r="T1893" s="3">
        <f>odi[[#This Row],[Milestones]]/odi[[#This Row],[Mat]]*100</f>
        <v>0</v>
      </c>
      <c r="U1893" s="3"/>
    </row>
    <row r="1894" spans="1:21" x14ac:dyDescent="0.3">
      <c r="A1894">
        <v>17</v>
      </c>
      <c r="B1894" t="s">
        <v>2641</v>
      </c>
      <c r="C1894" t="s">
        <v>13</v>
      </c>
      <c r="D1894">
        <v>1983</v>
      </c>
      <c r="E1894">
        <v>6</v>
      </c>
      <c r="F1894">
        <v>6</v>
      </c>
      <c r="G1894">
        <v>0</v>
      </c>
      <c r="H1894">
        <v>106</v>
      </c>
      <c r="I1894">
        <v>32</v>
      </c>
      <c r="J1894">
        <v>17.66</v>
      </c>
      <c r="K1894">
        <v>40.61</v>
      </c>
      <c r="L1894">
        <v>0</v>
      </c>
      <c r="M1894">
        <v>0</v>
      </c>
      <c r="N1894">
        <v>0</v>
      </c>
      <c r="O1894" s="2">
        <f t="shared" si="123"/>
        <v>17.666666666666668</v>
      </c>
      <c r="P1894" s="2">
        <f t="shared" si="124"/>
        <v>17.666666666666668</v>
      </c>
      <c r="Q1894">
        <f t="shared" si="125"/>
        <v>58.269999999999996</v>
      </c>
      <c r="R1894">
        <f t="shared" si="126"/>
        <v>0</v>
      </c>
      <c r="S1894" s="3">
        <f>IF(odi[[#This Row],[Milestones]]=0,0,(odi[[#This Row],[Mat]]/odi[[#This Row],[Milestones]]))</f>
        <v>0</v>
      </c>
      <c r="T1894" s="3">
        <f>odi[[#This Row],[Milestones]]/odi[[#This Row],[Mat]]*100</f>
        <v>0</v>
      </c>
      <c r="U1894" s="3"/>
    </row>
    <row r="1895" spans="1:21" x14ac:dyDescent="0.3">
      <c r="A1895">
        <v>48</v>
      </c>
      <c r="B1895" t="s">
        <v>2859</v>
      </c>
      <c r="C1895" t="s">
        <v>16</v>
      </c>
      <c r="D1895">
        <v>1985</v>
      </c>
      <c r="E1895">
        <v>15</v>
      </c>
      <c r="F1895">
        <v>10</v>
      </c>
      <c r="G1895">
        <v>7</v>
      </c>
      <c r="H1895">
        <v>45</v>
      </c>
      <c r="I1895">
        <v>15</v>
      </c>
      <c r="J1895">
        <v>15</v>
      </c>
      <c r="K1895">
        <v>43.26</v>
      </c>
      <c r="L1895">
        <v>0</v>
      </c>
      <c r="M1895">
        <v>0</v>
      </c>
      <c r="N1895">
        <v>1</v>
      </c>
      <c r="O1895" s="2">
        <f t="shared" si="123"/>
        <v>3</v>
      </c>
      <c r="P1895" s="2">
        <f t="shared" si="124"/>
        <v>4.5</v>
      </c>
      <c r="Q1895">
        <f t="shared" si="125"/>
        <v>58.26</v>
      </c>
      <c r="R1895">
        <f t="shared" si="126"/>
        <v>0</v>
      </c>
      <c r="S1895" s="3">
        <f>IF(odi[[#This Row],[Milestones]]=0,0,(odi[[#This Row],[Mat]]/odi[[#This Row],[Milestones]]))</f>
        <v>0</v>
      </c>
      <c r="T1895" s="3">
        <f>odi[[#This Row],[Milestones]]/odi[[#This Row],[Mat]]*100</f>
        <v>0</v>
      </c>
      <c r="U1895" s="3"/>
    </row>
    <row r="1896" spans="1:21" x14ac:dyDescent="0.3">
      <c r="A1896">
        <v>41</v>
      </c>
      <c r="B1896" t="s">
        <v>1124</v>
      </c>
      <c r="C1896" t="s">
        <v>19</v>
      </c>
      <c r="D1896">
        <v>2016</v>
      </c>
      <c r="E1896">
        <v>65</v>
      </c>
      <c r="F1896">
        <v>49</v>
      </c>
      <c r="G1896">
        <v>13</v>
      </c>
      <c r="H1896">
        <v>239</v>
      </c>
      <c r="I1896">
        <v>33</v>
      </c>
      <c r="J1896">
        <v>6.63</v>
      </c>
      <c r="K1896">
        <v>51.61</v>
      </c>
      <c r="L1896">
        <v>0</v>
      </c>
      <c r="M1896">
        <v>0</v>
      </c>
      <c r="N1896">
        <v>9</v>
      </c>
      <c r="O1896" s="2">
        <f t="shared" si="123"/>
        <v>3.6769230769230767</v>
      </c>
      <c r="P1896" s="2">
        <f t="shared" si="124"/>
        <v>4.8775510204081636</v>
      </c>
      <c r="Q1896">
        <f t="shared" si="125"/>
        <v>58.24</v>
      </c>
      <c r="R1896">
        <f t="shared" si="126"/>
        <v>0</v>
      </c>
      <c r="S1896" s="3">
        <f>IF(odi[[#This Row],[Milestones]]=0,0,(odi[[#This Row],[Mat]]/odi[[#This Row],[Milestones]]))</f>
        <v>0</v>
      </c>
      <c r="T1896" s="3">
        <f>odi[[#This Row],[Milestones]]/odi[[#This Row],[Mat]]*100</f>
        <v>0</v>
      </c>
      <c r="U1896" s="3"/>
    </row>
    <row r="1897" spans="1:21" x14ac:dyDescent="0.3">
      <c r="A1897">
        <v>3</v>
      </c>
      <c r="B1897" t="s">
        <v>3108</v>
      </c>
      <c r="C1897" t="s">
        <v>2040</v>
      </c>
      <c r="D1897">
        <v>2004</v>
      </c>
      <c r="E1897">
        <v>1</v>
      </c>
      <c r="F1897">
        <v>1</v>
      </c>
      <c r="G1897">
        <v>0</v>
      </c>
      <c r="H1897">
        <v>16</v>
      </c>
      <c r="I1897">
        <v>16</v>
      </c>
      <c r="J1897">
        <v>16</v>
      </c>
      <c r="K1897">
        <v>42.1</v>
      </c>
      <c r="L1897">
        <v>0</v>
      </c>
      <c r="M1897">
        <v>0</v>
      </c>
      <c r="N1897">
        <v>0</v>
      </c>
      <c r="O1897" s="2">
        <f t="shared" si="123"/>
        <v>16</v>
      </c>
      <c r="P1897" s="2">
        <f t="shared" si="124"/>
        <v>16</v>
      </c>
      <c r="Q1897">
        <f t="shared" si="125"/>
        <v>58.1</v>
      </c>
      <c r="R1897">
        <f t="shared" si="126"/>
        <v>0</v>
      </c>
      <c r="S1897" s="3">
        <f>IF(odi[[#This Row],[Milestones]]=0,0,(odi[[#This Row],[Mat]]/odi[[#This Row],[Milestones]]))</f>
        <v>0</v>
      </c>
      <c r="T1897" s="3">
        <f>odi[[#This Row],[Milestones]]/odi[[#This Row],[Mat]]*100</f>
        <v>0</v>
      </c>
      <c r="U1897" s="3"/>
    </row>
    <row r="1898" spans="1:21" x14ac:dyDescent="0.3">
      <c r="A1898">
        <v>12</v>
      </c>
      <c r="B1898" t="s">
        <v>3115</v>
      </c>
      <c r="C1898" t="s">
        <v>12</v>
      </c>
      <c r="D1898">
        <v>1977</v>
      </c>
      <c r="E1898">
        <v>2</v>
      </c>
      <c r="F1898">
        <v>2</v>
      </c>
      <c r="G1898">
        <v>1</v>
      </c>
      <c r="H1898">
        <v>16</v>
      </c>
      <c r="I1898">
        <v>16</v>
      </c>
      <c r="J1898">
        <v>16</v>
      </c>
      <c r="K1898">
        <v>42.1</v>
      </c>
      <c r="L1898">
        <v>0</v>
      </c>
      <c r="M1898">
        <v>0</v>
      </c>
      <c r="N1898">
        <v>1</v>
      </c>
      <c r="O1898" s="2">
        <f t="shared" si="123"/>
        <v>8</v>
      </c>
      <c r="P1898" s="2">
        <f t="shared" si="124"/>
        <v>8</v>
      </c>
      <c r="Q1898">
        <f t="shared" si="125"/>
        <v>58.1</v>
      </c>
      <c r="R1898">
        <f t="shared" si="126"/>
        <v>0</v>
      </c>
      <c r="S1898" s="3">
        <f>IF(odi[[#This Row],[Milestones]]=0,0,(odi[[#This Row],[Mat]]/odi[[#This Row],[Milestones]]))</f>
        <v>0</v>
      </c>
      <c r="T1898" s="3">
        <f>odi[[#This Row],[Milestones]]/odi[[#This Row],[Mat]]*100</f>
        <v>0</v>
      </c>
      <c r="U1898" s="3"/>
    </row>
    <row r="1899" spans="1:21" x14ac:dyDescent="0.3">
      <c r="A1899">
        <v>9</v>
      </c>
      <c r="B1899" t="s">
        <v>2744</v>
      </c>
      <c r="C1899" t="s">
        <v>13</v>
      </c>
      <c r="D1899">
        <v>1974</v>
      </c>
      <c r="E1899">
        <v>5</v>
      </c>
      <c r="F1899">
        <v>5</v>
      </c>
      <c r="G1899">
        <v>0</v>
      </c>
      <c r="H1899">
        <v>70</v>
      </c>
      <c r="I1899">
        <v>31</v>
      </c>
      <c r="J1899">
        <v>14</v>
      </c>
      <c r="K1899">
        <v>44.02</v>
      </c>
      <c r="L1899">
        <v>0</v>
      </c>
      <c r="M1899">
        <v>0</v>
      </c>
      <c r="N1899">
        <v>1</v>
      </c>
      <c r="O1899" s="2">
        <f t="shared" si="123"/>
        <v>14</v>
      </c>
      <c r="P1899" s="2">
        <f t="shared" si="124"/>
        <v>14</v>
      </c>
      <c r="Q1899">
        <f t="shared" si="125"/>
        <v>58.02</v>
      </c>
      <c r="R1899">
        <f t="shared" si="126"/>
        <v>0</v>
      </c>
      <c r="S1899" s="3">
        <f>IF(odi[[#This Row],[Milestones]]=0,0,(odi[[#This Row],[Mat]]/odi[[#This Row],[Milestones]]))</f>
        <v>0</v>
      </c>
      <c r="T1899" s="3">
        <f>odi[[#This Row],[Milestones]]/odi[[#This Row],[Mat]]*100</f>
        <v>0</v>
      </c>
      <c r="U1899" s="3"/>
    </row>
    <row r="1900" spans="1:21" x14ac:dyDescent="0.3">
      <c r="A1900">
        <v>16</v>
      </c>
      <c r="B1900" t="s">
        <v>3118</v>
      </c>
      <c r="C1900" t="s">
        <v>11</v>
      </c>
      <c r="D1900">
        <v>2019</v>
      </c>
      <c r="E1900">
        <v>2</v>
      </c>
      <c r="F1900">
        <v>2</v>
      </c>
      <c r="G1900">
        <v>0</v>
      </c>
      <c r="H1900">
        <v>16</v>
      </c>
      <c r="I1900">
        <v>9</v>
      </c>
      <c r="J1900">
        <v>8</v>
      </c>
      <c r="K1900">
        <v>50</v>
      </c>
      <c r="L1900">
        <v>0</v>
      </c>
      <c r="M1900">
        <v>0</v>
      </c>
      <c r="N1900">
        <v>0</v>
      </c>
      <c r="O1900" s="2">
        <f t="shared" si="123"/>
        <v>8</v>
      </c>
      <c r="P1900" s="2">
        <f t="shared" si="124"/>
        <v>8</v>
      </c>
      <c r="Q1900">
        <f t="shared" si="125"/>
        <v>58</v>
      </c>
      <c r="R1900">
        <f t="shared" si="126"/>
        <v>0</v>
      </c>
      <c r="S1900" s="3">
        <f>IF(odi[[#This Row],[Milestones]]=0,0,(odi[[#This Row],[Mat]]/odi[[#This Row],[Milestones]]))</f>
        <v>0</v>
      </c>
      <c r="T1900" s="3">
        <f>odi[[#This Row],[Milestones]]/odi[[#This Row],[Mat]]*100</f>
        <v>0</v>
      </c>
      <c r="U1900" s="3"/>
    </row>
    <row r="1901" spans="1:21" x14ac:dyDescent="0.3">
      <c r="A1901">
        <v>8</v>
      </c>
      <c r="B1901" t="s">
        <v>3254</v>
      </c>
      <c r="C1901" t="s">
        <v>20</v>
      </c>
      <c r="D1901">
        <v>1990</v>
      </c>
      <c r="E1901">
        <v>9</v>
      </c>
      <c r="F1901">
        <v>3</v>
      </c>
      <c r="G1901">
        <v>2</v>
      </c>
      <c r="H1901">
        <v>8</v>
      </c>
      <c r="I1901">
        <v>4</v>
      </c>
      <c r="J1901">
        <v>8</v>
      </c>
      <c r="K1901">
        <v>50</v>
      </c>
      <c r="L1901">
        <v>0</v>
      </c>
      <c r="M1901">
        <v>0</v>
      </c>
      <c r="N1901">
        <v>0</v>
      </c>
      <c r="O1901" s="2">
        <f t="shared" si="123"/>
        <v>0.88888888888888884</v>
      </c>
      <c r="P1901" s="2">
        <f t="shared" si="124"/>
        <v>2.6666666666666665</v>
      </c>
      <c r="Q1901">
        <f t="shared" si="125"/>
        <v>58</v>
      </c>
      <c r="R1901">
        <f t="shared" si="126"/>
        <v>0</v>
      </c>
      <c r="S1901" s="3">
        <f>IF(odi[[#This Row],[Milestones]]=0,0,(odi[[#This Row],[Mat]]/odi[[#This Row],[Milestones]]))</f>
        <v>0</v>
      </c>
      <c r="T1901" s="3">
        <f>odi[[#This Row],[Milestones]]/odi[[#This Row],[Mat]]*100</f>
        <v>0</v>
      </c>
      <c r="U1901" s="3"/>
    </row>
    <row r="1902" spans="1:21" x14ac:dyDescent="0.3">
      <c r="A1902">
        <v>14</v>
      </c>
      <c r="B1902" t="s">
        <v>2871</v>
      </c>
      <c r="C1902" t="s">
        <v>20</v>
      </c>
      <c r="D1902">
        <v>2010</v>
      </c>
      <c r="E1902">
        <v>6</v>
      </c>
      <c r="F1902">
        <v>5</v>
      </c>
      <c r="G1902">
        <v>1</v>
      </c>
      <c r="H1902">
        <v>43</v>
      </c>
      <c r="I1902">
        <v>17</v>
      </c>
      <c r="J1902">
        <v>10.75</v>
      </c>
      <c r="K1902">
        <v>47.25</v>
      </c>
      <c r="L1902">
        <v>0</v>
      </c>
      <c r="M1902">
        <v>0</v>
      </c>
      <c r="N1902">
        <v>1</v>
      </c>
      <c r="O1902" s="2">
        <f t="shared" si="123"/>
        <v>7.166666666666667</v>
      </c>
      <c r="P1902" s="2">
        <f t="shared" si="124"/>
        <v>8.6</v>
      </c>
      <c r="Q1902">
        <f t="shared" si="125"/>
        <v>58</v>
      </c>
      <c r="R1902">
        <f t="shared" si="126"/>
        <v>0</v>
      </c>
      <c r="S1902" s="3">
        <f>IF(odi[[#This Row],[Milestones]]=0,0,(odi[[#This Row],[Mat]]/odi[[#This Row],[Milestones]]))</f>
        <v>0</v>
      </c>
      <c r="T1902" s="3">
        <f>odi[[#This Row],[Milestones]]/odi[[#This Row],[Mat]]*100</f>
        <v>0</v>
      </c>
      <c r="U1902" s="3"/>
    </row>
    <row r="1903" spans="1:21" x14ac:dyDescent="0.3">
      <c r="A1903">
        <v>30</v>
      </c>
      <c r="B1903" t="s">
        <v>2783</v>
      </c>
      <c r="C1903" t="s">
        <v>13</v>
      </c>
      <c r="D1903">
        <v>1975</v>
      </c>
      <c r="E1903">
        <v>3</v>
      </c>
      <c r="F1903">
        <v>3</v>
      </c>
      <c r="G1903">
        <v>0</v>
      </c>
      <c r="H1903">
        <v>60</v>
      </c>
      <c r="I1903">
        <v>28</v>
      </c>
      <c r="J1903">
        <v>20</v>
      </c>
      <c r="K1903">
        <v>37.97</v>
      </c>
      <c r="L1903">
        <v>0</v>
      </c>
      <c r="M1903">
        <v>0</v>
      </c>
      <c r="N1903">
        <v>0</v>
      </c>
      <c r="O1903" s="2">
        <f t="shared" si="123"/>
        <v>20</v>
      </c>
      <c r="P1903" s="2">
        <f t="shared" si="124"/>
        <v>20</v>
      </c>
      <c r="Q1903">
        <f t="shared" si="125"/>
        <v>57.97</v>
      </c>
      <c r="R1903">
        <f t="shared" si="126"/>
        <v>0</v>
      </c>
      <c r="S1903" s="3">
        <f>IF(odi[[#This Row],[Milestones]]=0,0,(odi[[#This Row],[Mat]]/odi[[#This Row],[Milestones]]))</f>
        <v>0</v>
      </c>
      <c r="T1903" s="3">
        <f>odi[[#This Row],[Milestones]]/odi[[#This Row],[Mat]]*100</f>
        <v>0</v>
      </c>
      <c r="U1903" s="3"/>
    </row>
    <row r="1904" spans="1:21" x14ac:dyDescent="0.3">
      <c r="A1904">
        <v>17</v>
      </c>
      <c r="B1904" t="s">
        <v>1826</v>
      </c>
      <c r="C1904" t="s">
        <v>11</v>
      </c>
      <c r="D1904">
        <v>2016</v>
      </c>
      <c r="E1904">
        <v>36</v>
      </c>
      <c r="F1904">
        <v>11</v>
      </c>
      <c r="G1904">
        <v>3</v>
      </c>
      <c r="H1904">
        <v>43</v>
      </c>
      <c r="I1904">
        <v>14</v>
      </c>
      <c r="J1904">
        <v>5.37</v>
      </c>
      <c r="K1904">
        <v>52.43</v>
      </c>
      <c r="L1904">
        <v>0</v>
      </c>
      <c r="M1904">
        <v>0</v>
      </c>
      <c r="N1904">
        <v>2</v>
      </c>
      <c r="O1904" s="2">
        <f t="shared" si="123"/>
        <v>1.1944444444444444</v>
      </c>
      <c r="P1904" s="2">
        <f t="shared" si="124"/>
        <v>3.9090909090909092</v>
      </c>
      <c r="Q1904">
        <f t="shared" si="125"/>
        <v>57.8</v>
      </c>
      <c r="R1904">
        <f t="shared" si="126"/>
        <v>0</v>
      </c>
      <c r="S1904" s="3">
        <f>IF(odi[[#This Row],[Milestones]]=0,0,(odi[[#This Row],[Mat]]/odi[[#This Row],[Milestones]]))</f>
        <v>0</v>
      </c>
      <c r="T1904" s="3">
        <f>odi[[#This Row],[Milestones]]/odi[[#This Row],[Mat]]*100</f>
        <v>0</v>
      </c>
      <c r="U1904" s="3"/>
    </row>
    <row r="1905" spans="1:21" x14ac:dyDescent="0.3">
      <c r="A1905">
        <v>9</v>
      </c>
      <c r="B1905" t="s">
        <v>2939</v>
      </c>
      <c r="C1905" t="s">
        <v>14</v>
      </c>
      <c r="D1905">
        <v>2008</v>
      </c>
      <c r="E1905">
        <v>3</v>
      </c>
      <c r="F1905">
        <v>3</v>
      </c>
      <c r="G1905">
        <v>0</v>
      </c>
      <c r="H1905">
        <v>35</v>
      </c>
      <c r="I1905">
        <v>30</v>
      </c>
      <c r="J1905">
        <v>11.66</v>
      </c>
      <c r="K1905">
        <v>46.05</v>
      </c>
      <c r="L1905">
        <v>0</v>
      </c>
      <c r="M1905">
        <v>0</v>
      </c>
      <c r="N1905">
        <v>1</v>
      </c>
      <c r="O1905" s="2">
        <f t="shared" si="123"/>
        <v>11.666666666666666</v>
      </c>
      <c r="P1905" s="2">
        <f t="shared" si="124"/>
        <v>11.666666666666666</v>
      </c>
      <c r="Q1905">
        <f t="shared" si="125"/>
        <v>57.709999999999994</v>
      </c>
      <c r="R1905">
        <f t="shared" si="126"/>
        <v>0</v>
      </c>
      <c r="S1905" s="3">
        <f>IF(odi[[#This Row],[Milestones]]=0,0,(odi[[#This Row],[Mat]]/odi[[#This Row],[Milestones]]))</f>
        <v>0</v>
      </c>
      <c r="T1905" s="3">
        <f>odi[[#This Row],[Milestones]]/odi[[#This Row],[Mat]]*100</f>
        <v>0</v>
      </c>
      <c r="U1905" s="3"/>
    </row>
    <row r="1906" spans="1:21" x14ac:dyDescent="0.3">
      <c r="A1906">
        <v>27</v>
      </c>
      <c r="B1906" t="s">
        <v>3125</v>
      </c>
      <c r="C1906" t="s">
        <v>2041</v>
      </c>
      <c r="D1906">
        <v>2008</v>
      </c>
      <c r="E1906">
        <v>1</v>
      </c>
      <c r="F1906">
        <v>1</v>
      </c>
      <c r="G1906">
        <v>1</v>
      </c>
      <c r="H1906">
        <v>15</v>
      </c>
      <c r="I1906">
        <v>15</v>
      </c>
      <c r="J1906">
        <v>0</v>
      </c>
      <c r="K1906">
        <v>57.69</v>
      </c>
      <c r="L1906">
        <v>0</v>
      </c>
      <c r="M1906">
        <v>0</v>
      </c>
      <c r="N1906">
        <v>0</v>
      </c>
      <c r="O1906" s="2">
        <f t="shared" si="123"/>
        <v>15</v>
      </c>
      <c r="P1906" s="2">
        <f t="shared" si="124"/>
        <v>15</v>
      </c>
      <c r="Q1906">
        <f t="shared" si="125"/>
        <v>57.69</v>
      </c>
      <c r="R1906">
        <f t="shared" si="126"/>
        <v>0</v>
      </c>
      <c r="S1906" s="3">
        <f>IF(odi[[#This Row],[Milestones]]=0,0,(odi[[#This Row],[Mat]]/odi[[#This Row],[Milestones]]))</f>
        <v>0</v>
      </c>
      <c r="T1906" s="3">
        <f>odi[[#This Row],[Milestones]]/odi[[#This Row],[Mat]]*100</f>
        <v>0</v>
      </c>
      <c r="U1906" s="3"/>
    </row>
    <row r="1907" spans="1:21" x14ac:dyDescent="0.3">
      <c r="A1907">
        <v>28</v>
      </c>
      <c r="B1907" t="s">
        <v>2623</v>
      </c>
      <c r="C1907" t="s">
        <v>19</v>
      </c>
      <c r="D1907">
        <v>2006</v>
      </c>
      <c r="E1907">
        <v>23</v>
      </c>
      <c r="F1907">
        <v>19</v>
      </c>
      <c r="G1907">
        <v>8</v>
      </c>
      <c r="H1907">
        <v>117</v>
      </c>
      <c r="I1907">
        <v>22</v>
      </c>
      <c r="J1907">
        <v>10.63</v>
      </c>
      <c r="K1907">
        <v>46.98</v>
      </c>
      <c r="L1907">
        <v>0</v>
      </c>
      <c r="M1907">
        <v>0</v>
      </c>
      <c r="N1907">
        <v>2</v>
      </c>
      <c r="O1907" s="2">
        <f t="shared" si="123"/>
        <v>5.0869565217391308</v>
      </c>
      <c r="P1907" s="2">
        <f t="shared" si="124"/>
        <v>6.1578947368421053</v>
      </c>
      <c r="Q1907">
        <f t="shared" si="125"/>
        <v>57.61</v>
      </c>
      <c r="R1907">
        <f t="shared" si="126"/>
        <v>0</v>
      </c>
      <c r="S1907" s="3">
        <f>IF(odi[[#This Row],[Milestones]]=0,0,(odi[[#This Row],[Mat]]/odi[[#This Row],[Milestones]]))</f>
        <v>0</v>
      </c>
      <c r="T1907" s="3">
        <f>odi[[#This Row],[Milestones]]/odi[[#This Row],[Mat]]*100</f>
        <v>0</v>
      </c>
      <c r="U1907" s="3"/>
    </row>
    <row r="1908" spans="1:21" x14ac:dyDescent="0.3">
      <c r="A1908">
        <v>29</v>
      </c>
      <c r="B1908" t="s">
        <v>3309</v>
      </c>
      <c r="C1908" t="s">
        <v>11</v>
      </c>
      <c r="D1908">
        <v>1985</v>
      </c>
      <c r="E1908">
        <v>8</v>
      </c>
      <c r="F1908">
        <v>2</v>
      </c>
      <c r="G1908">
        <v>0</v>
      </c>
      <c r="H1908">
        <v>6</v>
      </c>
      <c r="I1908">
        <v>6</v>
      </c>
      <c r="J1908">
        <v>3</v>
      </c>
      <c r="K1908">
        <v>54.54</v>
      </c>
      <c r="L1908">
        <v>0</v>
      </c>
      <c r="M1908">
        <v>0</v>
      </c>
      <c r="N1908">
        <v>1</v>
      </c>
      <c r="O1908" s="2">
        <f t="shared" si="123"/>
        <v>0.75</v>
      </c>
      <c r="P1908" s="2">
        <f t="shared" si="124"/>
        <v>3</v>
      </c>
      <c r="Q1908">
        <f t="shared" si="125"/>
        <v>57.54</v>
      </c>
      <c r="R1908">
        <f t="shared" si="126"/>
        <v>0</v>
      </c>
      <c r="S1908" s="3">
        <f>IF(odi[[#This Row],[Milestones]]=0,0,(odi[[#This Row],[Mat]]/odi[[#This Row],[Milestones]]))</f>
        <v>0</v>
      </c>
      <c r="T1908" s="3">
        <f>odi[[#This Row],[Milestones]]/odi[[#This Row],[Mat]]*100</f>
        <v>0</v>
      </c>
      <c r="U1908" s="3"/>
    </row>
    <row r="1909" spans="1:21" x14ac:dyDescent="0.3">
      <c r="A1909">
        <v>30</v>
      </c>
      <c r="B1909" t="s">
        <v>3310</v>
      </c>
      <c r="C1909" t="s">
        <v>17</v>
      </c>
      <c r="D1909">
        <v>1994</v>
      </c>
      <c r="E1909">
        <v>2</v>
      </c>
      <c r="F1909">
        <v>2</v>
      </c>
      <c r="G1909">
        <v>0</v>
      </c>
      <c r="H1909">
        <v>6</v>
      </c>
      <c r="I1909">
        <v>6</v>
      </c>
      <c r="J1909">
        <v>3</v>
      </c>
      <c r="K1909">
        <v>54.54</v>
      </c>
      <c r="L1909">
        <v>0</v>
      </c>
      <c r="M1909">
        <v>0</v>
      </c>
      <c r="N1909">
        <v>1</v>
      </c>
      <c r="O1909" s="2">
        <f t="shared" si="123"/>
        <v>3</v>
      </c>
      <c r="P1909" s="2">
        <f t="shared" si="124"/>
        <v>3</v>
      </c>
      <c r="Q1909">
        <f t="shared" si="125"/>
        <v>57.54</v>
      </c>
      <c r="R1909">
        <f t="shared" si="126"/>
        <v>0</v>
      </c>
      <c r="S1909" s="3">
        <f>IF(odi[[#This Row],[Milestones]]=0,0,(odi[[#This Row],[Mat]]/odi[[#This Row],[Milestones]]))</f>
        <v>0</v>
      </c>
      <c r="T1909" s="3">
        <f>odi[[#This Row],[Milestones]]/odi[[#This Row],[Mat]]*100</f>
        <v>0</v>
      </c>
      <c r="U1909" s="3"/>
    </row>
    <row r="1910" spans="1:21" x14ac:dyDescent="0.3">
      <c r="A1910">
        <v>43</v>
      </c>
      <c r="B1910" t="s">
        <v>3101</v>
      </c>
      <c r="C1910" t="s">
        <v>14</v>
      </c>
      <c r="D1910">
        <v>1982</v>
      </c>
      <c r="E1910">
        <v>2</v>
      </c>
      <c r="F1910">
        <v>1</v>
      </c>
      <c r="G1910">
        <v>0</v>
      </c>
      <c r="H1910">
        <v>17</v>
      </c>
      <c r="I1910">
        <v>17</v>
      </c>
      <c r="J1910">
        <v>17</v>
      </c>
      <c r="K1910">
        <v>40.47</v>
      </c>
      <c r="L1910">
        <v>0</v>
      </c>
      <c r="M1910">
        <v>0</v>
      </c>
      <c r="N1910">
        <v>0</v>
      </c>
      <c r="O1910" s="2">
        <f t="shared" si="123"/>
        <v>8.5</v>
      </c>
      <c r="P1910" s="2">
        <f t="shared" si="124"/>
        <v>17</v>
      </c>
      <c r="Q1910">
        <f t="shared" si="125"/>
        <v>57.47</v>
      </c>
      <c r="R1910">
        <f t="shared" si="126"/>
        <v>0</v>
      </c>
      <c r="S1910" s="3">
        <f>IF(odi[[#This Row],[Milestones]]=0,0,(odi[[#This Row],[Mat]]/odi[[#This Row],[Milestones]]))</f>
        <v>0</v>
      </c>
      <c r="T1910" s="3">
        <f>odi[[#This Row],[Milestones]]/odi[[#This Row],[Mat]]*100</f>
        <v>0</v>
      </c>
      <c r="U1910" s="3"/>
    </row>
    <row r="1911" spans="1:21" x14ac:dyDescent="0.3">
      <c r="A1911">
        <v>14</v>
      </c>
      <c r="B1911" t="s">
        <v>1705</v>
      </c>
      <c r="C1911" t="s">
        <v>11</v>
      </c>
      <c r="D1911">
        <v>2019</v>
      </c>
      <c r="E1911">
        <v>11</v>
      </c>
      <c r="F1911">
        <v>3</v>
      </c>
      <c r="G1911">
        <v>1</v>
      </c>
      <c r="H1911">
        <v>9</v>
      </c>
      <c r="I1911">
        <v>5</v>
      </c>
      <c r="J1911">
        <v>4.5</v>
      </c>
      <c r="K1911">
        <v>52.94</v>
      </c>
      <c r="L1911">
        <v>0</v>
      </c>
      <c r="M1911">
        <v>0</v>
      </c>
      <c r="N1911">
        <v>0</v>
      </c>
      <c r="O1911" s="2">
        <f t="shared" si="123"/>
        <v>0.81818181818181823</v>
      </c>
      <c r="P1911" s="2">
        <f t="shared" si="124"/>
        <v>3</v>
      </c>
      <c r="Q1911">
        <f t="shared" si="125"/>
        <v>57.44</v>
      </c>
      <c r="R1911">
        <f t="shared" si="126"/>
        <v>0</v>
      </c>
      <c r="S1911" s="3">
        <f>IF(odi[[#This Row],[Milestones]]=0,0,(odi[[#This Row],[Mat]]/odi[[#This Row],[Milestones]]))</f>
        <v>0</v>
      </c>
      <c r="T1911" s="3">
        <f>odi[[#This Row],[Milestones]]/odi[[#This Row],[Mat]]*100</f>
        <v>0</v>
      </c>
      <c r="U1911" s="3"/>
    </row>
    <row r="1912" spans="1:21" x14ac:dyDescent="0.3">
      <c r="A1912">
        <v>48</v>
      </c>
      <c r="B1912" t="s">
        <v>1192</v>
      </c>
      <c r="C1912" t="s">
        <v>17</v>
      </c>
      <c r="D1912">
        <v>2016</v>
      </c>
      <c r="E1912">
        <v>21</v>
      </c>
      <c r="F1912">
        <v>13</v>
      </c>
      <c r="G1912">
        <v>2</v>
      </c>
      <c r="H1912">
        <v>81</v>
      </c>
      <c r="I1912">
        <v>20</v>
      </c>
      <c r="J1912">
        <v>7.36</v>
      </c>
      <c r="K1912">
        <v>50</v>
      </c>
      <c r="L1912">
        <v>0</v>
      </c>
      <c r="M1912">
        <v>0</v>
      </c>
      <c r="N1912">
        <v>3</v>
      </c>
      <c r="O1912" s="2">
        <f t="shared" si="123"/>
        <v>3.8571428571428572</v>
      </c>
      <c r="P1912" s="2">
        <f t="shared" si="124"/>
        <v>6.2307692307692308</v>
      </c>
      <c r="Q1912">
        <f t="shared" si="125"/>
        <v>57.36</v>
      </c>
      <c r="R1912">
        <f t="shared" si="126"/>
        <v>0</v>
      </c>
      <c r="S1912" s="3">
        <f>IF(odi[[#This Row],[Milestones]]=0,0,(odi[[#This Row],[Mat]]/odi[[#This Row],[Milestones]]))</f>
        <v>0</v>
      </c>
      <c r="T1912" s="3">
        <f>odi[[#This Row],[Milestones]]/odi[[#This Row],[Mat]]*100</f>
        <v>0</v>
      </c>
      <c r="U1912" s="3"/>
    </row>
    <row r="1913" spans="1:21" x14ac:dyDescent="0.3">
      <c r="A1913">
        <v>10</v>
      </c>
      <c r="B1913" t="s">
        <v>1725</v>
      </c>
      <c r="C1913" t="s">
        <v>18</v>
      </c>
      <c r="D1913">
        <v>2019</v>
      </c>
      <c r="E1913">
        <v>36</v>
      </c>
      <c r="F1913">
        <v>15</v>
      </c>
      <c r="G1913">
        <v>7</v>
      </c>
      <c r="H1913">
        <v>62</v>
      </c>
      <c r="I1913">
        <v>19</v>
      </c>
      <c r="J1913">
        <v>7.75</v>
      </c>
      <c r="K1913">
        <v>49.6</v>
      </c>
      <c r="L1913">
        <v>0</v>
      </c>
      <c r="M1913">
        <v>0</v>
      </c>
      <c r="N1913">
        <v>4</v>
      </c>
      <c r="O1913" s="2">
        <f t="shared" si="123"/>
        <v>1.7222222222222223</v>
      </c>
      <c r="P1913" s="2">
        <f t="shared" si="124"/>
        <v>4.1333333333333337</v>
      </c>
      <c r="Q1913">
        <f t="shared" si="125"/>
        <v>57.35</v>
      </c>
      <c r="R1913">
        <f t="shared" si="126"/>
        <v>0</v>
      </c>
      <c r="S1913" s="3">
        <f>IF(odi[[#This Row],[Milestones]]=0,0,(odi[[#This Row],[Mat]]/odi[[#This Row],[Milestones]]))</f>
        <v>0</v>
      </c>
      <c r="T1913" s="3">
        <f>odi[[#This Row],[Milestones]]/odi[[#This Row],[Mat]]*100</f>
        <v>0</v>
      </c>
      <c r="U1913" s="3"/>
    </row>
    <row r="1914" spans="1:21" x14ac:dyDescent="0.3">
      <c r="A1914">
        <v>47</v>
      </c>
      <c r="B1914" t="s">
        <v>262</v>
      </c>
      <c r="C1914" t="s">
        <v>2023</v>
      </c>
      <c r="D1914">
        <v>2019</v>
      </c>
      <c r="E1914">
        <v>3</v>
      </c>
      <c r="F1914">
        <v>3</v>
      </c>
      <c r="G1914">
        <v>0</v>
      </c>
      <c r="H1914">
        <v>35</v>
      </c>
      <c r="I1914">
        <v>21</v>
      </c>
      <c r="J1914">
        <v>11.66</v>
      </c>
      <c r="K1914">
        <v>45.45</v>
      </c>
      <c r="L1914">
        <v>0</v>
      </c>
      <c r="M1914">
        <v>0</v>
      </c>
      <c r="N1914">
        <v>0</v>
      </c>
      <c r="O1914" s="2">
        <f t="shared" si="123"/>
        <v>11.666666666666666</v>
      </c>
      <c r="P1914" s="2">
        <f t="shared" si="124"/>
        <v>11.666666666666666</v>
      </c>
      <c r="Q1914">
        <f t="shared" si="125"/>
        <v>57.11</v>
      </c>
      <c r="R1914">
        <f t="shared" si="126"/>
        <v>0</v>
      </c>
      <c r="S1914" s="3">
        <f>IF(odi[[#This Row],[Milestones]]=0,0,(odi[[#This Row],[Mat]]/odi[[#This Row],[Milestones]]))</f>
        <v>0</v>
      </c>
      <c r="T1914" s="3">
        <f>odi[[#This Row],[Milestones]]/odi[[#This Row],[Mat]]*100</f>
        <v>0</v>
      </c>
      <c r="U1914" s="3"/>
    </row>
    <row r="1915" spans="1:21" x14ac:dyDescent="0.3">
      <c r="A1915">
        <v>34</v>
      </c>
      <c r="B1915" t="s">
        <v>2850</v>
      </c>
      <c r="C1915" t="s">
        <v>2030</v>
      </c>
      <c r="D1915">
        <v>2007</v>
      </c>
      <c r="E1915">
        <v>9</v>
      </c>
      <c r="F1915">
        <v>8</v>
      </c>
      <c r="G1915">
        <v>0</v>
      </c>
      <c r="H1915">
        <v>47</v>
      </c>
      <c r="I1915">
        <v>16</v>
      </c>
      <c r="J1915">
        <v>5.87</v>
      </c>
      <c r="K1915">
        <v>51.08</v>
      </c>
      <c r="L1915">
        <v>0</v>
      </c>
      <c r="M1915">
        <v>0</v>
      </c>
      <c r="N1915">
        <v>2</v>
      </c>
      <c r="O1915" s="2">
        <f t="shared" si="123"/>
        <v>5.2222222222222223</v>
      </c>
      <c r="P1915" s="2">
        <f t="shared" si="124"/>
        <v>5.875</v>
      </c>
      <c r="Q1915">
        <f t="shared" si="125"/>
        <v>56.949999999999996</v>
      </c>
      <c r="R1915">
        <f t="shared" si="126"/>
        <v>0</v>
      </c>
      <c r="S1915" s="3">
        <f>IF(odi[[#This Row],[Milestones]]=0,0,(odi[[#This Row],[Mat]]/odi[[#This Row],[Milestones]]))</f>
        <v>0</v>
      </c>
      <c r="T1915" s="3">
        <f>odi[[#This Row],[Milestones]]/odi[[#This Row],[Mat]]*100</f>
        <v>0</v>
      </c>
      <c r="U1915" s="3"/>
    </row>
    <row r="1916" spans="1:21" x14ac:dyDescent="0.3">
      <c r="A1916">
        <v>3</v>
      </c>
      <c r="B1916" t="s">
        <v>3328</v>
      </c>
      <c r="C1916" t="s">
        <v>2034</v>
      </c>
      <c r="D1916">
        <v>2003</v>
      </c>
      <c r="E1916">
        <v>5</v>
      </c>
      <c r="F1916">
        <v>4</v>
      </c>
      <c r="G1916">
        <v>0</v>
      </c>
      <c r="H1916">
        <v>5</v>
      </c>
      <c r="I1916">
        <v>5</v>
      </c>
      <c r="J1916">
        <v>1.25</v>
      </c>
      <c r="K1916">
        <v>55.55</v>
      </c>
      <c r="L1916">
        <v>0</v>
      </c>
      <c r="M1916">
        <v>0</v>
      </c>
      <c r="N1916">
        <v>3</v>
      </c>
      <c r="O1916" s="2">
        <f t="shared" si="123"/>
        <v>1</v>
      </c>
      <c r="P1916" s="2">
        <f t="shared" si="124"/>
        <v>1.25</v>
      </c>
      <c r="Q1916">
        <f t="shared" si="125"/>
        <v>56.8</v>
      </c>
      <c r="R1916">
        <f t="shared" si="126"/>
        <v>0</v>
      </c>
      <c r="S1916" s="3">
        <f>IF(odi[[#This Row],[Milestones]]=0,0,(odi[[#This Row],[Mat]]/odi[[#This Row],[Milestones]]))</f>
        <v>0</v>
      </c>
      <c r="T1916" s="3">
        <f>odi[[#This Row],[Milestones]]/odi[[#This Row],[Mat]]*100</f>
        <v>0</v>
      </c>
      <c r="U1916" s="3"/>
    </row>
    <row r="1917" spans="1:21" x14ac:dyDescent="0.3">
      <c r="A1917">
        <v>13</v>
      </c>
      <c r="B1917" t="s">
        <v>2670</v>
      </c>
      <c r="C1917" t="s">
        <v>2030</v>
      </c>
      <c r="D1917">
        <v>2003</v>
      </c>
      <c r="E1917">
        <v>6</v>
      </c>
      <c r="F1917">
        <v>6</v>
      </c>
      <c r="G1917">
        <v>1</v>
      </c>
      <c r="H1917">
        <v>98</v>
      </c>
      <c r="I1917">
        <v>53</v>
      </c>
      <c r="J1917">
        <v>19.600000000000001</v>
      </c>
      <c r="K1917">
        <v>37.119999999999997</v>
      </c>
      <c r="L1917">
        <v>0</v>
      </c>
      <c r="M1917">
        <v>1</v>
      </c>
      <c r="N1917">
        <v>2</v>
      </c>
      <c r="O1917" s="2">
        <f t="shared" si="123"/>
        <v>16.333333333333332</v>
      </c>
      <c r="P1917" s="2">
        <f t="shared" si="124"/>
        <v>16.333333333333332</v>
      </c>
      <c r="Q1917">
        <f t="shared" si="125"/>
        <v>56.72</v>
      </c>
      <c r="R1917">
        <f t="shared" si="126"/>
        <v>1</v>
      </c>
      <c r="S1917" s="3">
        <f>IF(odi[[#This Row],[Milestones]]=0,0,(odi[[#This Row],[Mat]]/odi[[#This Row],[Milestones]]))</f>
        <v>6</v>
      </c>
      <c r="T1917" s="3">
        <f>odi[[#This Row],[Milestones]]/odi[[#This Row],[Mat]]*100</f>
        <v>16.666666666666664</v>
      </c>
      <c r="U1917" s="3"/>
    </row>
    <row r="1918" spans="1:21" x14ac:dyDescent="0.3">
      <c r="A1918">
        <v>15</v>
      </c>
      <c r="B1918" t="s">
        <v>722</v>
      </c>
      <c r="C1918" t="s">
        <v>2022</v>
      </c>
      <c r="D1918">
        <v>2019</v>
      </c>
      <c r="E1918">
        <v>2</v>
      </c>
      <c r="F1918">
        <v>2</v>
      </c>
      <c r="G1918">
        <v>0</v>
      </c>
      <c r="H1918">
        <v>23</v>
      </c>
      <c r="I1918">
        <v>17</v>
      </c>
      <c r="J1918">
        <v>11.5</v>
      </c>
      <c r="K1918">
        <v>45.09</v>
      </c>
      <c r="L1918">
        <v>0</v>
      </c>
      <c r="M1918">
        <v>0</v>
      </c>
      <c r="N1918">
        <v>0</v>
      </c>
      <c r="O1918" s="2">
        <f t="shared" si="123"/>
        <v>11.5</v>
      </c>
      <c r="P1918" s="2">
        <f t="shared" si="124"/>
        <v>11.5</v>
      </c>
      <c r="Q1918">
        <f t="shared" si="125"/>
        <v>56.59</v>
      </c>
      <c r="R1918">
        <f t="shared" si="126"/>
        <v>0</v>
      </c>
      <c r="S1918" s="3">
        <f>IF(odi[[#This Row],[Milestones]]=0,0,(odi[[#This Row],[Mat]]/odi[[#This Row],[Milestones]]))</f>
        <v>0</v>
      </c>
      <c r="T1918" s="3">
        <f>odi[[#This Row],[Milestones]]/odi[[#This Row],[Mat]]*100</f>
        <v>0</v>
      </c>
      <c r="U1918" s="3"/>
    </row>
    <row r="1919" spans="1:21" x14ac:dyDescent="0.3">
      <c r="A1919">
        <v>19</v>
      </c>
      <c r="B1919" t="s">
        <v>1011</v>
      </c>
      <c r="C1919" t="s">
        <v>17</v>
      </c>
      <c r="D1919">
        <v>2019</v>
      </c>
      <c r="E1919">
        <v>9</v>
      </c>
      <c r="F1919">
        <v>6</v>
      </c>
      <c r="G1919">
        <v>1</v>
      </c>
      <c r="H1919">
        <v>16</v>
      </c>
      <c r="I1919">
        <v>6</v>
      </c>
      <c r="J1919">
        <v>3.2</v>
      </c>
      <c r="K1919">
        <v>53.33</v>
      </c>
      <c r="L1919">
        <v>0</v>
      </c>
      <c r="M1919">
        <v>0</v>
      </c>
      <c r="N1919">
        <v>2</v>
      </c>
      <c r="O1919" s="2">
        <f t="shared" si="123"/>
        <v>1.7777777777777777</v>
      </c>
      <c r="P1919" s="2">
        <f t="shared" si="124"/>
        <v>2.6666666666666665</v>
      </c>
      <c r="Q1919">
        <f t="shared" si="125"/>
        <v>56.53</v>
      </c>
      <c r="R1919">
        <f t="shared" si="126"/>
        <v>0</v>
      </c>
      <c r="S1919" s="3">
        <f>IF(odi[[#This Row],[Milestones]]=0,0,(odi[[#This Row],[Mat]]/odi[[#This Row],[Milestones]]))</f>
        <v>0</v>
      </c>
      <c r="T1919" s="3">
        <f>odi[[#This Row],[Milestones]]/odi[[#This Row],[Mat]]*100</f>
        <v>0</v>
      </c>
      <c r="U1919" s="3"/>
    </row>
    <row r="1920" spans="1:21" x14ac:dyDescent="0.3">
      <c r="A1920">
        <v>41</v>
      </c>
      <c r="B1920" t="s">
        <v>3067</v>
      </c>
      <c r="C1920" t="s">
        <v>19</v>
      </c>
      <c r="D1920">
        <v>2001</v>
      </c>
      <c r="E1920">
        <v>9</v>
      </c>
      <c r="F1920">
        <v>4</v>
      </c>
      <c r="G1920">
        <v>2</v>
      </c>
      <c r="H1920">
        <v>20</v>
      </c>
      <c r="I1920">
        <v>10</v>
      </c>
      <c r="J1920">
        <v>10</v>
      </c>
      <c r="K1920">
        <v>46.51</v>
      </c>
      <c r="L1920">
        <v>0</v>
      </c>
      <c r="M1920">
        <v>0</v>
      </c>
      <c r="N1920">
        <v>0</v>
      </c>
      <c r="O1920" s="2">
        <f t="shared" si="123"/>
        <v>2.2222222222222223</v>
      </c>
      <c r="P1920" s="2">
        <f t="shared" si="124"/>
        <v>5</v>
      </c>
      <c r="Q1920">
        <f t="shared" si="125"/>
        <v>56.51</v>
      </c>
      <c r="R1920">
        <f t="shared" si="126"/>
        <v>0</v>
      </c>
      <c r="S1920" s="3">
        <f>IF(odi[[#This Row],[Milestones]]=0,0,(odi[[#This Row],[Mat]]/odi[[#This Row],[Milestones]]))</f>
        <v>0</v>
      </c>
      <c r="T1920" s="3">
        <f>odi[[#This Row],[Milestones]]/odi[[#This Row],[Mat]]*100</f>
        <v>0</v>
      </c>
      <c r="U1920" s="3"/>
    </row>
    <row r="1921" spans="1:21" x14ac:dyDescent="0.3">
      <c r="A1921">
        <v>22</v>
      </c>
      <c r="B1921" t="s">
        <v>2981</v>
      </c>
      <c r="C1921" t="s">
        <v>14</v>
      </c>
      <c r="D1921">
        <v>2003</v>
      </c>
      <c r="E1921">
        <v>17</v>
      </c>
      <c r="F1921">
        <v>10</v>
      </c>
      <c r="G1921">
        <v>6</v>
      </c>
      <c r="H1921">
        <v>29</v>
      </c>
      <c r="I1921">
        <v>14</v>
      </c>
      <c r="J1921">
        <v>7.25</v>
      </c>
      <c r="K1921">
        <v>49.15</v>
      </c>
      <c r="L1921">
        <v>0</v>
      </c>
      <c r="M1921">
        <v>0</v>
      </c>
      <c r="N1921">
        <v>1</v>
      </c>
      <c r="O1921" s="2">
        <f t="shared" si="123"/>
        <v>1.7058823529411764</v>
      </c>
      <c r="P1921" s="2">
        <f t="shared" si="124"/>
        <v>2.9</v>
      </c>
      <c r="Q1921">
        <f t="shared" si="125"/>
        <v>56.4</v>
      </c>
      <c r="R1921">
        <f t="shared" si="126"/>
        <v>0</v>
      </c>
      <c r="S1921" s="3">
        <f>IF(odi[[#This Row],[Milestones]]=0,0,(odi[[#This Row],[Mat]]/odi[[#This Row],[Milestones]]))</f>
        <v>0</v>
      </c>
      <c r="T1921" s="3">
        <f>odi[[#This Row],[Milestones]]/odi[[#This Row],[Mat]]*100</f>
        <v>0</v>
      </c>
      <c r="U1921" s="3"/>
    </row>
    <row r="1922" spans="1:21" x14ac:dyDescent="0.3">
      <c r="A1922">
        <v>46</v>
      </c>
      <c r="B1922" t="s">
        <v>2931</v>
      </c>
      <c r="C1922" t="s">
        <v>13</v>
      </c>
      <c r="D1922">
        <v>2003</v>
      </c>
      <c r="E1922">
        <v>6</v>
      </c>
      <c r="F1922">
        <v>5</v>
      </c>
      <c r="G1922">
        <v>1</v>
      </c>
      <c r="H1922">
        <v>36</v>
      </c>
      <c r="I1922">
        <v>20</v>
      </c>
      <c r="J1922">
        <v>9</v>
      </c>
      <c r="K1922">
        <v>47.36</v>
      </c>
      <c r="L1922">
        <v>0</v>
      </c>
      <c r="M1922">
        <v>0</v>
      </c>
      <c r="N1922">
        <v>1</v>
      </c>
      <c r="O1922" s="2">
        <f t="shared" ref="O1922:O1985" si="127">H1922/E1922</f>
        <v>6</v>
      </c>
      <c r="P1922" s="2">
        <f t="shared" ref="P1922:P1985" si="128">H1922/F1922</f>
        <v>7.2</v>
      </c>
      <c r="Q1922">
        <f t="shared" ref="Q1922:Q1985" si="129">K1922+J1922</f>
        <v>56.36</v>
      </c>
      <c r="R1922">
        <f t="shared" ref="R1922:R1985" si="130">M1922+L1922</f>
        <v>0</v>
      </c>
      <c r="S1922" s="3">
        <f>IF(odi[[#This Row],[Milestones]]=0,0,(odi[[#This Row],[Mat]]/odi[[#This Row],[Milestones]]))</f>
        <v>0</v>
      </c>
      <c r="T1922" s="3">
        <f>odi[[#This Row],[Milestones]]/odi[[#This Row],[Mat]]*100</f>
        <v>0</v>
      </c>
      <c r="U1922" s="3"/>
    </row>
    <row r="1923" spans="1:21" x14ac:dyDescent="0.3">
      <c r="A1923">
        <v>20</v>
      </c>
      <c r="B1923" t="s">
        <v>3083</v>
      </c>
      <c r="C1923" t="s">
        <v>15</v>
      </c>
      <c r="D1923">
        <v>1981</v>
      </c>
      <c r="E1923">
        <v>19</v>
      </c>
      <c r="F1923">
        <v>6</v>
      </c>
      <c r="G1923">
        <v>4</v>
      </c>
      <c r="H1923">
        <v>18</v>
      </c>
      <c r="I1923">
        <v>8</v>
      </c>
      <c r="J1923">
        <v>9</v>
      </c>
      <c r="K1923">
        <v>47.36</v>
      </c>
      <c r="L1923">
        <v>0</v>
      </c>
      <c r="M1923">
        <v>0</v>
      </c>
      <c r="N1923">
        <v>0</v>
      </c>
      <c r="O1923" s="2">
        <f t="shared" si="127"/>
        <v>0.94736842105263153</v>
      </c>
      <c r="P1923" s="2">
        <f t="shared" si="128"/>
        <v>3</v>
      </c>
      <c r="Q1923">
        <f t="shared" si="129"/>
        <v>56.36</v>
      </c>
      <c r="R1923">
        <f t="shared" si="130"/>
        <v>0</v>
      </c>
      <c r="S1923" s="3">
        <f>IF(odi[[#This Row],[Milestones]]=0,0,(odi[[#This Row],[Mat]]/odi[[#This Row],[Milestones]]))</f>
        <v>0</v>
      </c>
      <c r="T1923" s="3">
        <f>odi[[#This Row],[Milestones]]/odi[[#This Row],[Mat]]*100</f>
        <v>0</v>
      </c>
      <c r="U1923" s="3"/>
    </row>
    <row r="1924" spans="1:21" x14ac:dyDescent="0.3">
      <c r="A1924">
        <v>15</v>
      </c>
      <c r="B1924" t="s">
        <v>2723</v>
      </c>
      <c r="C1924" t="s">
        <v>12</v>
      </c>
      <c r="D1924">
        <v>1981</v>
      </c>
      <c r="E1924">
        <v>17</v>
      </c>
      <c r="F1924">
        <v>11</v>
      </c>
      <c r="G1924">
        <v>3</v>
      </c>
      <c r="H1924">
        <v>79</v>
      </c>
      <c r="I1924">
        <v>20</v>
      </c>
      <c r="J1924">
        <v>9.8699999999999992</v>
      </c>
      <c r="K1924">
        <v>46.47</v>
      </c>
      <c r="L1924">
        <v>0</v>
      </c>
      <c r="M1924">
        <v>0</v>
      </c>
      <c r="N1924">
        <v>1</v>
      </c>
      <c r="O1924" s="2">
        <f t="shared" si="127"/>
        <v>4.6470588235294121</v>
      </c>
      <c r="P1924" s="2">
        <f t="shared" si="128"/>
        <v>7.1818181818181817</v>
      </c>
      <c r="Q1924">
        <f t="shared" si="129"/>
        <v>56.339999999999996</v>
      </c>
      <c r="R1924">
        <f t="shared" si="130"/>
        <v>0</v>
      </c>
      <c r="S1924" s="3">
        <f>IF(odi[[#This Row],[Milestones]]=0,0,(odi[[#This Row],[Mat]]/odi[[#This Row],[Milestones]]))</f>
        <v>0</v>
      </c>
      <c r="T1924" s="3">
        <f>odi[[#This Row],[Milestones]]/odi[[#This Row],[Mat]]*100</f>
        <v>0</v>
      </c>
      <c r="U1924" s="3"/>
    </row>
    <row r="1925" spans="1:21" x14ac:dyDescent="0.3">
      <c r="A1925">
        <v>43</v>
      </c>
      <c r="B1925" t="s">
        <v>1489</v>
      </c>
      <c r="C1925" t="s">
        <v>19</v>
      </c>
      <c r="D1925">
        <v>2015</v>
      </c>
      <c r="E1925">
        <v>19</v>
      </c>
      <c r="F1925">
        <v>14</v>
      </c>
      <c r="G1925">
        <v>4</v>
      </c>
      <c r="H1925">
        <v>46</v>
      </c>
      <c r="I1925">
        <v>18</v>
      </c>
      <c r="J1925">
        <v>4.5999999999999996</v>
      </c>
      <c r="K1925">
        <v>51.68</v>
      </c>
      <c r="L1925">
        <v>0</v>
      </c>
      <c r="M1925">
        <v>0</v>
      </c>
      <c r="N1925">
        <v>3</v>
      </c>
      <c r="O1925" s="2">
        <f t="shared" si="127"/>
        <v>2.4210526315789473</v>
      </c>
      <c r="P1925" s="2">
        <f t="shared" si="128"/>
        <v>3.2857142857142856</v>
      </c>
      <c r="Q1925">
        <f t="shared" si="129"/>
        <v>56.28</v>
      </c>
      <c r="R1925">
        <f t="shared" si="130"/>
        <v>0</v>
      </c>
      <c r="S1925" s="3">
        <f>IF(odi[[#This Row],[Milestones]]=0,0,(odi[[#This Row],[Mat]]/odi[[#This Row],[Milestones]]))</f>
        <v>0</v>
      </c>
      <c r="T1925" s="3">
        <f>odi[[#This Row],[Milestones]]/odi[[#This Row],[Mat]]*100</f>
        <v>0</v>
      </c>
      <c r="U1925" s="3"/>
    </row>
    <row r="1926" spans="1:21" x14ac:dyDescent="0.3">
      <c r="A1926">
        <v>21</v>
      </c>
      <c r="B1926" t="s">
        <v>1708</v>
      </c>
      <c r="C1926" t="s">
        <v>13</v>
      </c>
      <c r="D1926">
        <v>2015</v>
      </c>
      <c r="E1926">
        <v>194</v>
      </c>
      <c r="F1926">
        <v>79</v>
      </c>
      <c r="G1926">
        <v>43</v>
      </c>
      <c r="H1926">
        <v>273</v>
      </c>
      <c r="I1926">
        <v>28</v>
      </c>
      <c r="J1926">
        <v>7.58</v>
      </c>
      <c r="K1926">
        <v>48.66</v>
      </c>
      <c r="L1926">
        <v>0</v>
      </c>
      <c r="M1926">
        <v>0</v>
      </c>
      <c r="N1926">
        <v>10</v>
      </c>
      <c r="O1926" s="2">
        <f t="shared" si="127"/>
        <v>1.4072164948453609</v>
      </c>
      <c r="P1926" s="2">
        <f t="shared" si="128"/>
        <v>3.4556962025316458</v>
      </c>
      <c r="Q1926">
        <f t="shared" si="129"/>
        <v>56.239999999999995</v>
      </c>
      <c r="R1926">
        <f t="shared" si="130"/>
        <v>0</v>
      </c>
      <c r="S1926" s="3">
        <f>IF(odi[[#This Row],[Milestones]]=0,0,(odi[[#This Row],[Mat]]/odi[[#This Row],[Milestones]]))</f>
        <v>0</v>
      </c>
      <c r="T1926" s="3">
        <f>odi[[#This Row],[Milestones]]/odi[[#This Row],[Mat]]*100</f>
        <v>0</v>
      </c>
      <c r="U1926" s="3"/>
    </row>
    <row r="1927" spans="1:21" x14ac:dyDescent="0.3">
      <c r="A1927">
        <v>30</v>
      </c>
      <c r="B1927" t="s">
        <v>2649</v>
      </c>
      <c r="C1927" t="s">
        <v>18</v>
      </c>
      <c r="D1927">
        <v>1998</v>
      </c>
      <c r="E1927">
        <v>18</v>
      </c>
      <c r="F1927">
        <v>14</v>
      </c>
      <c r="G1927">
        <v>4</v>
      </c>
      <c r="H1927">
        <v>103</v>
      </c>
      <c r="I1927">
        <v>24</v>
      </c>
      <c r="J1927">
        <v>10.3</v>
      </c>
      <c r="K1927">
        <v>45.77</v>
      </c>
      <c r="L1927">
        <v>0</v>
      </c>
      <c r="M1927">
        <v>0</v>
      </c>
      <c r="N1927">
        <v>2</v>
      </c>
      <c r="O1927" s="2">
        <f t="shared" si="127"/>
        <v>5.7222222222222223</v>
      </c>
      <c r="P1927" s="2">
        <f t="shared" si="128"/>
        <v>7.3571428571428568</v>
      </c>
      <c r="Q1927">
        <f t="shared" si="129"/>
        <v>56.070000000000007</v>
      </c>
      <c r="R1927">
        <f t="shared" si="130"/>
        <v>0</v>
      </c>
      <c r="S1927" s="3">
        <f>IF(odi[[#This Row],[Milestones]]=0,0,(odi[[#This Row],[Mat]]/odi[[#This Row],[Milestones]]))</f>
        <v>0</v>
      </c>
      <c r="T1927" s="3">
        <f>odi[[#This Row],[Milestones]]/odi[[#This Row],[Mat]]*100</f>
        <v>0</v>
      </c>
      <c r="U1927" s="3"/>
    </row>
    <row r="1928" spans="1:21" x14ac:dyDescent="0.3">
      <c r="A1928">
        <v>33</v>
      </c>
      <c r="B1928" t="s">
        <v>441</v>
      </c>
      <c r="C1928" t="s">
        <v>2027</v>
      </c>
      <c r="D1928">
        <v>2018</v>
      </c>
      <c r="E1928">
        <v>15</v>
      </c>
      <c r="F1928">
        <v>12</v>
      </c>
      <c r="G1928">
        <v>3</v>
      </c>
      <c r="H1928">
        <v>102</v>
      </c>
      <c r="I1928">
        <v>27</v>
      </c>
      <c r="J1928">
        <v>11.33</v>
      </c>
      <c r="K1928">
        <v>44.73</v>
      </c>
      <c r="L1928">
        <v>0</v>
      </c>
      <c r="M1928">
        <v>0</v>
      </c>
      <c r="N1928">
        <v>2</v>
      </c>
      <c r="O1928" s="2">
        <f t="shared" si="127"/>
        <v>6.8</v>
      </c>
      <c r="P1928" s="2">
        <f t="shared" si="128"/>
        <v>8.5</v>
      </c>
      <c r="Q1928">
        <f t="shared" si="129"/>
        <v>56.059999999999995</v>
      </c>
      <c r="R1928">
        <f t="shared" si="130"/>
        <v>0</v>
      </c>
      <c r="S1928" s="3">
        <f>IF(odi[[#This Row],[Milestones]]=0,0,(odi[[#This Row],[Mat]]/odi[[#This Row],[Milestones]]))</f>
        <v>0</v>
      </c>
      <c r="T1928" s="3">
        <f>odi[[#This Row],[Milestones]]/odi[[#This Row],[Mat]]*100</f>
        <v>0</v>
      </c>
      <c r="U1928" s="3"/>
    </row>
    <row r="1929" spans="1:21" x14ac:dyDescent="0.3">
      <c r="A1929">
        <v>33</v>
      </c>
      <c r="B1929" t="s">
        <v>1776</v>
      </c>
      <c r="C1929" t="s">
        <v>2020</v>
      </c>
      <c r="D1929">
        <v>2015</v>
      </c>
      <c r="E1929">
        <v>22</v>
      </c>
      <c r="F1929">
        <v>14</v>
      </c>
      <c r="G1929">
        <v>8</v>
      </c>
      <c r="H1929">
        <v>21</v>
      </c>
      <c r="I1929">
        <v>7</v>
      </c>
      <c r="J1929">
        <v>3.5</v>
      </c>
      <c r="K1929">
        <v>52.5</v>
      </c>
      <c r="L1929">
        <v>0</v>
      </c>
      <c r="M1929">
        <v>0</v>
      </c>
      <c r="N1929">
        <v>5</v>
      </c>
      <c r="O1929" s="2">
        <f t="shared" si="127"/>
        <v>0.95454545454545459</v>
      </c>
      <c r="P1929" s="2">
        <f t="shared" si="128"/>
        <v>1.5</v>
      </c>
      <c r="Q1929">
        <f t="shared" si="129"/>
        <v>56</v>
      </c>
      <c r="R1929">
        <f t="shared" si="130"/>
        <v>0</v>
      </c>
      <c r="S1929" s="3">
        <f>IF(odi[[#This Row],[Milestones]]=0,0,(odi[[#This Row],[Mat]]/odi[[#This Row],[Milestones]]))</f>
        <v>0</v>
      </c>
      <c r="T1929" s="3">
        <f>odi[[#This Row],[Milestones]]/odi[[#This Row],[Mat]]*100</f>
        <v>0</v>
      </c>
      <c r="U1929" s="3"/>
    </row>
    <row r="1930" spans="1:21" x14ac:dyDescent="0.3">
      <c r="A1930">
        <v>45</v>
      </c>
      <c r="B1930" t="s">
        <v>3172</v>
      </c>
      <c r="C1930" t="s">
        <v>14</v>
      </c>
      <c r="D1930">
        <v>1993</v>
      </c>
      <c r="E1930">
        <v>4</v>
      </c>
      <c r="F1930">
        <v>2</v>
      </c>
      <c r="G1930">
        <v>0</v>
      </c>
      <c r="H1930">
        <v>12</v>
      </c>
      <c r="I1930">
        <v>8</v>
      </c>
      <c r="J1930">
        <v>6</v>
      </c>
      <c r="K1930">
        <v>50</v>
      </c>
      <c r="L1930">
        <v>0</v>
      </c>
      <c r="M1930">
        <v>0</v>
      </c>
      <c r="N1930">
        <v>0</v>
      </c>
      <c r="O1930" s="2">
        <f t="shared" si="127"/>
        <v>3</v>
      </c>
      <c r="P1930" s="2">
        <f t="shared" si="128"/>
        <v>6</v>
      </c>
      <c r="Q1930">
        <f t="shared" si="129"/>
        <v>56</v>
      </c>
      <c r="R1930">
        <f t="shared" si="130"/>
        <v>0</v>
      </c>
      <c r="S1930" s="3">
        <f>IF(odi[[#This Row],[Milestones]]=0,0,(odi[[#This Row],[Mat]]/odi[[#This Row],[Milestones]]))</f>
        <v>0</v>
      </c>
      <c r="T1930" s="3">
        <f>odi[[#This Row],[Milestones]]/odi[[#This Row],[Mat]]*100</f>
        <v>0</v>
      </c>
      <c r="U1930" s="3"/>
    </row>
    <row r="1931" spans="1:21" x14ac:dyDescent="0.3">
      <c r="A1931">
        <v>32</v>
      </c>
      <c r="B1931" t="s">
        <v>618</v>
      </c>
      <c r="C1931" t="s">
        <v>19</v>
      </c>
      <c r="D1931">
        <v>2016</v>
      </c>
      <c r="E1931">
        <v>12</v>
      </c>
      <c r="F1931">
        <v>12</v>
      </c>
      <c r="G1931">
        <v>3</v>
      </c>
      <c r="H1931">
        <v>67</v>
      </c>
      <c r="I1931">
        <v>25</v>
      </c>
      <c r="J1931">
        <v>7.44</v>
      </c>
      <c r="K1931">
        <v>48.55</v>
      </c>
      <c r="L1931">
        <v>0</v>
      </c>
      <c r="M1931">
        <v>0</v>
      </c>
      <c r="N1931">
        <v>2</v>
      </c>
      <c r="O1931" s="2">
        <f t="shared" si="127"/>
        <v>5.583333333333333</v>
      </c>
      <c r="P1931" s="2">
        <f t="shared" si="128"/>
        <v>5.583333333333333</v>
      </c>
      <c r="Q1931">
        <f t="shared" si="129"/>
        <v>55.989999999999995</v>
      </c>
      <c r="R1931">
        <f t="shared" si="130"/>
        <v>0</v>
      </c>
      <c r="S1931" s="3">
        <f>IF(odi[[#This Row],[Milestones]]=0,0,(odi[[#This Row],[Mat]]/odi[[#This Row],[Milestones]]))</f>
        <v>0</v>
      </c>
      <c r="T1931" s="3">
        <f>odi[[#This Row],[Milestones]]/odi[[#This Row],[Mat]]*100</f>
        <v>0</v>
      </c>
      <c r="U1931" s="3"/>
    </row>
    <row r="1932" spans="1:21" x14ac:dyDescent="0.3">
      <c r="A1932">
        <v>18</v>
      </c>
      <c r="B1932" t="s">
        <v>3051</v>
      </c>
      <c r="C1932" t="s">
        <v>13</v>
      </c>
      <c r="D1932">
        <v>1999</v>
      </c>
      <c r="E1932">
        <v>13</v>
      </c>
      <c r="F1932">
        <v>6</v>
      </c>
      <c r="G1932">
        <v>4</v>
      </c>
      <c r="H1932">
        <v>22</v>
      </c>
      <c r="I1932">
        <v>10</v>
      </c>
      <c r="J1932">
        <v>11</v>
      </c>
      <c r="K1932">
        <v>44.89</v>
      </c>
      <c r="L1932">
        <v>0</v>
      </c>
      <c r="M1932">
        <v>0</v>
      </c>
      <c r="N1932">
        <v>1</v>
      </c>
      <c r="O1932" s="2">
        <f t="shared" si="127"/>
        <v>1.6923076923076923</v>
      </c>
      <c r="P1932" s="2">
        <f t="shared" si="128"/>
        <v>3.6666666666666665</v>
      </c>
      <c r="Q1932">
        <f t="shared" si="129"/>
        <v>55.89</v>
      </c>
      <c r="R1932">
        <f t="shared" si="130"/>
        <v>0</v>
      </c>
      <c r="S1932" s="3">
        <f>IF(odi[[#This Row],[Milestones]]=0,0,(odi[[#This Row],[Mat]]/odi[[#This Row],[Milestones]]))</f>
        <v>0</v>
      </c>
      <c r="T1932" s="3">
        <f>odi[[#This Row],[Milestones]]/odi[[#This Row],[Mat]]*100</f>
        <v>0</v>
      </c>
      <c r="U1932" s="3"/>
    </row>
    <row r="1933" spans="1:21" x14ac:dyDescent="0.3">
      <c r="A1933">
        <v>20</v>
      </c>
      <c r="B1933" t="s">
        <v>1263</v>
      </c>
      <c r="C1933" t="s">
        <v>19</v>
      </c>
      <c r="D1933">
        <v>2019</v>
      </c>
      <c r="E1933">
        <v>70</v>
      </c>
      <c r="F1933">
        <v>45</v>
      </c>
      <c r="G1933">
        <v>20</v>
      </c>
      <c r="H1933">
        <v>165</v>
      </c>
      <c r="I1933">
        <v>23</v>
      </c>
      <c r="J1933">
        <v>6.6</v>
      </c>
      <c r="K1933">
        <v>49.1</v>
      </c>
      <c r="L1933">
        <v>0</v>
      </c>
      <c r="M1933">
        <v>0</v>
      </c>
      <c r="N1933">
        <v>8</v>
      </c>
      <c r="O1933" s="2">
        <f t="shared" si="127"/>
        <v>2.3571428571428572</v>
      </c>
      <c r="P1933" s="2">
        <f t="shared" si="128"/>
        <v>3.6666666666666665</v>
      </c>
      <c r="Q1933">
        <f t="shared" si="129"/>
        <v>55.7</v>
      </c>
      <c r="R1933">
        <f t="shared" si="130"/>
        <v>0</v>
      </c>
      <c r="S1933" s="3">
        <f>IF(odi[[#This Row],[Milestones]]=0,0,(odi[[#This Row],[Mat]]/odi[[#This Row],[Milestones]]))</f>
        <v>0</v>
      </c>
      <c r="T1933" s="3">
        <f>odi[[#This Row],[Milestones]]/odi[[#This Row],[Mat]]*100</f>
        <v>0</v>
      </c>
      <c r="U1933" s="3"/>
    </row>
    <row r="1934" spans="1:21" x14ac:dyDescent="0.3">
      <c r="A1934">
        <v>20</v>
      </c>
      <c r="B1934" t="s">
        <v>2980</v>
      </c>
      <c r="C1934" t="s">
        <v>2024</v>
      </c>
      <c r="D1934">
        <v>2006</v>
      </c>
      <c r="E1934">
        <v>9</v>
      </c>
      <c r="F1934">
        <v>5</v>
      </c>
      <c r="G1934">
        <v>2</v>
      </c>
      <c r="H1934">
        <v>29</v>
      </c>
      <c r="I1934">
        <v>17</v>
      </c>
      <c r="J1934">
        <v>9.66</v>
      </c>
      <c r="K1934">
        <v>46.03</v>
      </c>
      <c r="L1934">
        <v>0</v>
      </c>
      <c r="M1934">
        <v>0</v>
      </c>
      <c r="N1934">
        <v>0</v>
      </c>
      <c r="O1934" s="2">
        <f t="shared" si="127"/>
        <v>3.2222222222222223</v>
      </c>
      <c r="P1934" s="2">
        <f t="shared" si="128"/>
        <v>5.8</v>
      </c>
      <c r="Q1934">
        <f t="shared" si="129"/>
        <v>55.69</v>
      </c>
      <c r="R1934">
        <f t="shared" si="130"/>
        <v>0</v>
      </c>
      <c r="S1934" s="3">
        <f>IF(odi[[#This Row],[Milestones]]=0,0,(odi[[#This Row],[Mat]]/odi[[#This Row],[Milestones]]))</f>
        <v>0</v>
      </c>
      <c r="T1934" s="3">
        <f>odi[[#This Row],[Milestones]]/odi[[#This Row],[Mat]]*100</f>
        <v>0</v>
      </c>
      <c r="U1934" s="3"/>
    </row>
    <row r="1935" spans="1:21" x14ac:dyDescent="0.3">
      <c r="A1935">
        <v>41</v>
      </c>
      <c r="B1935" t="s">
        <v>2855</v>
      </c>
      <c r="C1935" t="s">
        <v>2022</v>
      </c>
      <c r="D1935">
        <v>1975</v>
      </c>
      <c r="E1935">
        <v>3</v>
      </c>
      <c r="F1935">
        <v>3</v>
      </c>
      <c r="G1935">
        <v>0</v>
      </c>
      <c r="H1935">
        <v>46</v>
      </c>
      <c r="I1935">
        <v>37</v>
      </c>
      <c r="J1935">
        <v>15.33</v>
      </c>
      <c r="K1935">
        <v>40.35</v>
      </c>
      <c r="L1935">
        <v>0</v>
      </c>
      <c r="M1935">
        <v>0</v>
      </c>
      <c r="N1935">
        <v>0</v>
      </c>
      <c r="O1935" s="2">
        <f t="shared" si="127"/>
        <v>15.333333333333334</v>
      </c>
      <c r="P1935" s="2">
        <f t="shared" si="128"/>
        <v>15.333333333333334</v>
      </c>
      <c r="Q1935">
        <f t="shared" si="129"/>
        <v>55.68</v>
      </c>
      <c r="R1935">
        <f t="shared" si="130"/>
        <v>0</v>
      </c>
      <c r="S1935" s="3">
        <f>IF(odi[[#This Row],[Milestones]]=0,0,(odi[[#This Row],[Mat]]/odi[[#This Row],[Milestones]]))</f>
        <v>0</v>
      </c>
      <c r="T1935" s="3">
        <f>odi[[#This Row],[Milestones]]/odi[[#This Row],[Mat]]*100</f>
        <v>0</v>
      </c>
      <c r="U1935" s="3"/>
    </row>
    <row r="1936" spans="1:21" x14ac:dyDescent="0.3">
      <c r="A1936">
        <v>43</v>
      </c>
      <c r="B1936" t="s">
        <v>1101</v>
      </c>
      <c r="C1936" t="s">
        <v>2041</v>
      </c>
      <c r="D1936">
        <v>2008</v>
      </c>
      <c r="E1936">
        <v>6</v>
      </c>
      <c r="F1936">
        <v>6</v>
      </c>
      <c r="G1936">
        <v>0</v>
      </c>
      <c r="H1936">
        <v>65</v>
      </c>
      <c r="I1936">
        <v>20</v>
      </c>
      <c r="J1936">
        <v>10.83</v>
      </c>
      <c r="K1936">
        <v>44.82</v>
      </c>
      <c r="L1936">
        <v>0</v>
      </c>
      <c r="M1936">
        <v>0</v>
      </c>
      <c r="N1936">
        <v>0</v>
      </c>
      <c r="O1936" s="2">
        <f t="shared" si="127"/>
        <v>10.833333333333334</v>
      </c>
      <c r="P1936" s="2">
        <f t="shared" si="128"/>
        <v>10.833333333333334</v>
      </c>
      <c r="Q1936">
        <f t="shared" si="129"/>
        <v>55.65</v>
      </c>
      <c r="R1936">
        <f t="shared" si="130"/>
        <v>0</v>
      </c>
      <c r="S1936" s="3">
        <f>IF(odi[[#This Row],[Milestones]]=0,0,(odi[[#This Row],[Mat]]/odi[[#This Row],[Milestones]]))</f>
        <v>0</v>
      </c>
      <c r="T1936" s="3">
        <f>odi[[#This Row],[Milestones]]/odi[[#This Row],[Mat]]*100</f>
        <v>0</v>
      </c>
      <c r="U1936" s="3"/>
    </row>
    <row r="1937" spans="1:21" x14ac:dyDescent="0.3">
      <c r="A1937">
        <v>20</v>
      </c>
      <c r="B1937" t="s">
        <v>1701</v>
      </c>
      <c r="C1937" t="s">
        <v>2020</v>
      </c>
      <c r="D1937">
        <v>2019</v>
      </c>
      <c r="E1937">
        <v>13</v>
      </c>
      <c r="F1937">
        <v>7</v>
      </c>
      <c r="G1937">
        <v>3</v>
      </c>
      <c r="H1937">
        <v>16</v>
      </c>
      <c r="I1937">
        <v>14</v>
      </c>
      <c r="J1937">
        <v>4</v>
      </c>
      <c r="K1937">
        <v>51.61</v>
      </c>
      <c r="L1937">
        <v>0</v>
      </c>
      <c r="M1937">
        <v>0</v>
      </c>
      <c r="N1937">
        <v>3</v>
      </c>
      <c r="O1937" s="2">
        <f t="shared" si="127"/>
        <v>1.2307692307692308</v>
      </c>
      <c r="P1937" s="2">
        <f t="shared" si="128"/>
        <v>2.2857142857142856</v>
      </c>
      <c r="Q1937">
        <f t="shared" si="129"/>
        <v>55.61</v>
      </c>
      <c r="R1937">
        <f t="shared" si="130"/>
        <v>0</v>
      </c>
      <c r="S1937" s="3">
        <f>IF(odi[[#This Row],[Milestones]]=0,0,(odi[[#This Row],[Mat]]/odi[[#This Row],[Milestones]]))</f>
        <v>0</v>
      </c>
      <c r="T1937" s="3">
        <f>odi[[#This Row],[Milestones]]/odi[[#This Row],[Mat]]*100</f>
        <v>0</v>
      </c>
      <c r="U1937" s="3"/>
    </row>
    <row r="1938" spans="1:21" x14ac:dyDescent="0.3">
      <c r="A1938">
        <v>3</v>
      </c>
      <c r="B1938" t="s">
        <v>750</v>
      </c>
      <c r="C1938" t="s">
        <v>2024</v>
      </c>
      <c r="D1938">
        <v>2013</v>
      </c>
      <c r="E1938">
        <v>8</v>
      </c>
      <c r="F1938">
        <v>6</v>
      </c>
      <c r="G1938">
        <v>0</v>
      </c>
      <c r="H1938">
        <v>56</v>
      </c>
      <c r="I1938">
        <v>29</v>
      </c>
      <c r="J1938">
        <v>9.33</v>
      </c>
      <c r="K1938">
        <v>46.28</v>
      </c>
      <c r="L1938">
        <v>0</v>
      </c>
      <c r="M1938">
        <v>0</v>
      </c>
      <c r="N1938">
        <v>0</v>
      </c>
      <c r="O1938" s="2">
        <f t="shared" si="127"/>
        <v>7</v>
      </c>
      <c r="P1938" s="2">
        <f t="shared" si="128"/>
        <v>9.3333333333333339</v>
      </c>
      <c r="Q1938">
        <f t="shared" si="129"/>
        <v>55.61</v>
      </c>
      <c r="R1938">
        <f t="shared" si="130"/>
        <v>0</v>
      </c>
      <c r="S1938" s="3">
        <f>IF(odi[[#This Row],[Milestones]]=0,0,(odi[[#This Row],[Mat]]/odi[[#This Row],[Milestones]]))</f>
        <v>0</v>
      </c>
      <c r="T1938" s="3">
        <f>odi[[#This Row],[Milestones]]/odi[[#This Row],[Mat]]*100</f>
        <v>0</v>
      </c>
      <c r="U1938" s="3"/>
    </row>
    <row r="1939" spans="1:21" x14ac:dyDescent="0.3">
      <c r="A1939">
        <v>21</v>
      </c>
      <c r="B1939" t="s">
        <v>2701</v>
      </c>
      <c r="C1939" t="s">
        <v>18</v>
      </c>
      <c r="D1939">
        <v>1994</v>
      </c>
      <c r="E1939">
        <v>61</v>
      </c>
      <c r="F1939">
        <v>24</v>
      </c>
      <c r="G1939">
        <v>13</v>
      </c>
      <c r="H1939">
        <v>86</v>
      </c>
      <c r="I1939">
        <v>21</v>
      </c>
      <c r="J1939">
        <v>7.81</v>
      </c>
      <c r="K1939">
        <v>47.77</v>
      </c>
      <c r="L1939">
        <v>0</v>
      </c>
      <c r="M1939">
        <v>0</v>
      </c>
      <c r="N1939">
        <v>3</v>
      </c>
      <c r="O1939" s="2">
        <f t="shared" si="127"/>
        <v>1.4098360655737705</v>
      </c>
      <c r="P1939" s="2">
        <f t="shared" si="128"/>
        <v>3.5833333333333335</v>
      </c>
      <c r="Q1939">
        <f t="shared" si="129"/>
        <v>55.580000000000005</v>
      </c>
      <c r="R1939">
        <f t="shared" si="130"/>
        <v>0</v>
      </c>
      <c r="S1939" s="3">
        <f>IF(odi[[#This Row],[Milestones]]=0,0,(odi[[#This Row],[Mat]]/odi[[#This Row],[Milestones]]))</f>
        <v>0</v>
      </c>
      <c r="T1939" s="3">
        <f>odi[[#This Row],[Milestones]]/odi[[#This Row],[Mat]]*100</f>
        <v>0</v>
      </c>
      <c r="U1939" s="3"/>
    </row>
    <row r="1940" spans="1:21" x14ac:dyDescent="0.3">
      <c r="A1940">
        <v>3</v>
      </c>
      <c r="B1940" t="s">
        <v>2765</v>
      </c>
      <c r="C1940" t="s">
        <v>2020</v>
      </c>
      <c r="D1940">
        <v>2010</v>
      </c>
      <c r="E1940">
        <v>7</v>
      </c>
      <c r="F1940">
        <v>7</v>
      </c>
      <c r="G1940">
        <v>1</v>
      </c>
      <c r="H1940">
        <v>63</v>
      </c>
      <c r="I1940">
        <v>23</v>
      </c>
      <c r="J1940">
        <v>10.5</v>
      </c>
      <c r="K1940">
        <v>45</v>
      </c>
      <c r="L1940">
        <v>0</v>
      </c>
      <c r="M1940">
        <v>0</v>
      </c>
      <c r="N1940">
        <v>0</v>
      </c>
      <c r="O1940" s="2">
        <f t="shared" si="127"/>
        <v>9</v>
      </c>
      <c r="P1940" s="2">
        <f t="shared" si="128"/>
        <v>9</v>
      </c>
      <c r="Q1940">
        <f t="shared" si="129"/>
        <v>55.5</v>
      </c>
      <c r="R1940">
        <f t="shared" si="130"/>
        <v>0</v>
      </c>
      <c r="S1940" s="3">
        <f>IF(odi[[#This Row],[Milestones]]=0,0,(odi[[#This Row],[Mat]]/odi[[#This Row],[Milestones]]))</f>
        <v>0</v>
      </c>
      <c r="T1940" s="3">
        <f>odi[[#This Row],[Milestones]]/odi[[#This Row],[Mat]]*100</f>
        <v>0</v>
      </c>
      <c r="U1940" s="3"/>
    </row>
    <row r="1941" spans="1:21" x14ac:dyDescent="0.3">
      <c r="A1941">
        <v>33</v>
      </c>
      <c r="B1941" t="s">
        <v>3092</v>
      </c>
      <c r="C1941" t="s">
        <v>14</v>
      </c>
      <c r="D1941">
        <v>1985</v>
      </c>
      <c r="E1941">
        <v>8</v>
      </c>
      <c r="F1941">
        <v>3</v>
      </c>
      <c r="G1941">
        <v>2</v>
      </c>
      <c r="H1941">
        <v>18</v>
      </c>
      <c r="I1941">
        <v>12</v>
      </c>
      <c r="J1941">
        <v>18</v>
      </c>
      <c r="K1941">
        <v>37.5</v>
      </c>
      <c r="L1941">
        <v>0</v>
      </c>
      <c r="M1941">
        <v>0</v>
      </c>
      <c r="N1941">
        <v>1</v>
      </c>
      <c r="O1941" s="2">
        <f t="shared" si="127"/>
        <v>2.25</v>
      </c>
      <c r="P1941" s="2">
        <f t="shared" si="128"/>
        <v>6</v>
      </c>
      <c r="Q1941">
        <f t="shared" si="129"/>
        <v>55.5</v>
      </c>
      <c r="R1941">
        <f t="shared" si="130"/>
        <v>0</v>
      </c>
      <c r="S1941" s="3">
        <f>IF(odi[[#This Row],[Milestones]]=0,0,(odi[[#This Row],[Mat]]/odi[[#This Row],[Milestones]]))</f>
        <v>0</v>
      </c>
      <c r="T1941" s="3">
        <f>odi[[#This Row],[Milestones]]/odi[[#This Row],[Mat]]*100</f>
        <v>0</v>
      </c>
      <c r="U1941" s="3"/>
    </row>
    <row r="1942" spans="1:21" x14ac:dyDescent="0.3">
      <c r="A1942">
        <v>30</v>
      </c>
      <c r="B1942" t="s">
        <v>2753</v>
      </c>
      <c r="C1942" t="s">
        <v>19</v>
      </c>
      <c r="D1942">
        <v>1996</v>
      </c>
      <c r="E1942">
        <v>4</v>
      </c>
      <c r="F1942">
        <v>4</v>
      </c>
      <c r="G1942">
        <v>0</v>
      </c>
      <c r="H1942">
        <v>67</v>
      </c>
      <c r="I1942">
        <v>45</v>
      </c>
      <c r="J1942">
        <v>16.75</v>
      </c>
      <c r="K1942">
        <v>38.72</v>
      </c>
      <c r="L1942">
        <v>0</v>
      </c>
      <c r="M1942">
        <v>0</v>
      </c>
      <c r="N1942">
        <v>0</v>
      </c>
      <c r="O1942" s="2">
        <f t="shared" si="127"/>
        <v>16.75</v>
      </c>
      <c r="P1942" s="2">
        <f t="shared" si="128"/>
        <v>16.75</v>
      </c>
      <c r="Q1942">
        <f t="shared" si="129"/>
        <v>55.47</v>
      </c>
      <c r="R1942">
        <f t="shared" si="130"/>
        <v>0</v>
      </c>
      <c r="S1942" s="3">
        <f>IF(odi[[#This Row],[Milestones]]=0,0,(odi[[#This Row],[Mat]]/odi[[#This Row],[Milestones]]))</f>
        <v>0</v>
      </c>
      <c r="T1942" s="3">
        <f>odi[[#This Row],[Milestones]]/odi[[#This Row],[Mat]]*100</f>
        <v>0</v>
      </c>
      <c r="U1942" s="3"/>
    </row>
    <row r="1943" spans="1:21" x14ac:dyDescent="0.3">
      <c r="A1943">
        <v>0</v>
      </c>
      <c r="B1943" t="s">
        <v>3214</v>
      </c>
      <c r="C1943" t="s">
        <v>11</v>
      </c>
      <c r="D1943">
        <v>2003</v>
      </c>
      <c r="E1943">
        <v>1</v>
      </c>
      <c r="F1943">
        <v>1</v>
      </c>
      <c r="G1943">
        <v>0</v>
      </c>
      <c r="H1943">
        <v>10</v>
      </c>
      <c r="I1943">
        <v>10</v>
      </c>
      <c r="J1943">
        <v>10</v>
      </c>
      <c r="K1943">
        <v>45.45</v>
      </c>
      <c r="L1943">
        <v>0</v>
      </c>
      <c r="M1943">
        <v>0</v>
      </c>
      <c r="N1943">
        <v>0</v>
      </c>
      <c r="O1943" s="2">
        <f t="shared" si="127"/>
        <v>10</v>
      </c>
      <c r="P1943" s="2">
        <f t="shared" si="128"/>
        <v>10</v>
      </c>
      <c r="Q1943">
        <f t="shared" si="129"/>
        <v>55.45</v>
      </c>
      <c r="R1943">
        <f t="shared" si="130"/>
        <v>0</v>
      </c>
      <c r="S1943" s="3">
        <f>IF(odi[[#This Row],[Milestones]]=0,0,(odi[[#This Row],[Mat]]/odi[[#This Row],[Milestones]]))</f>
        <v>0</v>
      </c>
      <c r="T1943" s="3">
        <f>odi[[#This Row],[Milestones]]/odi[[#This Row],[Mat]]*100</f>
        <v>0</v>
      </c>
      <c r="U1943" s="3"/>
    </row>
    <row r="1944" spans="1:21" x14ac:dyDescent="0.3">
      <c r="A1944">
        <v>45</v>
      </c>
      <c r="B1944" t="s">
        <v>2966</v>
      </c>
      <c r="C1944" t="s">
        <v>19</v>
      </c>
      <c r="D1944">
        <v>1995</v>
      </c>
      <c r="E1944">
        <v>5</v>
      </c>
      <c r="F1944">
        <v>4</v>
      </c>
      <c r="G1944">
        <v>0</v>
      </c>
      <c r="H1944">
        <v>31</v>
      </c>
      <c r="I1944">
        <v>16</v>
      </c>
      <c r="J1944">
        <v>7.75</v>
      </c>
      <c r="K1944">
        <v>47.69</v>
      </c>
      <c r="L1944">
        <v>0</v>
      </c>
      <c r="M1944">
        <v>0</v>
      </c>
      <c r="N1944">
        <v>0</v>
      </c>
      <c r="O1944" s="2">
        <f t="shared" si="127"/>
        <v>6.2</v>
      </c>
      <c r="P1944" s="2">
        <f t="shared" si="128"/>
        <v>7.75</v>
      </c>
      <c r="Q1944">
        <f t="shared" si="129"/>
        <v>55.44</v>
      </c>
      <c r="R1944">
        <f t="shared" si="130"/>
        <v>0</v>
      </c>
      <c r="S1944" s="3">
        <f>IF(odi[[#This Row],[Milestones]]=0,0,(odi[[#This Row],[Mat]]/odi[[#This Row],[Milestones]]))</f>
        <v>0</v>
      </c>
      <c r="T1944" s="3">
        <f>odi[[#This Row],[Milestones]]/odi[[#This Row],[Mat]]*100</f>
        <v>0</v>
      </c>
      <c r="U1944" s="3"/>
    </row>
    <row r="1945" spans="1:21" x14ac:dyDescent="0.3">
      <c r="A1945">
        <v>45</v>
      </c>
      <c r="B1945" t="s">
        <v>2892</v>
      </c>
      <c r="C1945" t="s">
        <v>2024</v>
      </c>
      <c r="D1945">
        <v>2006</v>
      </c>
      <c r="E1945">
        <v>3</v>
      </c>
      <c r="F1945">
        <v>3</v>
      </c>
      <c r="G1945">
        <v>0</v>
      </c>
      <c r="H1945">
        <v>40</v>
      </c>
      <c r="I1945">
        <v>25</v>
      </c>
      <c r="J1945">
        <v>13.33</v>
      </c>
      <c r="K1945">
        <v>42.1</v>
      </c>
      <c r="L1945">
        <v>0</v>
      </c>
      <c r="M1945">
        <v>0</v>
      </c>
      <c r="N1945">
        <v>1</v>
      </c>
      <c r="O1945" s="2">
        <f t="shared" si="127"/>
        <v>13.333333333333334</v>
      </c>
      <c r="P1945" s="2">
        <f t="shared" si="128"/>
        <v>13.333333333333334</v>
      </c>
      <c r="Q1945">
        <f t="shared" si="129"/>
        <v>55.43</v>
      </c>
      <c r="R1945">
        <f t="shared" si="130"/>
        <v>0</v>
      </c>
      <c r="S1945" s="3">
        <f>IF(odi[[#This Row],[Milestones]]=0,0,(odi[[#This Row],[Mat]]/odi[[#This Row],[Milestones]]))</f>
        <v>0</v>
      </c>
      <c r="T1945" s="3">
        <f>odi[[#This Row],[Milestones]]/odi[[#This Row],[Mat]]*100</f>
        <v>0</v>
      </c>
      <c r="U1945" s="3"/>
    </row>
    <row r="1946" spans="1:21" x14ac:dyDescent="0.3">
      <c r="A1946">
        <v>31</v>
      </c>
      <c r="B1946" t="s">
        <v>2599</v>
      </c>
      <c r="C1946" t="s">
        <v>16</v>
      </c>
      <c r="D1946">
        <v>1997</v>
      </c>
      <c r="E1946">
        <v>13</v>
      </c>
      <c r="F1946">
        <v>12</v>
      </c>
      <c r="G1946">
        <v>0</v>
      </c>
      <c r="H1946">
        <v>130</v>
      </c>
      <c r="I1946">
        <v>28</v>
      </c>
      <c r="J1946">
        <v>10.83</v>
      </c>
      <c r="K1946">
        <v>44.36</v>
      </c>
      <c r="L1946">
        <v>0</v>
      </c>
      <c r="M1946">
        <v>0</v>
      </c>
      <c r="N1946">
        <v>0</v>
      </c>
      <c r="O1946" s="2">
        <f t="shared" si="127"/>
        <v>10</v>
      </c>
      <c r="P1946" s="2">
        <f t="shared" si="128"/>
        <v>10.833333333333334</v>
      </c>
      <c r="Q1946">
        <f t="shared" si="129"/>
        <v>55.19</v>
      </c>
      <c r="R1946">
        <f t="shared" si="130"/>
        <v>0</v>
      </c>
      <c r="S1946" s="3">
        <f>IF(odi[[#This Row],[Milestones]]=0,0,(odi[[#This Row],[Mat]]/odi[[#This Row],[Milestones]]))</f>
        <v>0</v>
      </c>
      <c r="T1946" s="3">
        <f>odi[[#This Row],[Milestones]]/odi[[#This Row],[Mat]]*100</f>
        <v>0</v>
      </c>
      <c r="U1946" s="3"/>
    </row>
    <row r="1947" spans="1:21" x14ac:dyDescent="0.3">
      <c r="A1947">
        <v>22</v>
      </c>
      <c r="B1947" t="s">
        <v>2460</v>
      </c>
      <c r="C1947" t="s">
        <v>2024</v>
      </c>
      <c r="D1947">
        <v>2006</v>
      </c>
      <c r="E1947">
        <v>64</v>
      </c>
      <c r="F1947">
        <v>52</v>
      </c>
      <c r="G1947">
        <v>22</v>
      </c>
      <c r="H1947">
        <v>247</v>
      </c>
      <c r="I1947">
        <v>16</v>
      </c>
      <c r="J1947">
        <v>8.23</v>
      </c>
      <c r="K1947">
        <v>46.95</v>
      </c>
      <c r="L1947">
        <v>0</v>
      </c>
      <c r="M1947">
        <v>0</v>
      </c>
      <c r="N1947">
        <v>9</v>
      </c>
      <c r="O1947" s="2">
        <f t="shared" si="127"/>
        <v>3.859375</v>
      </c>
      <c r="P1947" s="2">
        <f t="shared" si="128"/>
        <v>4.75</v>
      </c>
      <c r="Q1947">
        <f t="shared" si="129"/>
        <v>55.180000000000007</v>
      </c>
      <c r="R1947">
        <f t="shared" si="130"/>
        <v>0</v>
      </c>
      <c r="S1947" s="3">
        <f>IF(odi[[#This Row],[Milestones]]=0,0,(odi[[#This Row],[Mat]]/odi[[#This Row],[Milestones]]))</f>
        <v>0</v>
      </c>
      <c r="T1947" s="3">
        <f>odi[[#This Row],[Milestones]]/odi[[#This Row],[Mat]]*100</f>
        <v>0</v>
      </c>
      <c r="U1947" s="3"/>
    </row>
    <row r="1948" spans="1:21" x14ac:dyDescent="0.3">
      <c r="A1948">
        <v>4</v>
      </c>
      <c r="B1948" t="s">
        <v>1629</v>
      </c>
      <c r="C1948" t="s">
        <v>2022</v>
      </c>
      <c r="D1948">
        <v>2015</v>
      </c>
      <c r="E1948">
        <v>7</v>
      </c>
      <c r="F1948">
        <v>4</v>
      </c>
      <c r="G1948">
        <v>4</v>
      </c>
      <c r="H1948">
        <v>16</v>
      </c>
      <c r="I1948">
        <v>10</v>
      </c>
      <c r="J1948">
        <v>0</v>
      </c>
      <c r="K1948">
        <v>55.17</v>
      </c>
      <c r="L1948">
        <v>0</v>
      </c>
      <c r="M1948">
        <v>0</v>
      </c>
      <c r="N1948">
        <v>0</v>
      </c>
      <c r="O1948" s="2">
        <f t="shared" si="127"/>
        <v>2.2857142857142856</v>
      </c>
      <c r="P1948" s="2">
        <f t="shared" si="128"/>
        <v>4</v>
      </c>
      <c r="Q1948">
        <f t="shared" si="129"/>
        <v>55.17</v>
      </c>
      <c r="R1948">
        <f t="shared" si="130"/>
        <v>0</v>
      </c>
      <c r="S1948" s="3">
        <f>IF(odi[[#This Row],[Milestones]]=0,0,(odi[[#This Row],[Mat]]/odi[[#This Row],[Milestones]]))</f>
        <v>0</v>
      </c>
      <c r="T1948" s="3">
        <f>odi[[#This Row],[Milestones]]/odi[[#This Row],[Mat]]*100</f>
        <v>0</v>
      </c>
      <c r="U1948" s="3"/>
    </row>
    <row r="1949" spans="1:21" x14ac:dyDescent="0.3">
      <c r="A1949">
        <v>40</v>
      </c>
      <c r="B1949" t="s">
        <v>2889</v>
      </c>
      <c r="C1949" t="s">
        <v>18</v>
      </c>
      <c r="D1949">
        <v>1976</v>
      </c>
      <c r="E1949">
        <v>11</v>
      </c>
      <c r="F1949">
        <v>7</v>
      </c>
      <c r="G1949">
        <v>2</v>
      </c>
      <c r="H1949">
        <v>40</v>
      </c>
      <c r="I1949">
        <v>20</v>
      </c>
      <c r="J1949">
        <v>8</v>
      </c>
      <c r="K1949">
        <v>47.05</v>
      </c>
      <c r="L1949">
        <v>0</v>
      </c>
      <c r="M1949">
        <v>0</v>
      </c>
      <c r="N1949">
        <v>3</v>
      </c>
      <c r="O1949" s="2">
        <f t="shared" si="127"/>
        <v>3.6363636363636362</v>
      </c>
      <c r="P1949" s="2">
        <f t="shared" si="128"/>
        <v>5.7142857142857144</v>
      </c>
      <c r="Q1949">
        <f t="shared" si="129"/>
        <v>55.05</v>
      </c>
      <c r="R1949">
        <f t="shared" si="130"/>
        <v>0</v>
      </c>
      <c r="S1949" s="3">
        <f>IF(odi[[#This Row],[Milestones]]=0,0,(odi[[#This Row],[Mat]]/odi[[#This Row],[Milestones]]))</f>
        <v>0</v>
      </c>
      <c r="T1949" s="3">
        <f>odi[[#This Row],[Milestones]]/odi[[#This Row],[Mat]]*100</f>
        <v>0</v>
      </c>
      <c r="U1949" s="3"/>
    </row>
    <row r="1950" spans="1:21" x14ac:dyDescent="0.3">
      <c r="A1950">
        <v>26</v>
      </c>
      <c r="B1950" t="s">
        <v>3269</v>
      </c>
      <c r="C1950" t="s">
        <v>14</v>
      </c>
      <c r="D1950">
        <v>1985</v>
      </c>
      <c r="E1950">
        <v>1</v>
      </c>
      <c r="F1950">
        <v>1</v>
      </c>
      <c r="G1950">
        <v>0</v>
      </c>
      <c r="H1950">
        <v>8</v>
      </c>
      <c r="I1950">
        <v>8</v>
      </c>
      <c r="J1950">
        <v>8</v>
      </c>
      <c r="K1950">
        <v>47.05</v>
      </c>
      <c r="L1950">
        <v>0</v>
      </c>
      <c r="M1950">
        <v>0</v>
      </c>
      <c r="N1950">
        <v>0</v>
      </c>
      <c r="O1950" s="2">
        <f t="shared" si="127"/>
        <v>8</v>
      </c>
      <c r="P1950" s="2">
        <f t="shared" si="128"/>
        <v>8</v>
      </c>
      <c r="Q1950">
        <f t="shared" si="129"/>
        <v>55.05</v>
      </c>
      <c r="R1950">
        <f t="shared" si="130"/>
        <v>0</v>
      </c>
      <c r="S1950" s="3">
        <f>IF(odi[[#This Row],[Milestones]]=0,0,(odi[[#This Row],[Mat]]/odi[[#This Row],[Milestones]]))</f>
        <v>0</v>
      </c>
      <c r="T1950" s="3">
        <f>odi[[#This Row],[Milestones]]/odi[[#This Row],[Mat]]*100</f>
        <v>0</v>
      </c>
      <c r="U1950" s="3"/>
    </row>
    <row r="1951" spans="1:21" x14ac:dyDescent="0.3">
      <c r="A1951">
        <v>26</v>
      </c>
      <c r="B1951" t="s">
        <v>2952</v>
      </c>
      <c r="C1951" t="s">
        <v>14</v>
      </c>
      <c r="D1951">
        <v>1982</v>
      </c>
      <c r="E1951">
        <v>4</v>
      </c>
      <c r="F1951">
        <v>3</v>
      </c>
      <c r="G1951">
        <v>3</v>
      </c>
      <c r="H1951">
        <v>33</v>
      </c>
      <c r="I1951">
        <v>14</v>
      </c>
      <c r="J1951">
        <v>0</v>
      </c>
      <c r="K1951">
        <v>55</v>
      </c>
      <c r="L1951">
        <v>0</v>
      </c>
      <c r="M1951">
        <v>0</v>
      </c>
      <c r="N1951">
        <v>0</v>
      </c>
      <c r="O1951" s="2">
        <f t="shared" si="127"/>
        <v>8.25</v>
      </c>
      <c r="P1951" s="2">
        <f t="shared" si="128"/>
        <v>11</v>
      </c>
      <c r="Q1951">
        <f t="shared" si="129"/>
        <v>55</v>
      </c>
      <c r="R1951">
        <f t="shared" si="130"/>
        <v>0</v>
      </c>
      <c r="S1951" s="3">
        <f>IF(odi[[#This Row],[Milestones]]=0,0,(odi[[#This Row],[Mat]]/odi[[#This Row],[Milestones]]))</f>
        <v>0</v>
      </c>
      <c r="T1951" s="3">
        <f>odi[[#This Row],[Milestones]]/odi[[#This Row],[Mat]]*100</f>
        <v>0</v>
      </c>
      <c r="U1951" s="3"/>
    </row>
    <row r="1952" spans="1:21" x14ac:dyDescent="0.3">
      <c r="A1952">
        <v>31</v>
      </c>
      <c r="B1952" t="s">
        <v>3199</v>
      </c>
      <c r="C1952" t="s">
        <v>11</v>
      </c>
      <c r="D1952">
        <v>1981</v>
      </c>
      <c r="E1952">
        <v>3</v>
      </c>
      <c r="F1952">
        <v>2</v>
      </c>
      <c r="G1952">
        <v>2</v>
      </c>
      <c r="H1952">
        <v>11</v>
      </c>
      <c r="I1952">
        <v>8</v>
      </c>
      <c r="J1952">
        <v>0</v>
      </c>
      <c r="K1952">
        <v>55</v>
      </c>
      <c r="L1952">
        <v>0</v>
      </c>
      <c r="M1952">
        <v>0</v>
      </c>
      <c r="N1952">
        <v>0</v>
      </c>
      <c r="O1952" s="2">
        <f t="shared" si="127"/>
        <v>3.6666666666666665</v>
      </c>
      <c r="P1952" s="2">
        <f t="shared" si="128"/>
        <v>5.5</v>
      </c>
      <c r="Q1952">
        <f t="shared" si="129"/>
        <v>55</v>
      </c>
      <c r="R1952">
        <f t="shared" si="130"/>
        <v>0</v>
      </c>
      <c r="S1952" s="3">
        <f>IF(odi[[#This Row],[Milestones]]=0,0,(odi[[#This Row],[Mat]]/odi[[#This Row],[Milestones]]))</f>
        <v>0</v>
      </c>
      <c r="T1952" s="3">
        <f>odi[[#This Row],[Milestones]]/odi[[#This Row],[Mat]]*100</f>
        <v>0</v>
      </c>
      <c r="U1952" s="3"/>
    </row>
    <row r="1953" spans="1:21" x14ac:dyDescent="0.3">
      <c r="A1953">
        <v>38</v>
      </c>
      <c r="B1953" t="s">
        <v>3205</v>
      </c>
      <c r="C1953" t="s">
        <v>2022</v>
      </c>
      <c r="D1953">
        <v>2008</v>
      </c>
      <c r="E1953">
        <v>2</v>
      </c>
      <c r="F1953">
        <v>2</v>
      </c>
      <c r="G1953">
        <v>2</v>
      </c>
      <c r="H1953">
        <v>11</v>
      </c>
      <c r="I1953">
        <v>6</v>
      </c>
      <c r="J1953">
        <v>0</v>
      </c>
      <c r="K1953">
        <v>55</v>
      </c>
      <c r="L1953">
        <v>0</v>
      </c>
      <c r="M1953">
        <v>0</v>
      </c>
      <c r="N1953">
        <v>0</v>
      </c>
      <c r="O1953" s="2">
        <f t="shared" si="127"/>
        <v>5.5</v>
      </c>
      <c r="P1953" s="2">
        <f t="shared" si="128"/>
        <v>5.5</v>
      </c>
      <c r="Q1953">
        <f t="shared" si="129"/>
        <v>55</v>
      </c>
      <c r="R1953">
        <f t="shared" si="130"/>
        <v>0</v>
      </c>
      <c r="S1953" s="3">
        <f>IF(odi[[#This Row],[Milestones]]=0,0,(odi[[#This Row],[Mat]]/odi[[#This Row],[Milestones]]))</f>
        <v>0</v>
      </c>
      <c r="T1953" s="3">
        <f>odi[[#This Row],[Milestones]]/odi[[#This Row],[Mat]]*100</f>
        <v>0</v>
      </c>
      <c r="U1953" s="3"/>
    </row>
    <row r="1954" spans="1:21" x14ac:dyDescent="0.3">
      <c r="A1954">
        <v>43</v>
      </c>
      <c r="B1954" t="s">
        <v>1941</v>
      </c>
      <c r="C1954" t="s">
        <v>16</v>
      </c>
      <c r="D1954">
        <v>2008</v>
      </c>
      <c r="E1954">
        <v>1</v>
      </c>
      <c r="F1954">
        <v>1</v>
      </c>
      <c r="G1954">
        <v>0</v>
      </c>
      <c r="H1954">
        <v>5</v>
      </c>
      <c r="I1954">
        <v>5</v>
      </c>
      <c r="J1954">
        <v>5</v>
      </c>
      <c r="K1954">
        <v>50</v>
      </c>
      <c r="L1954">
        <v>0</v>
      </c>
      <c r="M1954">
        <v>0</v>
      </c>
      <c r="N1954">
        <v>0</v>
      </c>
      <c r="O1954" s="2">
        <f t="shared" si="127"/>
        <v>5</v>
      </c>
      <c r="P1954" s="2">
        <f t="shared" si="128"/>
        <v>5</v>
      </c>
      <c r="Q1954">
        <f t="shared" si="129"/>
        <v>55</v>
      </c>
      <c r="R1954">
        <f t="shared" si="130"/>
        <v>0</v>
      </c>
      <c r="S1954" s="3">
        <f>IF(odi[[#This Row],[Milestones]]=0,0,(odi[[#This Row],[Mat]]/odi[[#This Row],[Milestones]]))</f>
        <v>0</v>
      </c>
      <c r="T1954" s="3">
        <f>odi[[#This Row],[Milestones]]/odi[[#This Row],[Mat]]*100</f>
        <v>0</v>
      </c>
      <c r="U1954" s="3"/>
    </row>
    <row r="1955" spans="1:21" x14ac:dyDescent="0.3">
      <c r="A1955">
        <v>31</v>
      </c>
      <c r="B1955" t="s">
        <v>2884</v>
      </c>
      <c r="C1955" t="s">
        <v>2030</v>
      </c>
      <c r="D1955">
        <v>2006</v>
      </c>
      <c r="E1955">
        <v>4</v>
      </c>
      <c r="F1955">
        <v>4</v>
      </c>
      <c r="G1955">
        <v>0</v>
      </c>
      <c r="H1955">
        <v>41</v>
      </c>
      <c r="I1955">
        <v>19</v>
      </c>
      <c r="J1955">
        <v>10.25</v>
      </c>
      <c r="K1955">
        <v>44.56</v>
      </c>
      <c r="L1955">
        <v>0</v>
      </c>
      <c r="M1955">
        <v>0</v>
      </c>
      <c r="N1955">
        <v>0</v>
      </c>
      <c r="O1955" s="2">
        <f t="shared" si="127"/>
        <v>10.25</v>
      </c>
      <c r="P1955" s="2">
        <f t="shared" si="128"/>
        <v>10.25</v>
      </c>
      <c r="Q1955">
        <f t="shared" si="129"/>
        <v>54.81</v>
      </c>
      <c r="R1955">
        <f t="shared" si="130"/>
        <v>0</v>
      </c>
      <c r="S1955" s="3">
        <f>IF(odi[[#This Row],[Milestones]]=0,0,(odi[[#This Row],[Mat]]/odi[[#This Row],[Milestones]]))</f>
        <v>0</v>
      </c>
      <c r="T1955" s="3">
        <f>odi[[#This Row],[Milestones]]/odi[[#This Row],[Mat]]*100</f>
        <v>0</v>
      </c>
      <c r="U1955" s="3"/>
    </row>
    <row r="1956" spans="1:21" x14ac:dyDescent="0.3">
      <c r="A1956">
        <v>36</v>
      </c>
      <c r="B1956" t="s">
        <v>1384</v>
      </c>
      <c r="C1956" t="s">
        <v>15</v>
      </c>
      <c r="D1956">
        <v>2009</v>
      </c>
      <c r="E1956">
        <v>50</v>
      </c>
      <c r="F1956">
        <v>22</v>
      </c>
      <c r="G1956">
        <v>14</v>
      </c>
      <c r="H1956">
        <v>73</v>
      </c>
      <c r="I1956">
        <v>13</v>
      </c>
      <c r="J1956">
        <v>9.1199999999999992</v>
      </c>
      <c r="K1956">
        <v>45.62</v>
      </c>
      <c r="L1956">
        <v>0</v>
      </c>
      <c r="M1956">
        <v>0</v>
      </c>
      <c r="N1956">
        <v>2</v>
      </c>
      <c r="O1956" s="2">
        <f t="shared" si="127"/>
        <v>1.46</v>
      </c>
      <c r="P1956" s="2">
        <f t="shared" si="128"/>
        <v>3.3181818181818183</v>
      </c>
      <c r="Q1956">
        <f t="shared" si="129"/>
        <v>54.739999999999995</v>
      </c>
      <c r="R1956">
        <f t="shared" si="130"/>
        <v>0</v>
      </c>
      <c r="S1956" s="3">
        <f>IF(odi[[#This Row],[Milestones]]=0,0,(odi[[#This Row],[Mat]]/odi[[#This Row],[Milestones]]))</f>
        <v>0</v>
      </c>
      <c r="T1956" s="3">
        <f>odi[[#This Row],[Milestones]]/odi[[#This Row],[Mat]]*100</f>
        <v>0</v>
      </c>
      <c r="U1956" s="3"/>
    </row>
    <row r="1957" spans="1:21" x14ac:dyDescent="0.3">
      <c r="A1957">
        <v>33</v>
      </c>
      <c r="B1957" t="s">
        <v>2990</v>
      </c>
      <c r="C1957" t="s">
        <v>11</v>
      </c>
      <c r="D1957">
        <v>2001</v>
      </c>
      <c r="E1957">
        <v>45</v>
      </c>
      <c r="F1957">
        <v>11</v>
      </c>
      <c r="G1957">
        <v>6</v>
      </c>
      <c r="H1957">
        <v>28</v>
      </c>
      <c r="I1957">
        <v>18</v>
      </c>
      <c r="J1957">
        <v>5.6</v>
      </c>
      <c r="K1957">
        <v>49.12</v>
      </c>
      <c r="L1957">
        <v>0</v>
      </c>
      <c r="M1957">
        <v>0</v>
      </c>
      <c r="N1957">
        <v>3</v>
      </c>
      <c r="O1957" s="2">
        <f t="shared" si="127"/>
        <v>0.62222222222222223</v>
      </c>
      <c r="P1957" s="2">
        <f t="shared" si="128"/>
        <v>2.5454545454545454</v>
      </c>
      <c r="Q1957">
        <f t="shared" si="129"/>
        <v>54.72</v>
      </c>
      <c r="R1957">
        <f t="shared" si="130"/>
        <v>0</v>
      </c>
      <c r="S1957" s="3">
        <f>IF(odi[[#This Row],[Milestones]]=0,0,(odi[[#This Row],[Mat]]/odi[[#This Row],[Milestones]]))</f>
        <v>0</v>
      </c>
      <c r="T1957" s="3">
        <f>odi[[#This Row],[Milestones]]/odi[[#This Row],[Mat]]*100</f>
        <v>0</v>
      </c>
      <c r="U1957" s="3"/>
    </row>
    <row r="1958" spans="1:21" x14ac:dyDescent="0.3">
      <c r="A1958">
        <v>28</v>
      </c>
      <c r="B1958" t="s">
        <v>2954</v>
      </c>
      <c r="C1958" t="s">
        <v>12</v>
      </c>
      <c r="D1958">
        <v>1985</v>
      </c>
      <c r="E1958">
        <v>11</v>
      </c>
      <c r="F1958">
        <v>6</v>
      </c>
      <c r="G1958">
        <v>2</v>
      </c>
      <c r="H1958">
        <v>33</v>
      </c>
      <c r="I1958">
        <v>13</v>
      </c>
      <c r="J1958">
        <v>8.25</v>
      </c>
      <c r="K1958">
        <v>46.47</v>
      </c>
      <c r="L1958">
        <v>0</v>
      </c>
      <c r="M1958">
        <v>0</v>
      </c>
      <c r="N1958">
        <v>1</v>
      </c>
      <c r="O1958" s="2">
        <f t="shared" si="127"/>
        <v>3</v>
      </c>
      <c r="P1958" s="2">
        <f t="shared" si="128"/>
        <v>5.5</v>
      </c>
      <c r="Q1958">
        <f t="shared" si="129"/>
        <v>54.72</v>
      </c>
      <c r="R1958">
        <f t="shared" si="130"/>
        <v>0</v>
      </c>
      <c r="S1958" s="3">
        <f>IF(odi[[#This Row],[Milestones]]=0,0,(odi[[#This Row],[Mat]]/odi[[#This Row],[Milestones]]))</f>
        <v>0</v>
      </c>
      <c r="T1958" s="3">
        <f>odi[[#This Row],[Milestones]]/odi[[#This Row],[Mat]]*100</f>
        <v>0</v>
      </c>
      <c r="U1958" s="3"/>
    </row>
    <row r="1959" spans="1:21" x14ac:dyDescent="0.3">
      <c r="A1959">
        <v>26</v>
      </c>
      <c r="B1959" t="s">
        <v>2780</v>
      </c>
      <c r="C1959" t="s">
        <v>18</v>
      </c>
      <c r="D1959">
        <v>2001</v>
      </c>
      <c r="E1959">
        <v>11</v>
      </c>
      <c r="F1959">
        <v>10</v>
      </c>
      <c r="G1959">
        <v>3</v>
      </c>
      <c r="H1959">
        <v>60</v>
      </c>
      <c r="I1959">
        <v>30</v>
      </c>
      <c r="J1959">
        <v>8.57</v>
      </c>
      <c r="K1959">
        <v>46.15</v>
      </c>
      <c r="L1959">
        <v>0</v>
      </c>
      <c r="M1959">
        <v>0</v>
      </c>
      <c r="N1959">
        <v>1</v>
      </c>
      <c r="O1959" s="2">
        <f t="shared" si="127"/>
        <v>5.4545454545454541</v>
      </c>
      <c r="P1959" s="2">
        <f t="shared" si="128"/>
        <v>6</v>
      </c>
      <c r="Q1959">
        <f t="shared" si="129"/>
        <v>54.72</v>
      </c>
      <c r="R1959">
        <f t="shared" si="130"/>
        <v>0</v>
      </c>
      <c r="S1959" s="3">
        <f>IF(odi[[#This Row],[Milestones]]=0,0,(odi[[#This Row],[Mat]]/odi[[#This Row],[Milestones]]))</f>
        <v>0</v>
      </c>
      <c r="T1959" s="3">
        <f>odi[[#This Row],[Milestones]]/odi[[#This Row],[Mat]]*100</f>
        <v>0</v>
      </c>
      <c r="U1959" s="3"/>
    </row>
    <row r="1960" spans="1:21" x14ac:dyDescent="0.3">
      <c r="A1960">
        <v>49</v>
      </c>
      <c r="B1960" t="s">
        <v>1640</v>
      </c>
      <c r="C1960" t="s">
        <v>11</v>
      </c>
      <c r="D1960">
        <v>2015</v>
      </c>
      <c r="E1960">
        <v>26</v>
      </c>
      <c r="F1960">
        <v>9</v>
      </c>
      <c r="G1960">
        <v>5</v>
      </c>
      <c r="H1960">
        <v>31</v>
      </c>
      <c r="I1960">
        <v>11</v>
      </c>
      <c r="J1960">
        <v>7.75</v>
      </c>
      <c r="K1960">
        <v>46.96</v>
      </c>
      <c r="L1960">
        <v>0</v>
      </c>
      <c r="M1960">
        <v>0</v>
      </c>
      <c r="N1960">
        <v>1</v>
      </c>
      <c r="O1960" s="2">
        <f t="shared" si="127"/>
        <v>1.1923076923076923</v>
      </c>
      <c r="P1960" s="2">
        <f t="shared" si="128"/>
        <v>3.4444444444444446</v>
      </c>
      <c r="Q1960">
        <f t="shared" si="129"/>
        <v>54.71</v>
      </c>
      <c r="R1960">
        <f t="shared" si="130"/>
        <v>0</v>
      </c>
      <c r="S1960" s="3">
        <f>IF(odi[[#This Row],[Milestones]]=0,0,(odi[[#This Row],[Mat]]/odi[[#This Row],[Milestones]]))</f>
        <v>0</v>
      </c>
      <c r="T1960" s="3">
        <f>odi[[#This Row],[Milestones]]/odi[[#This Row],[Mat]]*100</f>
        <v>0</v>
      </c>
      <c r="U1960" s="3"/>
    </row>
    <row r="1961" spans="1:21" x14ac:dyDescent="0.3">
      <c r="A1961">
        <v>18</v>
      </c>
      <c r="B1961" t="s">
        <v>2946</v>
      </c>
      <c r="C1961" t="s">
        <v>13</v>
      </c>
      <c r="D1961">
        <v>1988</v>
      </c>
      <c r="E1961">
        <v>13</v>
      </c>
      <c r="F1961">
        <v>8</v>
      </c>
      <c r="G1961">
        <v>3</v>
      </c>
      <c r="H1961">
        <v>34</v>
      </c>
      <c r="I1961">
        <v>9</v>
      </c>
      <c r="J1961">
        <v>6.8</v>
      </c>
      <c r="K1961">
        <v>47.88</v>
      </c>
      <c r="L1961">
        <v>0</v>
      </c>
      <c r="M1961">
        <v>0</v>
      </c>
      <c r="N1961">
        <v>2</v>
      </c>
      <c r="O1961" s="2">
        <f t="shared" si="127"/>
        <v>2.6153846153846154</v>
      </c>
      <c r="P1961" s="2">
        <f t="shared" si="128"/>
        <v>4.25</v>
      </c>
      <c r="Q1961">
        <f t="shared" si="129"/>
        <v>54.68</v>
      </c>
      <c r="R1961">
        <f t="shared" si="130"/>
        <v>0</v>
      </c>
      <c r="S1961" s="3">
        <f>IF(odi[[#This Row],[Milestones]]=0,0,(odi[[#This Row],[Mat]]/odi[[#This Row],[Milestones]]))</f>
        <v>0</v>
      </c>
      <c r="T1961" s="3">
        <f>odi[[#This Row],[Milestones]]/odi[[#This Row],[Mat]]*100</f>
        <v>0</v>
      </c>
      <c r="U1961" s="3"/>
    </row>
    <row r="1962" spans="1:21" x14ac:dyDescent="0.3">
      <c r="A1962">
        <v>32</v>
      </c>
      <c r="B1962" t="s">
        <v>2600</v>
      </c>
      <c r="C1962" t="s">
        <v>13</v>
      </c>
      <c r="D1962">
        <v>1984</v>
      </c>
      <c r="E1962">
        <v>27</v>
      </c>
      <c r="F1962">
        <v>17</v>
      </c>
      <c r="G1962">
        <v>7</v>
      </c>
      <c r="H1962">
        <v>130</v>
      </c>
      <c r="I1962">
        <v>26</v>
      </c>
      <c r="J1962">
        <v>13</v>
      </c>
      <c r="K1962">
        <v>41.66</v>
      </c>
      <c r="L1962">
        <v>0</v>
      </c>
      <c r="M1962">
        <v>0</v>
      </c>
      <c r="N1962">
        <v>2</v>
      </c>
      <c r="O1962" s="2">
        <f t="shared" si="127"/>
        <v>4.8148148148148149</v>
      </c>
      <c r="P1962" s="2">
        <f t="shared" si="128"/>
        <v>7.6470588235294121</v>
      </c>
      <c r="Q1962">
        <f t="shared" si="129"/>
        <v>54.66</v>
      </c>
      <c r="R1962">
        <f t="shared" si="130"/>
        <v>0</v>
      </c>
      <c r="S1962" s="3">
        <f>IF(odi[[#This Row],[Milestones]]=0,0,(odi[[#This Row],[Mat]]/odi[[#This Row],[Milestones]]))</f>
        <v>0</v>
      </c>
      <c r="T1962" s="3">
        <f>odi[[#This Row],[Milestones]]/odi[[#This Row],[Mat]]*100</f>
        <v>0</v>
      </c>
      <c r="U1962" s="3"/>
    </row>
    <row r="1963" spans="1:21" x14ac:dyDescent="0.3">
      <c r="A1963">
        <v>1</v>
      </c>
      <c r="B1963" t="s">
        <v>2826</v>
      </c>
      <c r="C1963" t="s">
        <v>2021</v>
      </c>
      <c r="D1963">
        <v>1996</v>
      </c>
      <c r="E1963">
        <v>5</v>
      </c>
      <c r="F1963">
        <v>5</v>
      </c>
      <c r="G1963">
        <v>0</v>
      </c>
      <c r="H1963">
        <v>50</v>
      </c>
      <c r="I1963">
        <v>32</v>
      </c>
      <c r="J1963">
        <v>10</v>
      </c>
      <c r="K1963">
        <v>44.64</v>
      </c>
      <c r="L1963">
        <v>0</v>
      </c>
      <c r="M1963">
        <v>0</v>
      </c>
      <c r="N1963">
        <v>2</v>
      </c>
      <c r="O1963" s="2">
        <f t="shared" si="127"/>
        <v>10</v>
      </c>
      <c r="P1963" s="2">
        <f t="shared" si="128"/>
        <v>10</v>
      </c>
      <c r="Q1963">
        <f t="shared" si="129"/>
        <v>54.64</v>
      </c>
      <c r="R1963">
        <f t="shared" si="130"/>
        <v>0</v>
      </c>
      <c r="S1963" s="3">
        <f>IF(odi[[#This Row],[Milestones]]=0,0,(odi[[#This Row],[Mat]]/odi[[#This Row],[Milestones]]))</f>
        <v>0</v>
      </c>
      <c r="T1963" s="3">
        <f>odi[[#This Row],[Milestones]]/odi[[#This Row],[Mat]]*100</f>
        <v>0</v>
      </c>
      <c r="U1963" s="3"/>
    </row>
    <row r="1964" spans="1:21" x14ac:dyDescent="0.3">
      <c r="A1964">
        <v>5</v>
      </c>
      <c r="B1964" t="s">
        <v>1281</v>
      </c>
      <c r="C1964" t="s">
        <v>14</v>
      </c>
      <c r="D1964">
        <v>2019</v>
      </c>
      <c r="E1964">
        <v>12</v>
      </c>
      <c r="F1964">
        <v>7</v>
      </c>
      <c r="G1964">
        <v>1</v>
      </c>
      <c r="H1964">
        <v>71</v>
      </c>
      <c r="I1964">
        <v>25</v>
      </c>
      <c r="J1964">
        <v>11.83</v>
      </c>
      <c r="K1964">
        <v>42.77</v>
      </c>
      <c r="L1964">
        <v>0</v>
      </c>
      <c r="M1964">
        <v>0</v>
      </c>
      <c r="N1964">
        <v>1</v>
      </c>
      <c r="O1964" s="2">
        <f t="shared" si="127"/>
        <v>5.916666666666667</v>
      </c>
      <c r="P1964" s="2">
        <f t="shared" si="128"/>
        <v>10.142857142857142</v>
      </c>
      <c r="Q1964">
        <f t="shared" si="129"/>
        <v>54.6</v>
      </c>
      <c r="R1964">
        <f t="shared" si="130"/>
        <v>0</v>
      </c>
      <c r="S1964" s="3">
        <f>IF(odi[[#This Row],[Milestones]]=0,0,(odi[[#This Row],[Mat]]/odi[[#This Row],[Milestones]]))</f>
        <v>0</v>
      </c>
      <c r="T1964" s="3">
        <f>odi[[#This Row],[Milestones]]/odi[[#This Row],[Mat]]*100</f>
        <v>0</v>
      </c>
      <c r="U1964" s="3"/>
    </row>
    <row r="1965" spans="1:21" x14ac:dyDescent="0.3">
      <c r="A1965">
        <v>26</v>
      </c>
      <c r="B1965" t="s">
        <v>3233</v>
      </c>
      <c r="C1965" t="s">
        <v>2022</v>
      </c>
      <c r="D1965">
        <v>2004</v>
      </c>
      <c r="E1965">
        <v>2</v>
      </c>
      <c r="F1965">
        <v>2</v>
      </c>
      <c r="G1965">
        <v>0</v>
      </c>
      <c r="H1965">
        <v>9</v>
      </c>
      <c r="I1965">
        <v>9</v>
      </c>
      <c r="J1965">
        <v>4.5</v>
      </c>
      <c r="K1965">
        <v>50</v>
      </c>
      <c r="L1965">
        <v>0</v>
      </c>
      <c r="M1965">
        <v>0</v>
      </c>
      <c r="N1965">
        <v>1</v>
      </c>
      <c r="O1965" s="2">
        <f t="shared" si="127"/>
        <v>4.5</v>
      </c>
      <c r="P1965" s="2">
        <f t="shared" si="128"/>
        <v>4.5</v>
      </c>
      <c r="Q1965">
        <f t="shared" si="129"/>
        <v>54.5</v>
      </c>
      <c r="R1965">
        <f t="shared" si="130"/>
        <v>0</v>
      </c>
      <c r="S1965" s="3">
        <f>IF(odi[[#This Row],[Milestones]]=0,0,(odi[[#This Row],[Mat]]/odi[[#This Row],[Milestones]]))</f>
        <v>0</v>
      </c>
      <c r="T1965" s="3">
        <f>odi[[#This Row],[Milestones]]/odi[[#This Row],[Mat]]*100</f>
        <v>0</v>
      </c>
      <c r="U1965" s="3"/>
    </row>
    <row r="1966" spans="1:21" x14ac:dyDescent="0.3">
      <c r="A1966">
        <v>40</v>
      </c>
      <c r="B1966" t="s">
        <v>1931</v>
      </c>
      <c r="C1966" t="s">
        <v>19</v>
      </c>
      <c r="D1966">
        <v>2015</v>
      </c>
      <c r="E1966">
        <v>14</v>
      </c>
      <c r="F1966">
        <v>11</v>
      </c>
      <c r="G1966">
        <v>6</v>
      </c>
      <c r="H1966">
        <v>27</v>
      </c>
      <c r="I1966">
        <v>12</v>
      </c>
      <c r="J1966">
        <v>5.4</v>
      </c>
      <c r="K1966">
        <v>49.09</v>
      </c>
      <c r="L1966">
        <v>0</v>
      </c>
      <c r="M1966">
        <v>0</v>
      </c>
      <c r="N1966">
        <v>2</v>
      </c>
      <c r="O1966" s="2">
        <f t="shared" si="127"/>
        <v>1.9285714285714286</v>
      </c>
      <c r="P1966" s="2">
        <f t="shared" si="128"/>
        <v>2.4545454545454546</v>
      </c>
      <c r="Q1966">
        <f t="shared" si="129"/>
        <v>54.49</v>
      </c>
      <c r="R1966">
        <f t="shared" si="130"/>
        <v>0</v>
      </c>
      <c r="S1966" s="3">
        <f>IF(odi[[#This Row],[Milestones]]=0,0,(odi[[#This Row],[Mat]]/odi[[#This Row],[Milestones]]))</f>
        <v>0</v>
      </c>
      <c r="T1966" s="3">
        <f>odi[[#This Row],[Milestones]]/odi[[#This Row],[Mat]]*100</f>
        <v>0</v>
      </c>
      <c r="U1966" s="3"/>
    </row>
    <row r="1967" spans="1:21" x14ac:dyDescent="0.3">
      <c r="A1967">
        <v>36</v>
      </c>
      <c r="B1967" t="s">
        <v>2818</v>
      </c>
      <c r="C1967" t="s">
        <v>2020</v>
      </c>
      <c r="D1967">
        <v>1999</v>
      </c>
      <c r="E1967">
        <v>5</v>
      </c>
      <c r="F1967">
        <v>5</v>
      </c>
      <c r="G1967">
        <v>0</v>
      </c>
      <c r="H1967">
        <v>52</v>
      </c>
      <c r="I1967">
        <v>23</v>
      </c>
      <c r="J1967">
        <v>10.4</v>
      </c>
      <c r="K1967">
        <v>44.06</v>
      </c>
      <c r="L1967">
        <v>0</v>
      </c>
      <c r="M1967">
        <v>0</v>
      </c>
      <c r="N1967">
        <v>1</v>
      </c>
      <c r="O1967" s="2">
        <f t="shared" si="127"/>
        <v>10.4</v>
      </c>
      <c r="P1967" s="2">
        <f t="shared" si="128"/>
        <v>10.4</v>
      </c>
      <c r="Q1967">
        <f t="shared" si="129"/>
        <v>54.46</v>
      </c>
      <c r="R1967">
        <f t="shared" si="130"/>
        <v>0</v>
      </c>
      <c r="S1967" s="3">
        <f>IF(odi[[#This Row],[Milestones]]=0,0,(odi[[#This Row],[Mat]]/odi[[#This Row],[Milestones]]))</f>
        <v>0</v>
      </c>
      <c r="T1967" s="3">
        <f>odi[[#This Row],[Milestones]]/odi[[#This Row],[Mat]]*100</f>
        <v>0</v>
      </c>
      <c r="U1967" s="3"/>
    </row>
    <row r="1968" spans="1:21" x14ac:dyDescent="0.3">
      <c r="A1968">
        <v>21</v>
      </c>
      <c r="B1968" t="s">
        <v>2877</v>
      </c>
      <c r="C1968" t="s">
        <v>2034</v>
      </c>
      <c r="D1968">
        <v>2003</v>
      </c>
      <c r="E1968">
        <v>5</v>
      </c>
      <c r="F1968">
        <v>5</v>
      </c>
      <c r="G1968">
        <v>0</v>
      </c>
      <c r="H1968">
        <v>43</v>
      </c>
      <c r="I1968">
        <v>23</v>
      </c>
      <c r="J1968">
        <v>8.6</v>
      </c>
      <c r="K1968">
        <v>45.74</v>
      </c>
      <c r="L1968">
        <v>0</v>
      </c>
      <c r="M1968">
        <v>0</v>
      </c>
      <c r="N1968">
        <v>0</v>
      </c>
      <c r="O1968" s="2">
        <f t="shared" si="127"/>
        <v>8.6</v>
      </c>
      <c r="P1968" s="2">
        <f t="shared" si="128"/>
        <v>8.6</v>
      </c>
      <c r="Q1968">
        <f t="shared" si="129"/>
        <v>54.34</v>
      </c>
      <c r="R1968">
        <f t="shared" si="130"/>
        <v>0</v>
      </c>
      <c r="S1968" s="3">
        <f>IF(odi[[#This Row],[Milestones]]=0,0,(odi[[#This Row],[Mat]]/odi[[#This Row],[Milestones]]))</f>
        <v>0</v>
      </c>
      <c r="T1968" s="3">
        <f>odi[[#This Row],[Milestones]]/odi[[#This Row],[Mat]]*100</f>
        <v>0</v>
      </c>
      <c r="U1968" s="3"/>
    </row>
    <row r="1969" spans="1:21" x14ac:dyDescent="0.3">
      <c r="A1969">
        <v>0</v>
      </c>
      <c r="B1969" t="s">
        <v>2933</v>
      </c>
      <c r="C1969" t="s">
        <v>12</v>
      </c>
      <c r="D1969">
        <v>1980</v>
      </c>
      <c r="E1969">
        <v>15</v>
      </c>
      <c r="F1969">
        <v>7</v>
      </c>
      <c r="G1969">
        <v>4</v>
      </c>
      <c r="H1969">
        <v>35</v>
      </c>
      <c r="I1969">
        <v>14</v>
      </c>
      <c r="J1969">
        <v>11.66</v>
      </c>
      <c r="K1969">
        <v>42.68</v>
      </c>
      <c r="L1969">
        <v>0</v>
      </c>
      <c r="M1969">
        <v>0</v>
      </c>
      <c r="N1969">
        <v>1</v>
      </c>
      <c r="O1969" s="2">
        <f t="shared" si="127"/>
        <v>2.3333333333333335</v>
      </c>
      <c r="P1969" s="2">
        <f t="shared" si="128"/>
        <v>5</v>
      </c>
      <c r="Q1969">
        <f t="shared" si="129"/>
        <v>54.34</v>
      </c>
      <c r="R1969">
        <f t="shared" si="130"/>
        <v>0</v>
      </c>
      <c r="S1969" s="3">
        <f>IF(odi[[#This Row],[Milestones]]=0,0,(odi[[#This Row],[Mat]]/odi[[#This Row],[Milestones]]))</f>
        <v>0</v>
      </c>
      <c r="T1969" s="3">
        <f>odi[[#This Row],[Milestones]]/odi[[#This Row],[Mat]]*100</f>
        <v>0</v>
      </c>
      <c r="U1969" s="3"/>
    </row>
    <row r="1970" spans="1:21" x14ac:dyDescent="0.3">
      <c r="A1970">
        <v>0</v>
      </c>
      <c r="B1970" t="s">
        <v>3105</v>
      </c>
      <c r="C1970" t="s">
        <v>13</v>
      </c>
      <c r="D1970">
        <v>2001</v>
      </c>
      <c r="E1970">
        <v>7</v>
      </c>
      <c r="F1970">
        <v>4</v>
      </c>
      <c r="G1970">
        <v>0</v>
      </c>
      <c r="H1970">
        <v>17</v>
      </c>
      <c r="I1970">
        <v>12</v>
      </c>
      <c r="J1970">
        <v>4.25</v>
      </c>
      <c r="K1970">
        <v>50</v>
      </c>
      <c r="L1970">
        <v>0</v>
      </c>
      <c r="M1970">
        <v>0</v>
      </c>
      <c r="N1970">
        <v>1</v>
      </c>
      <c r="O1970" s="2">
        <f t="shared" si="127"/>
        <v>2.4285714285714284</v>
      </c>
      <c r="P1970" s="2">
        <f t="shared" si="128"/>
        <v>4.25</v>
      </c>
      <c r="Q1970">
        <f t="shared" si="129"/>
        <v>54.25</v>
      </c>
      <c r="R1970">
        <f t="shared" si="130"/>
        <v>0</v>
      </c>
      <c r="S1970" s="3">
        <f>IF(odi[[#This Row],[Milestones]]=0,0,(odi[[#This Row],[Mat]]/odi[[#This Row],[Milestones]]))</f>
        <v>0</v>
      </c>
      <c r="T1970" s="3">
        <f>odi[[#This Row],[Milestones]]/odi[[#This Row],[Mat]]*100</f>
        <v>0</v>
      </c>
      <c r="U1970" s="3"/>
    </row>
    <row r="1971" spans="1:21" x14ac:dyDescent="0.3">
      <c r="A1971">
        <v>30</v>
      </c>
      <c r="B1971" t="s">
        <v>3058</v>
      </c>
      <c r="C1971" t="s">
        <v>2030</v>
      </c>
      <c r="D1971">
        <v>2007</v>
      </c>
      <c r="E1971">
        <v>2</v>
      </c>
      <c r="F1971">
        <v>2</v>
      </c>
      <c r="G1971">
        <v>0</v>
      </c>
      <c r="H1971">
        <v>21</v>
      </c>
      <c r="I1971">
        <v>20</v>
      </c>
      <c r="J1971">
        <v>10.5</v>
      </c>
      <c r="K1971">
        <v>43.75</v>
      </c>
      <c r="L1971">
        <v>0</v>
      </c>
      <c r="M1971">
        <v>0</v>
      </c>
      <c r="N1971">
        <v>0</v>
      </c>
      <c r="O1971" s="2">
        <f t="shared" si="127"/>
        <v>10.5</v>
      </c>
      <c r="P1971" s="2">
        <f t="shared" si="128"/>
        <v>10.5</v>
      </c>
      <c r="Q1971">
        <f t="shared" si="129"/>
        <v>54.25</v>
      </c>
      <c r="R1971">
        <f t="shared" si="130"/>
        <v>0</v>
      </c>
      <c r="S1971" s="3">
        <f>IF(odi[[#This Row],[Milestones]]=0,0,(odi[[#This Row],[Mat]]/odi[[#This Row],[Milestones]]))</f>
        <v>0</v>
      </c>
      <c r="T1971" s="3">
        <f>odi[[#This Row],[Milestones]]/odi[[#This Row],[Mat]]*100</f>
        <v>0</v>
      </c>
      <c r="U1971" s="3"/>
    </row>
    <row r="1972" spans="1:21" x14ac:dyDescent="0.3">
      <c r="A1972">
        <v>14</v>
      </c>
      <c r="B1972" t="s">
        <v>2977</v>
      </c>
      <c r="C1972" t="s">
        <v>13</v>
      </c>
      <c r="D1972">
        <v>1991</v>
      </c>
      <c r="E1972">
        <v>33</v>
      </c>
      <c r="F1972">
        <v>12</v>
      </c>
      <c r="G1972">
        <v>6</v>
      </c>
      <c r="H1972">
        <v>30</v>
      </c>
      <c r="I1972">
        <v>8</v>
      </c>
      <c r="J1972">
        <v>5</v>
      </c>
      <c r="K1972">
        <v>49.18</v>
      </c>
      <c r="L1972">
        <v>0</v>
      </c>
      <c r="M1972">
        <v>0</v>
      </c>
      <c r="N1972">
        <v>1</v>
      </c>
      <c r="O1972" s="2">
        <f t="shared" si="127"/>
        <v>0.90909090909090906</v>
      </c>
      <c r="P1972" s="2">
        <f t="shared" si="128"/>
        <v>2.5</v>
      </c>
      <c r="Q1972">
        <f t="shared" si="129"/>
        <v>54.18</v>
      </c>
      <c r="R1972">
        <f t="shared" si="130"/>
        <v>0</v>
      </c>
      <c r="S1972" s="3">
        <f>IF(odi[[#This Row],[Milestones]]=0,0,(odi[[#This Row],[Mat]]/odi[[#This Row],[Milestones]]))</f>
        <v>0</v>
      </c>
      <c r="T1972" s="3">
        <f>odi[[#This Row],[Milestones]]/odi[[#This Row],[Mat]]*100</f>
        <v>0</v>
      </c>
      <c r="U1972" s="3"/>
    </row>
    <row r="1973" spans="1:21" x14ac:dyDescent="0.3">
      <c r="A1973">
        <v>30</v>
      </c>
      <c r="B1973" t="s">
        <v>3161</v>
      </c>
      <c r="C1973" t="s">
        <v>2030</v>
      </c>
      <c r="D1973">
        <v>2003</v>
      </c>
      <c r="E1973">
        <v>4</v>
      </c>
      <c r="F1973">
        <v>3</v>
      </c>
      <c r="G1973">
        <v>3</v>
      </c>
      <c r="H1973">
        <v>13</v>
      </c>
      <c r="I1973">
        <v>9</v>
      </c>
      <c r="J1973">
        <v>0</v>
      </c>
      <c r="K1973">
        <v>54.16</v>
      </c>
      <c r="L1973">
        <v>0</v>
      </c>
      <c r="M1973">
        <v>0</v>
      </c>
      <c r="N1973">
        <v>0</v>
      </c>
      <c r="O1973" s="2">
        <f t="shared" si="127"/>
        <v>3.25</v>
      </c>
      <c r="P1973" s="2">
        <f t="shared" si="128"/>
        <v>4.333333333333333</v>
      </c>
      <c r="Q1973">
        <f t="shared" si="129"/>
        <v>54.16</v>
      </c>
      <c r="R1973">
        <f t="shared" si="130"/>
        <v>0</v>
      </c>
      <c r="S1973" s="3">
        <f>IF(odi[[#This Row],[Milestones]]=0,0,(odi[[#This Row],[Mat]]/odi[[#This Row],[Milestones]]))</f>
        <v>0</v>
      </c>
      <c r="T1973" s="3">
        <f>odi[[#This Row],[Milestones]]/odi[[#This Row],[Mat]]*100</f>
        <v>0</v>
      </c>
      <c r="U1973" s="3"/>
    </row>
    <row r="1974" spans="1:21" x14ac:dyDescent="0.3">
      <c r="A1974">
        <v>39</v>
      </c>
      <c r="B1974" t="s">
        <v>1608</v>
      </c>
      <c r="C1974" t="s">
        <v>22</v>
      </c>
      <c r="D1974">
        <v>2016</v>
      </c>
      <c r="E1974">
        <v>5</v>
      </c>
      <c r="F1974">
        <v>5</v>
      </c>
      <c r="G1974">
        <v>0</v>
      </c>
      <c r="H1974">
        <v>32</v>
      </c>
      <c r="I1974">
        <v>16</v>
      </c>
      <c r="J1974">
        <v>6.4</v>
      </c>
      <c r="K1974">
        <v>47.76</v>
      </c>
      <c r="L1974">
        <v>0</v>
      </c>
      <c r="M1974">
        <v>0</v>
      </c>
      <c r="N1974">
        <v>1</v>
      </c>
      <c r="O1974" s="2">
        <f t="shared" si="127"/>
        <v>6.4</v>
      </c>
      <c r="P1974" s="2">
        <f t="shared" si="128"/>
        <v>6.4</v>
      </c>
      <c r="Q1974">
        <f t="shared" si="129"/>
        <v>54.16</v>
      </c>
      <c r="R1974">
        <f t="shared" si="130"/>
        <v>0</v>
      </c>
      <c r="S1974" s="3">
        <f>IF(odi[[#This Row],[Milestones]]=0,0,(odi[[#This Row],[Mat]]/odi[[#This Row],[Milestones]]))</f>
        <v>0</v>
      </c>
      <c r="T1974" s="3">
        <f>odi[[#This Row],[Milestones]]/odi[[#This Row],[Mat]]*100</f>
        <v>0</v>
      </c>
      <c r="U1974" s="3"/>
    </row>
    <row r="1975" spans="1:21" x14ac:dyDescent="0.3">
      <c r="A1975">
        <v>46</v>
      </c>
      <c r="B1975" t="s">
        <v>2893</v>
      </c>
      <c r="C1975" t="s">
        <v>12</v>
      </c>
      <c r="D1975">
        <v>1985</v>
      </c>
      <c r="E1975">
        <v>6</v>
      </c>
      <c r="F1975">
        <v>6</v>
      </c>
      <c r="G1975">
        <v>3</v>
      </c>
      <c r="H1975">
        <v>40</v>
      </c>
      <c r="I1975">
        <v>20</v>
      </c>
      <c r="J1975">
        <v>13.33</v>
      </c>
      <c r="K1975">
        <v>40.81</v>
      </c>
      <c r="L1975">
        <v>0</v>
      </c>
      <c r="M1975">
        <v>0</v>
      </c>
      <c r="N1975">
        <v>1</v>
      </c>
      <c r="O1975" s="2">
        <f t="shared" si="127"/>
        <v>6.666666666666667</v>
      </c>
      <c r="P1975" s="2">
        <f t="shared" si="128"/>
        <v>6.666666666666667</v>
      </c>
      <c r="Q1975">
        <f t="shared" si="129"/>
        <v>54.14</v>
      </c>
      <c r="R1975">
        <f t="shared" si="130"/>
        <v>0</v>
      </c>
      <c r="S1975" s="3">
        <f>IF(odi[[#This Row],[Milestones]]=0,0,(odi[[#This Row],[Mat]]/odi[[#This Row],[Milestones]]))</f>
        <v>0</v>
      </c>
      <c r="T1975" s="3">
        <f>odi[[#This Row],[Milestones]]/odi[[#This Row],[Mat]]*100</f>
        <v>0</v>
      </c>
      <c r="U1975" s="3"/>
    </row>
    <row r="1976" spans="1:21" x14ac:dyDescent="0.3">
      <c r="A1976">
        <v>9</v>
      </c>
      <c r="B1976" t="s">
        <v>2769</v>
      </c>
      <c r="C1976" t="s">
        <v>15</v>
      </c>
      <c r="D1976">
        <v>2002</v>
      </c>
      <c r="E1976">
        <v>41</v>
      </c>
      <c r="F1976">
        <v>22</v>
      </c>
      <c r="G1976">
        <v>8</v>
      </c>
      <c r="H1976">
        <v>62</v>
      </c>
      <c r="I1976">
        <v>17</v>
      </c>
      <c r="J1976">
        <v>4.42</v>
      </c>
      <c r="K1976">
        <v>49.6</v>
      </c>
      <c r="L1976">
        <v>0</v>
      </c>
      <c r="M1976">
        <v>0</v>
      </c>
      <c r="N1976">
        <v>5</v>
      </c>
      <c r="O1976" s="2">
        <f t="shared" si="127"/>
        <v>1.5121951219512195</v>
      </c>
      <c r="P1976" s="2">
        <f t="shared" si="128"/>
        <v>2.8181818181818183</v>
      </c>
      <c r="Q1976">
        <f t="shared" si="129"/>
        <v>54.02</v>
      </c>
      <c r="R1976">
        <f t="shared" si="130"/>
        <v>0</v>
      </c>
      <c r="S1976" s="3">
        <f>IF(odi[[#This Row],[Milestones]]=0,0,(odi[[#This Row],[Mat]]/odi[[#This Row],[Milestones]]))</f>
        <v>0</v>
      </c>
      <c r="T1976" s="3">
        <f>odi[[#This Row],[Milestones]]/odi[[#This Row],[Mat]]*100</f>
        <v>0</v>
      </c>
      <c r="U1976" s="3"/>
    </row>
    <row r="1977" spans="1:21" x14ac:dyDescent="0.3">
      <c r="A1977">
        <v>40</v>
      </c>
      <c r="B1977" t="s">
        <v>2654</v>
      </c>
      <c r="C1977" t="s">
        <v>19</v>
      </c>
      <c r="D1977">
        <v>1996</v>
      </c>
      <c r="E1977">
        <v>11</v>
      </c>
      <c r="F1977">
        <v>8</v>
      </c>
      <c r="G1977">
        <v>1</v>
      </c>
      <c r="H1977">
        <v>101</v>
      </c>
      <c r="I1977">
        <v>29</v>
      </c>
      <c r="J1977">
        <v>14.42</v>
      </c>
      <c r="K1977">
        <v>39.6</v>
      </c>
      <c r="L1977">
        <v>0</v>
      </c>
      <c r="M1977">
        <v>0</v>
      </c>
      <c r="N1977">
        <v>1</v>
      </c>
      <c r="O1977" s="2">
        <f t="shared" si="127"/>
        <v>9.1818181818181817</v>
      </c>
      <c r="P1977" s="2">
        <f t="shared" si="128"/>
        <v>12.625</v>
      </c>
      <c r="Q1977">
        <f t="shared" si="129"/>
        <v>54.02</v>
      </c>
      <c r="R1977">
        <f t="shared" si="130"/>
        <v>0</v>
      </c>
      <c r="S1977" s="3">
        <f>IF(odi[[#This Row],[Milestones]]=0,0,(odi[[#This Row],[Mat]]/odi[[#This Row],[Milestones]]))</f>
        <v>0</v>
      </c>
      <c r="T1977" s="3">
        <f>odi[[#This Row],[Milestones]]/odi[[#This Row],[Mat]]*100</f>
        <v>0</v>
      </c>
      <c r="U1977" s="3"/>
    </row>
    <row r="1978" spans="1:21" x14ac:dyDescent="0.3">
      <c r="A1978">
        <v>32</v>
      </c>
      <c r="B1978" t="s">
        <v>1768</v>
      </c>
      <c r="C1978" t="s">
        <v>16</v>
      </c>
      <c r="D1978">
        <v>2016</v>
      </c>
      <c r="E1978">
        <v>13</v>
      </c>
      <c r="F1978">
        <v>6</v>
      </c>
      <c r="G1978">
        <v>1</v>
      </c>
      <c r="H1978">
        <v>25</v>
      </c>
      <c r="I1978">
        <v>7</v>
      </c>
      <c r="J1978">
        <v>5</v>
      </c>
      <c r="K1978">
        <v>49.01</v>
      </c>
      <c r="L1978">
        <v>0</v>
      </c>
      <c r="M1978">
        <v>0</v>
      </c>
      <c r="N1978">
        <v>0</v>
      </c>
      <c r="O1978" s="2">
        <f t="shared" si="127"/>
        <v>1.9230769230769231</v>
      </c>
      <c r="P1978" s="2">
        <f t="shared" si="128"/>
        <v>4.166666666666667</v>
      </c>
      <c r="Q1978">
        <f t="shared" si="129"/>
        <v>54.01</v>
      </c>
      <c r="R1978">
        <f t="shared" si="130"/>
        <v>0</v>
      </c>
      <c r="S1978" s="3">
        <f>IF(odi[[#This Row],[Milestones]]=0,0,(odi[[#This Row],[Mat]]/odi[[#This Row],[Milestones]]))</f>
        <v>0</v>
      </c>
      <c r="T1978" s="3">
        <f>odi[[#This Row],[Milestones]]/odi[[#This Row],[Mat]]*100</f>
        <v>0</v>
      </c>
      <c r="U1978" s="3"/>
    </row>
    <row r="1979" spans="1:21" x14ac:dyDescent="0.3">
      <c r="A1979">
        <v>16</v>
      </c>
      <c r="B1979" t="s">
        <v>3261</v>
      </c>
      <c r="C1979" t="s">
        <v>12</v>
      </c>
      <c r="D1979">
        <v>2018</v>
      </c>
      <c r="E1979">
        <v>2</v>
      </c>
      <c r="F1979">
        <v>2</v>
      </c>
      <c r="G1979">
        <v>0</v>
      </c>
      <c r="H1979">
        <v>8</v>
      </c>
      <c r="I1979">
        <v>6</v>
      </c>
      <c r="J1979">
        <v>4</v>
      </c>
      <c r="K1979">
        <v>50</v>
      </c>
      <c r="L1979">
        <v>0</v>
      </c>
      <c r="M1979">
        <v>0</v>
      </c>
      <c r="N1979">
        <v>0</v>
      </c>
      <c r="O1979" s="2">
        <f t="shared" si="127"/>
        <v>4</v>
      </c>
      <c r="P1979" s="2">
        <f t="shared" si="128"/>
        <v>4</v>
      </c>
      <c r="Q1979">
        <f t="shared" si="129"/>
        <v>54</v>
      </c>
      <c r="R1979">
        <f t="shared" si="130"/>
        <v>0</v>
      </c>
      <c r="S1979" s="3">
        <f>IF(odi[[#This Row],[Milestones]]=0,0,(odi[[#This Row],[Mat]]/odi[[#This Row],[Milestones]]))</f>
        <v>0</v>
      </c>
      <c r="T1979" s="3">
        <f>odi[[#This Row],[Milestones]]/odi[[#This Row],[Mat]]*100</f>
        <v>0</v>
      </c>
      <c r="U1979" s="3"/>
    </row>
    <row r="1980" spans="1:21" x14ac:dyDescent="0.3">
      <c r="A1980">
        <v>15</v>
      </c>
      <c r="B1980" t="s">
        <v>3337</v>
      </c>
      <c r="C1980" t="s">
        <v>11</v>
      </c>
      <c r="D1980">
        <v>1997</v>
      </c>
      <c r="E1980">
        <v>1</v>
      </c>
      <c r="F1980">
        <v>1</v>
      </c>
      <c r="G1980">
        <v>0</v>
      </c>
      <c r="H1980">
        <v>4</v>
      </c>
      <c r="I1980">
        <v>4</v>
      </c>
      <c r="J1980">
        <v>4</v>
      </c>
      <c r="K1980">
        <v>50</v>
      </c>
      <c r="L1980">
        <v>0</v>
      </c>
      <c r="M1980">
        <v>0</v>
      </c>
      <c r="N1980">
        <v>0</v>
      </c>
      <c r="O1980" s="2">
        <f t="shared" si="127"/>
        <v>4</v>
      </c>
      <c r="P1980" s="2">
        <f t="shared" si="128"/>
        <v>4</v>
      </c>
      <c r="Q1980">
        <f t="shared" si="129"/>
        <v>54</v>
      </c>
      <c r="R1980">
        <f t="shared" si="130"/>
        <v>0</v>
      </c>
      <c r="S1980" s="3">
        <f>IF(odi[[#This Row],[Milestones]]=0,0,(odi[[#This Row],[Mat]]/odi[[#This Row],[Milestones]]))</f>
        <v>0</v>
      </c>
      <c r="T1980" s="3">
        <f>odi[[#This Row],[Milestones]]/odi[[#This Row],[Mat]]*100</f>
        <v>0</v>
      </c>
      <c r="U1980" s="3"/>
    </row>
    <row r="1981" spans="1:21" x14ac:dyDescent="0.3">
      <c r="A1981">
        <v>31</v>
      </c>
      <c r="B1981" t="s">
        <v>3237</v>
      </c>
      <c r="C1981" t="s">
        <v>2040</v>
      </c>
      <c r="D1981">
        <v>2004</v>
      </c>
      <c r="E1981">
        <v>2</v>
      </c>
      <c r="F1981">
        <v>2</v>
      </c>
      <c r="G1981">
        <v>1</v>
      </c>
      <c r="H1981">
        <v>9</v>
      </c>
      <c r="I1981">
        <v>9</v>
      </c>
      <c r="J1981">
        <v>9</v>
      </c>
      <c r="K1981">
        <v>45</v>
      </c>
      <c r="L1981">
        <v>0</v>
      </c>
      <c r="M1981">
        <v>0</v>
      </c>
      <c r="N1981">
        <v>0</v>
      </c>
      <c r="O1981" s="2">
        <f t="shared" si="127"/>
        <v>4.5</v>
      </c>
      <c r="P1981" s="2">
        <f t="shared" si="128"/>
        <v>4.5</v>
      </c>
      <c r="Q1981">
        <f t="shared" si="129"/>
        <v>54</v>
      </c>
      <c r="R1981">
        <f t="shared" si="130"/>
        <v>0</v>
      </c>
      <c r="S1981" s="3">
        <f>IF(odi[[#This Row],[Milestones]]=0,0,(odi[[#This Row],[Mat]]/odi[[#This Row],[Milestones]]))</f>
        <v>0</v>
      </c>
      <c r="T1981" s="3">
        <f>odi[[#This Row],[Milestones]]/odi[[#This Row],[Mat]]*100</f>
        <v>0</v>
      </c>
      <c r="U1981" s="3"/>
    </row>
    <row r="1982" spans="1:21" x14ac:dyDescent="0.3">
      <c r="A1982">
        <v>3</v>
      </c>
      <c r="B1982" t="s">
        <v>3004</v>
      </c>
      <c r="C1982" t="s">
        <v>18</v>
      </c>
      <c r="D1982">
        <v>1975</v>
      </c>
      <c r="E1982">
        <v>2</v>
      </c>
      <c r="F1982">
        <v>2</v>
      </c>
      <c r="G1982">
        <v>1</v>
      </c>
      <c r="H1982">
        <v>26</v>
      </c>
      <c r="I1982">
        <v>19</v>
      </c>
      <c r="J1982">
        <v>26</v>
      </c>
      <c r="K1982">
        <v>27.95</v>
      </c>
      <c r="L1982">
        <v>0</v>
      </c>
      <c r="M1982">
        <v>0</v>
      </c>
      <c r="N1982">
        <v>0</v>
      </c>
      <c r="O1982" s="2">
        <f t="shared" si="127"/>
        <v>13</v>
      </c>
      <c r="P1982" s="2">
        <f t="shared" si="128"/>
        <v>13</v>
      </c>
      <c r="Q1982">
        <f t="shared" si="129"/>
        <v>53.95</v>
      </c>
      <c r="R1982">
        <f t="shared" si="130"/>
        <v>0</v>
      </c>
      <c r="S1982" s="3">
        <f>IF(odi[[#This Row],[Milestones]]=0,0,(odi[[#This Row],[Mat]]/odi[[#This Row],[Milestones]]))</f>
        <v>0</v>
      </c>
      <c r="T1982" s="3">
        <f>odi[[#This Row],[Milestones]]/odi[[#This Row],[Mat]]*100</f>
        <v>0</v>
      </c>
      <c r="U1982" s="3"/>
    </row>
    <row r="1983" spans="1:21" x14ac:dyDescent="0.3">
      <c r="A1983">
        <v>7</v>
      </c>
      <c r="B1983" t="s">
        <v>2799</v>
      </c>
      <c r="C1983" t="s">
        <v>18</v>
      </c>
      <c r="D1983">
        <v>1995</v>
      </c>
      <c r="E1983">
        <v>6</v>
      </c>
      <c r="F1983">
        <v>6</v>
      </c>
      <c r="G1983">
        <v>0</v>
      </c>
      <c r="H1983">
        <v>55</v>
      </c>
      <c r="I1983">
        <v>30</v>
      </c>
      <c r="J1983">
        <v>9.16</v>
      </c>
      <c r="K1983">
        <v>44.71</v>
      </c>
      <c r="L1983">
        <v>0</v>
      </c>
      <c r="M1983">
        <v>0</v>
      </c>
      <c r="N1983">
        <v>1</v>
      </c>
      <c r="O1983" s="2">
        <f t="shared" si="127"/>
        <v>9.1666666666666661</v>
      </c>
      <c r="P1983" s="2">
        <f t="shared" si="128"/>
        <v>9.1666666666666661</v>
      </c>
      <c r="Q1983">
        <f t="shared" si="129"/>
        <v>53.870000000000005</v>
      </c>
      <c r="R1983">
        <f t="shared" si="130"/>
        <v>0</v>
      </c>
      <c r="S1983" s="3">
        <f>IF(odi[[#This Row],[Milestones]]=0,0,(odi[[#This Row],[Mat]]/odi[[#This Row],[Milestones]]))</f>
        <v>0</v>
      </c>
      <c r="T1983" s="3">
        <f>odi[[#This Row],[Milestones]]/odi[[#This Row],[Mat]]*100</f>
        <v>0</v>
      </c>
      <c r="U1983" s="3"/>
    </row>
    <row r="1984" spans="1:21" x14ac:dyDescent="0.3">
      <c r="A1984">
        <v>28</v>
      </c>
      <c r="B1984" t="s">
        <v>2883</v>
      </c>
      <c r="C1984" t="s">
        <v>18</v>
      </c>
      <c r="D1984">
        <v>2002</v>
      </c>
      <c r="E1984">
        <v>4</v>
      </c>
      <c r="F1984">
        <v>4</v>
      </c>
      <c r="G1984">
        <v>0</v>
      </c>
      <c r="H1984">
        <v>42</v>
      </c>
      <c r="I1984">
        <v>26</v>
      </c>
      <c r="J1984">
        <v>10.5</v>
      </c>
      <c r="K1984">
        <v>43.29</v>
      </c>
      <c r="L1984">
        <v>0</v>
      </c>
      <c r="M1984">
        <v>0</v>
      </c>
      <c r="N1984">
        <v>1</v>
      </c>
      <c r="O1984" s="2">
        <f t="shared" si="127"/>
        <v>10.5</v>
      </c>
      <c r="P1984" s="2">
        <f t="shared" si="128"/>
        <v>10.5</v>
      </c>
      <c r="Q1984">
        <f t="shared" si="129"/>
        <v>53.79</v>
      </c>
      <c r="R1984">
        <f t="shared" si="130"/>
        <v>0</v>
      </c>
      <c r="S1984" s="3">
        <f>IF(odi[[#This Row],[Milestones]]=0,0,(odi[[#This Row],[Mat]]/odi[[#This Row],[Milestones]]))</f>
        <v>0</v>
      </c>
      <c r="T1984" s="3">
        <f>odi[[#This Row],[Milestones]]/odi[[#This Row],[Mat]]*100</f>
        <v>0</v>
      </c>
      <c r="U1984" s="3"/>
    </row>
    <row r="1985" spans="1:21" x14ac:dyDescent="0.3">
      <c r="A1985">
        <v>46</v>
      </c>
      <c r="B1985" t="s">
        <v>2858</v>
      </c>
      <c r="C1985" t="s">
        <v>2027</v>
      </c>
      <c r="D1985">
        <v>2014</v>
      </c>
      <c r="E1985">
        <v>4</v>
      </c>
      <c r="F1985">
        <v>4</v>
      </c>
      <c r="G1985">
        <v>0</v>
      </c>
      <c r="H1985">
        <v>46</v>
      </c>
      <c r="I1985">
        <v>28</v>
      </c>
      <c r="J1985">
        <v>11.5</v>
      </c>
      <c r="K1985">
        <v>42.2</v>
      </c>
      <c r="L1985">
        <v>0</v>
      </c>
      <c r="M1985">
        <v>0</v>
      </c>
      <c r="N1985">
        <v>1</v>
      </c>
      <c r="O1985" s="2">
        <f t="shared" si="127"/>
        <v>11.5</v>
      </c>
      <c r="P1985" s="2">
        <f t="shared" si="128"/>
        <v>11.5</v>
      </c>
      <c r="Q1985">
        <f t="shared" si="129"/>
        <v>53.7</v>
      </c>
      <c r="R1985">
        <f t="shared" si="130"/>
        <v>0</v>
      </c>
      <c r="S1985" s="3">
        <f>IF(odi[[#This Row],[Milestones]]=0,0,(odi[[#This Row],[Mat]]/odi[[#This Row],[Milestones]]))</f>
        <v>0</v>
      </c>
      <c r="T1985" s="3">
        <f>odi[[#This Row],[Milestones]]/odi[[#This Row],[Mat]]*100</f>
        <v>0</v>
      </c>
      <c r="U1985" s="3"/>
    </row>
    <row r="1986" spans="1:21" x14ac:dyDescent="0.3">
      <c r="A1986">
        <v>46</v>
      </c>
      <c r="B1986" t="s">
        <v>2792</v>
      </c>
      <c r="C1986" t="s">
        <v>20</v>
      </c>
      <c r="D1986">
        <v>2003</v>
      </c>
      <c r="E1986">
        <v>6</v>
      </c>
      <c r="F1986">
        <v>6</v>
      </c>
      <c r="G1986">
        <v>0</v>
      </c>
      <c r="H1986">
        <v>57</v>
      </c>
      <c r="I1986">
        <v>20</v>
      </c>
      <c r="J1986">
        <v>9.5</v>
      </c>
      <c r="K1986">
        <v>44.18</v>
      </c>
      <c r="L1986">
        <v>0</v>
      </c>
      <c r="M1986">
        <v>0</v>
      </c>
      <c r="N1986">
        <v>1</v>
      </c>
      <c r="O1986" s="2">
        <f t="shared" ref="O1986:O2049" si="131">H1986/E1986</f>
        <v>9.5</v>
      </c>
      <c r="P1986" s="2">
        <f t="shared" ref="P1986:P2049" si="132">H1986/F1986</f>
        <v>9.5</v>
      </c>
      <c r="Q1986">
        <f t="shared" ref="Q1986:Q2049" si="133">K1986+J1986</f>
        <v>53.68</v>
      </c>
      <c r="R1986">
        <f t="shared" ref="R1986:R2049" si="134">M1986+L1986</f>
        <v>0</v>
      </c>
      <c r="S1986" s="3">
        <f>IF(odi[[#This Row],[Milestones]]=0,0,(odi[[#This Row],[Mat]]/odi[[#This Row],[Milestones]]))</f>
        <v>0</v>
      </c>
      <c r="T1986" s="3">
        <f>odi[[#This Row],[Milestones]]/odi[[#This Row],[Mat]]*100</f>
        <v>0</v>
      </c>
      <c r="U1986" s="3"/>
    </row>
    <row r="1987" spans="1:21" x14ac:dyDescent="0.3">
      <c r="A1987">
        <v>6</v>
      </c>
      <c r="B1987" t="s">
        <v>2767</v>
      </c>
      <c r="C1987" t="s">
        <v>14</v>
      </c>
      <c r="D1987">
        <v>1994</v>
      </c>
      <c r="E1987">
        <v>45</v>
      </c>
      <c r="F1987">
        <v>18</v>
      </c>
      <c r="G1987">
        <v>12</v>
      </c>
      <c r="H1987">
        <v>62</v>
      </c>
      <c r="I1987">
        <v>11</v>
      </c>
      <c r="J1987">
        <v>10.33</v>
      </c>
      <c r="K1987">
        <v>43.35</v>
      </c>
      <c r="L1987">
        <v>0</v>
      </c>
      <c r="M1987">
        <v>0</v>
      </c>
      <c r="N1987">
        <v>2</v>
      </c>
      <c r="O1987" s="2">
        <f t="shared" si="131"/>
        <v>1.3777777777777778</v>
      </c>
      <c r="P1987" s="2">
        <f t="shared" si="132"/>
        <v>3.4444444444444446</v>
      </c>
      <c r="Q1987">
        <f t="shared" si="133"/>
        <v>53.68</v>
      </c>
      <c r="R1987">
        <f t="shared" si="134"/>
        <v>0</v>
      </c>
      <c r="S1987" s="3">
        <f>IF(odi[[#This Row],[Milestones]]=0,0,(odi[[#This Row],[Mat]]/odi[[#This Row],[Milestones]]))</f>
        <v>0</v>
      </c>
      <c r="T1987" s="3">
        <f>odi[[#This Row],[Milestones]]/odi[[#This Row],[Mat]]*100</f>
        <v>0</v>
      </c>
      <c r="U1987" s="3"/>
    </row>
    <row r="1988" spans="1:21" x14ac:dyDescent="0.3">
      <c r="A1988">
        <v>25</v>
      </c>
      <c r="B1988" t="s">
        <v>2810</v>
      </c>
      <c r="C1988" t="s">
        <v>11</v>
      </c>
      <c r="D1988">
        <v>1983</v>
      </c>
      <c r="E1988">
        <v>15</v>
      </c>
      <c r="F1988">
        <v>9</v>
      </c>
      <c r="G1988">
        <v>4</v>
      </c>
      <c r="H1988">
        <v>54</v>
      </c>
      <c r="I1988">
        <v>26</v>
      </c>
      <c r="J1988">
        <v>10.8</v>
      </c>
      <c r="K1988">
        <v>42.85</v>
      </c>
      <c r="L1988">
        <v>0</v>
      </c>
      <c r="M1988">
        <v>0</v>
      </c>
      <c r="N1988">
        <v>2</v>
      </c>
      <c r="O1988" s="2">
        <f t="shared" si="131"/>
        <v>3.6</v>
      </c>
      <c r="P1988" s="2">
        <f t="shared" si="132"/>
        <v>6</v>
      </c>
      <c r="Q1988">
        <f t="shared" si="133"/>
        <v>53.650000000000006</v>
      </c>
      <c r="R1988">
        <f t="shared" si="134"/>
        <v>0</v>
      </c>
      <c r="S1988" s="3">
        <f>IF(odi[[#This Row],[Milestones]]=0,0,(odi[[#This Row],[Mat]]/odi[[#This Row],[Milestones]]))</f>
        <v>0</v>
      </c>
      <c r="T1988" s="3">
        <f>odi[[#This Row],[Milestones]]/odi[[#This Row],[Mat]]*100</f>
        <v>0</v>
      </c>
      <c r="U1988" s="3"/>
    </row>
    <row r="1989" spans="1:21" x14ac:dyDescent="0.3">
      <c r="A1989">
        <v>25</v>
      </c>
      <c r="B1989" t="s">
        <v>3123</v>
      </c>
      <c r="C1989" t="s">
        <v>12</v>
      </c>
      <c r="D1989">
        <v>1972</v>
      </c>
      <c r="E1989">
        <v>1</v>
      </c>
      <c r="F1989">
        <v>1</v>
      </c>
      <c r="G1989">
        <v>1</v>
      </c>
      <c r="H1989">
        <v>15</v>
      </c>
      <c r="I1989">
        <v>15</v>
      </c>
      <c r="J1989">
        <v>0</v>
      </c>
      <c r="K1989">
        <v>53.57</v>
      </c>
      <c r="L1989">
        <v>0</v>
      </c>
      <c r="M1989">
        <v>0</v>
      </c>
      <c r="N1989">
        <v>0</v>
      </c>
      <c r="O1989" s="2">
        <f t="shared" si="131"/>
        <v>15</v>
      </c>
      <c r="P1989" s="2">
        <f t="shared" si="132"/>
        <v>15</v>
      </c>
      <c r="Q1989">
        <f t="shared" si="133"/>
        <v>53.57</v>
      </c>
      <c r="R1989">
        <f t="shared" si="134"/>
        <v>0</v>
      </c>
      <c r="S1989" s="3">
        <f>IF(odi[[#This Row],[Milestones]]=0,0,(odi[[#This Row],[Mat]]/odi[[#This Row],[Milestones]]))</f>
        <v>0</v>
      </c>
      <c r="T1989" s="3">
        <f>odi[[#This Row],[Milestones]]/odi[[#This Row],[Mat]]*100</f>
        <v>0</v>
      </c>
      <c r="U1989" s="3"/>
    </row>
    <row r="1990" spans="1:21" x14ac:dyDescent="0.3">
      <c r="A1990">
        <v>49</v>
      </c>
      <c r="B1990" t="s">
        <v>1023</v>
      </c>
      <c r="C1990" t="s">
        <v>2030</v>
      </c>
      <c r="D1990">
        <v>2013</v>
      </c>
      <c r="E1990">
        <v>42</v>
      </c>
      <c r="F1990">
        <v>28</v>
      </c>
      <c r="G1990">
        <v>13</v>
      </c>
      <c r="H1990">
        <v>64</v>
      </c>
      <c r="I1990">
        <v>21</v>
      </c>
      <c r="J1990">
        <v>4.26</v>
      </c>
      <c r="K1990">
        <v>49.23</v>
      </c>
      <c r="L1990">
        <v>0</v>
      </c>
      <c r="M1990">
        <v>0</v>
      </c>
      <c r="N1990">
        <v>7</v>
      </c>
      <c r="O1990" s="2">
        <f t="shared" si="131"/>
        <v>1.5238095238095237</v>
      </c>
      <c r="P1990" s="2">
        <f t="shared" si="132"/>
        <v>2.2857142857142856</v>
      </c>
      <c r="Q1990">
        <f t="shared" si="133"/>
        <v>53.489999999999995</v>
      </c>
      <c r="R1990">
        <f t="shared" si="134"/>
        <v>0</v>
      </c>
      <c r="S1990" s="3">
        <f>IF(odi[[#This Row],[Milestones]]=0,0,(odi[[#This Row],[Mat]]/odi[[#This Row],[Milestones]]))</f>
        <v>0</v>
      </c>
      <c r="T1990" s="3">
        <f>odi[[#This Row],[Milestones]]/odi[[#This Row],[Mat]]*100</f>
        <v>0</v>
      </c>
      <c r="U1990" s="3"/>
    </row>
    <row r="1991" spans="1:21" x14ac:dyDescent="0.3">
      <c r="A1991">
        <v>3</v>
      </c>
      <c r="B1991" t="s">
        <v>2828</v>
      </c>
      <c r="C1991" t="s">
        <v>18</v>
      </c>
      <c r="D1991">
        <v>1987</v>
      </c>
      <c r="E1991">
        <v>4</v>
      </c>
      <c r="F1991">
        <v>4</v>
      </c>
      <c r="G1991">
        <v>0</v>
      </c>
      <c r="H1991">
        <v>50</v>
      </c>
      <c r="I1991">
        <v>18</v>
      </c>
      <c r="J1991">
        <v>12.5</v>
      </c>
      <c r="K1991">
        <v>40.98</v>
      </c>
      <c r="L1991">
        <v>0</v>
      </c>
      <c r="M1991">
        <v>0</v>
      </c>
      <c r="N1991">
        <v>1</v>
      </c>
      <c r="O1991" s="2">
        <f t="shared" si="131"/>
        <v>12.5</v>
      </c>
      <c r="P1991" s="2">
        <f t="shared" si="132"/>
        <v>12.5</v>
      </c>
      <c r="Q1991">
        <f t="shared" si="133"/>
        <v>53.48</v>
      </c>
      <c r="R1991">
        <f t="shared" si="134"/>
        <v>0</v>
      </c>
      <c r="S1991" s="3">
        <f>IF(odi[[#This Row],[Milestones]]=0,0,(odi[[#This Row],[Mat]]/odi[[#This Row],[Milestones]]))</f>
        <v>0</v>
      </c>
      <c r="T1991" s="3">
        <f>odi[[#This Row],[Milestones]]/odi[[#This Row],[Mat]]*100</f>
        <v>0</v>
      </c>
      <c r="U1991" s="3"/>
    </row>
    <row r="1992" spans="1:21" x14ac:dyDescent="0.3">
      <c r="A1992">
        <v>20</v>
      </c>
      <c r="B1992" t="s">
        <v>2642</v>
      </c>
      <c r="C1992" t="s">
        <v>20</v>
      </c>
      <c r="D1992">
        <v>1999</v>
      </c>
      <c r="E1992">
        <v>7</v>
      </c>
      <c r="F1992">
        <v>7</v>
      </c>
      <c r="G1992">
        <v>0</v>
      </c>
      <c r="H1992">
        <v>105</v>
      </c>
      <c r="I1992">
        <v>57</v>
      </c>
      <c r="J1992">
        <v>15</v>
      </c>
      <c r="K1992">
        <v>38.46</v>
      </c>
      <c r="L1992">
        <v>0</v>
      </c>
      <c r="M1992">
        <v>1</v>
      </c>
      <c r="N1992">
        <v>1</v>
      </c>
      <c r="O1992" s="2">
        <f t="shared" si="131"/>
        <v>15</v>
      </c>
      <c r="P1992" s="2">
        <f t="shared" si="132"/>
        <v>15</v>
      </c>
      <c r="Q1992">
        <f t="shared" si="133"/>
        <v>53.46</v>
      </c>
      <c r="R1992">
        <f t="shared" si="134"/>
        <v>1</v>
      </c>
      <c r="S1992" s="3">
        <f>IF(odi[[#This Row],[Milestones]]=0,0,(odi[[#This Row],[Mat]]/odi[[#This Row],[Milestones]]))</f>
        <v>7</v>
      </c>
      <c r="T1992" s="3">
        <f>odi[[#This Row],[Milestones]]/odi[[#This Row],[Mat]]*100</f>
        <v>14.285714285714285</v>
      </c>
      <c r="U1992" s="3"/>
    </row>
    <row r="1993" spans="1:21" x14ac:dyDescent="0.3">
      <c r="A1993">
        <v>28</v>
      </c>
      <c r="B1993" t="s">
        <v>1642</v>
      </c>
      <c r="C1993" t="s">
        <v>11</v>
      </c>
      <c r="D1993">
        <v>2011</v>
      </c>
      <c r="E1993">
        <v>58</v>
      </c>
      <c r="F1993">
        <v>20</v>
      </c>
      <c r="G1993">
        <v>10</v>
      </c>
      <c r="H1993">
        <v>104</v>
      </c>
      <c r="I1993">
        <v>23</v>
      </c>
      <c r="J1993">
        <v>10.4</v>
      </c>
      <c r="K1993">
        <v>42.97</v>
      </c>
      <c r="L1993">
        <v>0</v>
      </c>
      <c r="M1993">
        <v>0</v>
      </c>
      <c r="N1993">
        <v>3</v>
      </c>
      <c r="O1993" s="2">
        <f t="shared" si="131"/>
        <v>1.7931034482758621</v>
      </c>
      <c r="P1993" s="2">
        <f t="shared" si="132"/>
        <v>5.2</v>
      </c>
      <c r="Q1993">
        <f t="shared" si="133"/>
        <v>53.37</v>
      </c>
      <c r="R1993">
        <f t="shared" si="134"/>
        <v>0</v>
      </c>
      <c r="S1993" s="3">
        <f>IF(odi[[#This Row],[Milestones]]=0,0,(odi[[#This Row],[Mat]]/odi[[#This Row],[Milestones]]))</f>
        <v>0</v>
      </c>
      <c r="T1993" s="3">
        <f>odi[[#This Row],[Milestones]]/odi[[#This Row],[Mat]]*100</f>
        <v>0</v>
      </c>
      <c r="U1993" s="3"/>
    </row>
    <row r="1994" spans="1:21" x14ac:dyDescent="0.3">
      <c r="A1994">
        <v>16</v>
      </c>
      <c r="B1994" t="s">
        <v>3186</v>
      </c>
      <c r="C1994" t="s">
        <v>15</v>
      </c>
      <c r="D1994">
        <v>2015</v>
      </c>
      <c r="E1994">
        <v>2</v>
      </c>
      <c r="F1994">
        <v>2</v>
      </c>
      <c r="G1994">
        <v>0</v>
      </c>
      <c r="H1994">
        <v>11</v>
      </c>
      <c r="I1994">
        <v>9</v>
      </c>
      <c r="J1994">
        <v>5.5</v>
      </c>
      <c r="K1994">
        <v>47.82</v>
      </c>
      <c r="L1994">
        <v>0</v>
      </c>
      <c r="M1994">
        <v>0</v>
      </c>
      <c r="N1994">
        <v>0</v>
      </c>
      <c r="O1994" s="2">
        <f t="shared" si="131"/>
        <v>5.5</v>
      </c>
      <c r="P1994" s="2">
        <f t="shared" si="132"/>
        <v>5.5</v>
      </c>
      <c r="Q1994">
        <f t="shared" si="133"/>
        <v>53.32</v>
      </c>
      <c r="R1994">
        <f t="shared" si="134"/>
        <v>0</v>
      </c>
      <c r="S1994" s="3">
        <f>IF(odi[[#This Row],[Milestones]]=0,0,(odi[[#This Row],[Mat]]/odi[[#This Row],[Milestones]]))</f>
        <v>0</v>
      </c>
      <c r="T1994" s="3">
        <f>odi[[#This Row],[Milestones]]/odi[[#This Row],[Mat]]*100</f>
        <v>0</v>
      </c>
      <c r="U1994" s="3"/>
    </row>
    <row r="1995" spans="1:21" x14ac:dyDescent="0.3">
      <c r="A1995">
        <v>32</v>
      </c>
      <c r="B1995" t="s">
        <v>3200</v>
      </c>
      <c r="C1995" t="s">
        <v>16</v>
      </c>
      <c r="D1995">
        <v>2019</v>
      </c>
      <c r="E1995">
        <v>2</v>
      </c>
      <c r="F1995">
        <v>2</v>
      </c>
      <c r="G1995">
        <v>0</v>
      </c>
      <c r="H1995">
        <v>11</v>
      </c>
      <c r="I1995">
        <v>7</v>
      </c>
      <c r="J1995">
        <v>5.5</v>
      </c>
      <c r="K1995">
        <v>47.82</v>
      </c>
      <c r="L1995">
        <v>0</v>
      </c>
      <c r="M1995">
        <v>0</v>
      </c>
      <c r="N1995">
        <v>0</v>
      </c>
      <c r="O1995" s="2">
        <f t="shared" si="131"/>
        <v>5.5</v>
      </c>
      <c r="P1995" s="2">
        <f t="shared" si="132"/>
        <v>5.5</v>
      </c>
      <c r="Q1995">
        <f t="shared" si="133"/>
        <v>53.32</v>
      </c>
      <c r="R1995">
        <f t="shared" si="134"/>
        <v>0</v>
      </c>
      <c r="S1995" s="3">
        <f>IF(odi[[#This Row],[Milestones]]=0,0,(odi[[#This Row],[Mat]]/odi[[#This Row],[Milestones]]))</f>
        <v>0</v>
      </c>
      <c r="T1995" s="3">
        <f>odi[[#This Row],[Milestones]]/odi[[#This Row],[Mat]]*100</f>
        <v>0</v>
      </c>
      <c r="U1995" s="3"/>
    </row>
    <row r="1996" spans="1:21" x14ac:dyDescent="0.3">
      <c r="A1996">
        <v>35</v>
      </c>
      <c r="B1996" t="s">
        <v>570</v>
      </c>
      <c r="C1996" t="s">
        <v>2021</v>
      </c>
      <c r="D1996">
        <v>2019</v>
      </c>
      <c r="E1996">
        <v>3</v>
      </c>
      <c r="F1996">
        <v>3</v>
      </c>
      <c r="G1996">
        <v>0</v>
      </c>
      <c r="H1996">
        <v>32</v>
      </c>
      <c r="I1996">
        <v>30</v>
      </c>
      <c r="J1996">
        <v>10.66</v>
      </c>
      <c r="K1996">
        <v>42.66</v>
      </c>
      <c r="L1996">
        <v>0</v>
      </c>
      <c r="M1996">
        <v>0</v>
      </c>
      <c r="N1996">
        <v>1</v>
      </c>
      <c r="O1996" s="2">
        <f t="shared" si="131"/>
        <v>10.666666666666666</v>
      </c>
      <c r="P1996" s="2">
        <f t="shared" si="132"/>
        <v>10.666666666666666</v>
      </c>
      <c r="Q1996">
        <f t="shared" si="133"/>
        <v>53.319999999999993</v>
      </c>
      <c r="R1996">
        <f t="shared" si="134"/>
        <v>0</v>
      </c>
      <c r="S1996" s="3">
        <f>IF(odi[[#This Row],[Milestones]]=0,0,(odi[[#This Row],[Mat]]/odi[[#This Row],[Milestones]]))</f>
        <v>0</v>
      </c>
      <c r="T1996" s="3">
        <f>odi[[#This Row],[Milestones]]/odi[[#This Row],[Mat]]*100</f>
        <v>0</v>
      </c>
      <c r="U1996" s="3"/>
    </row>
    <row r="1997" spans="1:21" x14ac:dyDescent="0.3">
      <c r="A1997">
        <v>23</v>
      </c>
      <c r="B1997" t="s">
        <v>2950</v>
      </c>
      <c r="C1997" t="s">
        <v>2027</v>
      </c>
      <c r="D1997">
        <v>2004</v>
      </c>
      <c r="E1997">
        <v>2</v>
      </c>
      <c r="F1997">
        <v>2</v>
      </c>
      <c r="G1997">
        <v>0</v>
      </c>
      <c r="H1997">
        <v>34</v>
      </c>
      <c r="I1997">
        <v>25</v>
      </c>
      <c r="J1997">
        <v>17</v>
      </c>
      <c r="K1997">
        <v>36.17</v>
      </c>
      <c r="L1997">
        <v>0</v>
      </c>
      <c r="M1997">
        <v>0</v>
      </c>
      <c r="N1997">
        <v>0</v>
      </c>
      <c r="O1997" s="2">
        <f t="shared" si="131"/>
        <v>17</v>
      </c>
      <c r="P1997" s="2">
        <f t="shared" si="132"/>
        <v>17</v>
      </c>
      <c r="Q1997">
        <f t="shared" si="133"/>
        <v>53.17</v>
      </c>
      <c r="R1997">
        <f t="shared" si="134"/>
        <v>0</v>
      </c>
      <c r="S1997" s="3">
        <f>IF(odi[[#This Row],[Milestones]]=0,0,(odi[[#This Row],[Mat]]/odi[[#This Row],[Milestones]]))</f>
        <v>0</v>
      </c>
      <c r="T1997" s="3">
        <f>odi[[#This Row],[Milestones]]/odi[[#This Row],[Mat]]*100</f>
        <v>0</v>
      </c>
      <c r="U1997" s="3"/>
    </row>
    <row r="1998" spans="1:21" x14ac:dyDescent="0.3">
      <c r="A1998">
        <v>1</v>
      </c>
      <c r="B1998" t="s">
        <v>2764</v>
      </c>
      <c r="C1998" t="s">
        <v>2020</v>
      </c>
      <c r="D1998">
        <v>2010</v>
      </c>
      <c r="E1998">
        <v>8</v>
      </c>
      <c r="F1998">
        <v>8</v>
      </c>
      <c r="G1998">
        <v>1</v>
      </c>
      <c r="H1998">
        <v>63</v>
      </c>
      <c r="I1998">
        <v>17</v>
      </c>
      <c r="J1998">
        <v>9</v>
      </c>
      <c r="K1998">
        <v>44.05</v>
      </c>
      <c r="L1998">
        <v>0</v>
      </c>
      <c r="M1998">
        <v>0</v>
      </c>
      <c r="N1998">
        <v>0</v>
      </c>
      <c r="O1998" s="2">
        <f t="shared" si="131"/>
        <v>7.875</v>
      </c>
      <c r="P1998" s="2">
        <f t="shared" si="132"/>
        <v>7.875</v>
      </c>
      <c r="Q1998">
        <f t="shared" si="133"/>
        <v>53.05</v>
      </c>
      <c r="R1998">
        <f t="shared" si="134"/>
        <v>0</v>
      </c>
      <c r="S1998" s="3">
        <f>IF(odi[[#This Row],[Milestones]]=0,0,(odi[[#This Row],[Mat]]/odi[[#This Row],[Milestones]]))</f>
        <v>0</v>
      </c>
      <c r="T1998" s="3">
        <f>odi[[#This Row],[Milestones]]/odi[[#This Row],[Mat]]*100</f>
        <v>0</v>
      </c>
      <c r="U1998" s="3"/>
    </row>
    <row r="1999" spans="1:21" x14ac:dyDescent="0.3">
      <c r="A1999">
        <v>24</v>
      </c>
      <c r="B1999" t="s">
        <v>1918</v>
      </c>
      <c r="C1999" t="s">
        <v>13</v>
      </c>
      <c r="D1999">
        <v>2014</v>
      </c>
      <c r="E1999">
        <v>10</v>
      </c>
      <c r="F1999">
        <v>6</v>
      </c>
      <c r="G1999">
        <v>4</v>
      </c>
      <c r="H1999">
        <v>15</v>
      </c>
      <c r="I1999">
        <v>6</v>
      </c>
      <c r="J1999">
        <v>7.5</v>
      </c>
      <c r="K1999">
        <v>45.45</v>
      </c>
      <c r="L1999">
        <v>0</v>
      </c>
      <c r="M1999">
        <v>0</v>
      </c>
      <c r="N1999">
        <v>0</v>
      </c>
      <c r="O1999" s="2">
        <f t="shared" si="131"/>
        <v>1.5</v>
      </c>
      <c r="P1999" s="2">
        <f t="shared" si="132"/>
        <v>2.5</v>
      </c>
      <c r="Q1999">
        <f t="shared" si="133"/>
        <v>52.95</v>
      </c>
      <c r="R1999">
        <f t="shared" si="134"/>
        <v>0</v>
      </c>
      <c r="S1999" s="3">
        <f>IF(odi[[#This Row],[Milestones]]=0,0,(odi[[#This Row],[Mat]]/odi[[#This Row],[Milestones]]))</f>
        <v>0</v>
      </c>
      <c r="T1999" s="3">
        <f>odi[[#This Row],[Milestones]]/odi[[#This Row],[Mat]]*100</f>
        <v>0</v>
      </c>
      <c r="U1999" s="3"/>
    </row>
    <row r="2000" spans="1:21" x14ac:dyDescent="0.3">
      <c r="A2000">
        <v>36</v>
      </c>
      <c r="B2000" t="s">
        <v>3165</v>
      </c>
      <c r="C2000" t="s">
        <v>16</v>
      </c>
      <c r="D2000">
        <v>2011</v>
      </c>
      <c r="E2000">
        <v>2</v>
      </c>
      <c r="F2000">
        <v>2</v>
      </c>
      <c r="G2000">
        <v>0</v>
      </c>
      <c r="H2000">
        <v>13</v>
      </c>
      <c r="I2000">
        <v>8</v>
      </c>
      <c r="J2000">
        <v>6.5</v>
      </c>
      <c r="K2000">
        <v>46.42</v>
      </c>
      <c r="L2000">
        <v>0</v>
      </c>
      <c r="M2000">
        <v>0</v>
      </c>
      <c r="N2000">
        <v>0</v>
      </c>
      <c r="O2000" s="2">
        <f t="shared" si="131"/>
        <v>6.5</v>
      </c>
      <c r="P2000" s="2">
        <f t="shared" si="132"/>
        <v>6.5</v>
      </c>
      <c r="Q2000">
        <f t="shared" si="133"/>
        <v>52.92</v>
      </c>
      <c r="R2000">
        <f t="shared" si="134"/>
        <v>0</v>
      </c>
      <c r="S2000" s="3">
        <f>IF(odi[[#This Row],[Milestones]]=0,0,(odi[[#This Row],[Mat]]/odi[[#This Row],[Milestones]]))</f>
        <v>0</v>
      </c>
      <c r="T2000" s="3">
        <f>odi[[#This Row],[Milestones]]/odi[[#This Row],[Mat]]*100</f>
        <v>0</v>
      </c>
      <c r="U2000" s="3"/>
    </row>
    <row r="2001" spans="1:21" x14ac:dyDescent="0.3">
      <c r="A2001">
        <v>26</v>
      </c>
      <c r="B2001" t="s">
        <v>3023</v>
      </c>
      <c r="C2001" t="s">
        <v>20</v>
      </c>
      <c r="D2001">
        <v>1990</v>
      </c>
      <c r="E2001">
        <v>7</v>
      </c>
      <c r="F2001">
        <v>4</v>
      </c>
      <c r="G2001">
        <v>2</v>
      </c>
      <c r="H2001">
        <v>25</v>
      </c>
      <c r="I2001">
        <v>11</v>
      </c>
      <c r="J2001">
        <v>12.5</v>
      </c>
      <c r="K2001">
        <v>40.32</v>
      </c>
      <c r="L2001">
        <v>0</v>
      </c>
      <c r="M2001">
        <v>0</v>
      </c>
      <c r="N2001">
        <v>0</v>
      </c>
      <c r="O2001" s="2">
        <f t="shared" si="131"/>
        <v>3.5714285714285716</v>
      </c>
      <c r="P2001" s="2">
        <f t="shared" si="132"/>
        <v>6.25</v>
      </c>
      <c r="Q2001">
        <f t="shared" si="133"/>
        <v>52.82</v>
      </c>
      <c r="R2001">
        <f t="shared" si="134"/>
        <v>0</v>
      </c>
      <c r="S2001" s="3">
        <f>IF(odi[[#This Row],[Milestones]]=0,0,(odi[[#This Row],[Mat]]/odi[[#This Row],[Milestones]]))</f>
        <v>0</v>
      </c>
      <c r="T2001" s="3">
        <f>odi[[#This Row],[Milestones]]/odi[[#This Row],[Mat]]*100</f>
        <v>0</v>
      </c>
      <c r="U2001" s="3"/>
    </row>
    <row r="2002" spans="1:21" x14ac:dyDescent="0.3">
      <c r="A2002">
        <v>40</v>
      </c>
      <c r="B2002" t="s">
        <v>1615</v>
      </c>
      <c r="C2002" t="s">
        <v>2022</v>
      </c>
      <c r="D2002">
        <v>2019</v>
      </c>
      <c r="E2002">
        <v>9</v>
      </c>
      <c r="F2002">
        <v>6</v>
      </c>
      <c r="G2002">
        <v>3</v>
      </c>
      <c r="H2002">
        <v>31</v>
      </c>
      <c r="I2002">
        <v>24</v>
      </c>
      <c r="J2002">
        <v>10.33</v>
      </c>
      <c r="K2002">
        <v>42.46</v>
      </c>
      <c r="L2002">
        <v>0</v>
      </c>
      <c r="M2002">
        <v>0</v>
      </c>
      <c r="N2002">
        <v>1</v>
      </c>
      <c r="O2002" s="2">
        <f t="shared" si="131"/>
        <v>3.4444444444444446</v>
      </c>
      <c r="P2002" s="2">
        <f t="shared" si="132"/>
        <v>5.166666666666667</v>
      </c>
      <c r="Q2002">
        <f t="shared" si="133"/>
        <v>52.79</v>
      </c>
      <c r="R2002">
        <f t="shared" si="134"/>
        <v>0</v>
      </c>
      <c r="S2002" s="3">
        <f>IF(odi[[#This Row],[Milestones]]=0,0,(odi[[#This Row],[Mat]]/odi[[#This Row],[Milestones]]))</f>
        <v>0</v>
      </c>
      <c r="T2002" s="3">
        <f>odi[[#This Row],[Milestones]]/odi[[#This Row],[Mat]]*100</f>
        <v>0</v>
      </c>
      <c r="U2002" s="3"/>
    </row>
    <row r="2003" spans="1:21" x14ac:dyDescent="0.3">
      <c r="A2003">
        <v>8</v>
      </c>
      <c r="B2003" t="s">
        <v>2720</v>
      </c>
      <c r="C2003" t="s">
        <v>19</v>
      </c>
      <c r="D2003">
        <v>2003</v>
      </c>
      <c r="E2003">
        <v>8</v>
      </c>
      <c r="F2003">
        <v>8</v>
      </c>
      <c r="G2003">
        <v>0</v>
      </c>
      <c r="H2003">
        <v>80</v>
      </c>
      <c r="I2003">
        <v>26</v>
      </c>
      <c r="J2003">
        <v>10</v>
      </c>
      <c r="K2003">
        <v>42.78</v>
      </c>
      <c r="L2003">
        <v>0</v>
      </c>
      <c r="M2003">
        <v>0</v>
      </c>
      <c r="N2003">
        <v>1</v>
      </c>
      <c r="O2003" s="2">
        <f t="shared" si="131"/>
        <v>10</v>
      </c>
      <c r="P2003" s="2">
        <f t="shared" si="132"/>
        <v>10</v>
      </c>
      <c r="Q2003">
        <f t="shared" si="133"/>
        <v>52.78</v>
      </c>
      <c r="R2003">
        <f t="shared" si="134"/>
        <v>0</v>
      </c>
      <c r="S2003" s="3">
        <f>IF(odi[[#This Row],[Milestones]]=0,0,(odi[[#This Row],[Mat]]/odi[[#This Row],[Milestones]]))</f>
        <v>0</v>
      </c>
      <c r="T2003" s="3">
        <f>odi[[#This Row],[Milestones]]/odi[[#This Row],[Mat]]*100</f>
        <v>0</v>
      </c>
      <c r="U2003" s="3"/>
    </row>
    <row r="2004" spans="1:21" x14ac:dyDescent="0.3">
      <c r="A2004">
        <v>37</v>
      </c>
      <c r="B2004" t="s">
        <v>1545</v>
      </c>
      <c r="C2004" t="s">
        <v>12</v>
      </c>
      <c r="D2004">
        <v>2007</v>
      </c>
      <c r="E2004">
        <v>250</v>
      </c>
      <c r="F2004">
        <v>68</v>
      </c>
      <c r="G2004">
        <v>38</v>
      </c>
      <c r="H2004">
        <v>115</v>
      </c>
      <c r="I2004">
        <v>11</v>
      </c>
      <c r="J2004">
        <v>3.83</v>
      </c>
      <c r="K2004">
        <v>48.72</v>
      </c>
      <c r="L2004">
        <v>0</v>
      </c>
      <c r="M2004">
        <v>0</v>
      </c>
      <c r="N2004">
        <v>14</v>
      </c>
      <c r="O2004" s="2">
        <f t="shared" si="131"/>
        <v>0.46</v>
      </c>
      <c r="P2004" s="2">
        <f t="shared" si="132"/>
        <v>1.6911764705882353</v>
      </c>
      <c r="Q2004">
        <f t="shared" si="133"/>
        <v>52.55</v>
      </c>
      <c r="R2004">
        <f t="shared" si="134"/>
        <v>0</v>
      </c>
      <c r="S2004" s="3">
        <f>IF(odi[[#This Row],[Milestones]]=0,0,(odi[[#This Row],[Mat]]/odi[[#This Row],[Milestones]]))</f>
        <v>0</v>
      </c>
      <c r="T2004" s="3">
        <f>odi[[#This Row],[Milestones]]/odi[[#This Row],[Mat]]*100</f>
        <v>0</v>
      </c>
      <c r="U2004" s="3"/>
    </row>
    <row r="2005" spans="1:21" x14ac:dyDescent="0.3">
      <c r="A2005">
        <v>42</v>
      </c>
      <c r="B2005" t="s">
        <v>3320</v>
      </c>
      <c r="C2005" t="s">
        <v>2022</v>
      </c>
      <c r="D2005">
        <v>1975</v>
      </c>
      <c r="E2005">
        <v>2</v>
      </c>
      <c r="F2005">
        <v>2</v>
      </c>
      <c r="G2005">
        <v>0</v>
      </c>
      <c r="H2005">
        <v>5</v>
      </c>
      <c r="I2005">
        <v>5</v>
      </c>
      <c r="J2005">
        <v>2.5</v>
      </c>
      <c r="K2005">
        <v>50</v>
      </c>
      <c r="L2005">
        <v>0</v>
      </c>
      <c r="M2005">
        <v>0</v>
      </c>
      <c r="N2005">
        <v>1</v>
      </c>
      <c r="O2005" s="2">
        <f t="shared" si="131"/>
        <v>2.5</v>
      </c>
      <c r="P2005" s="2">
        <f t="shared" si="132"/>
        <v>2.5</v>
      </c>
      <c r="Q2005">
        <f t="shared" si="133"/>
        <v>52.5</v>
      </c>
      <c r="R2005">
        <f t="shared" si="134"/>
        <v>0</v>
      </c>
      <c r="S2005" s="3">
        <f>IF(odi[[#This Row],[Milestones]]=0,0,(odi[[#This Row],[Mat]]/odi[[#This Row],[Milestones]]))</f>
        <v>0</v>
      </c>
      <c r="T2005" s="3">
        <f>odi[[#This Row],[Milestones]]/odi[[#This Row],[Mat]]*100</f>
        <v>0</v>
      </c>
      <c r="U2005" s="3"/>
    </row>
    <row r="2006" spans="1:21" x14ac:dyDescent="0.3">
      <c r="A2006">
        <v>38</v>
      </c>
      <c r="B2006" t="s">
        <v>3132</v>
      </c>
      <c r="C2006" t="s">
        <v>13</v>
      </c>
      <c r="D2006">
        <v>1990</v>
      </c>
      <c r="E2006">
        <v>2</v>
      </c>
      <c r="F2006">
        <v>2</v>
      </c>
      <c r="G2006">
        <v>1</v>
      </c>
      <c r="H2006">
        <v>15</v>
      </c>
      <c r="I2006">
        <v>10</v>
      </c>
      <c r="J2006">
        <v>15</v>
      </c>
      <c r="K2006">
        <v>37.5</v>
      </c>
      <c r="L2006">
        <v>0</v>
      </c>
      <c r="M2006">
        <v>0</v>
      </c>
      <c r="N2006">
        <v>0</v>
      </c>
      <c r="O2006" s="2">
        <f t="shared" si="131"/>
        <v>7.5</v>
      </c>
      <c r="P2006" s="2">
        <f t="shared" si="132"/>
        <v>7.5</v>
      </c>
      <c r="Q2006">
        <f t="shared" si="133"/>
        <v>52.5</v>
      </c>
      <c r="R2006">
        <f t="shared" si="134"/>
        <v>0</v>
      </c>
      <c r="S2006" s="3">
        <f>IF(odi[[#This Row],[Milestones]]=0,0,(odi[[#This Row],[Mat]]/odi[[#This Row],[Milestones]]))</f>
        <v>0</v>
      </c>
      <c r="T2006" s="3">
        <f>odi[[#This Row],[Milestones]]/odi[[#This Row],[Mat]]*100</f>
        <v>0</v>
      </c>
      <c r="U2006" s="3"/>
    </row>
    <row r="2007" spans="1:21" x14ac:dyDescent="0.3">
      <c r="A2007">
        <v>17</v>
      </c>
      <c r="B2007" t="s">
        <v>1967</v>
      </c>
      <c r="C2007" t="s">
        <v>17</v>
      </c>
      <c r="D2007">
        <v>2019</v>
      </c>
      <c r="E2007">
        <v>4</v>
      </c>
      <c r="F2007">
        <v>1</v>
      </c>
      <c r="G2007">
        <v>0</v>
      </c>
      <c r="H2007">
        <v>8</v>
      </c>
      <c r="I2007">
        <v>8</v>
      </c>
      <c r="J2007">
        <v>8</v>
      </c>
      <c r="K2007">
        <v>44.44</v>
      </c>
      <c r="L2007">
        <v>0</v>
      </c>
      <c r="M2007">
        <v>0</v>
      </c>
      <c r="N2007">
        <v>0</v>
      </c>
      <c r="O2007" s="2">
        <f t="shared" si="131"/>
        <v>2</v>
      </c>
      <c r="P2007" s="2">
        <f t="shared" si="132"/>
        <v>8</v>
      </c>
      <c r="Q2007">
        <f t="shared" si="133"/>
        <v>52.44</v>
      </c>
      <c r="R2007">
        <f t="shared" si="134"/>
        <v>0</v>
      </c>
      <c r="S2007" s="3">
        <f>IF(odi[[#This Row],[Milestones]]=0,0,(odi[[#This Row],[Mat]]/odi[[#This Row],[Milestones]]))</f>
        <v>0</v>
      </c>
      <c r="T2007" s="3">
        <f>odi[[#This Row],[Milestones]]/odi[[#This Row],[Mat]]*100</f>
        <v>0</v>
      </c>
      <c r="U2007" s="3"/>
    </row>
    <row r="2008" spans="1:21" x14ac:dyDescent="0.3">
      <c r="A2008">
        <v>9</v>
      </c>
      <c r="B2008" t="s">
        <v>2868</v>
      </c>
      <c r="C2008" t="s">
        <v>15</v>
      </c>
      <c r="D2008">
        <v>1993</v>
      </c>
      <c r="E2008">
        <v>59</v>
      </c>
      <c r="F2008">
        <v>20</v>
      </c>
      <c r="G2008">
        <v>15</v>
      </c>
      <c r="H2008">
        <v>44</v>
      </c>
      <c r="I2008">
        <v>13</v>
      </c>
      <c r="J2008">
        <v>8.8000000000000007</v>
      </c>
      <c r="K2008">
        <v>43.56</v>
      </c>
      <c r="L2008">
        <v>0</v>
      </c>
      <c r="M2008">
        <v>0</v>
      </c>
      <c r="N2008">
        <v>1</v>
      </c>
      <c r="O2008" s="2">
        <f t="shared" si="131"/>
        <v>0.74576271186440679</v>
      </c>
      <c r="P2008" s="2">
        <f t="shared" si="132"/>
        <v>2.2000000000000002</v>
      </c>
      <c r="Q2008">
        <f t="shared" si="133"/>
        <v>52.36</v>
      </c>
      <c r="R2008">
        <f t="shared" si="134"/>
        <v>0</v>
      </c>
      <c r="S2008" s="3">
        <f>IF(odi[[#This Row],[Milestones]]=0,0,(odi[[#This Row],[Mat]]/odi[[#This Row],[Milestones]]))</f>
        <v>0</v>
      </c>
      <c r="T2008" s="3">
        <f>odi[[#This Row],[Milestones]]/odi[[#This Row],[Mat]]*100</f>
        <v>0</v>
      </c>
      <c r="U2008" s="3"/>
    </row>
    <row r="2009" spans="1:21" x14ac:dyDescent="0.3">
      <c r="A2009">
        <v>11</v>
      </c>
      <c r="B2009" t="s">
        <v>3294</v>
      </c>
      <c r="C2009" t="s">
        <v>11</v>
      </c>
      <c r="D2009">
        <v>1994</v>
      </c>
      <c r="E2009">
        <v>2</v>
      </c>
      <c r="F2009">
        <v>1</v>
      </c>
      <c r="G2009">
        <v>0</v>
      </c>
      <c r="H2009">
        <v>6</v>
      </c>
      <c r="I2009">
        <v>6</v>
      </c>
      <c r="J2009">
        <v>6</v>
      </c>
      <c r="K2009">
        <v>46.15</v>
      </c>
      <c r="L2009">
        <v>0</v>
      </c>
      <c r="M2009">
        <v>0</v>
      </c>
      <c r="N2009">
        <v>0</v>
      </c>
      <c r="O2009" s="2">
        <f t="shared" si="131"/>
        <v>3</v>
      </c>
      <c r="P2009" s="2">
        <f t="shared" si="132"/>
        <v>6</v>
      </c>
      <c r="Q2009">
        <f t="shared" si="133"/>
        <v>52.15</v>
      </c>
      <c r="R2009">
        <f t="shared" si="134"/>
        <v>0</v>
      </c>
      <c r="S2009" s="3">
        <f>IF(odi[[#This Row],[Milestones]]=0,0,(odi[[#This Row],[Mat]]/odi[[#This Row],[Milestones]]))</f>
        <v>0</v>
      </c>
      <c r="T2009" s="3">
        <f>odi[[#This Row],[Milestones]]/odi[[#This Row],[Mat]]*100</f>
        <v>0</v>
      </c>
      <c r="U2009" s="3"/>
    </row>
    <row r="2010" spans="1:21" x14ac:dyDescent="0.3">
      <c r="A2010">
        <v>26</v>
      </c>
      <c r="B2010" t="s">
        <v>3308</v>
      </c>
      <c r="C2010" t="s">
        <v>11</v>
      </c>
      <c r="D2010">
        <v>1976</v>
      </c>
      <c r="E2010">
        <v>1</v>
      </c>
      <c r="F2010">
        <v>1</v>
      </c>
      <c r="G2010">
        <v>0</v>
      </c>
      <c r="H2010">
        <v>6</v>
      </c>
      <c r="I2010">
        <v>6</v>
      </c>
      <c r="J2010">
        <v>6</v>
      </c>
      <c r="K2010">
        <v>46.15</v>
      </c>
      <c r="L2010">
        <v>0</v>
      </c>
      <c r="M2010">
        <v>0</v>
      </c>
      <c r="N2010">
        <v>0</v>
      </c>
      <c r="O2010" s="2">
        <f t="shared" si="131"/>
        <v>6</v>
      </c>
      <c r="P2010" s="2">
        <f t="shared" si="132"/>
        <v>6</v>
      </c>
      <c r="Q2010">
        <f t="shared" si="133"/>
        <v>52.15</v>
      </c>
      <c r="R2010">
        <f t="shared" si="134"/>
        <v>0</v>
      </c>
      <c r="S2010" s="3">
        <f>IF(odi[[#This Row],[Milestones]]=0,0,(odi[[#This Row],[Mat]]/odi[[#This Row],[Milestones]]))</f>
        <v>0</v>
      </c>
      <c r="T2010" s="3">
        <f>odi[[#This Row],[Milestones]]/odi[[#This Row],[Mat]]*100</f>
        <v>0</v>
      </c>
      <c r="U2010" s="3"/>
    </row>
    <row r="2011" spans="1:21" x14ac:dyDescent="0.3">
      <c r="A2011">
        <v>12</v>
      </c>
      <c r="B2011" t="s">
        <v>3295</v>
      </c>
      <c r="C2011" t="s">
        <v>12</v>
      </c>
      <c r="D2011">
        <v>1982</v>
      </c>
      <c r="E2011">
        <v>5</v>
      </c>
      <c r="F2011">
        <v>3</v>
      </c>
      <c r="G2011">
        <v>2</v>
      </c>
      <c r="H2011">
        <v>6</v>
      </c>
      <c r="I2011">
        <v>3</v>
      </c>
      <c r="J2011">
        <v>6</v>
      </c>
      <c r="K2011">
        <v>46.15</v>
      </c>
      <c r="L2011">
        <v>0</v>
      </c>
      <c r="M2011">
        <v>0</v>
      </c>
      <c r="N2011">
        <v>1</v>
      </c>
      <c r="O2011" s="2">
        <f t="shared" si="131"/>
        <v>1.2</v>
      </c>
      <c r="P2011" s="2">
        <f t="shared" si="132"/>
        <v>2</v>
      </c>
      <c r="Q2011">
        <f t="shared" si="133"/>
        <v>52.15</v>
      </c>
      <c r="R2011">
        <f t="shared" si="134"/>
        <v>0</v>
      </c>
      <c r="S2011" s="3">
        <f>IF(odi[[#This Row],[Milestones]]=0,0,(odi[[#This Row],[Mat]]/odi[[#This Row],[Milestones]]))</f>
        <v>0</v>
      </c>
      <c r="T2011" s="3">
        <f>odi[[#This Row],[Milestones]]/odi[[#This Row],[Mat]]*100</f>
        <v>0</v>
      </c>
      <c r="U2011" s="3"/>
    </row>
    <row r="2012" spans="1:21" x14ac:dyDescent="0.3">
      <c r="A2012">
        <v>20</v>
      </c>
      <c r="B2012" t="s">
        <v>3415</v>
      </c>
      <c r="C2012" t="s">
        <v>14</v>
      </c>
      <c r="D2012">
        <v>1994</v>
      </c>
      <c r="E2012">
        <v>1</v>
      </c>
      <c r="F2012">
        <v>1</v>
      </c>
      <c r="G2012">
        <v>0</v>
      </c>
      <c r="H2012">
        <v>2</v>
      </c>
      <c r="I2012">
        <v>2</v>
      </c>
      <c r="J2012">
        <v>2</v>
      </c>
      <c r="K2012">
        <v>50</v>
      </c>
      <c r="L2012">
        <v>0</v>
      </c>
      <c r="M2012">
        <v>0</v>
      </c>
      <c r="N2012">
        <v>0</v>
      </c>
      <c r="O2012" s="2">
        <f t="shared" si="131"/>
        <v>2</v>
      </c>
      <c r="P2012" s="2">
        <f t="shared" si="132"/>
        <v>2</v>
      </c>
      <c r="Q2012">
        <f t="shared" si="133"/>
        <v>52</v>
      </c>
      <c r="R2012">
        <f t="shared" si="134"/>
        <v>0</v>
      </c>
      <c r="S2012" s="3">
        <f>IF(odi[[#This Row],[Milestones]]=0,0,(odi[[#This Row],[Mat]]/odi[[#This Row],[Milestones]]))</f>
        <v>0</v>
      </c>
      <c r="T2012" s="3">
        <f>odi[[#This Row],[Milestones]]/odi[[#This Row],[Mat]]*100</f>
        <v>0</v>
      </c>
      <c r="U2012" s="3"/>
    </row>
    <row r="2013" spans="1:21" x14ac:dyDescent="0.3">
      <c r="A2013">
        <v>38</v>
      </c>
      <c r="B2013" t="s">
        <v>3028</v>
      </c>
      <c r="C2013" t="s">
        <v>12</v>
      </c>
      <c r="D2013">
        <v>1981</v>
      </c>
      <c r="E2013">
        <v>11</v>
      </c>
      <c r="F2013">
        <v>6</v>
      </c>
      <c r="G2013">
        <v>0</v>
      </c>
      <c r="H2013">
        <v>24</v>
      </c>
      <c r="I2013">
        <v>8</v>
      </c>
      <c r="J2013">
        <v>4</v>
      </c>
      <c r="K2013">
        <v>48</v>
      </c>
      <c r="L2013">
        <v>0</v>
      </c>
      <c r="M2013">
        <v>0</v>
      </c>
      <c r="N2013">
        <v>1</v>
      </c>
      <c r="O2013" s="2">
        <f t="shared" si="131"/>
        <v>2.1818181818181817</v>
      </c>
      <c r="P2013" s="2">
        <f t="shared" si="132"/>
        <v>4</v>
      </c>
      <c r="Q2013">
        <f t="shared" si="133"/>
        <v>52</v>
      </c>
      <c r="R2013">
        <f t="shared" si="134"/>
        <v>0</v>
      </c>
      <c r="S2013" s="3">
        <f>IF(odi[[#This Row],[Milestones]]=0,0,(odi[[#This Row],[Mat]]/odi[[#This Row],[Milestones]]))</f>
        <v>0</v>
      </c>
      <c r="T2013" s="3">
        <f>odi[[#This Row],[Milestones]]/odi[[#This Row],[Mat]]*100</f>
        <v>0</v>
      </c>
      <c r="U2013" s="3"/>
    </row>
    <row r="2014" spans="1:21" x14ac:dyDescent="0.3">
      <c r="A2014">
        <v>27</v>
      </c>
      <c r="B2014" t="s">
        <v>1414</v>
      </c>
      <c r="C2014" t="s">
        <v>2041</v>
      </c>
      <c r="D2014">
        <v>2008</v>
      </c>
      <c r="E2014">
        <v>8</v>
      </c>
      <c r="F2014">
        <v>8</v>
      </c>
      <c r="G2014">
        <v>0</v>
      </c>
      <c r="H2014">
        <v>60</v>
      </c>
      <c r="I2014">
        <v>20</v>
      </c>
      <c r="J2014">
        <v>7.5</v>
      </c>
      <c r="K2014">
        <v>44.44</v>
      </c>
      <c r="L2014">
        <v>0</v>
      </c>
      <c r="M2014">
        <v>0</v>
      </c>
      <c r="N2014">
        <v>1</v>
      </c>
      <c r="O2014" s="2">
        <f t="shared" si="131"/>
        <v>7.5</v>
      </c>
      <c r="P2014" s="2">
        <f t="shared" si="132"/>
        <v>7.5</v>
      </c>
      <c r="Q2014">
        <f t="shared" si="133"/>
        <v>51.94</v>
      </c>
      <c r="R2014">
        <f t="shared" si="134"/>
        <v>0</v>
      </c>
      <c r="S2014" s="3">
        <f>IF(odi[[#This Row],[Milestones]]=0,0,(odi[[#This Row],[Mat]]/odi[[#This Row],[Milestones]]))</f>
        <v>0</v>
      </c>
      <c r="T2014" s="3">
        <f>odi[[#This Row],[Milestones]]/odi[[#This Row],[Mat]]*100</f>
        <v>0</v>
      </c>
      <c r="U2014" s="3"/>
    </row>
    <row r="2015" spans="1:21" x14ac:dyDescent="0.3">
      <c r="A2015">
        <v>46</v>
      </c>
      <c r="B2015" t="s">
        <v>1039</v>
      </c>
      <c r="C2015" t="s">
        <v>2021</v>
      </c>
      <c r="D2015">
        <v>2014</v>
      </c>
      <c r="E2015">
        <v>12</v>
      </c>
      <c r="F2015">
        <v>5</v>
      </c>
      <c r="G2015">
        <v>5</v>
      </c>
      <c r="H2015">
        <v>14</v>
      </c>
      <c r="I2015">
        <v>10</v>
      </c>
      <c r="J2015">
        <v>0</v>
      </c>
      <c r="K2015">
        <v>51.85</v>
      </c>
      <c r="L2015">
        <v>0</v>
      </c>
      <c r="M2015">
        <v>0</v>
      </c>
      <c r="N2015">
        <v>0</v>
      </c>
      <c r="O2015" s="2">
        <f t="shared" si="131"/>
        <v>1.1666666666666667</v>
      </c>
      <c r="P2015" s="2">
        <f t="shared" si="132"/>
        <v>2.8</v>
      </c>
      <c r="Q2015">
        <f t="shared" si="133"/>
        <v>51.85</v>
      </c>
      <c r="R2015">
        <f t="shared" si="134"/>
        <v>0</v>
      </c>
      <c r="S2015" s="3">
        <f>IF(odi[[#This Row],[Milestones]]=0,0,(odi[[#This Row],[Mat]]/odi[[#This Row],[Milestones]]))</f>
        <v>0</v>
      </c>
      <c r="T2015" s="3">
        <f>odi[[#This Row],[Milestones]]/odi[[#This Row],[Mat]]*100</f>
        <v>0</v>
      </c>
      <c r="U2015" s="3"/>
    </row>
    <row r="2016" spans="1:21" x14ac:dyDescent="0.3">
      <c r="A2016">
        <v>29</v>
      </c>
      <c r="B2016" t="s">
        <v>551</v>
      </c>
      <c r="C2016" t="s">
        <v>2022</v>
      </c>
      <c r="D2016">
        <v>2019</v>
      </c>
      <c r="E2016">
        <v>2</v>
      </c>
      <c r="F2016">
        <v>2</v>
      </c>
      <c r="G2016">
        <v>0</v>
      </c>
      <c r="H2016">
        <v>18</v>
      </c>
      <c r="I2016">
        <v>11</v>
      </c>
      <c r="J2016">
        <v>9</v>
      </c>
      <c r="K2016">
        <v>42.85</v>
      </c>
      <c r="L2016">
        <v>0</v>
      </c>
      <c r="M2016">
        <v>0</v>
      </c>
      <c r="N2016">
        <v>0</v>
      </c>
      <c r="O2016" s="2">
        <f t="shared" si="131"/>
        <v>9</v>
      </c>
      <c r="P2016" s="2">
        <f t="shared" si="132"/>
        <v>9</v>
      </c>
      <c r="Q2016">
        <f t="shared" si="133"/>
        <v>51.85</v>
      </c>
      <c r="R2016">
        <f t="shared" si="134"/>
        <v>0</v>
      </c>
      <c r="S2016" s="3">
        <f>IF(odi[[#This Row],[Milestones]]=0,0,(odi[[#This Row],[Mat]]/odi[[#This Row],[Milestones]]))</f>
        <v>0</v>
      </c>
      <c r="T2016" s="3">
        <f>odi[[#This Row],[Milestones]]/odi[[#This Row],[Mat]]*100</f>
        <v>0</v>
      </c>
      <c r="U2016" s="3"/>
    </row>
    <row r="2017" spans="1:21" x14ac:dyDescent="0.3">
      <c r="A2017">
        <v>37</v>
      </c>
      <c r="B2017" t="s">
        <v>5054</v>
      </c>
      <c r="C2017" t="s">
        <v>21</v>
      </c>
      <c r="D2017">
        <v>2019</v>
      </c>
      <c r="E2017">
        <v>4</v>
      </c>
      <c r="F2017">
        <v>3</v>
      </c>
      <c r="G2017">
        <v>2</v>
      </c>
      <c r="H2017">
        <v>9</v>
      </c>
      <c r="I2017">
        <v>8</v>
      </c>
      <c r="J2017">
        <v>9</v>
      </c>
      <c r="K2017">
        <v>42.85</v>
      </c>
      <c r="L2017">
        <v>0</v>
      </c>
      <c r="M2017">
        <v>0</v>
      </c>
      <c r="N2017">
        <v>0</v>
      </c>
      <c r="O2017" s="2">
        <f t="shared" si="131"/>
        <v>2.25</v>
      </c>
      <c r="P2017" s="2">
        <f t="shared" si="132"/>
        <v>3</v>
      </c>
      <c r="Q2017">
        <f t="shared" si="133"/>
        <v>51.85</v>
      </c>
      <c r="R2017">
        <f t="shared" si="134"/>
        <v>0</v>
      </c>
      <c r="S2017" s="3">
        <f>IF(odi[[#This Row],[Milestones]]=0,0,(odi[[#This Row],[Mat]]/odi[[#This Row],[Milestones]]))</f>
        <v>0</v>
      </c>
      <c r="T2017" s="3">
        <f>odi[[#This Row],[Milestones]]/odi[[#This Row],[Mat]]*100</f>
        <v>0</v>
      </c>
      <c r="U2017" s="3"/>
    </row>
    <row r="2018" spans="1:21" x14ac:dyDescent="0.3">
      <c r="A2018">
        <v>37</v>
      </c>
      <c r="B2018" t="s">
        <v>2961</v>
      </c>
      <c r="C2018" t="s">
        <v>11</v>
      </c>
      <c r="D2018">
        <v>1996</v>
      </c>
      <c r="E2018">
        <v>53</v>
      </c>
      <c r="F2018">
        <v>16</v>
      </c>
      <c r="G2018">
        <v>8</v>
      </c>
      <c r="H2018">
        <v>32</v>
      </c>
      <c r="I2018">
        <v>8</v>
      </c>
      <c r="J2018">
        <v>4</v>
      </c>
      <c r="K2018">
        <v>47.76</v>
      </c>
      <c r="L2018">
        <v>0</v>
      </c>
      <c r="M2018">
        <v>0</v>
      </c>
      <c r="N2018">
        <v>4</v>
      </c>
      <c r="O2018" s="2">
        <f t="shared" si="131"/>
        <v>0.60377358490566035</v>
      </c>
      <c r="P2018" s="2">
        <f t="shared" si="132"/>
        <v>2</v>
      </c>
      <c r="Q2018">
        <f t="shared" si="133"/>
        <v>51.76</v>
      </c>
      <c r="R2018">
        <f t="shared" si="134"/>
        <v>0</v>
      </c>
      <c r="S2018" s="3">
        <f>IF(odi[[#This Row],[Milestones]]=0,0,(odi[[#This Row],[Mat]]/odi[[#This Row],[Milestones]]))</f>
        <v>0</v>
      </c>
      <c r="T2018" s="3">
        <f>odi[[#This Row],[Milestones]]/odi[[#This Row],[Mat]]*100</f>
        <v>0</v>
      </c>
      <c r="U2018" s="3"/>
    </row>
    <row r="2019" spans="1:21" x14ac:dyDescent="0.3">
      <c r="A2019">
        <v>4</v>
      </c>
      <c r="B2019" t="s">
        <v>2528</v>
      </c>
      <c r="C2019" t="s">
        <v>18</v>
      </c>
      <c r="D2019">
        <v>1996</v>
      </c>
      <c r="E2019">
        <v>96</v>
      </c>
      <c r="F2019">
        <v>43</v>
      </c>
      <c r="G2019">
        <v>24</v>
      </c>
      <c r="H2019">
        <v>171</v>
      </c>
      <c r="I2019">
        <v>20</v>
      </c>
      <c r="J2019">
        <v>9</v>
      </c>
      <c r="K2019">
        <v>42.75</v>
      </c>
      <c r="L2019">
        <v>0</v>
      </c>
      <c r="M2019">
        <v>0</v>
      </c>
      <c r="N2019">
        <v>7</v>
      </c>
      <c r="O2019" s="2">
        <f t="shared" si="131"/>
        <v>1.78125</v>
      </c>
      <c r="P2019" s="2">
        <f t="shared" si="132"/>
        <v>3.9767441860465116</v>
      </c>
      <c r="Q2019">
        <f t="shared" si="133"/>
        <v>51.75</v>
      </c>
      <c r="R2019">
        <f t="shared" si="134"/>
        <v>0</v>
      </c>
      <c r="S2019" s="3">
        <f>IF(odi[[#This Row],[Milestones]]=0,0,(odi[[#This Row],[Mat]]/odi[[#This Row],[Milestones]]))</f>
        <v>0</v>
      </c>
      <c r="T2019" s="3">
        <f>odi[[#This Row],[Milestones]]/odi[[#This Row],[Mat]]*100</f>
        <v>0</v>
      </c>
      <c r="U2019" s="3"/>
    </row>
    <row r="2020" spans="1:21" x14ac:dyDescent="0.3">
      <c r="A2020">
        <v>23</v>
      </c>
      <c r="B2020" t="s">
        <v>1669</v>
      </c>
      <c r="C2020" t="s">
        <v>12</v>
      </c>
      <c r="D2020">
        <v>2012</v>
      </c>
      <c r="E2020">
        <v>25</v>
      </c>
      <c r="F2020">
        <v>11</v>
      </c>
      <c r="G2020">
        <v>8</v>
      </c>
      <c r="H2020">
        <v>29</v>
      </c>
      <c r="I2020">
        <v>16</v>
      </c>
      <c r="J2020">
        <v>9.66</v>
      </c>
      <c r="K2020">
        <v>42.02</v>
      </c>
      <c r="L2020">
        <v>0</v>
      </c>
      <c r="M2020">
        <v>0</v>
      </c>
      <c r="N2020">
        <v>0</v>
      </c>
      <c r="O2020" s="2">
        <f t="shared" si="131"/>
        <v>1.1599999999999999</v>
      </c>
      <c r="P2020" s="2">
        <f t="shared" si="132"/>
        <v>2.6363636363636362</v>
      </c>
      <c r="Q2020">
        <f t="shared" si="133"/>
        <v>51.680000000000007</v>
      </c>
      <c r="R2020">
        <f t="shared" si="134"/>
        <v>0</v>
      </c>
      <c r="S2020" s="3">
        <f>IF(odi[[#This Row],[Milestones]]=0,0,(odi[[#This Row],[Mat]]/odi[[#This Row],[Milestones]]))</f>
        <v>0</v>
      </c>
      <c r="T2020" s="3">
        <f>odi[[#This Row],[Milestones]]/odi[[#This Row],[Mat]]*100</f>
        <v>0</v>
      </c>
      <c r="U2020" s="3"/>
    </row>
    <row r="2021" spans="1:21" x14ac:dyDescent="0.3">
      <c r="A2021">
        <v>4</v>
      </c>
      <c r="B2021" t="s">
        <v>1103</v>
      </c>
      <c r="C2021" t="s">
        <v>13</v>
      </c>
      <c r="D2021">
        <v>2013</v>
      </c>
      <c r="E2021">
        <v>24</v>
      </c>
      <c r="F2021">
        <v>8</v>
      </c>
      <c r="G2021">
        <v>1</v>
      </c>
      <c r="H2021">
        <v>19</v>
      </c>
      <c r="I2021">
        <v>5</v>
      </c>
      <c r="J2021">
        <v>2.71</v>
      </c>
      <c r="K2021">
        <v>48.71</v>
      </c>
      <c r="L2021">
        <v>0</v>
      </c>
      <c r="M2021">
        <v>0</v>
      </c>
      <c r="N2021">
        <v>1</v>
      </c>
      <c r="O2021" s="2">
        <f t="shared" si="131"/>
        <v>0.79166666666666663</v>
      </c>
      <c r="P2021" s="2">
        <f t="shared" si="132"/>
        <v>2.375</v>
      </c>
      <c r="Q2021">
        <f t="shared" si="133"/>
        <v>51.42</v>
      </c>
      <c r="R2021">
        <f t="shared" si="134"/>
        <v>0</v>
      </c>
      <c r="S2021" s="3">
        <f>IF(odi[[#This Row],[Milestones]]=0,0,(odi[[#This Row],[Mat]]/odi[[#This Row],[Milestones]]))</f>
        <v>0</v>
      </c>
      <c r="T2021" s="3">
        <f>odi[[#This Row],[Milestones]]/odi[[#This Row],[Mat]]*100</f>
        <v>0</v>
      </c>
      <c r="U2021" s="3"/>
    </row>
    <row r="2022" spans="1:21" x14ac:dyDescent="0.3">
      <c r="A2022">
        <v>47</v>
      </c>
      <c r="B2022" t="s">
        <v>2793</v>
      </c>
      <c r="C2022" t="s">
        <v>2022</v>
      </c>
      <c r="D2022">
        <v>1975</v>
      </c>
      <c r="E2022">
        <v>3</v>
      </c>
      <c r="F2022">
        <v>3</v>
      </c>
      <c r="G2022">
        <v>0</v>
      </c>
      <c r="H2022">
        <v>57</v>
      </c>
      <c r="I2022">
        <v>45</v>
      </c>
      <c r="J2022">
        <v>19</v>
      </c>
      <c r="K2022">
        <v>32.380000000000003</v>
      </c>
      <c r="L2022">
        <v>0</v>
      </c>
      <c r="M2022">
        <v>0</v>
      </c>
      <c r="N2022">
        <v>1</v>
      </c>
      <c r="O2022" s="2">
        <f t="shared" si="131"/>
        <v>19</v>
      </c>
      <c r="P2022" s="2">
        <f t="shared" si="132"/>
        <v>19</v>
      </c>
      <c r="Q2022">
        <f t="shared" si="133"/>
        <v>51.38</v>
      </c>
      <c r="R2022">
        <f t="shared" si="134"/>
        <v>0</v>
      </c>
      <c r="S2022" s="3">
        <f>IF(odi[[#This Row],[Milestones]]=0,0,(odi[[#This Row],[Mat]]/odi[[#This Row],[Milestones]]))</f>
        <v>0</v>
      </c>
      <c r="T2022" s="3">
        <f>odi[[#This Row],[Milestones]]/odi[[#This Row],[Mat]]*100</f>
        <v>0</v>
      </c>
      <c r="U2022" s="3"/>
    </row>
    <row r="2023" spans="1:21" x14ac:dyDescent="0.3">
      <c r="A2023">
        <v>34</v>
      </c>
      <c r="B2023" t="s">
        <v>1993</v>
      </c>
      <c r="C2023" t="s">
        <v>2027</v>
      </c>
      <c r="D2023">
        <v>2004</v>
      </c>
      <c r="E2023">
        <v>2</v>
      </c>
      <c r="F2023">
        <v>2</v>
      </c>
      <c r="G2023">
        <v>0</v>
      </c>
      <c r="H2023">
        <v>11</v>
      </c>
      <c r="I2023">
        <v>10</v>
      </c>
      <c r="J2023">
        <v>5.5</v>
      </c>
      <c r="K2023">
        <v>45.83</v>
      </c>
      <c r="L2023">
        <v>0</v>
      </c>
      <c r="M2023">
        <v>0</v>
      </c>
      <c r="N2023">
        <v>0</v>
      </c>
      <c r="O2023" s="2">
        <f t="shared" si="131"/>
        <v>5.5</v>
      </c>
      <c r="P2023" s="2">
        <f t="shared" si="132"/>
        <v>5.5</v>
      </c>
      <c r="Q2023">
        <f t="shared" si="133"/>
        <v>51.33</v>
      </c>
      <c r="R2023">
        <f t="shared" si="134"/>
        <v>0</v>
      </c>
      <c r="S2023" s="3">
        <f>IF(odi[[#This Row],[Milestones]]=0,0,(odi[[#This Row],[Mat]]/odi[[#This Row],[Milestones]]))</f>
        <v>0</v>
      </c>
      <c r="T2023" s="3">
        <f>odi[[#This Row],[Milestones]]/odi[[#This Row],[Mat]]*100</f>
        <v>0</v>
      </c>
      <c r="U2023" s="3"/>
    </row>
    <row r="2024" spans="1:21" x14ac:dyDescent="0.3">
      <c r="A2024">
        <v>33</v>
      </c>
      <c r="B2024" t="s">
        <v>3201</v>
      </c>
      <c r="C2024" t="s">
        <v>11</v>
      </c>
      <c r="D2024">
        <v>1987</v>
      </c>
      <c r="E2024">
        <v>11</v>
      </c>
      <c r="F2024">
        <v>2</v>
      </c>
      <c r="G2024">
        <v>0</v>
      </c>
      <c r="H2024">
        <v>11</v>
      </c>
      <c r="I2024">
        <v>7</v>
      </c>
      <c r="J2024">
        <v>5.5</v>
      </c>
      <c r="K2024">
        <v>45.83</v>
      </c>
      <c r="L2024">
        <v>0</v>
      </c>
      <c r="M2024">
        <v>0</v>
      </c>
      <c r="N2024">
        <v>0</v>
      </c>
      <c r="O2024" s="2">
        <f t="shared" si="131"/>
        <v>1</v>
      </c>
      <c r="P2024" s="2">
        <f t="shared" si="132"/>
        <v>5.5</v>
      </c>
      <c r="Q2024">
        <f t="shared" si="133"/>
        <v>51.33</v>
      </c>
      <c r="R2024">
        <f t="shared" si="134"/>
        <v>0</v>
      </c>
      <c r="S2024" s="3">
        <f>IF(odi[[#This Row],[Milestones]]=0,0,(odi[[#This Row],[Mat]]/odi[[#This Row],[Milestones]]))</f>
        <v>0</v>
      </c>
      <c r="T2024" s="3">
        <f>odi[[#This Row],[Milestones]]/odi[[#This Row],[Mat]]*100</f>
        <v>0</v>
      </c>
      <c r="U2024" s="3"/>
    </row>
    <row r="2025" spans="1:21" x14ac:dyDescent="0.3">
      <c r="A2025">
        <v>23</v>
      </c>
      <c r="B2025" t="s">
        <v>3193</v>
      </c>
      <c r="C2025" t="s">
        <v>13</v>
      </c>
      <c r="D2025">
        <v>1981</v>
      </c>
      <c r="E2025">
        <v>3</v>
      </c>
      <c r="F2025">
        <v>2</v>
      </c>
      <c r="G2025">
        <v>0</v>
      </c>
      <c r="H2025">
        <v>11</v>
      </c>
      <c r="I2025">
        <v>6</v>
      </c>
      <c r="J2025">
        <v>5.5</v>
      </c>
      <c r="K2025">
        <v>45.83</v>
      </c>
      <c r="L2025">
        <v>0</v>
      </c>
      <c r="M2025">
        <v>0</v>
      </c>
      <c r="N2025">
        <v>0</v>
      </c>
      <c r="O2025" s="2">
        <f t="shared" si="131"/>
        <v>3.6666666666666665</v>
      </c>
      <c r="P2025" s="2">
        <f t="shared" si="132"/>
        <v>5.5</v>
      </c>
      <c r="Q2025">
        <f t="shared" si="133"/>
        <v>51.33</v>
      </c>
      <c r="R2025">
        <f t="shared" si="134"/>
        <v>0</v>
      </c>
      <c r="S2025" s="3">
        <f>IF(odi[[#This Row],[Milestones]]=0,0,(odi[[#This Row],[Mat]]/odi[[#This Row],[Milestones]]))</f>
        <v>0</v>
      </c>
      <c r="T2025" s="3">
        <f>odi[[#This Row],[Milestones]]/odi[[#This Row],[Mat]]*100</f>
        <v>0</v>
      </c>
      <c r="U2025" s="3"/>
    </row>
    <row r="2026" spans="1:21" x14ac:dyDescent="0.3">
      <c r="A2026">
        <v>37</v>
      </c>
      <c r="B2026" t="s">
        <v>1003</v>
      </c>
      <c r="C2026" t="s">
        <v>2030</v>
      </c>
      <c r="D2026">
        <v>2011</v>
      </c>
      <c r="E2026">
        <v>5</v>
      </c>
      <c r="F2026">
        <v>5</v>
      </c>
      <c r="G2026">
        <v>0</v>
      </c>
      <c r="H2026">
        <v>27</v>
      </c>
      <c r="I2026">
        <v>9</v>
      </c>
      <c r="J2026">
        <v>5.4</v>
      </c>
      <c r="K2026">
        <v>45.76</v>
      </c>
      <c r="L2026">
        <v>0</v>
      </c>
      <c r="M2026">
        <v>0</v>
      </c>
      <c r="N2026">
        <v>0</v>
      </c>
      <c r="O2026" s="2">
        <f t="shared" si="131"/>
        <v>5.4</v>
      </c>
      <c r="P2026" s="2">
        <f t="shared" si="132"/>
        <v>5.4</v>
      </c>
      <c r="Q2026">
        <f t="shared" si="133"/>
        <v>51.16</v>
      </c>
      <c r="R2026">
        <f t="shared" si="134"/>
        <v>0</v>
      </c>
      <c r="S2026" s="3">
        <f>IF(odi[[#This Row],[Milestones]]=0,0,(odi[[#This Row],[Mat]]/odi[[#This Row],[Milestones]]))</f>
        <v>0</v>
      </c>
      <c r="T2026" s="3">
        <f>odi[[#This Row],[Milestones]]/odi[[#This Row],[Mat]]*100</f>
        <v>0</v>
      </c>
      <c r="U2026" s="3"/>
    </row>
    <row r="2027" spans="1:21" x14ac:dyDescent="0.3">
      <c r="A2027">
        <v>40</v>
      </c>
      <c r="B2027" t="s">
        <v>2925</v>
      </c>
      <c r="C2027" t="s">
        <v>2022</v>
      </c>
      <c r="D2027">
        <v>1996</v>
      </c>
      <c r="E2027">
        <v>3</v>
      </c>
      <c r="F2027">
        <v>3</v>
      </c>
      <c r="G2027">
        <v>0</v>
      </c>
      <c r="H2027">
        <v>36</v>
      </c>
      <c r="I2027">
        <v>23</v>
      </c>
      <c r="J2027">
        <v>12</v>
      </c>
      <c r="K2027">
        <v>39.130000000000003</v>
      </c>
      <c r="L2027">
        <v>0</v>
      </c>
      <c r="M2027">
        <v>0</v>
      </c>
      <c r="N2027">
        <v>1</v>
      </c>
      <c r="O2027" s="2">
        <f t="shared" si="131"/>
        <v>12</v>
      </c>
      <c r="P2027" s="2">
        <f t="shared" si="132"/>
        <v>12</v>
      </c>
      <c r="Q2027">
        <f t="shared" si="133"/>
        <v>51.13</v>
      </c>
      <c r="R2027">
        <f t="shared" si="134"/>
        <v>0</v>
      </c>
      <c r="S2027" s="3">
        <f>IF(odi[[#This Row],[Milestones]]=0,0,(odi[[#This Row],[Mat]]/odi[[#This Row],[Milestones]]))</f>
        <v>0</v>
      </c>
      <c r="T2027" s="3">
        <f>odi[[#This Row],[Milestones]]/odi[[#This Row],[Mat]]*100</f>
        <v>0</v>
      </c>
      <c r="U2027" s="3"/>
    </row>
    <row r="2028" spans="1:21" x14ac:dyDescent="0.3">
      <c r="A2028">
        <v>48</v>
      </c>
      <c r="B2028" t="s">
        <v>2895</v>
      </c>
      <c r="C2028" t="s">
        <v>12</v>
      </c>
      <c r="D2028">
        <v>1993</v>
      </c>
      <c r="E2028">
        <v>38</v>
      </c>
      <c r="F2028">
        <v>13</v>
      </c>
      <c r="G2028">
        <v>7</v>
      </c>
      <c r="H2028">
        <v>40</v>
      </c>
      <c r="I2028">
        <v>9</v>
      </c>
      <c r="J2028">
        <v>6.66</v>
      </c>
      <c r="K2028">
        <v>44.44</v>
      </c>
      <c r="L2028">
        <v>0</v>
      </c>
      <c r="M2028">
        <v>0</v>
      </c>
      <c r="N2028">
        <v>1</v>
      </c>
      <c r="O2028" s="2">
        <f t="shared" si="131"/>
        <v>1.0526315789473684</v>
      </c>
      <c r="P2028" s="2">
        <f t="shared" si="132"/>
        <v>3.0769230769230771</v>
      </c>
      <c r="Q2028">
        <f t="shared" si="133"/>
        <v>51.099999999999994</v>
      </c>
      <c r="R2028">
        <f t="shared" si="134"/>
        <v>0</v>
      </c>
      <c r="S2028" s="3">
        <f>IF(odi[[#This Row],[Milestones]]=0,0,(odi[[#This Row],[Mat]]/odi[[#This Row],[Milestones]]))</f>
        <v>0</v>
      </c>
      <c r="T2028" s="3">
        <f>odi[[#This Row],[Milestones]]/odi[[#This Row],[Mat]]*100</f>
        <v>0</v>
      </c>
      <c r="U2028" s="3"/>
    </row>
    <row r="2029" spans="1:21" x14ac:dyDescent="0.3">
      <c r="A2029">
        <v>42</v>
      </c>
      <c r="B2029" t="s">
        <v>1253</v>
      </c>
      <c r="C2029" t="s">
        <v>20</v>
      </c>
      <c r="D2029">
        <v>2018</v>
      </c>
      <c r="E2029">
        <v>3</v>
      </c>
      <c r="F2029">
        <v>3</v>
      </c>
      <c r="G2029">
        <v>0</v>
      </c>
      <c r="H2029">
        <v>20</v>
      </c>
      <c r="I2029">
        <v>7</v>
      </c>
      <c r="J2029">
        <v>6.66</v>
      </c>
      <c r="K2029">
        <v>44.44</v>
      </c>
      <c r="L2029">
        <v>0</v>
      </c>
      <c r="M2029">
        <v>0</v>
      </c>
      <c r="N2029">
        <v>0</v>
      </c>
      <c r="O2029" s="2">
        <f t="shared" si="131"/>
        <v>6.666666666666667</v>
      </c>
      <c r="P2029" s="2">
        <f t="shared" si="132"/>
        <v>6.666666666666667</v>
      </c>
      <c r="Q2029">
        <f t="shared" si="133"/>
        <v>51.099999999999994</v>
      </c>
      <c r="R2029">
        <f t="shared" si="134"/>
        <v>0</v>
      </c>
      <c r="S2029" s="3">
        <f>IF(odi[[#This Row],[Milestones]]=0,0,(odi[[#This Row],[Mat]]/odi[[#This Row],[Milestones]]))</f>
        <v>0</v>
      </c>
      <c r="T2029" s="3">
        <f>odi[[#This Row],[Milestones]]/odi[[#This Row],[Mat]]*100</f>
        <v>0</v>
      </c>
      <c r="U2029" s="3"/>
    </row>
    <row r="2030" spans="1:21" x14ac:dyDescent="0.3">
      <c r="A2030">
        <v>21</v>
      </c>
      <c r="B2030" t="s">
        <v>3264</v>
      </c>
      <c r="C2030" t="s">
        <v>2040</v>
      </c>
      <c r="D2030">
        <v>2004</v>
      </c>
      <c r="E2030">
        <v>2</v>
      </c>
      <c r="F2030">
        <v>2</v>
      </c>
      <c r="G2030">
        <v>0</v>
      </c>
      <c r="H2030">
        <v>8</v>
      </c>
      <c r="I2030">
        <v>6</v>
      </c>
      <c r="J2030">
        <v>4</v>
      </c>
      <c r="K2030">
        <v>47.05</v>
      </c>
      <c r="L2030">
        <v>0</v>
      </c>
      <c r="M2030">
        <v>0</v>
      </c>
      <c r="N2030">
        <v>0</v>
      </c>
      <c r="O2030" s="2">
        <f t="shared" si="131"/>
        <v>4</v>
      </c>
      <c r="P2030" s="2">
        <f t="shared" si="132"/>
        <v>4</v>
      </c>
      <c r="Q2030">
        <f t="shared" si="133"/>
        <v>51.05</v>
      </c>
      <c r="R2030">
        <f t="shared" si="134"/>
        <v>0</v>
      </c>
      <c r="S2030" s="3">
        <f>IF(odi[[#This Row],[Milestones]]=0,0,(odi[[#This Row],[Mat]]/odi[[#This Row],[Milestones]]))</f>
        <v>0</v>
      </c>
      <c r="T2030" s="3">
        <f>odi[[#This Row],[Milestones]]/odi[[#This Row],[Mat]]*100</f>
        <v>0</v>
      </c>
      <c r="U2030" s="3"/>
    </row>
    <row r="2031" spans="1:21" x14ac:dyDescent="0.3">
      <c r="A2031">
        <v>40</v>
      </c>
      <c r="B2031" t="s">
        <v>3431</v>
      </c>
      <c r="C2031" t="s">
        <v>13</v>
      </c>
      <c r="D2031">
        <v>2005</v>
      </c>
      <c r="E2031">
        <v>8</v>
      </c>
      <c r="F2031">
        <v>1</v>
      </c>
      <c r="G2031">
        <v>0</v>
      </c>
      <c r="H2031">
        <v>1</v>
      </c>
      <c r="I2031">
        <v>1</v>
      </c>
      <c r="J2031">
        <v>1</v>
      </c>
      <c r="K2031">
        <v>50</v>
      </c>
      <c r="L2031">
        <v>0</v>
      </c>
      <c r="M2031">
        <v>0</v>
      </c>
      <c r="N2031">
        <v>0</v>
      </c>
      <c r="O2031" s="2">
        <f t="shared" si="131"/>
        <v>0.125</v>
      </c>
      <c r="P2031" s="2">
        <f t="shared" si="132"/>
        <v>1</v>
      </c>
      <c r="Q2031">
        <f t="shared" si="133"/>
        <v>51</v>
      </c>
      <c r="R2031">
        <f t="shared" si="134"/>
        <v>0</v>
      </c>
      <c r="S2031" s="3">
        <f>IF(odi[[#This Row],[Milestones]]=0,0,(odi[[#This Row],[Mat]]/odi[[#This Row],[Milestones]]))</f>
        <v>0</v>
      </c>
      <c r="T2031" s="3">
        <f>odi[[#This Row],[Milestones]]/odi[[#This Row],[Mat]]*100</f>
        <v>0</v>
      </c>
      <c r="U2031" s="3"/>
    </row>
    <row r="2032" spans="1:21" x14ac:dyDescent="0.3">
      <c r="A2032">
        <v>2</v>
      </c>
      <c r="B2032" t="s">
        <v>1140</v>
      </c>
      <c r="C2032" t="s">
        <v>12</v>
      </c>
      <c r="D2032">
        <v>2009</v>
      </c>
      <c r="E2032">
        <v>1</v>
      </c>
      <c r="F2032">
        <v>1</v>
      </c>
      <c r="G2032">
        <v>0</v>
      </c>
      <c r="H2032">
        <v>1</v>
      </c>
      <c r="I2032">
        <v>1</v>
      </c>
      <c r="J2032">
        <v>1</v>
      </c>
      <c r="K2032">
        <v>50</v>
      </c>
      <c r="L2032">
        <v>0</v>
      </c>
      <c r="M2032">
        <v>0</v>
      </c>
      <c r="N2032">
        <v>0</v>
      </c>
      <c r="O2032" s="2">
        <f t="shared" si="131"/>
        <v>1</v>
      </c>
      <c r="P2032" s="2">
        <f t="shared" si="132"/>
        <v>1</v>
      </c>
      <c r="Q2032">
        <f t="shared" si="133"/>
        <v>51</v>
      </c>
      <c r="R2032">
        <f t="shared" si="134"/>
        <v>0</v>
      </c>
      <c r="S2032" s="3">
        <f>IF(odi[[#This Row],[Milestones]]=0,0,(odi[[#This Row],[Mat]]/odi[[#This Row],[Milestones]]))</f>
        <v>0</v>
      </c>
      <c r="T2032" s="3">
        <f>odi[[#This Row],[Milestones]]/odi[[#This Row],[Mat]]*100</f>
        <v>0</v>
      </c>
      <c r="U2032" s="3"/>
    </row>
    <row r="2033" spans="1:21" x14ac:dyDescent="0.3">
      <c r="A2033">
        <v>5</v>
      </c>
      <c r="B2033" t="s">
        <v>3440</v>
      </c>
      <c r="C2033" t="s">
        <v>13</v>
      </c>
      <c r="D2033">
        <v>2009</v>
      </c>
      <c r="E2033">
        <v>4</v>
      </c>
      <c r="F2033">
        <v>1</v>
      </c>
      <c r="G2033">
        <v>0</v>
      </c>
      <c r="H2033">
        <v>1</v>
      </c>
      <c r="I2033">
        <v>1</v>
      </c>
      <c r="J2033">
        <v>1</v>
      </c>
      <c r="K2033">
        <v>50</v>
      </c>
      <c r="L2033">
        <v>0</v>
      </c>
      <c r="M2033">
        <v>0</v>
      </c>
      <c r="N2033">
        <v>0</v>
      </c>
      <c r="O2033" s="2">
        <f t="shared" si="131"/>
        <v>0.25</v>
      </c>
      <c r="P2033" s="2">
        <f t="shared" si="132"/>
        <v>1</v>
      </c>
      <c r="Q2033">
        <f t="shared" si="133"/>
        <v>51</v>
      </c>
      <c r="R2033">
        <f t="shared" si="134"/>
        <v>0</v>
      </c>
      <c r="S2033" s="3">
        <f>IF(odi[[#This Row],[Milestones]]=0,0,(odi[[#This Row],[Mat]]/odi[[#This Row],[Milestones]]))</f>
        <v>0</v>
      </c>
      <c r="T2033" s="3">
        <f>odi[[#This Row],[Milestones]]/odi[[#This Row],[Mat]]*100</f>
        <v>0</v>
      </c>
      <c r="U2033" s="3"/>
    </row>
    <row r="2034" spans="1:21" x14ac:dyDescent="0.3">
      <c r="A2034">
        <v>11</v>
      </c>
      <c r="B2034" t="s">
        <v>1993</v>
      </c>
      <c r="C2034" t="s">
        <v>11</v>
      </c>
      <c r="D2034">
        <v>2012</v>
      </c>
      <c r="E2034">
        <v>4</v>
      </c>
      <c r="F2034">
        <v>1</v>
      </c>
      <c r="G2034">
        <v>0</v>
      </c>
      <c r="H2034">
        <v>1</v>
      </c>
      <c r="I2034">
        <v>1</v>
      </c>
      <c r="J2034">
        <v>1</v>
      </c>
      <c r="K2034">
        <v>50</v>
      </c>
      <c r="L2034">
        <v>0</v>
      </c>
      <c r="M2034">
        <v>0</v>
      </c>
      <c r="N2034">
        <v>0</v>
      </c>
      <c r="O2034" s="2">
        <f t="shared" si="131"/>
        <v>0.25</v>
      </c>
      <c r="P2034" s="2">
        <f t="shared" si="132"/>
        <v>1</v>
      </c>
      <c r="Q2034">
        <f t="shared" si="133"/>
        <v>51</v>
      </c>
      <c r="R2034">
        <f t="shared" si="134"/>
        <v>0</v>
      </c>
      <c r="S2034" s="3">
        <f>IF(odi[[#This Row],[Milestones]]=0,0,(odi[[#This Row],[Mat]]/odi[[#This Row],[Milestones]]))</f>
        <v>0</v>
      </c>
      <c r="T2034" s="3">
        <f>odi[[#This Row],[Milestones]]/odi[[#This Row],[Mat]]*100</f>
        <v>0</v>
      </c>
      <c r="U2034" s="3"/>
    </row>
    <row r="2035" spans="1:21" x14ac:dyDescent="0.3">
      <c r="A2035">
        <v>38</v>
      </c>
      <c r="B2035" t="s">
        <v>1180</v>
      </c>
      <c r="C2035" t="s">
        <v>2022</v>
      </c>
      <c r="D2035">
        <v>2019</v>
      </c>
      <c r="E2035">
        <v>20</v>
      </c>
      <c r="F2035">
        <v>14</v>
      </c>
      <c r="G2035">
        <v>7</v>
      </c>
      <c r="H2035">
        <v>58</v>
      </c>
      <c r="I2035">
        <v>18</v>
      </c>
      <c r="J2035">
        <v>8.2799999999999994</v>
      </c>
      <c r="K2035">
        <v>42.64</v>
      </c>
      <c r="L2035">
        <v>0</v>
      </c>
      <c r="M2035">
        <v>0</v>
      </c>
      <c r="N2035">
        <v>3</v>
      </c>
      <c r="O2035" s="2">
        <f t="shared" si="131"/>
        <v>2.9</v>
      </c>
      <c r="P2035" s="2">
        <f t="shared" si="132"/>
        <v>4.1428571428571432</v>
      </c>
      <c r="Q2035">
        <f t="shared" si="133"/>
        <v>50.92</v>
      </c>
      <c r="R2035">
        <f t="shared" si="134"/>
        <v>0</v>
      </c>
      <c r="S2035" s="3">
        <f>IF(odi[[#This Row],[Milestones]]=0,0,(odi[[#This Row],[Mat]]/odi[[#This Row],[Milestones]]))</f>
        <v>0</v>
      </c>
      <c r="T2035" s="3">
        <f>odi[[#This Row],[Milestones]]/odi[[#This Row],[Mat]]*100</f>
        <v>0</v>
      </c>
      <c r="U2035" s="3"/>
    </row>
    <row r="2036" spans="1:21" x14ac:dyDescent="0.3">
      <c r="A2036">
        <v>34</v>
      </c>
      <c r="B2036" t="s">
        <v>3060</v>
      </c>
      <c r="C2036" t="s">
        <v>13</v>
      </c>
      <c r="D2036">
        <v>1976</v>
      </c>
      <c r="E2036">
        <v>6</v>
      </c>
      <c r="F2036">
        <v>4</v>
      </c>
      <c r="G2036">
        <v>0</v>
      </c>
      <c r="H2036">
        <v>21</v>
      </c>
      <c r="I2036">
        <v>9</v>
      </c>
      <c r="J2036">
        <v>5.25</v>
      </c>
      <c r="K2036">
        <v>45.65</v>
      </c>
      <c r="L2036">
        <v>0</v>
      </c>
      <c r="M2036">
        <v>0</v>
      </c>
      <c r="N2036">
        <v>1</v>
      </c>
      <c r="O2036" s="2">
        <f t="shared" si="131"/>
        <v>3.5</v>
      </c>
      <c r="P2036" s="2">
        <f t="shared" si="132"/>
        <v>5.25</v>
      </c>
      <c r="Q2036">
        <f t="shared" si="133"/>
        <v>50.9</v>
      </c>
      <c r="R2036">
        <f t="shared" si="134"/>
        <v>0</v>
      </c>
      <c r="S2036" s="3">
        <f>IF(odi[[#This Row],[Milestones]]=0,0,(odi[[#This Row],[Mat]]/odi[[#This Row],[Milestones]]))</f>
        <v>0</v>
      </c>
      <c r="T2036" s="3">
        <f>odi[[#This Row],[Milestones]]/odi[[#This Row],[Mat]]*100</f>
        <v>0</v>
      </c>
      <c r="U2036" s="3"/>
    </row>
    <row r="2037" spans="1:21" x14ac:dyDescent="0.3">
      <c r="A2037">
        <v>30</v>
      </c>
      <c r="B2037" t="s">
        <v>3090</v>
      </c>
      <c r="C2037" t="s">
        <v>2022</v>
      </c>
      <c r="D2037">
        <v>2004</v>
      </c>
      <c r="E2037">
        <v>2</v>
      </c>
      <c r="F2037">
        <v>2</v>
      </c>
      <c r="G2037">
        <v>0</v>
      </c>
      <c r="H2037">
        <v>18</v>
      </c>
      <c r="I2037">
        <v>13</v>
      </c>
      <c r="J2037">
        <v>9</v>
      </c>
      <c r="K2037">
        <v>41.86</v>
      </c>
      <c r="L2037">
        <v>0</v>
      </c>
      <c r="M2037">
        <v>0</v>
      </c>
      <c r="N2037">
        <v>0</v>
      </c>
      <c r="O2037" s="2">
        <f t="shared" si="131"/>
        <v>9</v>
      </c>
      <c r="P2037" s="2">
        <f t="shared" si="132"/>
        <v>9</v>
      </c>
      <c r="Q2037">
        <f t="shared" si="133"/>
        <v>50.86</v>
      </c>
      <c r="R2037">
        <f t="shared" si="134"/>
        <v>0</v>
      </c>
      <c r="S2037" s="3">
        <f>IF(odi[[#This Row],[Milestones]]=0,0,(odi[[#This Row],[Mat]]/odi[[#This Row],[Milestones]]))</f>
        <v>0</v>
      </c>
      <c r="T2037" s="3">
        <f>odi[[#This Row],[Milestones]]/odi[[#This Row],[Mat]]*100</f>
        <v>0</v>
      </c>
      <c r="U2037" s="3"/>
    </row>
    <row r="2038" spans="1:21" x14ac:dyDescent="0.3">
      <c r="A2038">
        <v>19</v>
      </c>
      <c r="B2038" t="s">
        <v>2775</v>
      </c>
      <c r="C2038" t="s">
        <v>2024</v>
      </c>
      <c r="D2038">
        <v>1996</v>
      </c>
      <c r="E2038">
        <v>8</v>
      </c>
      <c r="F2038">
        <v>7</v>
      </c>
      <c r="G2038">
        <v>1</v>
      </c>
      <c r="H2038">
        <v>61</v>
      </c>
      <c r="I2038">
        <v>20</v>
      </c>
      <c r="J2038">
        <v>10.16</v>
      </c>
      <c r="K2038">
        <v>40.659999999999997</v>
      </c>
      <c r="L2038">
        <v>0</v>
      </c>
      <c r="M2038">
        <v>0</v>
      </c>
      <c r="N2038">
        <v>0</v>
      </c>
      <c r="O2038" s="2">
        <f t="shared" si="131"/>
        <v>7.625</v>
      </c>
      <c r="P2038" s="2">
        <f t="shared" si="132"/>
        <v>8.7142857142857135</v>
      </c>
      <c r="Q2038">
        <f t="shared" si="133"/>
        <v>50.819999999999993</v>
      </c>
      <c r="R2038">
        <f t="shared" si="134"/>
        <v>0</v>
      </c>
      <c r="S2038" s="3">
        <f>IF(odi[[#This Row],[Milestones]]=0,0,(odi[[#This Row],[Mat]]/odi[[#This Row],[Milestones]]))</f>
        <v>0</v>
      </c>
      <c r="T2038" s="3">
        <f>odi[[#This Row],[Milestones]]/odi[[#This Row],[Mat]]*100</f>
        <v>0</v>
      </c>
      <c r="U2038" s="3"/>
    </row>
    <row r="2039" spans="1:21" x14ac:dyDescent="0.3">
      <c r="A2039">
        <v>18</v>
      </c>
      <c r="B2039" t="s">
        <v>1390</v>
      </c>
      <c r="C2039" t="s">
        <v>13</v>
      </c>
      <c r="D2039">
        <v>2004</v>
      </c>
      <c r="E2039">
        <v>5</v>
      </c>
      <c r="F2039">
        <v>5</v>
      </c>
      <c r="G2039">
        <v>0</v>
      </c>
      <c r="H2039">
        <v>54</v>
      </c>
      <c r="I2039">
        <v>19</v>
      </c>
      <c r="J2039">
        <v>10.8</v>
      </c>
      <c r="K2039">
        <v>40</v>
      </c>
      <c r="L2039">
        <v>0</v>
      </c>
      <c r="M2039">
        <v>0</v>
      </c>
      <c r="N2039">
        <v>1</v>
      </c>
      <c r="O2039" s="2">
        <f t="shared" si="131"/>
        <v>10.8</v>
      </c>
      <c r="P2039" s="2">
        <f t="shared" si="132"/>
        <v>10.8</v>
      </c>
      <c r="Q2039">
        <f t="shared" si="133"/>
        <v>50.8</v>
      </c>
      <c r="R2039">
        <f t="shared" si="134"/>
        <v>0</v>
      </c>
      <c r="S2039" s="3">
        <f>IF(odi[[#This Row],[Milestones]]=0,0,(odi[[#This Row],[Mat]]/odi[[#This Row],[Milestones]]))</f>
        <v>0</v>
      </c>
      <c r="T2039" s="3">
        <f>odi[[#This Row],[Milestones]]/odi[[#This Row],[Mat]]*100</f>
        <v>0</v>
      </c>
      <c r="U2039" s="3"/>
    </row>
    <row r="2040" spans="1:21" x14ac:dyDescent="0.3">
      <c r="A2040">
        <v>2</v>
      </c>
      <c r="B2040" t="s">
        <v>3107</v>
      </c>
      <c r="C2040" t="s">
        <v>18</v>
      </c>
      <c r="D2040">
        <v>1978</v>
      </c>
      <c r="E2040">
        <v>2</v>
      </c>
      <c r="F2040">
        <v>2</v>
      </c>
      <c r="G2040">
        <v>1</v>
      </c>
      <c r="H2040">
        <v>16</v>
      </c>
      <c r="I2040">
        <v>12</v>
      </c>
      <c r="J2040">
        <v>16</v>
      </c>
      <c r="K2040">
        <v>34.78</v>
      </c>
      <c r="L2040">
        <v>0</v>
      </c>
      <c r="M2040">
        <v>0</v>
      </c>
      <c r="N2040">
        <v>0</v>
      </c>
      <c r="O2040" s="2">
        <f t="shared" si="131"/>
        <v>8</v>
      </c>
      <c r="P2040" s="2">
        <f t="shared" si="132"/>
        <v>8</v>
      </c>
      <c r="Q2040">
        <f t="shared" si="133"/>
        <v>50.78</v>
      </c>
      <c r="R2040">
        <f t="shared" si="134"/>
        <v>0</v>
      </c>
      <c r="S2040" s="3">
        <f>IF(odi[[#This Row],[Milestones]]=0,0,(odi[[#This Row],[Mat]]/odi[[#This Row],[Milestones]]))</f>
        <v>0</v>
      </c>
      <c r="T2040" s="3">
        <f>odi[[#This Row],[Milestones]]/odi[[#This Row],[Mat]]*100</f>
        <v>0</v>
      </c>
      <c r="U2040" s="3"/>
    </row>
    <row r="2041" spans="1:21" x14ac:dyDescent="0.3">
      <c r="A2041">
        <v>47</v>
      </c>
      <c r="B2041" t="s">
        <v>3286</v>
      </c>
      <c r="C2041" t="s">
        <v>12</v>
      </c>
      <c r="D2041">
        <v>1979</v>
      </c>
      <c r="E2041">
        <v>1</v>
      </c>
      <c r="F2041">
        <v>1</v>
      </c>
      <c r="G2041">
        <v>0</v>
      </c>
      <c r="H2041">
        <v>7</v>
      </c>
      <c r="I2041">
        <v>7</v>
      </c>
      <c r="J2041">
        <v>7</v>
      </c>
      <c r="K2041">
        <v>43.75</v>
      </c>
      <c r="L2041">
        <v>0</v>
      </c>
      <c r="M2041">
        <v>0</v>
      </c>
      <c r="N2041">
        <v>0</v>
      </c>
      <c r="O2041" s="2">
        <f t="shared" si="131"/>
        <v>7</v>
      </c>
      <c r="P2041" s="2">
        <f t="shared" si="132"/>
        <v>7</v>
      </c>
      <c r="Q2041">
        <f t="shared" si="133"/>
        <v>50.75</v>
      </c>
      <c r="R2041">
        <f t="shared" si="134"/>
        <v>0</v>
      </c>
      <c r="S2041" s="3">
        <f>IF(odi[[#This Row],[Milestones]]=0,0,(odi[[#This Row],[Mat]]/odi[[#This Row],[Milestones]]))</f>
        <v>0</v>
      </c>
      <c r="T2041" s="3">
        <f>odi[[#This Row],[Milestones]]/odi[[#This Row],[Mat]]*100</f>
        <v>0</v>
      </c>
      <c r="U2041" s="3"/>
    </row>
    <row r="2042" spans="1:21" x14ac:dyDescent="0.3">
      <c r="A2042">
        <v>20</v>
      </c>
      <c r="B2042" t="s">
        <v>2806</v>
      </c>
      <c r="C2042" t="s">
        <v>18</v>
      </c>
      <c r="D2042">
        <v>1981</v>
      </c>
      <c r="E2042">
        <v>14</v>
      </c>
      <c r="F2042">
        <v>8</v>
      </c>
      <c r="G2042">
        <v>4</v>
      </c>
      <c r="H2042">
        <v>54</v>
      </c>
      <c r="I2042">
        <v>27</v>
      </c>
      <c r="J2042">
        <v>13.5</v>
      </c>
      <c r="K2042">
        <v>37.24</v>
      </c>
      <c r="L2042">
        <v>0</v>
      </c>
      <c r="M2042">
        <v>0</v>
      </c>
      <c r="N2042">
        <v>1</v>
      </c>
      <c r="O2042" s="2">
        <f t="shared" si="131"/>
        <v>3.8571428571428572</v>
      </c>
      <c r="P2042" s="2">
        <f t="shared" si="132"/>
        <v>6.75</v>
      </c>
      <c r="Q2042">
        <f t="shared" si="133"/>
        <v>50.74</v>
      </c>
      <c r="R2042">
        <f t="shared" si="134"/>
        <v>0</v>
      </c>
      <c r="S2042" s="3">
        <f>IF(odi[[#This Row],[Milestones]]=0,0,(odi[[#This Row],[Mat]]/odi[[#This Row],[Milestones]]))</f>
        <v>0</v>
      </c>
      <c r="T2042" s="3">
        <f>odi[[#This Row],[Milestones]]/odi[[#This Row],[Mat]]*100</f>
        <v>0</v>
      </c>
      <c r="U2042" s="3"/>
    </row>
    <row r="2043" spans="1:21" x14ac:dyDescent="0.3">
      <c r="A2043">
        <v>12</v>
      </c>
      <c r="B2043" t="s">
        <v>3011</v>
      </c>
      <c r="C2043" t="s">
        <v>18</v>
      </c>
      <c r="D2043">
        <v>2010</v>
      </c>
      <c r="E2043">
        <v>4</v>
      </c>
      <c r="F2043">
        <v>4</v>
      </c>
      <c r="G2043">
        <v>0</v>
      </c>
      <c r="H2043">
        <v>26</v>
      </c>
      <c r="I2043">
        <v>14</v>
      </c>
      <c r="J2043">
        <v>6.5</v>
      </c>
      <c r="K2043">
        <v>44.06</v>
      </c>
      <c r="L2043">
        <v>0</v>
      </c>
      <c r="M2043">
        <v>0</v>
      </c>
      <c r="N2043">
        <v>0</v>
      </c>
      <c r="O2043" s="2">
        <f t="shared" si="131"/>
        <v>6.5</v>
      </c>
      <c r="P2043" s="2">
        <f t="shared" si="132"/>
        <v>6.5</v>
      </c>
      <c r="Q2043">
        <f t="shared" si="133"/>
        <v>50.56</v>
      </c>
      <c r="R2043">
        <f t="shared" si="134"/>
        <v>0</v>
      </c>
      <c r="S2043" s="3">
        <f>IF(odi[[#This Row],[Milestones]]=0,0,(odi[[#This Row],[Mat]]/odi[[#This Row],[Milestones]]))</f>
        <v>0</v>
      </c>
      <c r="T2043" s="3">
        <f>odi[[#This Row],[Milestones]]/odi[[#This Row],[Mat]]*100</f>
        <v>0</v>
      </c>
      <c r="U2043" s="3"/>
    </row>
    <row r="2044" spans="1:21" x14ac:dyDescent="0.3">
      <c r="A2044">
        <v>41</v>
      </c>
      <c r="B2044" t="s">
        <v>2963</v>
      </c>
      <c r="C2044" t="s">
        <v>11</v>
      </c>
      <c r="D2044">
        <v>1979</v>
      </c>
      <c r="E2044">
        <v>10</v>
      </c>
      <c r="F2044">
        <v>7</v>
      </c>
      <c r="G2044">
        <v>2</v>
      </c>
      <c r="H2044">
        <v>31</v>
      </c>
      <c r="I2044">
        <v>13</v>
      </c>
      <c r="J2044">
        <v>6.2</v>
      </c>
      <c r="K2044">
        <v>44.28</v>
      </c>
      <c r="L2044">
        <v>0</v>
      </c>
      <c r="M2044">
        <v>0</v>
      </c>
      <c r="N2044">
        <v>1</v>
      </c>
      <c r="O2044" s="2">
        <f t="shared" si="131"/>
        <v>3.1</v>
      </c>
      <c r="P2044" s="2">
        <f t="shared" si="132"/>
        <v>4.4285714285714288</v>
      </c>
      <c r="Q2044">
        <f t="shared" si="133"/>
        <v>50.480000000000004</v>
      </c>
      <c r="R2044">
        <f t="shared" si="134"/>
        <v>0</v>
      </c>
      <c r="S2044" s="3">
        <f>IF(odi[[#This Row],[Milestones]]=0,0,(odi[[#This Row],[Mat]]/odi[[#This Row],[Milestones]]))</f>
        <v>0</v>
      </c>
      <c r="T2044" s="3">
        <f>odi[[#This Row],[Milestones]]/odi[[#This Row],[Mat]]*100</f>
        <v>0</v>
      </c>
      <c r="U2044" s="3"/>
    </row>
    <row r="2045" spans="1:21" x14ac:dyDescent="0.3">
      <c r="A2045">
        <v>35</v>
      </c>
      <c r="B2045" t="s">
        <v>2921</v>
      </c>
      <c r="C2045" t="s">
        <v>18</v>
      </c>
      <c r="D2045">
        <v>1990</v>
      </c>
      <c r="E2045">
        <v>3</v>
      </c>
      <c r="F2045">
        <v>3</v>
      </c>
      <c r="G2045">
        <v>0</v>
      </c>
      <c r="H2045">
        <v>37</v>
      </c>
      <c r="I2045">
        <v>15</v>
      </c>
      <c r="J2045">
        <v>12.33</v>
      </c>
      <c r="K2045">
        <v>38.14</v>
      </c>
      <c r="L2045">
        <v>0</v>
      </c>
      <c r="M2045">
        <v>0</v>
      </c>
      <c r="N2045">
        <v>0</v>
      </c>
      <c r="O2045" s="2">
        <f t="shared" si="131"/>
        <v>12.333333333333334</v>
      </c>
      <c r="P2045" s="2">
        <f t="shared" si="132"/>
        <v>12.333333333333334</v>
      </c>
      <c r="Q2045">
        <f t="shared" si="133"/>
        <v>50.47</v>
      </c>
      <c r="R2045">
        <f t="shared" si="134"/>
        <v>0</v>
      </c>
      <c r="S2045" s="3">
        <f>IF(odi[[#This Row],[Milestones]]=0,0,(odi[[#This Row],[Mat]]/odi[[#This Row],[Milestones]]))</f>
        <v>0</v>
      </c>
      <c r="T2045" s="3">
        <f>odi[[#This Row],[Milestones]]/odi[[#This Row],[Mat]]*100</f>
        <v>0</v>
      </c>
      <c r="U2045" s="3"/>
    </row>
    <row r="2046" spans="1:21" x14ac:dyDescent="0.3">
      <c r="A2046">
        <v>25</v>
      </c>
      <c r="B2046" t="s">
        <v>2951</v>
      </c>
      <c r="C2046" t="s">
        <v>2041</v>
      </c>
      <c r="D2046">
        <v>2006</v>
      </c>
      <c r="E2046">
        <v>2</v>
      </c>
      <c r="F2046">
        <v>2</v>
      </c>
      <c r="G2046">
        <v>0</v>
      </c>
      <c r="H2046">
        <v>33</v>
      </c>
      <c r="I2046">
        <v>33</v>
      </c>
      <c r="J2046">
        <v>16.5</v>
      </c>
      <c r="K2046">
        <v>33.67</v>
      </c>
      <c r="L2046">
        <v>0</v>
      </c>
      <c r="M2046">
        <v>0</v>
      </c>
      <c r="N2046">
        <v>1</v>
      </c>
      <c r="O2046" s="2">
        <f t="shared" si="131"/>
        <v>16.5</v>
      </c>
      <c r="P2046" s="2">
        <f t="shared" si="132"/>
        <v>16.5</v>
      </c>
      <c r="Q2046">
        <f t="shared" si="133"/>
        <v>50.17</v>
      </c>
      <c r="R2046">
        <f t="shared" si="134"/>
        <v>0</v>
      </c>
      <c r="S2046" s="3">
        <f>IF(odi[[#This Row],[Milestones]]=0,0,(odi[[#This Row],[Mat]]/odi[[#This Row],[Milestones]]))</f>
        <v>0</v>
      </c>
      <c r="T2046" s="3">
        <f>odi[[#This Row],[Milestones]]/odi[[#This Row],[Mat]]*100</f>
        <v>0</v>
      </c>
      <c r="U2046" s="3"/>
    </row>
    <row r="2047" spans="1:21" x14ac:dyDescent="0.3">
      <c r="A2047">
        <v>16</v>
      </c>
      <c r="B2047" t="s">
        <v>3015</v>
      </c>
      <c r="C2047" t="s">
        <v>16</v>
      </c>
      <c r="D2047">
        <v>1992</v>
      </c>
      <c r="E2047">
        <v>3</v>
      </c>
      <c r="F2047">
        <v>2</v>
      </c>
      <c r="G2047">
        <v>0</v>
      </c>
      <c r="H2047">
        <v>26</v>
      </c>
      <c r="I2047">
        <v>13</v>
      </c>
      <c r="J2047">
        <v>13</v>
      </c>
      <c r="K2047">
        <v>37.14</v>
      </c>
      <c r="L2047">
        <v>0</v>
      </c>
      <c r="M2047">
        <v>0</v>
      </c>
      <c r="N2047">
        <v>0</v>
      </c>
      <c r="O2047" s="2">
        <f t="shared" si="131"/>
        <v>8.6666666666666661</v>
      </c>
      <c r="P2047" s="2">
        <f t="shared" si="132"/>
        <v>13</v>
      </c>
      <c r="Q2047">
        <f t="shared" si="133"/>
        <v>50.14</v>
      </c>
      <c r="R2047">
        <f t="shared" si="134"/>
        <v>0</v>
      </c>
      <c r="S2047" s="3">
        <f>IF(odi[[#This Row],[Milestones]]=0,0,(odi[[#This Row],[Mat]]/odi[[#This Row],[Milestones]]))</f>
        <v>0</v>
      </c>
      <c r="T2047" s="3">
        <f>odi[[#This Row],[Milestones]]/odi[[#This Row],[Mat]]*100</f>
        <v>0</v>
      </c>
      <c r="U2047" s="3"/>
    </row>
    <row r="2048" spans="1:21" x14ac:dyDescent="0.3">
      <c r="A2048">
        <v>26</v>
      </c>
      <c r="B2048" t="s">
        <v>1224</v>
      </c>
      <c r="C2048" t="s">
        <v>15</v>
      </c>
      <c r="D2048">
        <v>2007</v>
      </c>
      <c r="E2048">
        <v>2</v>
      </c>
      <c r="F2048">
        <v>2</v>
      </c>
      <c r="G2048">
        <v>1</v>
      </c>
      <c r="H2048">
        <v>13</v>
      </c>
      <c r="I2048">
        <v>13</v>
      </c>
      <c r="J2048">
        <v>13</v>
      </c>
      <c r="K2048">
        <v>37.14</v>
      </c>
      <c r="L2048">
        <v>0</v>
      </c>
      <c r="M2048">
        <v>0</v>
      </c>
      <c r="N2048">
        <v>0</v>
      </c>
      <c r="O2048" s="2">
        <f t="shared" si="131"/>
        <v>6.5</v>
      </c>
      <c r="P2048" s="2">
        <f t="shared" si="132"/>
        <v>6.5</v>
      </c>
      <c r="Q2048">
        <f t="shared" si="133"/>
        <v>50.14</v>
      </c>
      <c r="R2048">
        <f t="shared" si="134"/>
        <v>0</v>
      </c>
      <c r="S2048" s="3">
        <f>IF(odi[[#This Row],[Milestones]]=0,0,(odi[[#This Row],[Mat]]/odi[[#This Row],[Milestones]]))</f>
        <v>0</v>
      </c>
      <c r="T2048" s="3">
        <f>odi[[#This Row],[Milestones]]/odi[[#This Row],[Mat]]*100</f>
        <v>0</v>
      </c>
      <c r="U2048" s="3"/>
    </row>
    <row r="2049" spans="1:21" x14ac:dyDescent="0.3">
      <c r="A2049">
        <v>47</v>
      </c>
      <c r="B2049" t="s">
        <v>3035</v>
      </c>
      <c r="C2049" t="s">
        <v>20</v>
      </c>
      <c r="D2049">
        <v>1986</v>
      </c>
      <c r="E2049">
        <v>2</v>
      </c>
      <c r="F2049">
        <v>2</v>
      </c>
      <c r="G2049">
        <v>0</v>
      </c>
      <c r="H2049">
        <v>24</v>
      </c>
      <c r="I2049">
        <v>14</v>
      </c>
      <c r="J2049">
        <v>12</v>
      </c>
      <c r="K2049">
        <v>38.090000000000003</v>
      </c>
      <c r="L2049">
        <v>0</v>
      </c>
      <c r="M2049">
        <v>0</v>
      </c>
      <c r="N2049">
        <v>0</v>
      </c>
      <c r="O2049" s="2">
        <f t="shared" si="131"/>
        <v>12</v>
      </c>
      <c r="P2049" s="2">
        <f t="shared" si="132"/>
        <v>12</v>
      </c>
      <c r="Q2049">
        <f t="shared" si="133"/>
        <v>50.09</v>
      </c>
      <c r="R2049">
        <f t="shared" si="134"/>
        <v>0</v>
      </c>
      <c r="S2049" s="3">
        <f>IF(odi[[#This Row],[Milestones]]=0,0,(odi[[#This Row],[Mat]]/odi[[#This Row],[Milestones]]))</f>
        <v>0</v>
      </c>
      <c r="T2049" s="3">
        <f>odi[[#This Row],[Milestones]]/odi[[#This Row],[Mat]]*100</f>
        <v>0</v>
      </c>
      <c r="U2049" s="3"/>
    </row>
    <row r="2050" spans="1:21" x14ac:dyDescent="0.3">
      <c r="A2050">
        <v>18</v>
      </c>
      <c r="B2050" t="s">
        <v>737</v>
      </c>
      <c r="C2050" t="s">
        <v>13</v>
      </c>
      <c r="D2050">
        <v>2019</v>
      </c>
      <c r="E2050">
        <v>73</v>
      </c>
      <c r="F2050">
        <v>32</v>
      </c>
      <c r="G2050">
        <v>19</v>
      </c>
      <c r="H2050">
        <v>86</v>
      </c>
      <c r="I2050">
        <v>18</v>
      </c>
      <c r="J2050">
        <v>6.61</v>
      </c>
      <c r="K2050">
        <v>43.43</v>
      </c>
      <c r="L2050">
        <v>0</v>
      </c>
      <c r="M2050">
        <v>0</v>
      </c>
      <c r="N2050">
        <v>4</v>
      </c>
      <c r="O2050" s="2">
        <f t="shared" ref="O2050:O2113" si="135">H2050/E2050</f>
        <v>1.178082191780822</v>
      </c>
      <c r="P2050" s="2">
        <f t="shared" ref="P2050:P2113" si="136">H2050/F2050</f>
        <v>2.6875</v>
      </c>
      <c r="Q2050">
        <f t="shared" ref="Q2050:Q2113" si="137">K2050+J2050</f>
        <v>50.04</v>
      </c>
      <c r="R2050">
        <f t="shared" ref="R2050:R2113" si="138">M2050+L2050</f>
        <v>0</v>
      </c>
      <c r="S2050" s="3">
        <f>IF(odi[[#This Row],[Milestones]]=0,0,(odi[[#This Row],[Mat]]/odi[[#This Row],[Milestones]]))</f>
        <v>0</v>
      </c>
      <c r="T2050" s="3">
        <f>odi[[#This Row],[Milestones]]/odi[[#This Row],[Mat]]*100</f>
        <v>0</v>
      </c>
      <c r="U2050" s="3"/>
    </row>
    <row r="2051" spans="1:21" x14ac:dyDescent="0.3">
      <c r="A2051">
        <v>21</v>
      </c>
      <c r="B2051" t="s">
        <v>3380</v>
      </c>
      <c r="C2051" t="s">
        <v>19</v>
      </c>
      <c r="D2051">
        <v>1993</v>
      </c>
      <c r="E2051">
        <v>3</v>
      </c>
      <c r="F2051">
        <v>1</v>
      </c>
      <c r="G2051">
        <v>1</v>
      </c>
      <c r="H2051">
        <v>3</v>
      </c>
      <c r="I2051">
        <v>3</v>
      </c>
      <c r="J2051">
        <v>0</v>
      </c>
      <c r="K2051">
        <v>50</v>
      </c>
      <c r="L2051">
        <v>0</v>
      </c>
      <c r="M2051">
        <v>0</v>
      </c>
      <c r="N2051">
        <v>0</v>
      </c>
      <c r="O2051" s="2">
        <f t="shared" si="135"/>
        <v>1</v>
      </c>
      <c r="P2051" s="2">
        <f t="shared" si="136"/>
        <v>3</v>
      </c>
      <c r="Q2051">
        <f t="shared" si="137"/>
        <v>50</v>
      </c>
      <c r="R2051">
        <f t="shared" si="138"/>
        <v>0</v>
      </c>
      <c r="S2051" s="3">
        <f>IF(odi[[#This Row],[Milestones]]=0,0,(odi[[#This Row],[Mat]]/odi[[#This Row],[Milestones]]))</f>
        <v>0</v>
      </c>
      <c r="T2051" s="3">
        <f>odi[[#This Row],[Milestones]]/odi[[#This Row],[Mat]]*100</f>
        <v>0</v>
      </c>
      <c r="U2051" s="3"/>
    </row>
    <row r="2052" spans="1:21" x14ac:dyDescent="0.3">
      <c r="A2052">
        <v>4</v>
      </c>
      <c r="B2052" t="s">
        <v>3365</v>
      </c>
      <c r="C2052" t="s">
        <v>18</v>
      </c>
      <c r="D2052">
        <v>2005</v>
      </c>
      <c r="E2052">
        <v>2</v>
      </c>
      <c r="F2052">
        <v>2</v>
      </c>
      <c r="G2052">
        <v>2</v>
      </c>
      <c r="H2052">
        <v>3</v>
      </c>
      <c r="I2052">
        <v>2</v>
      </c>
      <c r="J2052">
        <v>0</v>
      </c>
      <c r="K2052">
        <v>50</v>
      </c>
      <c r="L2052">
        <v>0</v>
      </c>
      <c r="M2052">
        <v>0</v>
      </c>
      <c r="N2052">
        <v>0</v>
      </c>
      <c r="O2052" s="2">
        <f t="shared" si="135"/>
        <v>1.5</v>
      </c>
      <c r="P2052" s="2">
        <f t="shared" si="136"/>
        <v>1.5</v>
      </c>
      <c r="Q2052">
        <f t="shared" si="137"/>
        <v>50</v>
      </c>
      <c r="R2052">
        <f t="shared" si="138"/>
        <v>0</v>
      </c>
      <c r="S2052" s="3">
        <f>IF(odi[[#This Row],[Milestones]]=0,0,(odi[[#This Row],[Mat]]/odi[[#This Row],[Milestones]]))</f>
        <v>0</v>
      </c>
      <c r="T2052" s="3">
        <f>odi[[#This Row],[Milestones]]/odi[[#This Row],[Mat]]*100</f>
        <v>0</v>
      </c>
      <c r="U2052" s="3"/>
    </row>
    <row r="2053" spans="1:21" x14ac:dyDescent="0.3">
      <c r="A2053">
        <v>7</v>
      </c>
      <c r="B2053" t="s">
        <v>3405</v>
      </c>
      <c r="C2053" t="s">
        <v>20</v>
      </c>
      <c r="D2053">
        <v>1998</v>
      </c>
      <c r="E2053">
        <v>3</v>
      </c>
      <c r="F2053">
        <v>1</v>
      </c>
      <c r="G2053">
        <v>1</v>
      </c>
      <c r="H2053">
        <v>2</v>
      </c>
      <c r="I2053">
        <v>2</v>
      </c>
      <c r="J2053">
        <v>0</v>
      </c>
      <c r="K2053">
        <v>50</v>
      </c>
      <c r="L2053">
        <v>0</v>
      </c>
      <c r="M2053">
        <v>0</v>
      </c>
      <c r="N2053">
        <v>0</v>
      </c>
      <c r="O2053" s="2">
        <f t="shared" si="135"/>
        <v>0.66666666666666663</v>
      </c>
      <c r="P2053" s="2">
        <f t="shared" si="136"/>
        <v>2</v>
      </c>
      <c r="Q2053">
        <f t="shared" si="137"/>
        <v>50</v>
      </c>
      <c r="R2053">
        <f t="shared" si="138"/>
        <v>0</v>
      </c>
      <c r="S2053" s="3">
        <f>IF(odi[[#This Row],[Milestones]]=0,0,(odi[[#This Row],[Mat]]/odi[[#This Row],[Milestones]]))</f>
        <v>0</v>
      </c>
      <c r="T2053" s="3">
        <f>odi[[#This Row],[Milestones]]/odi[[#This Row],[Mat]]*100</f>
        <v>0</v>
      </c>
      <c r="U2053" s="3"/>
    </row>
    <row r="2054" spans="1:21" x14ac:dyDescent="0.3">
      <c r="A2054">
        <v>9</v>
      </c>
      <c r="B2054" t="s">
        <v>3444</v>
      </c>
      <c r="C2054" t="s">
        <v>18</v>
      </c>
      <c r="D2054">
        <v>1990</v>
      </c>
      <c r="E2054">
        <v>2</v>
      </c>
      <c r="F2054">
        <v>1</v>
      </c>
      <c r="G2054">
        <v>1</v>
      </c>
      <c r="H2054">
        <v>1</v>
      </c>
      <c r="I2054">
        <v>1</v>
      </c>
      <c r="J2054">
        <v>0</v>
      </c>
      <c r="K2054">
        <v>50</v>
      </c>
      <c r="L2054">
        <v>0</v>
      </c>
      <c r="M2054">
        <v>0</v>
      </c>
      <c r="N2054">
        <v>0</v>
      </c>
      <c r="O2054" s="2">
        <f t="shared" si="135"/>
        <v>0.5</v>
      </c>
      <c r="P2054" s="2">
        <f t="shared" si="136"/>
        <v>1</v>
      </c>
      <c r="Q2054">
        <f t="shared" si="137"/>
        <v>50</v>
      </c>
      <c r="R2054">
        <f t="shared" si="138"/>
        <v>0</v>
      </c>
      <c r="S2054" s="3">
        <f>IF(odi[[#This Row],[Milestones]]=0,0,(odi[[#This Row],[Mat]]/odi[[#This Row],[Milestones]]))</f>
        <v>0</v>
      </c>
      <c r="T2054" s="3">
        <f>odi[[#This Row],[Milestones]]/odi[[#This Row],[Mat]]*100</f>
        <v>0</v>
      </c>
      <c r="U2054" s="3"/>
    </row>
    <row r="2055" spans="1:21" x14ac:dyDescent="0.3">
      <c r="A2055">
        <v>18</v>
      </c>
      <c r="B2055" t="s">
        <v>2007</v>
      </c>
      <c r="C2055" t="s">
        <v>11</v>
      </c>
      <c r="D2055">
        <v>2010</v>
      </c>
      <c r="E2055">
        <v>4</v>
      </c>
      <c r="F2055">
        <v>1</v>
      </c>
      <c r="G2055">
        <v>1</v>
      </c>
      <c r="H2055">
        <v>1</v>
      </c>
      <c r="I2055">
        <v>1</v>
      </c>
      <c r="J2055">
        <v>0</v>
      </c>
      <c r="K2055">
        <v>50</v>
      </c>
      <c r="L2055">
        <v>0</v>
      </c>
      <c r="M2055">
        <v>0</v>
      </c>
      <c r="N2055">
        <v>0</v>
      </c>
      <c r="O2055" s="2">
        <f t="shared" si="135"/>
        <v>0.25</v>
      </c>
      <c r="P2055" s="2">
        <f t="shared" si="136"/>
        <v>1</v>
      </c>
      <c r="Q2055">
        <f t="shared" si="137"/>
        <v>50</v>
      </c>
      <c r="R2055">
        <f t="shared" si="138"/>
        <v>0</v>
      </c>
      <c r="S2055" s="3">
        <f>IF(odi[[#This Row],[Milestones]]=0,0,(odi[[#This Row],[Mat]]/odi[[#This Row],[Milestones]]))</f>
        <v>0</v>
      </c>
      <c r="T2055" s="3">
        <f>odi[[#This Row],[Milestones]]/odi[[#This Row],[Mat]]*100</f>
        <v>0</v>
      </c>
      <c r="U2055" s="3"/>
    </row>
    <row r="2056" spans="1:21" x14ac:dyDescent="0.3">
      <c r="A2056">
        <v>49</v>
      </c>
      <c r="B2056" t="s">
        <v>3213</v>
      </c>
      <c r="C2056" t="s">
        <v>16</v>
      </c>
      <c r="D2056">
        <v>2000</v>
      </c>
      <c r="E2056">
        <v>10</v>
      </c>
      <c r="F2056">
        <v>5</v>
      </c>
      <c r="G2056">
        <v>4</v>
      </c>
      <c r="H2056">
        <v>10</v>
      </c>
      <c r="I2056">
        <v>5</v>
      </c>
      <c r="J2056">
        <v>10</v>
      </c>
      <c r="K2056">
        <v>40</v>
      </c>
      <c r="L2056">
        <v>0</v>
      </c>
      <c r="M2056">
        <v>0</v>
      </c>
      <c r="N2056">
        <v>0</v>
      </c>
      <c r="O2056" s="2">
        <f t="shared" si="135"/>
        <v>1</v>
      </c>
      <c r="P2056" s="2">
        <f t="shared" si="136"/>
        <v>2</v>
      </c>
      <c r="Q2056">
        <f t="shared" si="137"/>
        <v>50</v>
      </c>
      <c r="R2056">
        <f t="shared" si="138"/>
        <v>0</v>
      </c>
      <c r="S2056" s="3">
        <f>IF(odi[[#This Row],[Milestones]]=0,0,(odi[[#This Row],[Mat]]/odi[[#This Row],[Milestones]]))</f>
        <v>0</v>
      </c>
      <c r="T2056" s="3">
        <f>odi[[#This Row],[Milestones]]/odi[[#This Row],[Mat]]*100</f>
        <v>0</v>
      </c>
      <c r="U2056" s="3"/>
    </row>
    <row r="2057" spans="1:21" x14ac:dyDescent="0.3">
      <c r="A2057">
        <v>34</v>
      </c>
      <c r="B2057" t="s">
        <v>981</v>
      </c>
      <c r="C2057" t="s">
        <v>2027</v>
      </c>
      <c r="D2057">
        <v>2018</v>
      </c>
      <c r="E2057">
        <v>25</v>
      </c>
      <c r="F2057">
        <v>16</v>
      </c>
      <c r="G2057">
        <v>4</v>
      </c>
      <c r="H2057">
        <v>67</v>
      </c>
      <c r="I2057">
        <v>14</v>
      </c>
      <c r="J2057">
        <v>5.58</v>
      </c>
      <c r="K2057">
        <v>44.37</v>
      </c>
      <c r="L2057">
        <v>0</v>
      </c>
      <c r="M2057">
        <v>0</v>
      </c>
      <c r="N2057">
        <v>1</v>
      </c>
      <c r="O2057" s="2">
        <f t="shared" si="135"/>
        <v>2.68</v>
      </c>
      <c r="P2057" s="2">
        <f t="shared" si="136"/>
        <v>4.1875</v>
      </c>
      <c r="Q2057">
        <f t="shared" si="137"/>
        <v>49.949999999999996</v>
      </c>
      <c r="R2057">
        <f t="shared" si="138"/>
        <v>0</v>
      </c>
      <c r="S2057" s="3">
        <f>IF(odi[[#This Row],[Milestones]]=0,0,(odi[[#This Row],[Mat]]/odi[[#This Row],[Milestones]]))</f>
        <v>0</v>
      </c>
      <c r="T2057" s="3">
        <f>odi[[#This Row],[Milestones]]/odi[[#This Row],[Mat]]*100</f>
        <v>0</v>
      </c>
      <c r="U2057" s="3"/>
    </row>
    <row r="2058" spans="1:21" x14ac:dyDescent="0.3">
      <c r="A2058">
        <v>13</v>
      </c>
      <c r="B2058" t="s">
        <v>2614</v>
      </c>
      <c r="C2058" t="s">
        <v>19</v>
      </c>
      <c r="D2058">
        <v>1987</v>
      </c>
      <c r="E2058">
        <v>10</v>
      </c>
      <c r="F2058">
        <v>10</v>
      </c>
      <c r="G2058">
        <v>0</v>
      </c>
      <c r="H2058">
        <v>123</v>
      </c>
      <c r="I2058">
        <v>27</v>
      </c>
      <c r="J2058">
        <v>12.3</v>
      </c>
      <c r="K2058">
        <v>37.61</v>
      </c>
      <c r="L2058">
        <v>0</v>
      </c>
      <c r="M2058">
        <v>0</v>
      </c>
      <c r="N2058">
        <v>1</v>
      </c>
      <c r="O2058" s="2">
        <f t="shared" si="135"/>
        <v>12.3</v>
      </c>
      <c r="P2058" s="2">
        <f t="shared" si="136"/>
        <v>12.3</v>
      </c>
      <c r="Q2058">
        <f t="shared" si="137"/>
        <v>49.91</v>
      </c>
      <c r="R2058">
        <f t="shared" si="138"/>
        <v>0</v>
      </c>
      <c r="S2058" s="3">
        <f>IF(odi[[#This Row],[Milestones]]=0,0,(odi[[#This Row],[Mat]]/odi[[#This Row],[Milestones]]))</f>
        <v>0</v>
      </c>
      <c r="T2058" s="3">
        <f>odi[[#This Row],[Milestones]]/odi[[#This Row],[Mat]]*100</f>
        <v>0</v>
      </c>
      <c r="U2058" s="3"/>
    </row>
    <row r="2059" spans="1:21" x14ac:dyDescent="0.3">
      <c r="A2059">
        <v>4</v>
      </c>
      <c r="B2059" t="s">
        <v>2900</v>
      </c>
      <c r="C2059" t="s">
        <v>16</v>
      </c>
      <c r="D2059">
        <v>1988</v>
      </c>
      <c r="E2059">
        <v>15</v>
      </c>
      <c r="F2059">
        <v>7</v>
      </c>
      <c r="G2059">
        <v>1</v>
      </c>
      <c r="H2059">
        <v>39</v>
      </c>
      <c r="I2059">
        <v>13</v>
      </c>
      <c r="J2059">
        <v>6.5</v>
      </c>
      <c r="K2059">
        <v>43.33</v>
      </c>
      <c r="L2059">
        <v>0</v>
      </c>
      <c r="M2059">
        <v>0</v>
      </c>
      <c r="N2059">
        <v>2</v>
      </c>
      <c r="O2059" s="2">
        <f t="shared" si="135"/>
        <v>2.6</v>
      </c>
      <c r="P2059" s="2">
        <f t="shared" si="136"/>
        <v>5.5714285714285712</v>
      </c>
      <c r="Q2059">
        <f t="shared" si="137"/>
        <v>49.83</v>
      </c>
      <c r="R2059">
        <f t="shared" si="138"/>
        <v>0</v>
      </c>
      <c r="S2059" s="3">
        <f>IF(odi[[#This Row],[Milestones]]=0,0,(odi[[#This Row],[Mat]]/odi[[#This Row],[Milestones]]))</f>
        <v>0</v>
      </c>
      <c r="T2059" s="3">
        <f>odi[[#This Row],[Milestones]]/odi[[#This Row],[Mat]]*100</f>
        <v>0</v>
      </c>
      <c r="U2059" s="3"/>
    </row>
    <row r="2060" spans="1:21" x14ac:dyDescent="0.3">
      <c r="A2060">
        <v>21</v>
      </c>
      <c r="B2060" t="s">
        <v>2677</v>
      </c>
      <c r="C2060" t="s">
        <v>20</v>
      </c>
      <c r="D2060">
        <v>1990</v>
      </c>
      <c r="E2060">
        <v>7</v>
      </c>
      <c r="F2060">
        <v>7</v>
      </c>
      <c r="G2060">
        <v>0</v>
      </c>
      <c r="H2060">
        <v>96</v>
      </c>
      <c r="I2060">
        <v>54</v>
      </c>
      <c r="J2060">
        <v>13.71</v>
      </c>
      <c r="K2060">
        <v>36.090000000000003</v>
      </c>
      <c r="L2060">
        <v>0</v>
      </c>
      <c r="M2060">
        <v>1</v>
      </c>
      <c r="N2060">
        <v>0</v>
      </c>
      <c r="O2060" s="2">
        <f t="shared" si="135"/>
        <v>13.714285714285714</v>
      </c>
      <c r="P2060" s="2">
        <f t="shared" si="136"/>
        <v>13.714285714285714</v>
      </c>
      <c r="Q2060">
        <f t="shared" si="137"/>
        <v>49.800000000000004</v>
      </c>
      <c r="R2060">
        <f t="shared" si="138"/>
        <v>1</v>
      </c>
      <c r="S2060" s="3">
        <f>IF(odi[[#This Row],[Milestones]]=0,0,(odi[[#This Row],[Mat]]/odi[[#This Row],[Milestones]]))</f>
        <v>7</v>
      </c>
      <c r="T2060" s="3">
        <f>odi[[#This Row],[Milestones]]/odi[[#This Row],[Mat]]*100</f>
        <v>14.285714285714285</v>
      </c>
      <c r="U2060" s="3"/>
    </row>
    <row r="2061" spans="1:21" x14ac:dyDescent="0.3">
      <c r="A2061">
        <v>16</v>
      </c>
      <c r="B2061" t="s">
        <v>3049</v>
      </c>
      <c r="C2061" t="s">
        <v>2027</v>
      </c>
      <c r="D2061">
        <v>2008</v>
      </c>
      <c r="E2061">
        <v>4</v>
      </c>
      <c r="F2061">
        <v>4</v>
      </c>
      <c r="G2061">
        <v>1</v>
      </c>
      <c r="H2061">
        <v>22</v>
      </c>
      <c r="I2061">
        <v>22</v>
      </c>
      <c r="J2061">
        <v>7.33</v>
      </c>
      <c r="K2061">
        <v>42.3</v>
      </c>
      <c r="L2061">
        <v>0</v>
      </c>
      <c r="M2061">
        <v>0</v>
      </c>
      <c r="N2061">
        <v>2</v>
      </c>
      <c r="O2061" s="2">
        <f t="shared" si="135"/>
        <v>5.5</v>
      </c>
      <c r="P2061" s="2">
        <f t="shared" si="136"/>
        <v>5.5</v>
      </c>
      <c r="Q2061">
        <f t="shared" si="137"/>
        <v>49.629999999999995</v>
      </c>
      <c r="R2061">
        <f t="shared" si="138"/>
        <v>0</v>
      </c>
      <c r="S2061" s="3">
        <f>IF(odi[[#This Row],[Milestones]]=0,0,(odi[[#This Row],[Mat]]/odi[[#This Row],[Milestones]]))</f>
        <v>0</v>
      </c>
      <c r="T2061" s="3">
        <f>odi[[#This Row],[Milestones]]/odi[[#This Row],[Mat]]*100</f>
        <v>0</v>
      </c>
      <c r="U2061" s="3"/>
    </row>
    <row r="2062" spans="1:21" x14ac:dyDescent="0.3">
      <c r="A2062">
        <v>13</v>
      </c>
      <c r="B2062" t="s">
        <v>5048</v>
      </c>
      <c r="C2062" t="s">
        <v>16</v>
      </c>
      <c r="D2062">
        <v>1996</v>
      </c>
      <c r="E2062">
        <v>30</v>
      </c>
      <c r="F2062">
        <v>13</v>
      </c>
      <c r="G2062">
        <v>6</v>
      </c>
      <c r="H2062">
        <v>34</v>
      </c>
      <c r="I2062">
        <v>11</v>
      </c>
      <c r="J2062">
        <v>4.8499999999999996</v>
      </c>
      <c r="K2062">
        <v>44.73</v>
      </c>
      <c r="L2062">
        <v>0</v>
      </c>
      <c r="M2062">
        <v>0</v>
      </c>
      <c r="N2062">
        <v>2</v>
      </c>
      <c r="O2062" s="2">
        <f t="shared" si="135"/>
        <v>1.1333333333333333</v>
      </c>
      <c r="P2062" s="2">
        <f t="shared" si="136"/>
        <v>2.6153846153846154</v>
      </c>
      <c r="Q2062">
        <f t="shared" si="137"/>
        <v>49.58</v>
      </c>
      <c r="R2062">
        <f t="shared" si="138"/>
        <v>0</v>
      </c>
      <c r="S2062" s="3">
        <f>IF(odi[[#This Row],[Milestones]]=0,0,(odi[[#This Row],[Mat]]/odi[[#This Row],[Milestones]]))</f>
        <v>0</v>
      </c>
      <c r="T2062" s="3">
        <f>odi[[#This Row],[Milestones]]/odi[[#This Row],[Mat]]*100</f>
        <v>0</v>
      </c>
      <c r="U2062" s="3"/>
    </row>
    <row r="2063" spans="1:21" x14ac:dyDescent="0.3">
      <c r="A2063">
        <v>10</v>
      </c>
      <c r="B2063" t="s">
        <v>1964</v>
      </c>
      <c r="C2063" t="s">
        <v>19</v>
      </c>
      <c r="D2063">
        <v>2018</v>
      </c>
      <c r="E2063">
        <v>9</v>
      </c>
      <c r="F2063">
        <v>6</v>
      </c>
      <c r="G2063">
        <v>1</v>
      </c>
      <c r="H2063">
        <v>14</v>
      </c>
      <c r="I2063">
        <v>10</v>
      </c>
      <c r="J2063">
        <v>2.8</v>
      </c>
      <c r="K2063">
        <v>46.66</v>
      </c>
      <c r="L2063">
        <v>0</v>
      </c>
      <c r="M2063">
        <v>0</v>
      </c>
      <c r="N2063">
        <v>2</v>
      </c>
      <c r="O2063" s="2">
        <f t="shared" si="135"/>
        <v>1.5555555555555556</v>
      </c>
      <c r="P2063" s="2">
        <f t="shared" si="136"/>
        <v>2.3333333333333335</v>
      </c>
      <c r="Q2063">
        <f t="shared" si="137"/>
        <v>49.459999999999994</v>
      </c>
      <c r="R2063">
        <f t="shared" si="138"/>
        <v>0</v>
      </c>
      <c r="S2063" s="3">
        <f>IF(odi[[#This Row],[Milestones]]=0,0,(odi[[#This Row],[Mat]]/odi[[#This Row],[Milestones]]))</f>
        <v>0</v>
      </c>
      <c r="T2063" s="3">
        <f>odi[[#This Row],[Milestones]]/odi[[#This Row],[Mat]]*100</f>
        <v>0</v>
      </c>
      <c r="U2063" s="3"/>
    </row>
    <row r="2064" spans="1:21" x14ac:dyDescent="0.3">
      <c r="A2064">
        <v>41</v>
      </c>
      <c r="B2064" t="s">
        <v>2926</v>
      </c>
      <c r="C2064" t="s">
        <v>2041</v>
      </c>
      <c r="D2064">
        <v>2007</v>
      </c>
      <c r="E2064">
        <v>4</v>
      </c>
      <c r="F2064">
        <v>4</v>
      </c>
      <c r="G2064">
        <v>0</v>
      </c>
      <c r="H2064">
        <v>36</v>
      </c>
      <c r="I2064">
        <v>30</v>
      </c>
      <c r="J2064">
        <v>9</v>
      </c>
      <c r="K2064">
        <v>40.44</v>
      </c>
      <c r="L2064">
        <v>0</v>
      </c>
      <c r="M2064">
        <v>0</v>
      </c>
      <c r="N2064">
        <v>0</v>
      </c>
      <c r="O2064" s="2">
        <f t="shared" si="135"/>
        <v>9</v>
      </c>
      <c r="P2064" s="2">
        <f t="shared" si="136"/>
        <v>9</v>
      </c>
      <c r="Q2064">
        <f t="shared" si="137"/>
        <v>49.44</v>
      </c>
      <c r="R2064">
        <f t="shared" si="138"/>
        <v>0</v>
      </c>
      <c r="S2064" s="3">
        <f>IF(odi[[#This Row],[Milestones]]=0,0,(odi[[#This Row],[Mat]]/odi[[#This Row],[Milestones]]))</f>
        <v>0</v>
      </c>
      <c r="T2064" s="3">
        <f>odi[[#This Row],[Milestones]]/odi[[#This Row],[Mat]]*100</f>
        <v>0</v>
      </c>
      <c r="U2064" s="3"/>
    </row>
    <row r="2065" spans="1:21" x14ac:dyDescent="0.3">
      <c r="A2065">
        <v>0</v>
      </c>
      <c r="B2065" t="s">
        <v>2763</v>
      </c>
      <c r="C2065" t="s">
        <v>15</v>
      </c>
      <c r="D2065">
        <v>1999</v>
      </c>
      <c r="E2065">
        <v>7</v>
      </c>
      <c r="F2065">
        <v>6</v>
      </c>
      <c r="G2065">
        <v>0</v>
      </c>
      <c r="H2065">
        <v>64</v>
      </c>
      <c r="I2065">
        <v>23</v>
      </c>
      <c r="J2065">
        <v>10.66</v>
      </c>
      <c r="K2065">
        <v>38.78</v>
      </c>
      <c r="L2065">
        <v>0</v>
      </c>
      <c r="M2065">
        <v>0</v>
      </c>
      <c r="N2065">
        <v>0</v>
      </c>
      <c r="O2065" s="2">
        <f t="shared" si="135"/>
        <v>9.1428571428571423</v>
      </c>
      <c r="P2065" s="2">
        <f t="shared" si="136"/>
        <v>10.666666666666666</v>
      </c>
      <c r="Q2065">
        <f t="shared" si="137"/>
        <v>49.44</v>
      </c>
      <c r="R2065">
        <f t="shared" si="138"/>
        <v>0</v>
      </c>
      <c r="S2065" s="3">
        <f>IF(odi[[#This Row],[Milestones]]=0,0,(odi[[#This Row],[Mat]]/odi[[#This Row],[Milestones]]))</f>
        <v>0</v>
      </c>
      <c r="T2065" s="3">
        <f>odi[[#This Row],[Milestones]]/odi[[#This Row],[Mat]]*100</f>
        <v>0</v>
      </c>
      <c r="U2065" s="3"/>
    </row>
    <row r="2066" spans="1:21" x14ac:dyDescent="0.3">
      <c r="A2066">
        <v>47</v>
      </c>
      <c r="B2066" t="s">
        <v>2824</v>
      </c>
      <c r="C2066" t="s">
        <v>11</v>
      </c>
      <c r="D2066">
        <v>2014</v>
      </c>
      <c r="E2066">
        <v>5</v>
      </c>
      <c r="F2066">
        <v>5</v>
      </c>
      <c r="G2066">
        <v>0</v>
      </c>
      <c r="H2066">
        <v>51</v>
      </c>
      <c r="I2066">
        <v>27</v>
      </c>
      <c r="J2066">
        <v>10.199999999999999</v>
      </c>
      <c r="K2066">
        <v>39.229999999999997</v>
      </c>
      <c r="L2066">
        <v>0</v>
      </c>
      <c r="M2066">
        <v>0</v>
      </c>
      <c r="N2066">
        <v>2</v>
      </c>
      <c r="O2066" s="2">
        <f t="shared" si="135"/>
        <v>10.199999999999999</v>
      </c>
      <c r="P2066" s="2">
        <f t="shared" si="136"/>
        <v>10.199999999999999</v>
      </c>
      <c r="Q2066">
        <f t="shared" si="137"/>
        <v>49.429999999999993</v>
      </c>
      <c r="R2066">
        <f t="shared" si="138"/>
        <v>0</v>
      </c>
      <c r="S2066" s="3">
        <f>IF(odi[[#This Row],[Milestones]]=0,0,(odi[[#This Row],[Mat]]/odi[[#This Row],[Milestones]]))</f>
        <v>0</v>
      </c>
      <c r="T2066" s="3">
        <f>odi[[#This Row],[Milestones]]/odi[[#This Row],[Mat]]*100</f>
        <v>0</v>
      </c>
      <c r="U2066" s="3"/>
    </row>
    <row r="2067" spans="1:21" x14ac:dyDescent="0.3">
      <c r="A2067">
        <v>39</v>
      </c>
      <c r="B2067" t="s">
        <v>3065</v>
      </c>
      <c r="C2067" t="s">
        <v>2021</v>
      </c>
      <c r="D2067">
        <v>2010</v>
      </c>
      <c r="E2067">
        <v>4</v>
      </c>
      <c r="F2067">
        <v>2</v>
      </c>
      <c r="G2067">
        <v>0</v>
      </c>
      <c r="H2067">
        <v>20</v>
      </c>
      <c r="I2067">
        <v>13</v>
      </c>
      <c r="J2067">
        <v>10</v>
      </c>
      <c r="K2067">
        <v>39.21</v>
      </c>
      <c r="L2067">
        <v>0</v>
      </c>
      <c r="M2067">
        <v>0</v>
      </c>
      <c r="N2067">
        <v>0</v>
      </c>
      <c r="O2067" s="2">
        <f t="shared" si="135"/>
        <v>5</v>
      </c>
      <c r="P2067" s="2">
        <f t="shared" si="136"/>
        <v>10</v>
      </c>
      <c r="Q2067">
        <f t="shared" si="137"/>
        <v>49.21</v>
      </c>
      <c r="R2067">
        <f t="shared" si="138"/>
        <v>0</v>
      </c>
      <c r="S2067" s="3">
        <f>IF(odi[[#This Row],[Milestones]]=0,0,(odi[[#This Row],[Mat]]/odi[[#This Row],[Milestones]]))</f>
        <v>0</v>
      </c>
      <c r="T2067" s="3">
        <f>odi[[#This Row],[Milestones]]/odi[[#This Row],[Mat]]*100</f>
        <v>0</v>
      </c>
      <c r="U2067" s="3"/>
    </row>
    <row r="2068" spans="1:21" x14ac:dyDescent="0.3">
      <c r="A2068">
        <v>21</v>
      </c>
      <c r="B2068" t="s">
        <v>3303</v>
      </c>
      <c r="C2068" t="s">
        <v>13</v>
      </c>
      <c r="D2068">
        <v>2001</v>
      </c>
      <c r="E2068">
        <v>2</v>
      </c>
      <c r="F2068">
        <v>2</v>
      </c>
      <c r="G2068">
        <v>0</v>
      </c>
      <c r="H2068">
        <v>6</v>
      </c>
      <c r="I2068">
        <v>6</v>
      </c>
      <c r="J2068">
        <v>3</v>
      </c>
      <c r="K2068">
        <v>46.15</v>
      </c>
      <c r="L2068">
        <v>0</v>
      </c>
      <c r="M2068">
        <v>0</v>
      </c>
      <c r="N2068">
        <v>1</v>
      </c>
      <c r="O2068" s="2">
        <f t="shared" si="135"/>
        <v>3</v>
      </c>
      <c r="P2068" s="2">
        <f t="shared" si="136"/>
        <v>3</v>
      </c>
      <c r="Q2068">
        <f t="shared" si="137"/>
        <v>49.15</v>
      </c>
      <c r="R2068">
        <f t="shared" si="138"/>
        <v>0</v>
      </c>
      <c r="S2068" s="3">
        <f>IF(odi[[#This Row],[Milestones]]=0,0,(odi[[#This Row],[Mat]]/odi[[#This Row],[Milestones]]))</f>
        <v>0</v>
      </c>
      <c r="T2068" s="3">
        <f>odi[[#This Row],[Milestones]]/odi[[#This Row],[Mat]]*100</f>
        <v>0</v>
      </c>
      <c r="U2068" s="3"/>
    </row>
    <row r="2069" spans="1:21" x14ac:dyDescent="0.3">
      <c r="A2069">
        <v>44</v>
      </c>
      <c r="B2069" t="s">
        <v>3102</v>
      </c>
      <c r="C2069" t="s">
        <v>15</v>
      </c>
      <c r="D2069">
        <v>2001</v>
      </c>
      <c r="E2069">
        <v>6</v>
      </c>
      <c r="F2069">
        <v>4</v>
      </c>
      <c r="G2069">
        <v>2</v>
      </c>
      <c r="H2069">
        <v>17</v>
      </c>
      <c r="I2069">
        <v>8</v>
      </c>
      <c r="J2069">
        <v>8.5</v>
      </c>
      <c r="K2069">
        <v>40.47</v>
      </c>
      <c r="L2069">
        <v>0</v>
      </c>
      <c r="M2069">
        <v>0</v>
      </c>
      <c r="N2069">
        <v>1</v>
      </c>
      <c r="O2069" s="2">
        <f t="shared" si="135"/>
        <v>2.8333333333333335</v>
      </c>
      <c r="P2069" s="2">
        <f t="shared" si="136"/>
        <v>4.25</v>
      </c>
      <c r="Q2069">
        <f t="shared" si="137"/>
        <v>48.97</v>
      </c>
      <c r="R2069">
        <f t="shared" si="138"/>
        <v>0</v>
      </c>
      <c r="S2069" s="3">
        <f>IF(odi[[#This Row],[Milestones]]=0,0,(odi[[#This Row],[Mat]]/odi[[#This Row],[Milestones]]))</f>
        <v>0</v>
      </c>
      <c r="T2069" s="3">
        <f>odi[[#This Row],[Milestones]]/odi[[#This Row],[Mat]]*100</f>
        <v>0</v>
      </c>
      <c r="U2069" s="3"/>
    </row>
    <row r="2070" spans="1:21" x14ac:dyDescent="0.3">
      <c r="A2070">
        <v>2</v>
      </c>
      <c r="B2070" t="s">
        <v>2898</v>
      </c>
      <c r="C2070" t="s">
        <v>14</v>
      </c>
      <c r="D2070">
        <v>2000</v>
      </c>
      <c r="E2070">
        <v>38</v>
      </c>
      <c r="F2070">
        <v>19</v>
      </c>
      <c r="G2070">
        <v>13</v>
      </c>
      <c r="H2070">
        <v>39</v>
      </c>
      <c r="I2070">
        <v>13</v>
      </c>
      <c r="J2070">
        <v>6.5</v>
      </c>
      <c r="K2070">
        <v>42.39</v>
      </c>
      <c r="L2070">
        <v>0</v>
      </c>
      <c r="M2070">
        <v>0</v>
      </c>
      <c r="N2070">
        <v>4</v>
      </c>
      <c r="O2070" s="2">
        <f t="shared" si="135"/>
        <v>1.0263157894736843</v>
      </c>
      <c r="P2070" s="2">
        <f t="shared" si="136"/>
        <v>2.0526315789473686</v>
      </c>
      <c r="Q2070">
        <f t="shared" si="137"/>
        <v>48.89</v>
      </c>
      <c r="R2070">
        <f t="shared" si="138"/>
        <v>0</v>
      </c>
      <c r="S2070" s="3">
        <f>IF(odi[[#This Row],[Milestones]]=0,0,(odi[[#This Row],[Mat]]/odi[[#This Row],[Milestones]]))</f>
        <v>0</v>
      </c>
      <c r="T2070" s="3">
        <f>odi[[#This Row],[Milestones]]/odi[[#This Row],[Mat]]*100</f>
        <v>0</v>
      </c>
      <c r="U2070" s="3"/>
    </row>
    <row r="2071" spans="1:21" x14ac:dyDescent="0.3">
      <c r="A2071">
        <v>23</v>
      </c>
      <c r="B2071" t="s">
        <v>3086</v>
      </c>
      <c r="C2071" t="s">
        <v>19</v>
      </c>
      <c r="D2071">
        <v>2007</v>
      </c>
      <c r="E2071">
        <v>3</v>
      </c>
      <c r="F2071">
        <v>3</v>
      </c>
      <c r="G2071">
        <v>0</v>
      </c>
      <c r="H2071">
        <v>18</v>
      </c>
      <c r="I2071">
        <v>9</v>
      </c>
      <c r="J2071">
        <v>6</v>
      </c>
      <c r="K2071">
        <v>42.85</v>
      </c>
      <c r="L2071">
        <v>0</v>
      </c>
      <c r="M2071">
        <v>0</v>
      </c>
      <c r="N2071">
        <v>1</v>
      </c>
      <c r="O2071" s="2">
        <f t="shared" si="135"/>
        <v>6</v>
      </c>
      <c r="P2071" s="2">
        <f t="shared" si="136"/>
        <v>6</v>
      </c>
      <c r="Q2071">
        <f t="shared" si="137"/>
        <v>48.85</v>
      </c>
      <c r="R2071">
        <f t="shared" si="138"/>
        <v>0</v>
      </c>
      <c r="S2071" s="3">
        <f>IF(odi[[#This Row],[Milestones]]=0,0,(odi[[#This Row],[Mat]]/odi[[#This Row],[Milestones]]))</f>
        <v>0</v>
      </c>
      <c r="T2071" s="3">
        <f>odi[[#This Row],[Milestones]]/odi[[#This Row],[Mat]]*100</f>
        <v>0</v>
      </c>
      <c r="U2071" s="3"/>
    </row>
    <row r="2072" spans="1:21" x14ac:dyDescent="0.3">
      <c r="A2072">
        <v>25</v>
      </c>
      <c r="B2072" t="s">
        <v>3307</v>
      </c>
      <c r="C2072" t="s">
        <v>2030</v>
      </c>
      <c r="D2072">
        <v>1979</v>
      </c>
      <c r="E2072">
        <v>2</v>
      </c>
      <c r="F2072">
        <v>2</v>
      </c>
      <c r="G2072">
        <v>1</v>
      </c>
      <c r="H2072">
        <v>6</v>
      </c>
      <c r="I2072">
        <v>5</v>
      </c>
      <c r="J2072">
        <v>6</v>
      </c>
      <c r="K2072">
        <v>42.85</v>
      </c>
      <c r="L2072">
        <v>0</v>
      </c>
      <c r="M2072">
        <v>0</v>
      </c>
      <c r="N2072">
        <v>0</v>
      </c>
      <c r="O2072" s="2">
        <f t="shared" si="135"/>
        <v>3</v>
      </c>
      <c r="P2072" s="2">
        <f t="shared" si="136"/>
        <v>3</v>
      </c>
      <c r="Q2072">
        <f t="shared" si="137"/>
        <v>48.85</v>
      </c>
      <c r="R2072">
        <f t="shared" si="138"/>
        <v>0</v>
      </c>
      <c r="S2072" s="3">
        <f>IF(odi[[#This Row],[Milestones]]=0,0,(odi[[#This Row],[Mat]]/odi[[#This Row],[Milestones]]))</f>
        <v>0</v>
      </c>
      <c r="T2072" s="3">
        <f>odi[[#This Row],[Milestones]]/odi[[#This Row],[Mat]]*100</f>
        <v>0</v>
      </c>
      <c r="U2072" s="3"/>
    </row>
    <row r="2073" spans="1:21" x14ac:dyDescent="0.3">
      <c r="A2073">
        <v>3</v>
      </c>
      <c r="B2073" t="s">
        <v>1497</v>
      </c>
      <c r="C2073" t="s">
        <v>20</v>
      </c>
      <c r="D2073">
        <v>2010</v>
      </c>
      <c r="E2073">
        <v>52</v>
      </c>
      <c r="F2073">
        <v>27</v>
      </c>
      <c r="G2073">
        <v>11</v>
      </c>
      <c r="H2073">
        <v>81</v>
      </c>
      <c r="I2073">
        <v>15</v>
      </c>
      <c r="J2073">
        <v>5.0599999999999996</v>
      </c>
      <c r="K2073">
        <v>43.78</v>
      </c>
      <c r="L2073">
        <v>0</v>
      </c>
      <c r="M2073">
        <v>0</v>
      </c>
      <c r="N2073">
        <v>5</v>
      </c>
      <c r="O2073" s="2">
        <f t="shared" si="135"/>
        <v>1.5576923076923077</v>
      </c>
      <c r="P2073" s="2">
        <f t="shared" si="136"/>
        <v>3</v>
      </c>
      <c r="Q2073">
        <f t="shared" si="137"/>
        <v>48.84</v>
      </c>
      <c r="R2073">
        <f t="shared" si="138"/>
        <v>0</v>
      </c>
      <c r="S2073" s="3">
        <f>IF(odi[[#This Row],[Milestones]]=0,0,(odi[[#This Row],[Mat]]/odi[[#This Row],[Milestones]]))</f>
        <v>0</v>
      </c>
      <c r="T2073" s="3">
        <f>odi[[#This Row],[Milestones]]/odi[[#This Row],[Mat]]*100</f>
        <v>0</v>
      </c>
      <c r="U2073" s="3"/>
    </row>
    <row r="2074" spans="1:21" x14ac:dyDescent="0.3">
      <c r="A2074">
        <v>5</v>
      </c>
      <c r="B2074" t="s">
        <v>2636</v>
      </c>
      <c r="C2074" t="s">
        <v>19</v>
      </c>
      <c r="D2074">
        <v>1987</v>
      </c>
      <c r="E2074">
        <v>7</v>
      </c>
      <c r="F2074">
        <v>7</v>
      </c>
      <c r="G2074">
        <v>0</v>
      </c>
      <c r="H2074">
        <v>110</v>
      </c>
      <c r="I2074">
        <v>38</v>
      </c>
      <c r="J2074">
        <v>15.71</v>
      </c>
      <c r="K2074">
        <v>32.93</v>
      </c>
      <c r="L2074">
        <v>0</v>
      </c>
      <c r="M2074">
        <v>0</v>
      </c>
      <c r="N2074">
        <v>0</v>
      </c>
      <c r="O2074" s="2">
        <f t="shared" si="135"/>
        <v>15.714285714285714</v>
      </c>
      <c r="P2074" s="2">
        <f t="shared" si="136"/>
        <v>15.714285714285714</v>
      </c>
      <c r="Q2074">
        <f t="shared" si="137"/>
        <v>48.64</v>
      </c>
      <c r="R2074">
        <f t="shared" si="138"/>
        <v>0</v>
      </c>
      <c r="S2074" s="3">
        <f>IF(odi[[#This Row],[Milestones]]=0,0,(odi[[#This Row],[Mat]]/odi[[#This Row],[Milestones]]))</f>
        <v>0</v>
      </c>
      <c r="T2074" s="3">
        <f>odi[[#This Row],[Milestones]]/odi[[#This Row],[Mat]]*100</f>
        <v>0</v>
      </c>
      <c r="U2074" s="3"/>
    </row>
    <row r="2075" spans="1:21" x14ac:dyDescent="0.3">
      <c r="A2075">
        <v>36</v>
      </c>
      <c r="B2075" t="s">
        <v>1060</v>
      </c>
      <c r="C2075" t="s">
        <v>21</v>
      </c>
      <c r="D2075">
        <v>2019</v>
      </c>
      <c r="E2075">
        <v>44</v>
      </c>
      <c r="F2075">
        <v>27</v>
      </c>
      <c r="G2075">
        <v>17</v>
      </c>
      <c r="H2075">
        <v>67</v>
      </c>
      <c r="I2075">
        <v>17</v>
      </c>
      <c r="J2075">
        <v>6.7</v>
      </c>
      <c r="K2075">
        <v>41.87</v>
      </c>
      <c r="L2075">
        <v>0</v>
      </c>
      <c r="M2075">
        <v>0</v>
      </c>
      <c r="N2075">
        <v>4</v>
      </c>
      <c r="O2075" s="2">
        <f t="shared" si="135"/>
        <v>1.5227272727272727</v>
      </c>
      <c r="P2075" s="2">
        <f t="shared" si="136"/>
        <v>2.4814814814814814</v>
      </c>
      <c r="Q2075">
        <f t="shared" si="137"/>
        <v>48.57</v>
      </c>
      <c r="R2075">
        <f t="shared" si="138"/>
        <v>0</v>
      </c>
      <c r="S2075" s="3">
        <f>IF(odi[[#This Row],[Milestones]]=0,0,(odi[[#This Row],[Mat]]/odi[[#This Row],[Milestones]]))</f>
        <v>0</v>
      </c>
      <c r="T2075" s="3">
        <f>odi[[#This Row],[Milestones]]/odi[[#This Row],[Mat]]*100</f>
        <v>0</v>
      </c>
      <c r="U2075" s="3"/>
    </row>
    <row r="2076" spans="1:21" x14ac:dyDescent="0.3">
      <c r="A2076">
        <v>48</v>
      </c>
      <c r="B2076" t="s">
        <v>3212</v>
      </c>
      <c r="C2076" t="s">
        <v>11</v>
      </c>
      <c r="D2076">
        <v>2006</v>
      </c>
      <c r="E2076">
        <v>2</v>
      </c>
      <c r="F2076">
        <v>2</v>
      </c>
      <c r="G2076">
        <v>0</v>
      </c>
      <c r="H2076">
        <v>10</v>
      </c>
      <c r="I2076">
        <v>10</v>
      </c>
      <c r="J2076">
        <v>5</v>
      </c>
      <c r="K2076">
        <v>43.47</v>
      </c>
      <c r="L2076">
        <v>0</v>
      </c>
      <c r="M2076">
        <v>0</v>
      </c>
      <c r="N2076">
        <v>1</v>
      </c>
      <c r="O2076" s="2">
        <f t="shared" si="135"/>
        <v>5</v>
      </c>
      <c r="P2076" s="2">
        <f t="shared" si="136"/>
        <v>5</v>
      </c>
      <c r="Q2076">
        <f t="shared" si="137"/>
        <v>48.47</v>
      </c>
      <c r="R2076">
        <f t="shared" si="138"/>
        <v>0</v>
      </c>
      <c r="S2076" s="3">
        <f>IF(odi[[#This Row],[Milestones]]=0,0,(odi[[#This Row],[Mat]]/odi[[#This Row],[Milestones]]))</f>
        <v>0</v>
      </c>
      <c r="T2076" s="3">
        <f>odi[[#This Row],[Milestones]]/odi[[#This Row],[Mat]]*100</f>
        <v>0</v>
      </c>
      <c r="U2076" s="3"/>
    </row>
    <row r="2077" spans="1:21" x14ac:dyDescent="0.3">
      <c r="A2077">
        <v>25</v>
      </c>
      <c r="B2077" t="s">
        <v>3344</v>
      </c>
      <c r="C2077" t="s">
        <v>13</v>
      </c>
      <c r="D2077">
        <v>1985</v>
      </c>
      <c r="E2077">
        <v>1</v>
      </c>
      <c r="F2077">
        <v>1</v>
      </c>
      <c r="G2077">
        <v>0</v>
      </c>
      <c r="H2077">
        <v>4</v>
      </c>
      <c r="I2077">
        <v>4</v>
      </c>
      <c r="J2077">
        <v>4</v>
      </c>
      <c r="K2077">
        <v>44.44</v>
      </c>
      <c r="L2077">
        <v>0</v>
      </c>
      <c r="M2077">
        <v>0</v>
      </c>
      <c r="N2077">
        <v>0</v>
      </c>
      <c r="O2077" s="2">
        <f t="shared" si="135"/>
        <v>4</v>
      </c>
      <c r="P2077" s="2">
        <f t="shared" si="136"/>
        <v>4</v>
      </c>
      <c r="Q2077">
        <f t="shared" si="137"/>
        <v>48.44</v>
      </c>
      <c r="R2077">
        <f t="shared" si="138"/>
        <v>0</v>
      </c>
      <c r="S2077" s="3">
        <f>IF(odi[[#This Row],[Milestones]]=0,0,(odi[[#This Row],[Mat]]/odi[[#This Row],[Milestones]]))</f>
        <v>0</v>
      </c>
      <c r="T2077" s="3">
        <f>odi[[#This Row],[Milestones]]/odi[[#This Row],[Mat]]*100</f>
        <v>0</v>
      </c>
      <c r="U2077" s="3"/>
    </row>
    <row r="2078" spans="1:21" x14ac:dyDescent="0.3">
      <c r="A2078">
        <v>42</v>
      </c>
      <c r="B2078" t="s">
        <v>1700</v>
      </c>
      <c r="C2078" t="s">
        <v>14</v>
      </c>
      <c r="D2078">
        <v>2010</v>
      </c>
      <c r="E2078">
        <v>10</v>
      </c>
      <c r="F2078">
        <v>3</v>
      </c>
      <c r="G2078">
        <v>2</v>
      </c>
      <c r="H2078">
        <v>4</v>
      </c>
      <c r="I2078">
        <v>2</v>
      </c>
      <c r="J2078">
        <v>4</v>
      </c>
      <c r="K2078">
        <v>44.44</v>
      </c>
      <c r="L2078">
        <v>0</v>
      </c>
      <c r="M2078">
        <v>0</v>
      </c>
      <c r="N2078">
        <v>0</v>
      </c>
      <c r="O2078" s="2">
        <f t="shared" si="135"/>
        <v>0.4</v>
      </c>
      <c r="P2078" s="2">
        <f t="shared" si="136"/>
        <v>1.3333333333333333</v>
      </c>
      <c r="Q2078">
        <f t="shared" si="137"/>
        <v>48.44</v>
      </c>
      <c r="R2078">
        <f t="shared" si="138"/>
        <v>0</v>
      </c>
      <c r="S2078" s="3">
        <f>IF(odi[[#This Row],[Milestones]]=0,0,(odi[[#This Row],[Mat]]/odi[[#This Row],[Milestones]]))</f>
        <v>0</v>
      </c>
      <c r="T2078" s="3">
        <f>odi[[#This Row],[Milestones]]/odi[[#This Row],[Mat]]*100</f>
        <v>0</v>
      </c>
      <c r="U2078" s="3"/>
    </row>
    <row r="2079" spans="1:21" x14ac:dyDescent="0.3">
      <c r="A2079">
        <v>46</v>
      </c>
      <c r="B2079" t="s">
        <v>3285</v>
      </c>
      <c r="C2079" t="s">
        <v>15</v>
      </c>
      <c r="D2079">
        <v>1991</v>
      </c>
      <c r="E2079">
        <v>9</v>
      </c>
      <c r="F2079">
        <v>6</v>
      </c>
      <c r="G2079">
        <v>2</v>
      </c>
      <c r="H2079">
        <v>7</v>
      </c>
      <c r="I2079">
        <v>2</v>
      </c>
      <c r="J2079">
        <v>1.75</v>
      </c>
      <c r="K2079">
        <v>46.66</v>
      </c>
      <c r="L2079">
        <v>0</v>
      </c>
      <c r="M2079">
        <v>0</v>
      </c>
      <c r="N2079">
        <v>2</v>
      </c>
      <c r="O2079" s="2">
        <f t="shared" si="135"/>
        <v>0.77777777777777779</v>
      </c>
      <c r="P2079" s="2">
        <f t="shared" si="136"/>
        <v>1.1666666666666667</v>
      </c>
      <c r="Q2079">
        <f t="shared" si="137"/>
        <v>48.41</v>
      </c>
      <c r="R2079">
        <f t="shared" si="138"/>
        <v>0</v>
      </c>
      <c r="S2079" s="3">
        <f>IF(odi[[#This Row],[Milestones]]=0,0,(odi[[#This Row],[Mat]]/odi[[#This Row],[Milestones]]))</f>
        <v>0</v>
      </c>
      <c r="T2079" s="3">
        <f>odi[[#This Row],[Milestones]]/odi[[#This Row],[Mat]]*100</f>
        <v>0</v>
      </c>
      <c r="U2079" s="3"/>
    </row>
    <row r="2080" spans="1:21" x14ac:dyDescent="0.3">
      <c r="A2080">
        <v>41</v>
      </c>
      <c r="B2080" t="s">
        <v>5052</v>
      </c>
      <c r="C2080" t="s">
        <v>19</v>
      </c>
      <c r="D2080">
        <v>1993</v>
      </c>
      <c r="E2080">
        <v>1</v>
      </c>
      <c r="F2080">
        <v>1</v>
      </c>
      <c r="G2080">
        <v>0</v>
      </c>
      <c r="H2080">
        <v>12</v>
      </c>
      <c r="I2080">
        <v>12</v>
      </c>
      <c r="J2080">
        <v>12</v>
      </c>
      <c r="K2080">
        <v>36.36</v>
      </c>
      <c r="L2080">
        <v>0</v>
      </c>
      <c r="M2080">
        <v>0</v>
      </c>
      <c r="N2080">
        <v>0</v>
      </c>
      <c r="O2080" s="2">
        <f t="shared" si="135"/>
        <v>12</v>
      </c>
      <c r="P2080" s="2">
        <f t="shared" si="136"/>
        <v>12</v>
      </c>
      <c r="Q2080">
        <f t="shared" si="137"/>
        <v>48.36</v>
      </c>
      <c r="R2080">
        <f t="shared" si="138"/>
        <v>0</v>
      </c>
      <c r="S2080" s="3">
        <f>IF(odi[[#This Row],[Milestones]]=0,0,(odi[[#This Row],[Mat]]/odi[[#This Row],[Milestones]]))</f>
        <v>0</v>
      </c>
      <c r="T2080" s="3">
        <f>odi[[#This Row],[Milestones]]/odi[[#This Row],[Mat]]*100</f>
        <v>0</v>
      </c>
      <c r="U2080" s="3"/>
    </row>
    <row r="2081" spans="1:21" x14ac:dyDescent="0.3">
      <c r="A2081">
        <v>30</v>
      </c>
      <c r="B2081" t="s">
        <v>1086</v>
      </c>
      <c r="C2081" t="s">
        <v>19</v>
      </c>
      <c r="D2081">
        <v>2018</v>
      </c>
      <c r="E2081">
        <v>17</v>
      </c>
      <c r="F2081">
        <v>10</v>
      </c>
      <c r="G2081">
        <v>1</v>
      </c>
      <c r="H2081">
        <v>53</v>
      </c>
      <c r="I2081">
        <v>15</v>
      </c>
      <c r="J2081">
        <v>5.88</v>
      </c>
      <c r="K2081">
        <v>42.4</v>
      </c>
      <c r="L2081">
        <v>0</v>
      </c>
      <c r="M2081">
        <v>0</v>
      </c>
      <c r="N2081">
        <v>3</v>
      </c>
      <c r="O2081" s="2">
        <f t="shared" si="135"/>
        <v>3.1176470588235294</v>
      </c>
      <c r="P2081" s="2">
        <f t="shared" si="136"/>
        <v>5.3</v>
      </c>
      <c r="Q2081">
        <f t="shared" si="137"/>
        <v>48.28</v>
      </c>
      <c r="R2081">
        <f t="shared" si="138"/>
        <v>0</v>
      </c>
      <c r="S2081" s="3">
        <f>IF(odi[[#This Row],[Milestones]]=0,0,(odi[[#This Row],[Mat]]/odi[[#This Row],[Milestones]]))</f>
        <v>0</v>
      </c>
      <c r="T2081" s="3">
        <f>odi[[#This Row],[Milestones]]/odi[[#This Row],[Mat]]*100</f>
        <v>0</v>
      </c>
      <c r="U2081" s="3"/>
    </row>
    <row r="2082" spans="1:21" x14ac:dyDescent="0.3">
      <c r="A2082">
        <v>48</v>
      </c>
      <c r="B2082" t="s">
        <v>3141</v>
      </c>
      <c r="C2082" t="s">
        <v>16</v>
      </c>
      <c r="D2082">
        <v>1998</v>
      </c>
      <c r="E2082">
        <v>2</v>
      </c>
      <c r="F2082">
        <v>2</v>
      </c>
      <c r="G2082">
        <v>0</v>
      </c>
      <c r="H2082">
        <v>14</v>
      </c>
      <c r="I2082">
        <v>14</v>
      </c>
      <c r="J2082">
        <v>7</v>
      </c>
      <c r="K2082">
        <v>41.17</v>
      </c>
      <c r="L2082">
        <v>0</v>
      </c>
      <c r="M2082">
        <v>0</v>
      </c>
      <c r="N2082">
        <v>1</v>
      </c>
      <c r="O2082" s="2">
        <f t="shared" si="135"/>
        <v>7</v>
      </c>
      <c r="P2082" s="2">
        <f t="shared" si="136"/>
        <v>7</v>
      </c>
      <c r="Q2082">
        <f t="shared" si="137"/>
        <v>48.17</v>
      </c>
      <c r="R2082">
        <f t="shared" si="138"/>
        <v>0</v>
      </c>
      <c r="S2082" s="3">
        <f>IF(odi[[#This Row],[Milestones]]=0,0,(odi[[#This Row],[Mat]]/odi[[#This Row],[Milestones]]))</f>
        <v>0</v>
      </c>
      <c r="T2082" s="3">
        <f>odi[[#This Row],[Milestones]]/odi[[#This Row],[Mat]]*100</f>
        <v>0</v>
      </c>
      <c r="U2082" s="3"/>
    </row>
    <row r="2083" spans="1:21" x14ac:dyDescent="0.3">
      <c r="A2083">
        <v>8</v>
      </c>
      <c r="B2083" t="s">
        <v>3147</v>
      </c>
      <c r="C2083" t="s">
        <v>16</v>
      </c>
      <c r="D2083">
        <v>2000</v>
      </c>
      <c r="E2083">
        <v>23</v>
      </c>
      <c r="F2083">
        <v>9</v>
      </c>
      <c r="G2083">
        <v>7</v>
      </c>
      <c r="H2083">
        <v>14</v>
      </c>
      <c r="I2083">
        <v>7</v>
      </c>
      <c r="J2083">
        <v>7</v>
      </c>
      <c r="K2083">
        <v>41.17</v>
      </c>
      <c r="L2083">
        <v>0</v>
      </c>
      <c r="M2083">
        <v>0</v>
      </c>
      <c r="N2083">
        <v>1</v>
      </c>
      <c r="O2083" s="2">
        <f t="shared" si="135"/>
        <v>0.60869565217391308</v>
      </c>
      <c r="P2083" s="2">
        <f t="shared" si="136"/>
        <v>1.5555555555555556</v>
      </c>
      <c r="Q2083">
        <f t="shared" si="137"/>
        <v>48.17</v>
      </c>
      <c r="R2083">
        <f t="shared" si="138"/>
        <v>0</v>
      </c>
      <c r="S2083" s="3">
        <f>IF(odi[[#This Row],[Milestones]]=0,0,(odi[[#This Row],[Mat]]/odi[[#This Row],[Milestones]]))</f>
        <v>0</v>
      </c>
      <c r="T2083" s="3">
        <f>odi[[#This Row],[Milestones]]/odi[[#This Row],[Mat]]*100</f>
        <v>0</v>
      </c>
      <c r="U2083" s="3"/>
    </row>
    <row r="2084" spans="1:21" x14ac:dyDescent="0.3">
      <c r="A2084">
        <v>17</v>
      </c>
      <c r="B2084" t="s">
        <v>3016</v>
      </c>
      <c r="C2084" t="s">
        <v>2027</v>
      </c>
      <c r="D2084">
        <v>2008</v>
      </c>
      <c r="E2084">
        <v>1</v>
      </c>
      <c r="F2084">
        <v>1</v>
      </c>
      <c r="G2084">
        <v>1</v>
      </c>
      <c r="H2084">
        <v>26</v>
      </c>
      <c r="I2084">
        <v>26</v>
      </c>
      <c r="J2084">
        <v>0</v>
      </c>
      <c r="K2084">
        <v>48.14</v>
      </c>
      <c r="L2084">
        <v>0</v>
      </c>
      <c r="M2084">
        <v>0</v>
      </c>
      <c r="N2084">
        <v>0</v>
      </c>
      <c r="O2084" s="2">
        <f t="shared" si="135"/>
        <v>26</v>
      </c>
      <c r="P2084" s="2">
        <f t="shared" si="136"/>
        <v>26</v>
      </c>
      <c r="Q2084">
        <f t="shared" si="137"/>
        <v>48.14</v>
      </c>
      <c r="R2084">
        <f t="shared" si="138"/>
        <v>0</v>
      </c>
      <c r="S2084" s="3">
        <f>IF(odi[[#This Row],[Milestones]]=0,0,(odi[[#This Row],[Mat]]/odi[[#This Row],[Milestones]]))</f>
        <v>0</v>
      </c>
      <c r="T2084" s="3">
        <f>odi[[#This Row],[Milestones]]/odi[[#This Row],[Mat]]*100</f>
        <v>0</v>
      </c>
      <c r="U2084" s="3"/>
    </row>
    <row r="2085" spans="1:21" x14ac:dyDescent="0.3">
      <c r="A2085">
        <v>30</v>
      </c>
      <c r="B2085" t="s">
        <v>2681</v>
      </c>
      <c r="C2085" t="s">
        <v>2041</v>
      </c>
      <c r="D2085">
        <v>2007</v>
      </c>
      <c r="E2085">
        <v>12</v>
      </c>
      <c r="F2085">
        <v>12</v>
      </c>
      <c r="G2085">
        <v>2</v>
      </c>
      <c r="H2085">
        <v>95</v>
      </c>
      <c r="I2085">
        <v>34</v>
      </c>
      <c r="J2085">
        <v>9.5</v>
      </c>
      <c r="K2085">
        <v>38.61</v>
      </c>
      <c r="L2085">
        <v>0</v>
      </c>
      <c r="M2085">
        <v>0</v>
      </c>
      <c r="N2085">
        <v>1</v>
      </c>
      <c r="O2085" s="2">
        <f t="shared" si="135"/>
        <v>7.916666666666667</v>
      </c>
      <c r="P2085" s="2">
        <f t="shared" si="136"/>
        <v>7.916666666666667</v>
      </c>
      <c r="Q2085">
        <f t="shared" si="137"/>
        <v>48.11</v>
      </c>
      <c r="R2085">
        <f t="shared" si="138"/>
        <v>0</v>
      </c>
      <c r="S2085" s="3">
        <f>IF(odi[[#This Row],[Milestones]]=0,0,(odi[[#This Row],[Mat]]/odi[[#This Row],[Milestones]]))</f>
        <v>0</v>
      </c>
      <c r="T2085" s="3">
        <f>odi[[#This Row],[Milestones]]/odi[[#This Row],[Mat]]*100</f>
        <v>0</v>
      </c>
      <c r="U2085" s="3"/>
    </row>
    <row r="2086" spans="1:21" x14ac:dyDescent="0.3">
      <c r="A2086">
        <v>2</v>
      </c>
      <c r="B2086" t="s">
        <v>1217</v>
      </c>
      <c r="C2086" t="s">
        <v>2030</v>
      </c>
      <c r="D2086">
        <v>2008</v>
      </c>
      <c r="E2086">
        <v>10</v>
      </c>
      <c r="F2086">
        <v>9</v>
      </c>
      <c r="G2086">
        <v>2</v>
      </c>
      <c r="H2086">
        <v>45</v>
      </c>
      <c r="I2086">
        <v>13</v>
      </c>
      <c r="J2086">
        <v>6.42</v>
      </c>
      <c r="K2086">
        <v>41.66</v>
      </c>
      <c r="L2086">
        <v>0</v>
      </c>
      <c r="M2086">
        <v>0</v>
      </c>
      <c r="N2086">
        <v>1</v>
      </c>
      <c r="O2086" s="2">
        <f t="shared" si="135"/>
        <v>4.5</v>
      </c>
      <c r="P2086" s="2">
        <f t="shared" si="136"/>
        <v>5</v>
      </c>
      <c r="Q2086">
        <f t="shared" si="137"/>
        <v>48.08</v>
      </c>
      <c r="R2086">
        <f t="shared" si="138"/>
        <v>0</v>
      </c>
      <c r="S2086" s="3">
        <f>IF(odi[[#This Row],[Milestones]]=0,0,(odi[[#This Row],[Mat]]/odi[[#This Row],[Milestones]]))</f>
        <v>0</v>
      </c>
      <c r="T2086" s="3">
        <f>odi[[#This Row],[Milestones]]/odi[[#This Row],[Mat]]*100</f>
        <v>0</v>
      </c>
      <c r="U2086" s="3"/>
    </row>
    <row r="2087" spans="1:21" x14ac:dyDescent="0.3">
      <c r="A2087">
        <v>45</v>
      </c>
      <c r="B2087" t="s">
        <v>2930</v>
      </c>
      <c r="C2087" t="s">
        <v>2024</v>
      </c>
      <c r="D2087">
        <v>1996</v>
      </c>
      <c r="E2087">
        <v>3</v>
      </c>
      <c r="F2087">
        <v>2</v>
      </c>
      <c r="G2087">
        <v>2</v>
      </c>
      <c r="H2087">
        <v>36</v>
      </c>
      <c r="I2087">
        <v>25</v>
      </c>
      <c r="J2087">
        <v>0</v>
      </c>
      <c r="K2087">
        <v>48</v>
      </c>
      <c r="L2087">
        <v>0</v>
      </c>
      <c r="M2087">
        <v>0</v>
      </c>
      <c r="N2087">
        <v>0</v>
      </c>
      <c r="O2087" s="2">
        <f t="shared" si="135"/>
        <v>12</v>
      </c>
      <c r="P2087" s="2">
        <f t="shared" si="136"/>
        <v>18</v>
      </c>
      <c r="Q2087">
        <f t="shared" si="137"/>
        <v>48</v>
      </c>
      <c r="R2087">
        <f t="shared" si="138"/>
        <v>0</v>
      </c>
      <c r="S2087" s="3">
        <f>IF(odi[[#This Row],[Milestones]]=0,0,(odi[[#This Row],[Mat]]/odi[[#This Row],[Milestones]]))</f>
        <v>0</v>
      </c>
      <c r="T2087" s="3">
        <f>odi[[#This Row],[Milestones]]/odi[[#This Row],[Mat]]*100</f>
        <v>0</v>
      </c>
      <c r="U2087" s="3"/>
    </row>
    <row r="2088" spans="1:21" x14ac:dyDescent="0.3">
      <c r="A2088">
        <v>23</v>
      </c>
      <c r="B2088" t="s">
        <v>3231</v>
      </c>
      <c r="C2088" t="s">
        <v>11</v>
      </c>
      <c r="D2088">
        <v>1982</v>
      </c>
      <c r="E2088">
        <v>15</v>
      </c>
      <c r="F2088">
        <v>5</v>
      </c>
      <c r="G2088">
        <v>2</v>
      </c>
      <c r="H2088">
        <v>9</v>
      </c>
      <c r="I2088">
        <v>5</v>
      </c>
      <c r="J2088">
        <v>3</v>
      </c>
      <c r="K2088">
        <v>45</v>
      </c>
      <c r="L2088">
        <v>0</v>
      </c>
      <c r="M2088">
        <v>0</v>
      </c>
      <c r="N2088">
        <v>2</v>
      </c>
      <c r="O2088" s="2">
        <f t="shared" si="135"/>
        <v>0.6</v>
      </c>
      <c r="P2088" s="2">
        <f t="shared" si="136"/>
        <v>1.8</v>
      </c>
      <c r="Q2088">
        <f t="shared" si="137"/>
        <v>48</v>
      </c>
      <c r="R2088">
        <f t="shared" si="138"/>
        <v>0</v>
      </c>
      <c r="S2088" s="3">
        <f>IF(odi[[#This Row],[Milestones]]=0,0,(odi[[#This Row],[Mat]]/odi[[#This Row],[Milestones]]))</f>
        <v>0</v>
      </c>
      <c r="T2088" s="3">
        <f>odi[[#This Row],[Milestones]]/odi[[#This Row],[Mat]]*100</f>
        <v>0</v>
      </c>
      <c r="U2088" s="3"/>
    </row>
    <row r="2089" spans="1:21" x14ac:dyDescent="0.3">
      <c r="A2089">
        <v>12</v>
      </c>
      <c r="B2089" t="s">
        <v>3258</v>
      </c>
      <c r="C2089" t="s">
        <v>19</v>
      </c>
      <c r="D2089">
        <v>1996</v>
      </c>
      <c r="E2089">
        <v>8</v>
      </c>
      <c r="F2089">
        <v>3</v>
      </c>
      <c r="G2089">
        <v>2</v>
      </c>
      <c r="H2089">
        <v>8</v>
      </c>
      <c r="I2089">
        <v>5</v>
      </c>
      <c r="J2089">
        <v>8</v>
      </c>
      <c r="K2089">
        <v>40</v>
      </c>
      <c r="L2089">
        <v>0</v>
      </c>
      <c r="M2089">
        <v>0</v>
      </c>
      <c r="N2089">
        <v>0</v>
      </c>
      <c r="O2089" s="2">
        <f t="shared" si="135"/>
        <v>1</v>
      </c>
      <c r="P2089" s="2">
        <f t="shared" si="136"/>
        <v>2.6666666666666665</v>
      </c>
      <c r="Q2089">
        <f t="shared" si="137"/>
        <v>48</v>
      </c>
      <c r="R2089">
        <f t="shared" si="138"/>
        <v>0</v>
      </c>
      <c r="S2089" s="3">
        <f>IF(odi[[#This Row],[Milestones]]=0,0,(odi[[#This Row],[Mat]]/odi[[#This Row],[Milestones]]))</f>
        <v>0</v>
      </c>
      <c r="T2089" s="3">
        <f>odi[[#This Row],[Milestones]]/odi[[#This Row],[Mat]]*100</f>
        <v>0</v>
      </c>
      <c r="U2089" s="3"/>
    </row>
    <row r="2090" spans="1:21" x14ac:dyDescent="0.3">
      <c r="A2090">
        <v>3</v>
      </c>
      <c r="B2090" t="s">
        <v>1446</v>
      </c>
      <c r="C2090" t="s">
        <v>11</v>
      </c>
      <c r="D2090">
        <v>2019</v>
      </c>
      <c r="E2090">
        <v>58</v>
      </c>
      <c r="F2090">
        <v>13</v>
      </c>
      <c r="G2090">
        <v>8</v>
      </c>
      <c r="H2090">
        <v>19</v>
      </c>
      <c r="I2090">
        <v>10</v>
      </c>
      <c r="J2090">
        <v>3.8</v>
      </c>
      <c r="K2090">
        <v>44.18</v>
      </c>
      <c r="L2090">
        <v>0</v>
      </c>
      <c r="M2090">
        <v>0</v>
      </c>
      <c r="N2090">
        <v>4</v>
      </c>
      <c r="O2090" s="2">
        <f t="shared" si="135"/>
        <v>0.32758620689655171</v>
      </c>
      <c r="P2090" s="2">
        <f t="shared" si="136"/>
        <v>1.4615384615384615</v>
      </c>
      <c r="Q2090">
        <f t="shared" si="137"/>
        <v>47.98</v>
      </c>
      <c r="R2090">
        <f t="shared" si="138"/>
        <v>0</v>
      </c>
      <c r="S2090" s="3">
        <f>IF(odi[[#This Row],[Milestones]]=0,0,(odi[[#This Row],[Mat]]/odi[[#This Row],[Milestones]]))</f>
        <v>0</v>
      </c>
      <c r="T2090" s="3">
        <f>odi[[#This Row],[Milestones]]/odi[[#This Row],[Mat]]*100</f>
        <v>0</v>
      </c>
      <c r="U2090" s="3"/>
    </row>
    <row r="2091" spans="1:21" x14ac:dyDescent="0.3">
      <c r="A2091">
        <v>9</v>
      </c>
      <c r="B2091" t="s">
        <v>2904</v>
      </c>
      <c r="C2091" t="s">
        <v>12</v>
      </c>
      <c r="D2091">
        <v>1982</v>
      </c>
      <c r="E2091">
        <v>29</v>
      </c>
      <c r="F2091">
        <v>11</v>
      </c>
      <c r="G2091">
        <v>7</v>
      </c>
      <c r="H2091">
        <v>39</v>
      </c>
      <c r="I2091">
        <v>15</v>
      </c>
      <c r="J2091">
        <v>9.75</v>
      </c>
      <c r="K2091">
        <v>38.229999999999997</v>
      </c>
      <c r="L2091">
        <v>0</v>
      </c>
      <c r="M2091">
        <v>0</v>
      </c>
      <c r="N2091">
        <v>2</v>
      </c>
      <c r="O2091" s="2">
        <f t="shared" si="135"/>
        <v>1.3448275862068966</v>
      </c>
      <c r="P2091" s="2">
        <f t="shared" si="136"/>
        <v>3.5454545454545454</v>
      </c>
      <c r="Q2091">
        <f t="shared" si="137"/>
        <v>47.98</v>
      </c>
      <c r="R2091">
        <f t="shared" si="138"/>
        <v>0</v>
      </c>
      <c r="S2091" s="3">
        <f>IF(odi[[#This Row],[Milestones]]=0,0,(odi[[#This Row],[Mat]]/odi[[#This Row],[Milestones]]))</f>
        <v>0</v>
      </c>
      <c r="T2091" s="3">
        <f>odi[[#This Row],[Milestones]]/odi[[#This Row],[Mat]]*100</f>
        <v>0</v>
      </c>
      <c r="U2091" s="3"/>
    </row>
    <row r="2092" spans="1:21" x14ac:dyDescent="0.3">
      <c r="A2092">
        <v>35</v>
      </c>
      <c r="B2092" t="s">
        <v>3314</v>
      </c>
      <c r="C2092" t="s">
        <v>2040</v>
      </c>
      <c r="D2092">
        <v>2004</v>
      </c>
      <c r="E2092">
        <v>2</v>
      </c>
      <c r="F2092">
        <v>2</v>
      </c>
      <c r="G2092">
        <v>0</v>
      </c>
      <c r="H2092">
        <v>5</v>
      </c>
      <c r="I2092">
        <v>4</v>
      </c>
      <c r="J2092">
        <v>2.5</v>
      </c>
      <c r="K2092">
        <v>45.45</v>
      </c>
      <c r="L2092">
        <v>0</v>
      </c>
      <c r="M2092">
        <v>0</v>
      </c>
      <c r="N2092">
        <v>0</v>
      </c>
      <c r="O2092" s="2">
        <f t="shared" si="135"/>
        <v>2.5</v>
      </c>
      <c r="P2092" s="2">
        <f t="shared" si="136"/>
        <v>2.5</v>
      </c>
      <c r="Q2092">
        <f t="shared" si="137"/>
        <v>47.95</v>
      </c>
      <c r="R2092">
        <f t="shared" si="138"/>
        <v>0</v>
      </c>
      <c r="S2092" s="3">
        <f>IF(odi[[#This Row],[Milestones]]=0,0,(odi[[#This Row],[Mat]]/odi[[#This Row],[Milestones]]))</f>
        <v>0</v>
      </c>
      <c r="T2092" s="3">
        <f>odi[[#This Row],[Milestones]]/odi[[#This Row],[Mat]]*100</f>
        <v>0</v>
      </c>
      <c r="U2092" s="3"/>
    </row>
    <row r="2093" spans="1:21" x14ac:dyDescent="0.3">
      <c r="A2093">
        <v>30</v>
      </c>
      <c r="B2093" t="s">
        <v>3198</v>
      </c>
      <c r="C2093" t="s">
        <v>14</v>
      </c>
      <c r="D2093">
        <v>2017</v>
      </c>
      <c r="E2093">
        <v>2</v>
      </c>
      <c r="F2093">
        <v>2</v>
      </c>
      <c r="G2093">
        <v>0</v>
      </c>
      <c r="H2093">
        <v>11</v>
      </c>
      <c r="I2093">
        <v>8</v>
      </c>
      <c r="J2093">
        <v>5.5</v>
      </c>
      <c r="K2093">
        <v>42.3</v>
      </c>
      <c r="L2093">
        <v>0</v>
      </c>
      <c r="M2093">
        <v>0</v>
      </c>
      <c r="N2093">
        <v>0</v>
      </c>
      <c r="O2093" s="2">
        <f t="shared" si="135"/>
        <v>5.5</v>
      </c>
      <c r="P2093" s="2">
        <f t="shared" si="136"/>
        <v>5.5</v>
      </c>
      <c r="Q2093">
        <f t="shared" si="137"/>
        <v>47.8</v>
      </c>
      <c r="R2093">
        <f t="shared" si="138"/>
        <v>0</v>
      </c>
      <c r="S2093" s="3">
        <f>IF(odi[[#This Row],[Milestones]]=0,0,(odi[[#This Row],[Mat]]/odi[[#This Row],[Milestones]]))</f>
        <v>0</v>
      </c>
      <c r="T2093" s="3">
        <f>odi[[#This Row],[Milestones]]/odi[[#This Row],[Mat]]*100</f>
        <v>0</v>
      </c>
      <c r="U2093" s="3"/>
    </row>
    <row r="2094" spans="1:21" x14ac:dyDescent="0.3">
      <c r="A2094">
        <v>49</v>
      </c>
      <c r="B2094" t="s">
        <v>3037</v>
      </c>
      <c r="C2094" t="s">
        <v>18</v>
      </c>
      <c r="D2094">
        <v>1995</v>
      </c>
      <c r="E2094">
        <v>12</v>
      </c>
      <c r="F2094">
        <v>7</v>
      </c>
      <c r="G2094">
        <v>2</v>
      </c>
      <c r="H2094">
        <v>24</v>
      </c>
      <c r="I2094">
        <v>12</v>
      </c>
      <c r="J2094">
        <v>4.8</v>
      </c>
      <c r="K2094">
        <v>42.85</v>
      </c>
      <c r="L2094">
        <v>0</v>
      </c>
      <c r="M2094">
        <v>0</v>
      </c>
      <c r="N2094">
        <v>0</v>
      </c>
      <c r="O2094" s="2">
        <f t="shared" si="135"/>
        <v>2</v>
      </c>
      <c r="P2094" s="2">
        <f t="shared" si="136"/>
        <v>3.4285714285714284</v>
      </c>
      <c r="Q2094">
        <f t="shared" si="137"/>
        <v>47.65</v>
      </c>
      <c r="R2094">
        <f t="shared" si="138"/>
        <v>0</v>
      </c>
      <c r="S2094" s="3">
        <f>IF(odi[[#This Row],[Milestones]]=0,0,(odi[[#This Row],[Mat]]/odi[[#This Row],[Milestones]]))</f>
        <v>0</v>
      </c>
      <c r="T2094" s="3">
        <f>odi[[#This Row],[Milestones]]/odi[[#This Row],[Mat]]*100</f>
        <v>0</v>
      </c>
      <c r="U2094" s="3"/>
    </row>
    <row r="2095" spans="1:21" x14ac:dyDescent="0.3">
      <c r="A2095">
        <v>17</v>
      </c>
      <c r="B2095" t="s">
        <v>1605</v>
      </c>
      <c r="C2095" t="s">
        <v>2020</v>
      </c>
      <c r="D2095">
        <v>2018</v>
      </c>
      <c r="E2095">
        <v>11</v>
      </c>
      <c r="F2095">
        <v>5</v>
      </c>
      <c r="G2095">
        <v>0</v>
      </c>
      <c r="H2095">
        <v>16</v>
      </c>
      <c r="I2095">
        <v>7</v>
      </c>
      <c r="J2095">
        <v>3.2</v>
      </c>
      <c r="K2095">
        <v>44.44</v>
      </c>
      <c r="L2095">
        <v>0</v>
      </c>
      <c r="M2095">
        <v>0</v>
      </c>
      <c r="N2095">
        <v>0</v>
      </c>
      <c r="O2095" s="2">
        <f t="shared" si="135"/>
        <v>1.4545454545454546</v>
      </c>
      <c r="P2095" s="2">
        <f t="shared" si="136"/>
        <v>3.2</v>
      </c>
      <c r="Q2095">
        <f t="shared" si="137"/>
        <v>47.64</v>
      </c>
      <c r="R2095">
        <f t="shared" si="138"/>
        <v>0</v>
      </c>
      <c r="S2095" s="3">
        <f>IF(odi[[#This Row],[Milestones]]=0,0,(odi[[#This Row],[Mat]]/odi[[#This Row],[Milestones]]))</f>
        <v>0</v>
      </c>
      <c r="T2095" s="3">
        <f>odi[[#This Row],[Milestones]]/odi[[#This Row],[Mat]]*100</f>
        <v>0</v>
      </c>
      <c r="U2095" s="3"/>
    </row>
    <row r="2096" spans="1:21" x14ac:dyDescent="0.3">
      <c r="A2096">
        <v>47</v>
      </c>
      <c r="B2096" t="s">
        <v>983</v>
      </c>
      <c r="C2096" t="s">
        <v>2041</v>
      </c>
      <c r="D2096">
        <v>2007</v>
      </c>
      <c r="E2096">
        <v>5</v>
      </c>
      <c r="F2096">
        <v>5</v>
      </c>
      <c r="G2096">
        <v>0</v>
      </c>
      <c r="H2096">
        <v>72</v>
      </c>
      <c r="I2096">
        <v>30</v>
      </c>
      <c r="J2096">
        <v>14.4</v>
      </c>
      <c r="K2096">
        <v>33.17</v>
      </c>
      <c r="L2096">
        <v>0</v>
      </c>
      <c r="M2096">
        <v>0</v>
      </c>
      <c r="N2096">
        <v>1</v>
      </c>
      <c r="O2096" s="2">
        <f t="shared" si="135"/>
        <v>14.4</v>
      </c>
      <c r="P2096" s="2">
        <f t="shared" si="136"/>
        <v>14.4</v>
      </c>
      <c r="Q2096">
        <f t="shared" si="137"/>
        <v>47.57</v>
      </c>
      <c r="R2096">
        <f t="shared" si="138"/>
        <v>0</v>
      </c>
      <c r="S2096" s="3">
        <f>IF(odi[[#This Row],[Milestones]]=0,0,(odi[[#This Row],[Mat]]/odi[[#This Row],[Milestones]]))</f>
        <v>0</v>
      </c>
      <c r="T2096" s="3">
        <f>odi[[#This Row],[Milestones]]/odi[[#This Row],[Mat]]*100</f>
        <v>0</v>
      </c>
      <c r="U2096" s="3"/>
    </row>
    <row r="2097" spans="1:21" x14ac:dyDescent="0.3">
      <c r="A2097">
        <v>24</v>
      </c>
      <c r="B2097" t="s">
        <v>3156</v>
      </c>
      <c r="C2097" t="s">
        <v>13</v>
      </c>
      <c r="D2097">
        <v>1985</v>
      </c>
      <c r="E2097">
        <v>23</v>
      </c>
      <c r="F2097">
        <v>8</v>
      </c>
      <c r="G2097">
        <v>3</v>
      </c>
      <c r="H2097">
        <v>13</v>
      </c>
      <c r="I2097">
        <v>4</v>
      </c>
      <c r="J2097">
        <v>2.6</v>
      </c>
      <c r="K2097">
        <v>44.82</v>
      </c>
      <c r="L2097">
        <v>0</v>
      </c>
      <c r="M2097">
        <v>0</v>
      </c>
      <c r="N2097">
        <v>3</v>
      </c>
      <c r="O2097" s="2">
        <f t="shared" si="135"/>
        <v>0.56521739130434778</v>
      </c>
      <c r="P2097" s="2">
        <f t="shared" si="136"/>
        <v>1.625</v>
      </c>
      <c r="Q2097">
        <f t="shared" si="137"/>
        <v>47.42</v>
      </c>
      <c r="R2097">
        <f t="shared" si="138"/>
        <v>0</v>
      </c>
      <c r="S2097" s="3">
        <f>IF(odi[[#This Row],[Milestones]]=0,0,(odi[[#This Row],[Mat]]/odi[[#This Row],[Milestones]]))</f>
        <v>0</v>
      </c>
      <c r="T2097" s="3">
        <f>odi[[#This Row],[Milestones]]/odi[[#This Row],[Mat]]*100</f>
        <v>0</v>
      </c>
      <c r="U2097" s="3"/>
    </row>
    <row r="2098" spans="1:21" x14ac:dyDescent="0.3">
      <c r="A2098">
        <v>24</v>
      </c>
      <c r="B2098" t="s">
        <v>560</v>
      </c>
      <c r="C2098" t="s">
        <v>2026</v>
      </c>
      <c r="D2098">
        <v>2019</v>
      </c>
      <c r="E2098">
        <v>2</v>
      </c>
      <c r="F2098">
        <v>2</v>
      </c>
      <c r="G2098">
        <v>0</v>
      </c>
      <c r="H2098">
        <v>18</v>
      </c>
      <c r="I2098">
        <v>12</v>
      </c>
      <c r="J2098">
        <v>9</v>
      </c>
      <c r="K2098">
        <v>38.29</v>
      </c>
      <c r="L2098">
        <v>0</v>
      </c>
      <c r="M2098">
        <v>0</v>
      </c>
      <c r="N2098">
        <v>0</v>
      </c>
      <c r="O2098" s="2">
        <f t="shared" si="135"/>
        <v>9</v>
      </c>
      <c r="P2098" s="2">
        <f t="shared" si="136"/>
        <v>9</v>
      </c>
      <c r="Q2098">
        <f t="shared" si="137"/>
        <v>47.29</v>
      </c>
      <c r="R2098">
        <f t="shared" si="138"/>
        <v>0</v>
      </c>
      <c r="S2098" s="3">
        <f>IF(odi[[#This Row],[Milestones]]=0,0,(odi[[#This Row],[Mat]]/odi[[#This Row],[Milestones]]))</f>
        <v>0</v>
      </c>
      <c r="T2098" s="3">
        <f>odi[[#This Row],[Milestones]]/odi[[#This Row],[Mat]]*100</f>
        <v>0</v>
      </c>
      <c r="U2098" s="3"/>
    </row>
    <row r="2099" spans="1:21" x14ac:dyDescent="0.3">
      <c r="A2099">
        <v>24</v>
      </c>
      <c r="B2099" t="s">
        <v>2809</v>
      </c>
      <c r="C2099" t="s">
        <v>2022</v>
      </c>
      <c r="D2099">
        <v>1975</v>
      </c>
      <c r="E2099">
        <v>3</v>
      </c>
      <c r="F2099">
        <v>3</v>
      </c>
      <c r="G2099">
        <v>0</v>
      </c>
      <c r="H2099">
        <v>54</v>
      </c>
      <c r="I2099">
        <v>30</v>
      </c>
      <c r="J2099">
        <v>18</v>
      </c>
      <c r="K2099">
        <v>29.18</v>
      </c>
      <c r="L2099">
        <v>0</v>
      </c>
      <c r="M2099">
        <v>0</v>
      </c>
      <c r="N2099">
        <v>0</v>
      </c>
      <c r="O2099" s="2">
        <f t="shared" si="135"/>
        <v>18</v>
      </c>
      <c r="P2099" s="2">
        <f t="shared" si="136"/>
        <v>18</v>
      </c>
      <c r="Q2099">
        <f t="shared" si="137"/>
        <v>47.18</v>
      </c>
      <c r="R2099">
        <f t="shared" si="138"/>
        <v>0</v>
      </c>
      <c r="S2099" s="3">
        <f>IF(odi[[#This Row],[Milestones]]=0,0,(odi[[#This Row],[Mat]]/odi[[#This Row],[Milestones]]))</f>
        <v>0</v>
      </c>
      <c r="T2099" s="3">
        <f>odi[[#This Row],[Milestones]]/odi[[#This Row],[Mat]]*100</f>
        <v>0</v>
      </c>
      <c r="U2099" s="3"/>
    </row>
    <row r="2100" spans="1:21" x14ac:dyDescent="0.3">
      <c r="A2100">
        <v>33</v>
      </c>
      <c r="B2100" t="s">
        <v>2885</v>
      </c>
      <c r="C2100" t="s">
        <v>2022</v>
      </c>
      <c r="D2100">
        <v>1975</v>
      </c>
      <c r="E2100">
        <v>3</v>
      </c>
      <c r="F2100">
        <v>3</v>
      </c>
      <c r="G2100">
        <v>1</v>
      </c>
      <c r="H2100">
        <v>41</v>
      </c>
      <c r="I2100">
        <v>19</v>
      </c>
      <c r="J2100">
        <v>20.5</v>
      </c>
      <c r="K2100">
        <v>26.62</v>
      </c>
      <c r="L2100">
        <v>0</v>
      </c>
      <c r="M2100">
        <v>0</v>
      </c>
      <c r="N2100">
        <v>0</v>
      </c>
      <c r="O2100" s="2">
        <f t="shared" si="135"/>
        <v>13.666666666666666</v>
      </c>
      <c r="P2100" s="2">
        <f t="shared" si="136"/>
        <v>13.666666666666666</v>
      </c>
      <c r="Q2100">
        <f t="shared" si="137"/>
        <v>47.120000000000005</v>
      </c>
      <c r="R2100">
        <f t="shared" si="138"/>
        <v>0</v>
      </c>
      <c r="S2100" s="3">
        <f>IF(odi[[#This Row],[Milestones]]=0,0,(odi[[#This Row],[Mat]]/odi[[#This Row],[Milestones]]))</f>
        <v>0</v>
      </c>
      <c r="T2100" s="3">
        <f>odi[[#This Row],[Milestones]]/odi[[#This Row],[Mat]]*100</f>
        <v>0</v>
      </c>
      <c r="U2100" s="3"/>
    </row>
    <row r="2101" spans="1:21" x14ac:dyDescent="0.3">
      <c r="A2101">
        <v>27</v>
      </c>
      <c r="B2101" t="s">
        <v>2915</v>
      </c>
      <c r="C2101" t="s">
        <v>18</v>
      </c>
      <c r="D2101">
        <v>1984</v>
      </c>
      <c r="E2101">
        <v>5</v>
      </c>
      <c r="F2101">
        <v>5</v>
      </c>
      <c r="G2101">
        <v>1</v>
      </c>
      <c r="H2101">
        <v>38</v>
      </c>
      <c r="I2101">
        <v>10</v>
      </c>
      <c r="J2101">
        <v>9.5</v>
      </c>
      <c r="K2101">
        <v>37.619999999999997</v>
      </c>
      <c r="L2101">
        <v>0</v>
      </c>
      <c r="M2101">
        <v>0</v>
      </c>
      <c r="N2101">
        <v>0</v>
      </c>
      <c r="O2101" s="2">
        <f t="shared" si="135"/>
        <v>7.6</v>
      </c>
      <c r="P2101" s="2">
        <f t="shared" si="136"/>
        <v>7.6</v>
      </c>
      <c r="Q2101">
        <f t="shared" si="137"/>
        <v>47.12</v>
      </c>
      <c r="R2101">
        <f t="shared" si="138"/>
        <v>0</v>
      </c>
      <c r="S2101" s="3">
        <f>IF(odi[[#This Row],[Milestones]]=0,0,(odi[[#This Row],[Mat]]/odi[[#This Row],[Milestones]]))</f>
        <v>0</v>
      </c>
      <c r="T2101" s="3">
        <f>odi[[#This Row],[Milestones]]/odi[[#This Row],[Mat]]*100</f>
        <v>0</v>
      </c>
      <c r="U2101" s="3"/>
    </row>
    <row r="2102" spans="1:21" x14ac:dyDescent="0.3">
      <c r="A2102">
        <v>3</v>
      </c>
      <c r="B2102" t="s">
        <v>3145</v>
      </c>
      <c r="C2102" t="s">
        <v>2030</v>
      </c>
      <c r="D2102">
        <v>2006</v>
      </c>
      <c r="E2102">
        <v>2</v>
      </c>
      <c r="F2102">
        <v>2</v>
      </c>
      <c r="G2102">
        <v>0</v>
      </c>
      <c r="H2102">
        <v>14</v>
      </c>
      <c r="I2102">
        <v>13</v>
      </c>
      <c r="J2102">
        <v>7</v>
      </c>
      <c r="K2102">
        <v>40</v>
      </c>
      <c r="L2102">
        <v>0</v>
      </c>
      <c r="M2102">
        <v>0</v>
      </c>
      <c r="N2102">
        <v>0</v>
      </c>
      <c r="O2102" s="2">
        <f t="shared" si="135"/>
        <v>7</v>
      </c>
      <c r="P2102" s="2">
        <f t="shared" si="136"/>
        <v>7</v>
      </c>
      <c r="Q2102">
        <f t="shared" si="137"/>
        <v>47</v>
      </c>
      <c r="R2102">
        <f t="shared" si="138"/>
        <v>0</v>
      </c>
      <c r="S2102" s="3">
        <f>IF(odi[[#This Row],[Milestones]]=0,0,(odi[[#This Row],[Mat]]/odi[[#This Row],[Milestones]]))</f>
        <v>0</v>
      </c>
      <c r="T2102" s="3">
        <f>odi[[#This Row],[Milestones]]/odi[[#This Row],[Mat]]*100</f>
        <v>0</v>
      </c>
      <c r="U2102" s="3"/>
    </row>
    <row r="2103" spans="1:21" x14ac:dyDescent="0.3">
      <c r="A2103">
        <v>22</v>
      </c>
      <c r="B2103" t="s">
        <v>2949</v>
      </c>
      <c r="C2103" t="s">
        <v>12</v>
      </c>
      <c r="D2103">
        <v>1991</v>
      </c>
      <c r="E2103">
        <v>52</v>
      </c>
      <c r="F2103">
        <v>18</v>
      </c>
      <c r="G2103">
        <v>6</v>
      </c>
      <c r="H2103">
        <v>34</v>
      </c>
      <c r="I2103">
        <v>9</v>
      </c>
      <c r="J2103">
        <v>2.83</v>
      </c>
      <c r="K2103">
        <v>44.15</v>
      </c>
      <c r="L2103">
        <v>0</v>
      </c>
      <c r="M2103">
        <v>0</v>
      </c>
      <c r="N2103">
        <v>6</v>
      </c>
      <c r="O2103" s="2">
        <f t="shared" si="135"/>
        <v>0.65384615384615385</v>
      </c>
      <c r="P2103" s="2">
        <f t="shared" si="136"/>
        <v>1.8888888888888888</v>
      </c>
      <c r="Q2103">
        <f t="shared" si="137"/>
        <v>46.98</v>
      </c>
      <c r="R2103">
        <f t="shared" si="138"/>
        <v>0</v>
      </c>
      <c r="S2103" s="3">
        <f>IF(odi[[#This Row],[Milestones]]=0,0,(odi[[#This Row],[Mat]]/odi[[#This Row],[Milestones]]))</f>
        <v>0</v>
      </c>
      <c r="T2103" s="3">
        <f>odi[[#This Row],[Milestones]]/odi[[#This Row],[Mat]]*100</f>
        <v>0</v>
      </c>
      <c r="U2103" s="3"/>
    </row>
    <row r="2104" spans="1:21" x14ac:dyDescent="0.3">
      <c r="A2104">
        <v>42</v>
      </c>
      <c r="B2104" t="s">
        <v>2687</v>
      </c>
      <c r="C2104" t="s">
        <v>19</v>
      </c>
      <c r="D2104">
        <v>2001</v>
      </c>
      <c r="E2104">
        <v>49</v>
      </c>
      <c r="F2104">
        <v>26</v>
      </c>
      <c r="G2104">
        <v>8</v>
      </c>
      <c r="H2104">
        <v>92</v>
      </c>
      <c r="I2104">
        <v>18</v>
      </c>
      <c r="J2104">
        <v>5.1100000000000003</v>
      </c>
      <c r="K2104">
        <v>41.81</v>
      </c>
      <c r="L2104">
        <v>0</v>
      </c>
      <c r="M2104">
        <v>0</v>
      </c>
      <c r="N2104">
        <v>5</v>
      </c>
      <c r="O2104" s="2">
        <f t="shared" si="135"/>
        <v>1.8775510204081634</v>
      </c>
      <c r="P2104" s="2">
        <f t="shared" si="136"/>
        <v>3.5384615384615383</v>
      </c>
      <c r="Q2104">
        <f t="shared" si="137"/>
        <v>46.92</v>
      </c>
      <c r="R2104">
        <f t="shared" si="138"/>
        <v>0</v>
      </c>
      <c r="S2104" s="3">
        <f>IF(odi[[#This Row],[Milestones]]=0,0,(odi[[#This Row],[Mat]]/odi[[#This Row],[Milestones]]))</f>
        <v>0</v>
      </c>
      <c r="T2104" s="3">
        <f>odi[[#This Row],[Milestones]]/odi[[#This Row],[Mat]]*100</f>
        <v>0</v>
      </c>
      <c r="U2104" s="3"/>
    </row>
    <row r="2105" spans="1:21" x14ac:dyDescent="0.3">
      <c r="A2105">
        <v>30</v>
      </c>
      <c r="B2105" t="s">
        <v>2988</v>
      </c>
      <c r="C2105" t="s">
        <v>22</v>
      </c>
      <c r="D2105">
        <v>2010</v>
      </c>
      <c r="E2105">
        <v>3</v>
      </c>
      <c r="F2105">
        <v>3</v>
      </c>
      <c r="G2105">
        <v>0</v>
      </c>
      <c r="H2105">
        <v>28</v>
      </c>
      <c r="I2105">
        <v>15</v>
      </c>
      <c r="J2105">
        <v>9.33</v>
      </c>
      <c r="K2105">
        <v>37.33</v>
      </c>
      <c r="L2105">
        <v>0</v>
      </c>
      <c r="M2105">
        <v>0</v>
      </c>
      <c r="N2105">
        <v>0</v>
      </c>
      <c r="O2105" s="2">
        <f t="shared" si="135"/>
        <v>9.3333333333333339</v>
      </c>
      <c r="P2105" s="2">
        <f t="shared" si="136"/>
        <v>9.3333333333333339</v>
      </c>
      <c r="Q2105">
        <f t="shared" si="137"/>
        <v>46.66</v>
      </c>
      <c r="R2105">
        <f t="shared" si="138"/>
        <v>0</v>
      </c>
      <c r="S2105" s="3">
        <f>IF(odi[[#This Row],[Milestones]]=0,0,(odi[[#This Row],[Mat]]/odi[[#This Row],[Milestones]]))</f>
        <v>0</v>
      </c>
      <c r="T2105" s="3">
        <f>odi[[#This Row],[Milestones]]/odi[[#This Row],[Mat]]*100</f>
        <v>0</v>
      </c>
      <c r="U2105" s="3"/>
    </row>
    <row r="2106" spans="1:21" x14ac:dyDescent="0.3">
      <c r="A2106">
        <v>12</v>
      </c>
      <c r="B2106" t="s">
        <v>1756</v>
      </c>
      <c r="C2106" t="s">
        <v>19</v>
      </c>
      <c r="D2106">
        <v>2010</v>
      </c>
      <c r="E2106">
        <v>39</v>
      </c>
      <c r="F2106">
        <v>23</v>
      </c>
      <c r="G2106">
        <v>13</v>
      </c>
      <c r="H2106">
        <v>55</v>
      </c>
      <c r="I2106">
        <v>9</v>
      </c>
      <c r="J2106">
        <v>5.5</v>
      </c>
      <c r="K2106">
        <v>41.04</v>
      </c>
      <c r="L2106">
        <v>0</v>
      </c>
      <c r="M2106">
        <v>0</v>
      </c>
      <c r="N2106">
        <v>2</v>
      </c>
      <c r="O2106" s="2">
        <f t="shared" si="135"/>
        <v>1.4102564102564104</v>
      </c>
      <c r="P2106" s="2">
        <f t="shared" si="136"/>
        <v>2.3913043478260869</v>
      </c>
      <c r="Q2106">
        <f t="shared" si="137"/>
        <v>46.54</v>
      </c>
      <c r="R2106">
        <f t="shared" si="138"/>
        <v>0</v>
      </c>
      <c r="S2106" s="3">
        <f>IF(odi[[#This Row],[Milestones]]=0,0,(odi[[#This Row],[Mat]]/odi[[#This Row],[Milestones]]))</f>
        <v>0</v>
      </c>
      <c r="T2106" s="3">
        <f>odi[[#This Row],[Milestones]]/odi[[#This Row],[Mat]]*100</f>
        <v>0</v>
      </c>
      <c r="U2106" s="3"/>
    </row>
    <row r="2107" spans="1:21" x14ac:dyDescent="0.3">
      <c r="A2107">
        <v>48</v>
      </c>
      <c r="B2107" t="s">
        <v>3073</v>
      </c>
      <c r="C2107" t="s">
        <v>15</v>
      </c>
      <c r="D2107">
        <v>1978</v>
      </c>
      <c r="E2107">
        <v>1</v>
      </c>
      <c r="F2107">
        <v>1</v>
      </c>
      <c r="G2107">
        <v>1</v>
      </c>
      <c r="H2107">
        <v>20</v>
      </c>
      <c r="I2107">
        <v>20</v>
      </c>
      <c r="J2107">
        <v>0</v>
      </c>
      <c r="K2107">
        <v>46.51</v>
      </c>
      <c r="L2107">
        <v>0</v>
      </c>
      <c r="M2107">
        <v>0</v>
      </c>
      <c r="N2107">
        <v>0</v>
      </c>
      <c r="O2107" s="2">
        <f t="shared" si="135"/>
        <v>20</v>
      </c>
      <c r="P2107" s="2">
        <f t="shared" si="136"/>
        <v>20</v>
      </c>
      <c r="Q2107">
        <f t="shared" si="137"/>
        <v>46.51</v>
      </c>
      <c r="R2107">
        <f t="shared" si="138"/>
        <v>0</v>
      </c>
      <c r="S2107" s="3">
        <f>IF(odi[[#This Row],[Milestones]]=0,0,(odi[[#This Row],[Mat]]/odi[[#This Row],[Milestones]]))</f>
        <v>0</v>
      </c>
      <c r="T2107" s="3">
        <f>odi[[#This Row],[Milestones]]/odi[[#This Row],[Mat]]*100</f>
        <v>0</v>
      </c>
      <c r="U2107" s="3"/>
    </row>
    <row r="2108" spans="1:21" x14ac:dyDescent="0.3">
      <c r="A2108">
        <v>35</v>
      </c>
      <c r="B2108" t="s">
        <v>3239</v>
      </c>
      <c r="C2108" t="s">
        <v>20</v>
      </c>
      <c r="D2108">
        <v>2003</v>
      </c>
      <c r="E2108">
        <v>1</v>
      </c>
      <c r="F2108">
        <v>1</v>
      </c>
      <c r="G2108">
        <v>0</v>
      </c>
      <c r="H2108">
        <v>9</v>
      </c>
      <c r="I2108">
        <v>9</v>
      </c>
      <c r="J2108">
        <v>9</v>
      </c>
      <c r="K2108">
        <v>37.5</v>
      </c>
      <c r="L2108">
        <v>0</v>
      </c>
      <c r="M2108">
        <v>0</v>
      </c>
      <c r="N2108">
        <v>0</v>
      </c>
      <c r="O2108" s="2">
        <f t="shared" si="135"/>
        <v>9</v>
      </c>
      <c r="P2108" s="2">
        <f t="shared" si="136"/>
        <v>9</v>
      </c>
      <c r="Q2108">
        <f t="shared" si="137"/>
        <v>46.5</v>
      </c>
      <c r="R2108">
        <f t="shared" si="138"/>
        <v>0</v>
      </c>
      <c r="S2108" s="3">
        <f>IF(odi[[#This Row],[Milestones]]=0,0,(odi[[#This Row],[Mat]]/odi[[#This Row],[Milestones]]))</f>
        <v>0</v>
      </c>
      <c r="T2108" s="3">
        <f>odi[[#This Row],[Milestones]]/odi[[#This Row],[Mat]]*100</f>
        <v>0</v>
      </c>
      <c r="U2108" s="3"/>
    </row>
    <row r="2109" spans="1:21" x14ac:dyDescent="0.3">
      <c r="A2109">
        <v>41</v>
      </c>
      <c r="B2109" t="s">
        <v>3099</v>
      </c>
      <c r="C2109" t="s">
        <v>16</v>
      </c>
      <c r="D2109">
        <v>1976</v>
      </c>
      <c r="E2109">
        <v>4</v>
      </c>
      <c r="F2109">
        <v>2</v>
      </c>
      <c r="G2109">
        <v>0</v>
      </c>
      <c r="H2109">
        <v>17</v>
      </c>
      <c r="I2109">
        <v>10</v>
      </c>
      <c r="J2109">
        <v>8.5</v>
      </c>
      <c r="K2109">
        <v>37.770000000000003</v>
      </c>
      <c r="L2109">
        <v>0</v>
      </c>
      <c r="M2109">
        <v>0</v>
      </c>
      <c r="N2109">
        <v>0</v>
      </c>
      <c r="O2109" s="2">
        <f t="shared" si="135"/>
        <v>4.25</v>
      </c>
      <c r="P2109" s="2">
        <f t="shared" si="136"/>
        <v>8.5</v>
      </c>
      <c r="Q2109">
        <f t="shared" si="137"/>
        <v>46.27</v>
      </c>
      <c r="R2109">
        <f t="shared" si="138"/>
        <v>0</v>
      </c>
      <c r="S2109" s="3">
        <f>IF(odi[[#This Row],[Milestones]]=0,0,(odi[[#This Row],[Mat]]/odi[[#This Row],[Milestones]]))</f>
        <v>0</v>
      </c>
      <c r="T2109" s="3">
        <f>odi[[#This Row],[Milestones]]/odi[[#This Row],[Mat]]*100</f>
        <v>0</v>
      </c>
      <c r="U2109" s="3"/>
    </row>
    <row r="2110" spans="1:21" x14ac:dyDescent="0.3">
      <c r="A2110">
        <v>18</v>
      </c>
      <c r="B2110" t="s">
        <v>3017</v>
      </c>
      <c r="C2110" t="s">
        <v>2022</v>
      </c>
      <c r="D2110">
        <v>1996</v>
      </c>
      <c r="E2110">
        <v>7</v>
      </c>
      <c r="F2110">
        <v>6</v>
      </c>
      <c r="G2110">
        <v>0</v>
      </c>
      <c r="H2110">
        <v>26</v>
      </c>
      <c r="I2110">
        <v>13</v>
      </c>
      <c r="J2110">
        <v>4.33</v>
      </c>
      <c r="K2110">
        <v>41.93</v>
      </c>
      <c r="L2110">
        <v>0</v>
      </c>
      <c r="M2110">
        <v>0</v>
      </c>
      <c r="N2110">
        <v>1</v>
      </c>
      <c r="O2110" s="2">
        <f t="shared" si="135"/>
        <v>3.7142857142857144</v>
      </c>
      <c r="P2110" s="2">
        <f t="shared" si="136"/>
        <v>4.333333333333333</v>
      </c>
      <c r="Q2110">
        <f t="shared" si="137"/>
        <v>46.26</v>
      </c>
      <c r="R2110">
        <f t="shared" si="138"/>
        <v>0</v>
      </c>
      <c r="S2110" s="3">
        <f>IF(odi[[#This Row],[Milestones]]=0,0,(odi[[#This Row],[Mat]]/odi[[#This Row],[Milestones]]))</f>
        <v>0</v>
      </c>
      <c r="T2110" s="3">
        <f>odi[[#This Row],[Milestones]]/odi[[#This Row],[Mat]]*100</f>
        <v>0</v>
      </c>
      <c r="U2110" s="3"/>
    </row>
    <row r="2111" spans="1:21" x14ac:dyDescent="0.3">
      <c r="A2111">
        <v>4</v>
      </c>
      <c r="B2111" t="s">
        <v>1601</v>
      </c>
      <c r="C2111" t="s">
        <v>2024</v>
      </c>
      <c r="D2111">
        <v>2013</v>
      </c>
      <c r="E2111">
        <v>17</v>
      </c>
      <c r="F2111">
        <v>11</v>
      </c>
      <c r="G2111">
        <v>4</v>
      </c>
      <c r="H2111">
        <v>35</v>
      </c>
      <c r="I2111">
        <v>21</v>
      </c>
      <c r="J2111">
        <v>5</v>
      </c>
      <c r="K2111">
        <v>41.17</v>
      </c>
      <c r="L2111">
        <v>0</v>
      </c>
      <c r="M2111">
        <v>0</v>
      </c>
      <c r="N2111">
        <v>4</v>
      </c>
      <c r="O2111" s="2">
        <f t="shared" si="135"/>
        <v>2.0588235294117645</v>
      </c>
      <c r="P2111" s="2">
        <f t="shared" si="136"/>
        <v>3.1818181818181817</v>
      </c>
      <c r="Q2111">
        <f t="shared" si="137"/>
        <v>46.17</v>
      </c>
      <c r="R2111">
        <f t="shared" si="138"/>
        <v>0</v>
      </c>
      <c r="S2111" s="3">
        <f>IF(odi[[#This Row],[Milestones]]=0,0,(odi[[#This Row],[Mat]]/odi[[#This Row],[Milestones]]))</f>
        <v>0</v>
      </c>
      <c r="T2111" s="3">
        <f>odi[[#This Row],[Milestones]]/odi[[#This Row],[Mat]]*100</f>
        <v>0</v>
      </c>
      <c r="U2111" s="3"/>
    </row>
    <row r="2112" spans="1:21" x14ac:dyDescent="0.3">
      <c r="A2112">
        <v>7</v>
      </c>
      <c r="B2112" t="s">
        <v>1572</v>
      </c>
      <c r="C2112" t="s">
        <v>13</v>
      </c>
      <c r="D2112">
        <v>2009</v>
      </c>
      <c r="E2112">
        <v>10</v>
      </c>
      <c r="F2112">
        <v>8</v>
      </c>
      <c r="G2112">
        <v>2</v>
      </c>
      <c r="H2112">
        <v>30</v>
      </c>
      <c r="I2112">
        <v>17</v>
      </c>
      <c r="J2112">
        <v>5</v>
      </c>
      <c r="K2112">
        <v>41.09</v>
      </c>
      <c r="L2112">
        <v>0</v>
      </c>
      <c r="M2112">
        <v>0</v>
      </c>
      <c r="N2112">
        <v>1</v>
      </c>
      <c r="O2112" s="2">
        <f t="shared" si="135"/>
        <v>3</v>
      </c>
      <c r="P2112" s="2">
        <f t="shared" si="136"/>
        <v>3.75</v>
      </c>
      <c r="Q2112">
        <f t="shared" si="137"/>
        <v>46.09</v>
      </c>
      <c r="R2112">
        <f t="shared" si="138"/>
        <v>0</v>
      </c>
      <c r="S2112" s="3">
        <f>IF(odi[[#This Row],[Milestones]]=0,0,(odi[[#This Row],[Mat]]/odi[[#This Row],[Milestones]]))</f>
        <v>0</v>
      </c>
      <c r="T2112" s="3">
        <f>odi[[#This Row],[Milestones]]/odi[[#This Row],[Mat]]*100</f>
        <v>0</v>
      </c>
      <c r="U2112" s="3"/>
    </row>
    <row r="2113" spans="1:21" x14ac:dyDescent="0.3">
      <c r="A2113">
        <v>18</v>
      </c>
      <c r="B2113" t="s">
        <v>1843</v>
      </c>
      <c r="C2113" t="s">
        <v>14</v>
      </c>
      <c r="D2113">
        <v>2007</v>
      </c>
      <c r="E2113">
        <v>19</v>
      </c>
      <c r="F2113">
        <v>7</v>
      </c>
      <c r="G2113">
        <v>2</v>
      </c>
      <c r="H2113">
        <v>8</v>
      </c>
      <c r="I2113">
        <v>4</v>
      </c>
      <c r="J2113">
        <v>1.6</v>
      </c>
      <c r="K2113">
        <v>44.44</v>
      </c>
      <c r="L2113">
        <v>0</v>
      </c>
      <c r="M2113">
        <v>0</v>
      </c>
      <c r="N2113">
        <v>4</v>
      </c>
      <c r="O2113" s="2">
        <f t="shared" si="135"/>
        <v>0.42105263157894735</v>
      </c>
      <c r="P2113" s="2">
        <f t="shared" si="136"/>
        <v>1.1428571428571428</v>
      </c>
      <c r="Q2113">
        <f t="shared" si="137"/>
        <v>46.04</v>
      </c>
      <c r="R2113">
        <f t="shared" si="138"/>
        <v>0</v>
      </c>
      <c r="S2113" s="3">
        <f>IF(odi[[#This Row],[Milestones]]=0,0,(odi[[#This Row],[Mat]]/odi[[#This Row],[Milestones]]))</f>
        <v>0</v>
      </c>
      <c r="T2113" s="3">
        <f>odi[[#This Row],[Milestones]]/odi[[#This Row],[Mat]]*100</f>
        <v>0</v>
      </c>
      <c r="U2113" s="3"/>
    </row>
    <row r="2114" spans="1:21" x14ac:dyDescent="0.3">
      <c r="A2114">
        <v>3</v>
      </c>
      <c r="B2114" t="s">
        <v>2899</v>
      </c>
      <c r="C2114" t="s">
        <v>12</v>
      </c>
      <c r="D2114">
        <v>1986</v>
      </c>
      <c r="E2114">
        <v>14</v>
      </c>
      <c r="F2114">
        <v>8</v>
      </c>
      <c r="G2114">
        <v>3</v>
      </c>
      <c r="H2114">
        <v>39</v>
      </c>
      <c r="I2114">
        <v>8</v>
      </c>
      <c r="J2114">
        <v>7.8</v>
      </c>
      <c r="K2114">
        <v>38.229999999999997</v>
      </c>
      <c r="L2114">
        <v>0</v>
      </c>
      <c r="M2114">
        <v>0</v>
      </c>
      <c r="N2114">
        <v>0</v>
      </c>
      <c r="O2114" s="2">
        <f t="shared" ref="O2114:O2177" si="139">H2114/E2114</f>
        <v>2.7857142857142856</v>
      </c>
      <c r="P2114" s="2">
        <f t="shared" ref="P2114:P2177" si="140">H2114/F2114</f>
        <v>4.875</v>
      </c>
      <c r="Q2114">
        <f t="shared" ref="Q2114:Q2177" si="141">K2114+J2114</f>
        <v>46.029999999999994</v>
      </c>
      <c r="R2114">
        <f t="shared" ref="R2114:R2177" si="142">M2114+L2114</f>
        <v>0</v>
      </c>
      <c r="S2114" s="3">
        <f>IF(odi[[#This Row],[Milestones]]=0,0,(odi[[#This Row],[Mat]]/odi[[#This Row],[Milestones]]))</f>
        <v>0</v>
      </c>
      <c r="T2114" s="3">
        <f>odi[[#This Row],[Milestones]]/odi[[#This Row],[Mat]]*100</f>
        <v>0</v>
      </c>
      <c r="U2114" s="3"/>
    </row>
    <row r="2115" spans="1:21" x14ac:dyDescent="0.3">
      <c r="A2115">
        <v>25</v>
      </c>
      <c r="B2115" t="s">
        <v>3157</v>
      </c>
      <c r="C2115" t="s">
        <v>18</v>
      </c>
      <c r="D2115">
        <v>1997</v>
      </c>
      <c r="E2115">
        <v>11</v>
      </c>
      <c r="F2115">
        <v>6</v>
      </c>
      <c r="G2115">
        <v>4</v>
      </c>
      <c r="H2115">
        <v>13</v>
      </c>
      <c r="I2115">
        <v>7</v>
      </c>
      <c r="J2115">
        <v>6.5</v>
      </c>
      <c r="K2115">
        <v>39.39</v>
      </c>
      <c r="L2115">
        <v>0</v>
      </c>
      <c r="M2115">
        <v>0</v>
      </c>
      <c r="N2115">
        <v>1</v>
      </c>
      <c r="O2115" s="2">
        <f t="shared" si="139"/>
        <v>1.1818181818181819</v>
      </c>
      <c r="P2115" s="2">
        <f t="shared" si="140"/>
        <v>2.1666666666666665</v>
      </c>
      <c r="Q2115">
        <f t="shared" si="141"/>
        <v>45.89</v>
      </c>
      <c r="R2115">
        <f t="shared" si="142"/>
        <v>0</v>
      </c>
      <c r="S2115" s="3">
        <f>IF(odi[[#This Row],[Milestones]]=0,0,(odi[[#This Row],[Mat]]/odi[[#This Row],[Milestones]]))</f>
        <v>0</v>
      </c>
      <c r="T2115" s="3">
        <f>odi[[#This Row],[Milestones]]/odi[[#This Row],[Mat]]*100</f>
        <v>0</v>
      </c>
      <c r="U2115" s="3"/>
    </row>
    <row r="2116" spans="1:21" x14ac:dyDescent="0.3">
      <c r="A2116">
        <v>7</v>
      </c>
      <c r="B2116" t="s">
        <v>3146</v>
      </c>
      <c r="C2116" t="s">
        <v>12</v>
      </c>
      <c r="D2116">
        <v>1975</v>
      </c>
      <c r="E2116">
        <v>9</v>
      </c>
      <c r="F2116">
        <v>3</v>
      </c>
      <c r="G2116">
        <v>1</v>
      </c>
      <c r="H2116">
        <v>14</v>
      </c>
      <c r="I2116">
        <v>8</v>
      </c>
      <c r="J2116">
        <v>7</v>
      </c>
      <c r="K2116">
        <v>38.880000000000003</v>
      </c>
      <c r="L2116">
        <v>0</v>
      </c>
      <c r="M2116">
        <v>0</v>
      </c>
      <c r="N2116">
        <v>1</v>
      </c>
      <c r="O2116" s="2">
        <f t="shared" si="139"/>
        <v>1.5555555555555556</v>
      </c>
      <c r="P2116" s="2">
        <f t="shared" si="140"/>
        <v>4.666666666666667</v>
      </c>
      <c r="Q2116">
        <f t="shared" si="141"/>
        <v>45.88</v>
      </c>
      <c r="R2116">
        <f t="shared" si="142"/>
        <v>0</v>
      </c>
      <c r="S2116" s="3">
        <f>IF(odi[[#This Row],[Milestones]]=0,0,(odi[[#This Row],[Mat]]/odi[[#This Row],[Milestones]]))</f>
        <v>0</v>
      </c>
      <c r="T2116" s="3">
        <f>odi[[#This Row],[Milestones]]/odi[[#This Row],[Mat]]*100</f>
        <v>0</v>
      </c>
      <c r="U2116" s="3"/>
    </row>
    <row r="2117" spans="1:21" x14ac:dyDescent="0.3">
      <c r="A2117">
        <v>15</v>
      </c>
      <c r="B2117" t="s">
        <v>3224</v>
      </c>
      <c r="C2117" t="s">
        <v>12</v>
      </c>
      <c r="D2117">
        <v>1985</v>
      </c>
      <c r="E2117">
        <v>8</v>
      </c>
      <c r="F2117">
        <v>4</v>
      </c>
      <c r="G2117">
        <v>1</v>
      </c>
      <c r="H2117">
        <v>9</v>
      </c>
      <c r="I2117">
        <v>6</v>
      </c>
      <c r="J2117">
        <v>3</v>
      </c>
      <c r="K2117">
        <v>42.85</v>
      </c>
      <c r="L2117">
        <v>0</v>
      </c>
      <c r="M2117">
        <v>0</v>
      </c>
      <c r="N2117">
        <v>2</v>
      </c>
      <c r="O2117" s="2">
        <f t="shared" si="139"/>
        <v>1.125</v>
      </c>
      <c r="P2117" s="2">
        <f t="shared" si="140"/>
        <v>2.25</v>
      </c>
      <c r="Q2117">
        <f t="shared" si="141"/>
        <v>45.85</v>
      </c>
      <c r="R2117">
        <f t="shared" si="142"/>
        <v>0</v>
      </c>
      <c r="S2117" s="3">
        <f>IF(odi[[#This Row],[Milestones]]=0,0,(odi[[#This Row],[Mat]]/odi[[#This Row],[Milestones]]))</f>
        <v>0</v>
      </c>
      <c r="T2117" s="3">
        <f>odi[[#This Row],[Milestones]]/odi[[#This Row],[Mat]]*100</f>
        <v>0</v>
      </c>
      <c r="U2117" s="3"/>
    </row>
    <row r="2118" spans="1:21" x14ac:dyDescent="0.3">
      <c r="A2118">
        <v>48</v>
      </c>
      <c r="B2118" t="s">
        <v>3174</v>
      </c>
      <c r="C2118" t="s">
        <v>17</v>
      </c>
      <c r="D2118">
        <v>2002</v>
      </c>
      <c r="E2118">
        <v>21</v>
      </c>
      <c r="F2118">
        <v>5</v>
      </c>
      <c r="G2118">
        <v>1</v>
      </c>
      <c r="H2118">
        <v>12</v>
      </c>
      <c r="I2118">
        <v>4</v>
      </c>
      <c r="J2118">
        <v>3</v>
      </c>
      <c r="K2118">
        <v>42.85</v>
      </c>
      <c r="L2118">
        <v>0</v>
      </c>
      <c r="M2118">
        <v>0</v>
      </c>
      <c r="N2118">
        <v>1</v>
      </c>
      <c r="O2118" s="2">
        <f t="shared" si="139"/>
        <v>0.5714285714285714</v>
      </c>
      <c r="P2118" s="2">
        <f t="shared" si="140"/>
        <v>2.4</v>
      </c>
      <c r="Q2118">
        <f t="shared" si="141"/>
        <v>45.85</v>
      </c>
      <c r="R2118">
        <f t="shared" si="142"/>
        <v>0</v>
      </c>
      <c r="S2118" s="3">
        <f>IF(odi[[#This Row],[Milestones]]=0,0,(odi[[#This Row],[Mat]]/odi[[#This Row],[Milestones]]))</f>
        <v>0</v>
      </c>
      <c r="T2118" s="3">
        <f>odi[[#This Row],[Milestones]]/odi[[#This Row],[Mat]]*100</f>
        <v>0</v>
      </c>
      <c r="U2118" s="3"/>
    </row>
    <row r="2119" spans="1:21" x14ac:dyDescent="0.3">
      <c r="A2119">
        <v>16</v>
      </c>
      <c r="B2119" t="s">
        <v>469</v>
      </c>
      <c r="C2119" t="s">
        <v>2022</v>
      </c>
      <c r="D2119">
        <v>2019</v>
      </c>
      <c r="E2119">
        <v>3</v>
      </c>
      <c r="F2119">
        <v>2</v>
      </c>
      <c r="G2119">
        <v>0</v>
      </c>
      <c r="H2119">
        <v>6</v>
      </c>
      <c r="I2119">
        <v>4</v>
      </c>
      <c r="J2119">
        <v>3</v>
      </c>
      <c r="K2119">
        <v>42.85</v>
      </c>
      <c r="L2119">
        <v>0</v>
      </c>
      <c r="M2119">
        <v>0</v>
      </c>
      <c r="N2119">
        <v>0</v>
      </c>
      <c r="O2119" s="2">
        <f t="shared" si="139"/>
        <v>2</v>
      </c>
      <c r="P2119" s="2">
        <f t="shared" si="140"/>
        <v>3</v>
      </c>
      <c r="Q2119">
        <f t="shared" si="141"/>
        <v>45.85</v>
      </c>
      <c r="R2119">
        <f t="shared" si="142"/>
        <v>0</v>
      </c>
      <c r="S2119" s="3">
        <f>IF(odi[[#This Row],[Milestones]]=0,0,(odi[[#This Row],[Mat]]/odi[[#This Row],[Milestones]]))</f>
        <v>0</v>
      </c>
      <c r="T2119" s="3">
        <f>odi[[#This Row],[Milestones]]/odi[[#This Row],[Mat]]*100</f>
        <v>0</v>
      </c>
      <c r="U2119" s="3"/>
    </row>
    <row r="2120" spans="1:21" x14ac:dyDescent="0.3">
      <c r="A2120">
        <v>46</v>
      </c>
      <c r="B2120" t="s">
        <v>1528</v>
      </c>
      <c r="C2120" t="s">
        <v>12</v>
      </c>
      <c r="D2120">
        <v>2014</v>
      </c>
      <c r="E2120">
        <v>1</v>
      </c>
      <c r="F2120">
        <v>1</v>
      </c>
      <c r="G2120">
        <v>0</v>
      </c>
      <c r="H2120">
        <v>3</v>
      </c>
      <c r="I2120">
        <v>3</v>
      </c>
      <c r="J2120">
        <v>3</v>
      </c>
      <c r="K2120">
        <v>42.85</v>
      </c>
      <c r="L2120">
        <v>0</v>
      </c>
      <c r="M2120">
        <v>0</v>
      </c>
      <c r="N2120">
        <v>0</v>
      </c>
      <c r="O2120" s="2">
        <f t="shared" si="139"/>
        <v>3</v>
      </c>
      <c r="P2120" s="2">
        <f t="shared" si="140"/>
        <v>3</v>
      </c>
      <c r="Q2120">
        <f t="shared" si="141"/>
        <v>45.85</v>
      </c>
      <c r="R2120">
        <f t="shared" si="142"/>
        <v>0</v>
      </c>
      <c r="S2120" s="3">
        <f>IF(odi[[#This Row],[Milestones]]=0,0,(odi[[#This Row],[Mat]]/odi[[#This Row],[Milestones]]))</f>
        <v>0</v>
      </c>
      <c r="T2120" s="3">
        <f>odi[[#This Row],[Milestones]]/odi[[#This Row],[Mat]]*100</f>
        <v>0</v>
      </c>
      <c r="U2120" s="3"/>
    </row>
    <row r="2121" spans="1:21" x14ac:dyDescent="0.3">
      <c r="A2121">
        <v>26</v>
      </c>
      <c r="B2121" t="s">
        <v>1331</v>
      </c>
      <c r="C2121" t="s">
        <v>2022</v>
      </c>
      <c r="D2121">
        <v>2015</v>
      </c>
      <c r="E2121">
        <v>1</v>
      </c>
      <c r="F2121">
        <v>1</v>
      </c>
      <c r="G2121">
        <v>0</v>
      </c>
      <c r="H2121">
        <v>3</v>
      </c>
      <c r="I2121">
        <v>3</v>
      </c>
      <c r="J2121">
        <v>3</v>
      </c>
      <c r="K2121">
        <v>42.85</v>
      </c>
      <c r="L2121">
        <v>0</v>
      </c>
      <c r="M2121">
        <v>0</v>
      </c>
      <c r="N2121">
        <v>0</v>
      </c>
      <c r="O2121" s="2">
        <f t="shared" si="139"/>
        <v>3</v>
      </c>
      <c r="P2121" s="2">
        <f t="shared" si="140"/>
        <v>3</v>
      </c>
      <c r="Q2121">
        <f t="shared" si="141"/>
        <v>45.85</v>
      </c>
      <c r="R2121">
        <f t="shared" si="142"/>
        <v>0</v>
      </c>
      <c r="S2121" s="3">
        <f>IF(odi[[#This Row],[Milestones]]=0,0,(odi[[#This Row],[Mat]]/odi[[#This Row],[Milestones]]))</f>
        <v>0</v>
      </c>
      <c r="T2121" s="3">
        <f>odi[[#This Row],[Milestones]]/odi[[#This Row],[Mat]]*100</f>
        <v>0</v>
      </c>
      <c r="U2121" s="3"/>
    </row>
    <row r="2122" spans="1:21" x14ac:dyDescent="0.3">
      <c r="A2122">
        <v>13</v>
      </c>
      <c r="B2122" t="s">
        <v>3373</v>
      </c>
      <c r="C2122" t="s">
        <v>19</v>
      </c>
      <c r="D2122">
        <v>2017</v>
      </c>
      <c r="E2122">
        <v>2</v>
      </c>
      <c r="F2122">
        <v>2</v>
      </c>
      <c r="G2122">
        <v>1</v>
      </c>
      <c r="H2122">
        <v>3</v>
      </c>
      <c r="I2122">
        <v>2</v>
      </c>
      <c r="J2122">
        <v>3</v>
      </c>
      <c r="K2122">
        <v>42.85</v>
      </c>
      <c r="L2122">
        <v>0</v>
      </c>
      <c r="M2122">
        <v>0</v>
      </c>
      <c r="N2122">
        <v>0</v>
      </c>
      <c r="O2122" s="2">
        <f t="shared" si="139"/>
        <v>1.5</v>
      </c>
      <c r="P2122" s="2">
        <f t="shared" si="140"/>
        <v>1.5</v>
      </c>
      <c r="Q2122">
        <f t="shared" si="141"/>
        <v>45.85</v>
      </c>
      <c r="R2122">
        <f t="shared" si="142"/>
        <v>0</v>
      </c>
      <c r="S2122" s="3">
        <f>IF(odi[[#This Row],[Milestones]]=0,0,(odi[[#This Row],[Mat]]/odi[[#This Row],[Milestones]]))</f>
        <v>0</v>
      </c>
      <c r="T2122" s="3">
        <f>odi[[#This Row],[Milestones]]/odi[[#This Row],[Mat]]*100</f>
        <v>0</v>
      </c>
      <c r="U2122" s="3"/>
    </row>
    <row r="2123" spans="1:21" x14ac:dyDescent="0.3">
      <c r="A2123">
        <v>33</v>
      </c>
      <c r="B2123" t="s">
        <v>2816</v>
      </c>
      <c r="C2123" t="s">
        <v>13</v>
      </c>
      <c r="D2123">
        <v>1982</v>
      </c>
      <c r="E2123">
        <v>26</v>
      </c>
      <c r="F2123">
        <v>13</v>
      </c>
      <c r="G2123">
        <v>4</v>
      </c>
      <c r="H2123">
        <v>53</v>
      </c>
      <c r="I2123">
        <v>17</v>
      </c>
      <c r="J2123">
        <v>5.88</v>
      </c>
      <c r="K2123">
        <v>39.840000000000003</v>
      </c>
      <c r="L2123">
        <v>0</v>
      </c>
      <c r="M2123">
        <v>0</v>
      </c>
      <c r="N2123">
        <v>2</v>
      </c>
      <c r="O2123" s="2">
        <f t="shared" si="139"/>
        <v>2.0384615384615383</v>
      </c>
      <c r="P2123" s="2">
        <f t="shared" si="140"/>
        <v>4.0769230769230766</v>
      </c>
      <c r="Q2123">
        <f t="shared" si="141"/>
        <v>45.720000000000006</v>
      </c>
      <c r="R2123">
        <f t="shared" si="142"/>
        <v>0</v>
      </c>
      <c r="S2123" s="3">
        <f>IF(odi[[#This Row],[Milestones]]=0,0,(odi[[#This Row],[Mat]]/odi[[#This Row],[Milestones]]))</f>
        <v>0</v>
      </c>
      <c r="T2123" s="3">
        <f>odi[[#This Row],[Milestones]]/odi[[#This Row],[Mat]]*100</f>
        <v>0</v>
      </c>
      <c r="U2123" s="3"/>
    </row>
    <row r="2124" spans="1:21" x14ac:dyDescent="0.3">
      <c r="A2124">
        <v>17</v>
      </c>
      <c r="B2124" t="s">
        <v>2838</v>
      </c>
      <c r="C2124" t="s">
        <v>12</v>
      </c>
      <c r="D2124">
        <v>1992</v>
      </c>
      <c r="E2124">
        <v>61</v>
      </c>
      <c r="F2124">
        <v>21</v>
      </c>
      <c r="G2124">
        <v>8</v>
      </c>
      <c r="H2124">
        <v>49</v>
      </c>
      <c r="I2124">
        <v>10</v>
      </c>
      <c r="J2124">
        <v>3.76</v>
      </c>
      <c r="K2124">
        <v>41.88</v>
      </c>
      <c r="L2124">
        <v>0</v>
      </c>
      <c r="M2124">
        <v>0</v>
      </c>
      <c r="N2124">
        <v>1</v>
      </c>
      <c r="O2124" s="2">
        <f t="shared" si="139"/>
        <v>0.80327868852459017</v>
      </c>
      <c r="P2124" s="2">
        <f t="shared" si="140"/>
        <v>2.3333333333333335</v>
      </c>
      <c r="Q2124">
        <f t="shared" si="141"/>
        <v>45.64</v>
      </c>
      <c r="R2124">
        <f t="shared" si="142"/>
        <v>0</v>
      </c>
      <c r="S2124" s="3">
        <f>IF(odi[[#This Row],[Milestones]]=0,0,(odi[[#This Row],[Mat]]/odi[[#This Row],[Milestones]]))</f>
        <v>0</v>
      </c>
      <c r="T2124" s="3">
        <f>odi[[#This Row],[Milestones]]/odi[[#This Row],[Mat]]*100</f>
        <v>0</v>
      </c>
      <c r="U2124" s="3"/>
    </row>
    <row r="2125" spans="1:21" x14ac:dyDescent="0.3">
      <c r="A2125">
        <v>25</v>
      </c>
      <c r="B2125" t="s">
        <v>2646</v>
      </c>
      <c r="C2125" t="s">
        <v>15</v>
      </c>
      <c r="D2125">
        <v>2007</v>
      </c>
      <c r="E2125">
        <v>84</v>
      </c>
      <c r="F2125">
        <v>35</v>
      </c>
      <c r="G2125">
        <v>17</v>
      </c>
      <c r="H2125">
        <v>104</v>
      </c>
      <c r="I2125">
        <v>13</v>
      </c>
      <c r="J2125">
        <v>5.77</v>
      </c>
      <c r="K2125">
        <v>39.840000000000003</v>
      </c>
      <c r="L2125">
        <v>0</v>
      </c>
      <c r="M2125">
        <v>0</v>
      </c>
      <c r="N2125">
        <v>8</v>
      </c>
      <c r="O2125" s="2">
        <f t="shared" si="139"/>
        <v>1.2380952380952381</v>
      </c>
      <c r="P2125" s="2">
        <f t="shared" si="140"/>
        <v>2.9714285714285715</v>
      </c>
      <c r="Q2125">
        <f t="shared" si="141"/>
        <v>45.61</v>
      </c>
      <c r="R2125">
        <f t="shared" si="142"/>
        <v>0</v>
      </c>
      <c r="S2125" s="3">
        <f>IF(odi[[#This Row],[Milestones]]=0,0,(odi[[#This Row],[Mat]]/odi[[#This Row],[Milestones]]))</f>
        <v>0</v>
      </c>
      <c r="T2125" s="3">
        <f>odi[[#This Row],[Milestones]]/odi[[#This Row],[Mat]]*100</f>
        <v>0</v>
      </c>
      <c r="U2125" s="3"/>
    </row>
    <row r="2126" spans="1:21" x14ac:dyDescent="0.3">
      <c r="A2126">
        <v>36</v>
      </c>
      <c r="B2126" t="s">
        <v>1036</v>
      </c>
      <c r="C2126" t="s">
        <v>20</v>
      </c>
      <c r="D2126">
        <v>2017</v>
      </c>
      <c r="E2126">
        <v>32</v>
      </c>
      <c r="F2126">
        <v>16</v>
      </c>
      <c r="G2126">
        <v>6</v>
      </c>
      <c r="H2126">
        <v>41</v>
      </c>
      <c r="I2126">
        <v>14</v>
      </c>
      <c r="J2126">
        <v>4.0999999999999996</v>
      </c>
      <c r="K2126">
        <v>41.41</v>
      </c>
      <c r="L2126">
        <v>0</v>
      </c>
      <c r="M2126">
        <v>0</v>
      </c>
      <c r="N2126">
        <v>3</v>
      </c>
      <c r="O2126" s="2">
        <f t="shared" si="139"/>
        <v>1.28125</v>
      </c>
      <c r="P2126" s="2">
        <f t="shared" si="140"/>
        <v>2.5625</v>
      </c>
      <c r="Q2126">
        <f t="shared" si="141"/>
        <v>45.51</v>
      </c>
      <c r="R2126">
        <f t="shared" si="142"/>
        <v>0</v>
      </c>
      <c r="S2126" s="3">
        <f>IF(odi[[#This Row],[Milestones]]=0,0,(odi[[#This Row],[Mat]]/odi[[#This Row],[Milestones]]))</f>
        <v>0</v>
      </c>
      <c r="T2126" s="3">
        <f>odi[[#This Row],[Milestones]]/odi[[#This Row],[Mat]]*100</f>
        <v>0</v>
      </c>
      <c r="U2126" s="3"/>
    </row>
    <row r="2127" spans="1:21" x14ac:dyDescent="0.3">
      <c r="A2127">
        <v>29</v>
      </c>
      <c r="B2127" t="s">
        <v>2813</v>
      </c>
      <c r="C2127" t="s">
        <v>20</v>
      </c>
      <c r="D2127">
        <v>2003</v>
      </c>
      <c r="E2127">
        <v>34</v>
      </c>
      <c r="F2127">
        <v>22</v>
      </c>
      <c r="G2127">
        <v>13</v>
      </c>
      <c r="H2127">
        <v>53</v>
      </c>
      <c r="I2127">
        <v>13</v>
      </c>
      <c r="J2127">
        <v>5.88</v>
      </c>
      <c r="K2127">
        <v>39.549999999999997</v>
      </c>
      <c r="L2127">
        <v>0</v>
      </c>
      <c r="M2127">
        <v>0</v>
      </c>
      <c r="N2127">
        <v>4</v>
      </c>
      <c r="O2127" s="2">
        <f t="shared" si="139"/>
        <v>1.5588235294117647</v>
      </c>
      <c r="P2127" s="2">
        <f t="shared" si="140"/>
        <v>2.4090909090909092</v>
      </c>
      <c r="Q2127">
        <f t="shared" si="141"/>
        <v>45.43</v>
      </c>
      <c r="R2127">
        <f t="shared" si="142"/>
        <v>0</v>
      </c>
      <c r="S2127" s="3">
        <f>IF(odi[[#This Row],[Milestones]]=0,0,(odi[[#This Row],[Mat]]/odi[[#This Row],[Milestones]]))</f>
        <v>0</v>
      </c>
      <c r="T2127" s="3">
        <f>odi[[#This Row],[Milestones]]/odi[[#This Row],[Mat]]*100</f>
        <v>0</v>
      </c>
      <c r="U2127" s="3"/>
    </row>
    <row r="2128" spans="1:21" x14ac:dyDescent="0.3">
      <c r="A2128">
        <v>35</v>
      </c>
      <c r="B2128" t="s">
        <v>3202</v>
      </c>
      <c r="C2128" t="s">
        <v>13</v>
      </c>
      <c r="D2128">
        <v>1975</v>
      </c>
      <c r="E2128">
        <v>2</v>
      </c>
      <c r="F2128">
        <v>1</v>
      </c>
      <c r="G2128">
        <v>0</v>
      </c>
      <c r="H2128">
        <v>11</v>
      </c>
      <c r="I2128">
        <v>11</v>
      </c>
      <c r="J2128">
        <v>11</v>
      </c>
      <c r="K2128">
        <v>34.369999999999997</v>
      </c>
      <c r="L2128">
        <v>0</v>
      </c>
      <c r="M2128">
        <v>0</v>
      </c>
      <c r="N2128">
        <v>0</v>
      </c>
      <c r="O2128" s="2">
        <f t="shared" si="139"/>
        <v>5.5</v>
      </c>
      <c r="P2128" s="2">
        <f t="shared" si="140"/>
        <v>11</v>
      </c>
      <c r="Q2128">
        <f t="shared" si="141"/>
        <v>45.37</v>
      </c>
      <c r="R2128">
        <f t="shared" si="142"/>
        <v>0</v>
      </c>
      <c r="S2128" s="3">
        <f>IF(odi[[#This Row],[Milestones]]=0,0,(odi[[#This Row],[Mat]]/odi[[#This Row],[Milestones]]))</f>
        <v>0</v>
      </c>
      <c r="T2128" s="3">
        <f>odi[[#This Row],[Milestones]]/odi[[#This Row],[Mat]]*100</f>
        <v>0</v>
      </c>
      <c r="U2128" s="3"/>
    </row>
    <row r="2129" spans="1:21" x14ac:dyDescent="0.3">
      <c r="A2129">
        <v>5</v>
      </c>
      <c r="B2129" t="s">
        <v>1319</v>
      </c>
      <c r="C2129" t="s">
        <v>2041</v>
      </c>
      <c r="D2129">
        <v>2009</v>
      </c>
      <c r="E2129">
        <v>10</v>
      </c>
      <c r="F2129">
        <v>6</v>
      </c>
      <c r="G2129">
        <v>6</v>
      </c>
      <c r="H2129">
        <v>14</v>
      </c>
      <c r="I2129">
        <v>7</v>
      </c>
      <c r="J2129">
        <v>0</v>
      </c>
      <c r="K2129">
        <v>45.16</v>
      </c>
      <c r="L2129">
        <v>0</v>
      </c>
      <c r="M2129">
        <v>0</v>
      </c>
      <c r="N2129">
        <v>0</v>
      </c>
      <c r="O2129" s="2">
        <f t="shared" si="139"/>
        <v>1.4</v>
      </c>
      <c r="P2129" s="2">
        <f t="shared" si="140"/>
        <v>2.3333333333333335</v>
      </c>
      <c r="Q2129">
        <f t="shared" si="141"/>
        <v>45.16</v>
      </c>
      <c r="R2129">
        <f t="shared" si="142"/>
        <v>0</v>
      </c>
      <c r="S2129" s="3">
        <f>IF(odi[[#This Row],[Milestones]]=0,0,(odi[[#This Row],[Mat]]/odi[[#This Row],[Milestones]]))</f>
        <v>0</v>
      </c>
      <c r="T2129" s="3">
        <f>odi[[#This Row],[Milestones]]/odi[[#This Row],[Mat]]*100</f>
        <v>0</v>
      </c>
      <c r="U2129" s="3"/>
    </row>
    <row r="2130" spans="1:21" x14ac:dyDescent="0.3">
      <c r="A2130">
        <v>33</v>
      </c>
      <c r="B2130" t="s">
        <v>1831</v>
      </c>
      <c r="C2130" t="s">
        <v>2021</v>
      </c>
      <c r="D2130">
        <v>2008</v>
      </c>
      <c r="E2130">
        <v>11</v>
      </c>
      <c r="F2130">
        <v>9</v>
      </c>
      <c r="G2130">
        <v>1</v>
      </c>
      <c r="H2130">
        <v>67</v>
      </c>
      <c r="I2130">
        <v>23</v>
      </c>
      <c r="J2130">
        <v>8.3699999999999992</v>
      </c>
      <c r="K2130">
        <v>36.61</v>
      </c>
      <c r="L2130">
        <v>0</v>
      </c>
      <c r="M2130">
        <v>0</v>
      </c>
      <c r="N2130">
        <v>2</v>
      </c>
      <c r="O2130" s="2">
        <f t="shared" si="139"/>
        <v>6.0909090909090908</v>
      </c>
      <c r="P2130" s="2">
        <f t="shared" si="140"/>
        <v>7.4444444444444446</v>
      </c>
      <c r="Q2130">
        <f t="shared" si="141"/>
        <v>44.98</v>
      </c>
      <c r="R2130">
        <f t="shared" si="142"/>
        <v>0</v>
      </c>
      <c r="S2130" s="3">
        <f>IF(odi[[#This Row],[Milestones]]=0,0,(odi[[#This Row],[Mat]]/odi[[#This Row],[Milestones]]))</f>
        <v>0</v>
      </c>
      <c r="T2130" s="3">
        <f>odi[[#This Row],[Milestones]]/odi[[#This Row],[Mat]]*100</f>
        <v>0</v>
      </c>
      <c r="U2130" s="3"/>
    </row>
    <row r="2131" spans="1:21" x14ac:dyDescent="0.3">
      <c r="A2131">
        <v>2</v>
      </c>
      <c r="B2131" t="s">
        <v>2797</v>
      </c>
      <c r="C2131" t="s">
        <v>13</v>
      </c>
      <c r="D2131">
        <v>1982</v>
      </c>
      <c r="E2131">
        <v>22</v>
      </c>
      <c r="F2131">
        <v>11</v>
      </c>
      <c r="G2131">
        <v>4</v>
      </c>
      <c r="H2131">
        <v>56</v>
      </c>
      <c r="I2131">
        <v>27</v>
      </c>
      <c r="J2131">
        <v>8</v>
      </c>
      <c r="K2131">
        <v>36.840000000000003</v>
      </c>
      <c r="L2131">
        <v>0</v>
      </c>
      <c r="M2131">
        <v>0</v>
      </c>
      <c r="N2131">
        <v>1</v>
      </c>
      <c r="O2131" s="2">
        <f t="shared" si="139"/>
        <v>2.5454545454545454</v>
      </c>
      <c r="P2131" s="2">
        <f t="shared" si="140"/>
        <v>5.0909090909090908</v>
      </c>
      <c r="Q2131">
        <f t="shared" si="141"/>
        <v>44.84</v>
      </c>
      <c r="R2131">
        <f t="shared" si="142"/>
        <v>0</v>
      </c>
      <c r="S2131" s="3">
        <f>IF(odi[[#This Row],[Milestones]]=0,0,(odi[[#This Row],[Mat]]/odi[[#This Row],[Milestones]]))</f>
        <v>0</v>
      </c>
      <c r="T2131" s="3">
        <f>odi[[#This Row],[Milestones]]/odi[[#This Row],[Mat]]*100</f>
        <v>0</v>
      </c>
      <c r="U2131" s="3"/>
    </row>
    <row r="2132" spans="1:21" x14ac:dyDescent="0.3">
      <c r="A2132">
        <v>22</v>
      </c>
      <c r="B2132" t="s">
        <v>2620</v>
      </c>
      <c r="C2132" t="s">
        <v>18</v>
      </c>
      <c r="D2132">
        <v>1989</v>
      </c>
      <c r="E2132">
        <v>114</v>
      </c>
      <c r="F2132">
        <v>48</v>
      </c>
      <c r="G2132">
        <v>37</v>
      </c>
      <c r="H2132">
        <v>118</v>
      </c>
      <c r="I2132">
        <v>19</v>
      </c>
      <c r="J2132">
        <v>10.72</v>
      </c>
      <c r="K2132">
        <v>34.1</v>
      </c>
      <c r="L2132">
        <v>0</v>
      </c>
      <c r="M2132">
        <v>0</v>
      </c>
      <c r="N2132">
        <v>6</v>
      </c>
      <c r="O2132" s="2">
        <f t="shared" si="139"/>
        <v>1.0350877192982457</v>
      </c>
      <c r="P2132" s="2">
        <f t="shared" si="140"/>
        <v>2.4583333333333335</v>
      </c>
      <c r="Q2132">
        <f t="shared" si="141"/>
        <v>44.82</v>
      </c>
      <c r="R2132">
        <f t="shared" si="142"/>
        <v>0</v>
      </c>
      <c r="S2132" s="3">
        <f>IF(odi[[#This Row],[Milestones]]=0,0,(odi[[#This Row],[Mat]]/odi[[#This Row],[Milestones]]))</f>
        <v>0</v>
      </c>
      <c r="T2132" s="3">
        <f>odi[[#This Row],[Milestones]]/odi[[#This Row],[Mat]]*100</f>
        <v>0</v>
      </c>
      <c r="U2132" s="3"/>
    </row>
    <row r="2133" spans="1:21" x14ac:dyDescent="0.3">
      <c r="A2133">
        <v>6</v>
      </c>
      <c r="B2133" t="s">
        <v>3180</v>
      </c>
      <c r="C2133" t="s">
        <v>2022</v>
      </c>
      <c r="D2133">
        <v>2004</v>
      </c>
      <c r="E2133">
        <v>2</v>
      </c>
      <c r="F2133">
        <v>2</v>
      </c>
      <c r="G2133">
        <v>0</v>
      </c>
      <c r="H2133">
        <v>12</v>
      </c>
      <c r="I2133">
        <v>12</v>
      </c>
      <c r="J2133">
        <v>6</v>
      </c>
      <c r="K2133">
        <v>38.700000000000003</v>
      </c>
      <c r="L2133">
        <v>0</v>
      </c>
      <c r="M2133">
        <v>0</v>
      </c>
      <c r="N2133">
        <v>1</v>
      </c>
      <c r="O2133" s="2">
        <f t="shared" si="139"/>
        <v>6</v>
      </c>
      <c r="P2133" s="2">
        <f t="shared" si="140"/>
        <v>6</v>
      </c>
      <c r="Q2133">
        <f t="shared" si="141"/>
        <v>44.7</v>
      </c>
      <c r="R2133">
        <f t="shared" si="142"/>
        <v>0</v>
      </c>
      <c r="S2133" s="3">
        <f>IF(odi[[#This Row],[Milestones]]=0,0,(odi[[#This Row],[Mat]]/odi[[#This Row],[Milestones]]))</f>
        <v>0</v>
      </c>
      <c r="T2133" s="3">
        <f>odi[[#This Row],[Milestones]]/odi[[#This Row],[Mat]]*100</f>
        <v>0</v>
      </c>
      <c r="U2133" s="3"/>
    </row>
    <row r="2134" spans="1:21" x14ac:dyDescent="0.3">
      <c r="A2134">
        <v>8</v>
      </c>
      <c r="B2134" t="s">
        <v>2016</v>
      </c>
      <c r="C2134" t="s">
        <v>2020</v>
      </c>
      <c r="D2134">
        <v>2019</v>
      </c>
      <c r="E2134">
        <v>5</v>
      </c>
      <c r="F2134">
        <v>4</v>
      </c>
      <c r="G2134">
        <v>2</v>
      </c>
      <c r="H2134">
        <v>7</v>
      </c>
      <c r="I2134">
        <v>3</v>
      </c>
      <c r="J2134">
        <v>3.5</v>
      </c>
      <c r="K2134">
        <v>41.17</v>
      </c>
      <c r="L2134">
        <v>0</v>
      </c>
      <c r="M2134">
        <v>0</v>
      </c>
      <c r="N2134">
        <v>0</v>
      </c>
      <c r="O2134" s="2">
        <f t="shared" si="139"/>
        <v>1.4</v>
      </c>
      <c r="P2134" s="2">
        <f t="shared" si="140"/>
        <v>1.75</v>
      </c>
      <c r="Q2134">
        <f t="shared" si="141"/>
        <v>44.67</v>
      </c>
      <c r="R2134">
        <f t="shared" si="142"/>
        <v>0</v>
      </c>
      <c r="S2134" s="3">
        <f>IF(odi[[#This Row],[Milestones]]=0,0,(odi[[#This Row],[Mat]]/odi[[#This Row],[Milestones]]))</f>
        <v>0</v>
      </c>
      <c r="T2134" s="3">
        <f>odi[[#This Row],[Milestones]]/odi[[#This Row],[Mat]]*100</f>
        <v>0</v>
      </c>
      <c r="U2134" s="3"/>
    </row>
    <row r="2135" spans="1:21" x14ac:dyDescent="0.3">
      <c r="A2135">
        <v>4</v>
      </c>
      <c r="B2135" t="s">
        <v>3005</v>
      </c>
      <c r="C2135" t="s">
        <v>15</v>
      </c>
      <c r="D2135">
        <v>1991</v>
      </c>
      <c r="E2135">
        <v>8</v>
      </c>
      <c r="F2135">
        <v>6</v>
      </c>
      <c r="G2135">
        <v>1</v>
      </c>
      <c r="H2135">
        <v>26</v>
      </c>
      <c r="I2135">
        <v>18</v>
      </c>
      <c r="J2135">
        <v>5.2</v>
      </c>
      <c r="K2135">
        <v>39.39</v>
      </c>
      <c r="L2135">
        <v>0</v>
      </c>
      <c r="M2135">
        <v>0</v>
      </c>
      <c r="N2135">
        <v>2</v>
      </c>
      <c r="O2135" s="2">
        <f t="shared" si="139"/>
        <v>3.25</v>
      </c>
      <c r="P2135" s="2">
        <f t="shared" si="140"/>
        <v>4.333333333333333</v>
      </c>
      <c r="Q2135">
        <f t="shared" si="141"/>
        <v>44.59</v>
      </c>
      <c r="R2135">
        <f t="shared" si="142"/>
        <v>0</v>
      </c>
      <c r="S2135" s="3">
        <f>IF(odi[[#This Row],[Milestones]]=0,0,(odi[[#This Row],[Mat]]/odi[[#This Row],[Milestones]]))</f>
        <v>0</v>
      </c>
      <c r="T2135" s="3">
        <f>odi[[#This Row],[Milestones]]/odi[[#This Row],[Mat]]*100</f>
        <v>0</v>
      </c>
      <c r="U2135" s="3"/>
    </row>
    <row r="2136" spans="1:21" x14ac:dyDescent="0.3">
      <c r="A2136">
        <v>39</v>
      </c>
      <c r="B2136" t="s">
        <v>2788</v>
      </c>
      <c r="C2136" t="s">
        <v>19</v>
      </c>
      <c r="D2136">
        <v>2014</v>
      </c>
      <c r="E2136">
        <v>7</v>
      </c>
      <c r="F2136">
        <v>7</v>
      </c>
      <c r="G2136">
        <v>0</v>
      </c>
      <c r="H2136">
        <v>58</v>
      </c>
      <c r="I2136">
        <v>15</v>
      </c>
      <c r="J2136">
        <v>8.2799999999999994</v>
      </c>
      <c r="K2136">
        <v>36.25</v>
      </c>
      <c r="L2136">
        <v>0</v>
      </c>
      <c r="M2136">
        <v>0</v>
      </c>
      <c r="N2136">
        <v>1</v>
      </c>
      <c r="O2136" s="2">
        <f t="shared" si="139"/>
        <v>8.2857142857142865</v>
      </c>
      <c r="P2136" s="2">
        <f t="shared" si="140"/>
        <v>8.2857142857142865</v>
      </c>
      <c r="Q2136">
        <f t="shared" si="141"/>
        <v>44.53</v>
      </c>
      <c r="R2136">
        <f t="shared" si="142"/>
        <v>0</v>
      </c>
      <c r="S2136" s="3">
        <f>IF(odi[[#This Row],[Milestones]]=0,0,(odi[[#This Row],[Mat]]/odi[[#This Row],[Milestones]]))</f>
        <v>0</v>
      </c>
      <c r="T2136" s="3">
        <f>odi[[#This Row],[Milestones]]/odi[[#This Row],[Mat]]*100</f>
        <v>0</v>
      </c>
      <c r="U2136" s="3"/>
    </row>
    <row r="2137" spans="1:21" x14ac:dyDescent="0.3">
      <c r="A2137">
        <v>3</v>
      </c>
      <c r="B2137" t="s">
        <v>1943</v>
      </c>
      <c r="C2137" t="s">
        <v>15</v>
      </c>
      <c r="D2137">
        <v>2011</v>
      </c>
      <c r="E2137">
        <v>9</v>
      </c>
      <c r="F2137">
        <v>6</v>
      </c>
      <c r="G2137">
        <v>5</v>
      </c>
      <c r="H2137">
        <v>10</v>
      </c>
      <c r="I2137">
        <v>4</v>
      </c>
      <c r="J2137">
        <v>10</v>
      </c>
      <c r="K2137">
        <v>34.479999999999997</v>
      </c>
      <c r="L2137">
        <v>0</v>
      </c>
      <c r="M2137">
        <v>0</v>
      </c>
      <c r="N2137">
        <v>0</v>
      </c>
      <c r="O2137" s="2">
        <f t="shared" si="139"/>
        <v>1.1111111111111112</v>
      </c>
      <c r="P2137" s="2">
        <f t="shared" si="140"/>
        <v>1.6666666666666667</v>
      </c>
      <c r="Q2137">
        <f t="shared" si="141"/>
        <v>44.48</v>
      </c>
      <c r="R2137">
        <f t="shared" si="142"/>
        <v>0</v>
      </c>
      <c r="S2137" s="3">
        <f>IF(odi[[#This Row],[Milestones]]=0,0,(odi[[#This Row],[Mat]]/odi[[#This Row],[Milestones]]))</f>
        <v>0</v>
      </c>
      <c r="T2137" s="3">
        <f>odi[[#This Row],[Milestones]]/odi[[#This Row],[Mat]]*100</f>
        <v>0</v>
      </c>
      <c r="U2137" s="3"/>
    </row>
    <row r="2138" spans="1:21" x14ac:dyDescent="0.3">
      <c r="A2138">
        <v>32</v>
      </c>
      <c r="B2138" t="s">
        <v>2815</v>
      </c>
      <c r="C2138" t="s">
        <v>14</v>
      </c>
      <c r="D2138">
        <v>2003</v>
      </c>
      <c r="E2138">
        <v>23</v>
      </c>
      <c r="F2138">
        <v>13</v>
      </c>
      <c r="G2138">
        <v>5</v>
      </c>
      <c r="H2138">
        <v>53</v>
      </c>
      <c r="I2138">
        <v>11</v>
      </c>
      <c r="J2138">
        <v>6.62</v>
      </c>
      <c r="K2138">
        <v>37.85</v>
      </c>
      <c r="L2138">
        <v>0</v>
      </c>
      <c r="M2138">
        <v>0</v>
      </c>
      <c r="N2138">
        <v>2</v>
      </c>
      <c r="O2138" s="2">
        <f t="shared" si="139"/>
        <v>2.3043478260869565</v>
      </c>
      <c r="P2138" s="2">
        <f t="shared" si="140"/>
        <v>4.0769230769230766</v>
      </c>
      <c r="Q2138">
        <f t="shared" si="141"/>
        <v>44.47</v>
      </c>
      <c r="R2138">
        <f t="shared" si="142"/>
        <v>0</v>
      </c>
      <c r="S2138" s="3">
        <f>IF(odi[[#This Row],[Milestones]]=0,0,(odi[[#This Row],[Mat]]/odi[[#This Row],[Milestones]]))</f>
        <v>0</v>
      </c>
      <c r="T2138" s="3">
        <f>odi[[#This Row],[Milestones]]/odi[[#This Row],[Mat]]*100</f>
        <v>0</v>
      </c>
      <c r="U2138" s="3"/>
    </row>
    <row r="2139" spans="1:21" x14ac:dyDescent="0.3">
      <c r="A2139">
        <v>9</v>
      </c>
      <c r="B2139" t="s">
        <v>3333</v>
      </c>
      <c r="C2139" t="s">
        <v>2023</v>
      </c>
      <c r="D2139">
        <v>2018</v>
      </c>
      <c r="E2139">
        <v>1</v>
      </c>
      <c r="F2139">
        <v>1</v>
      </c>
      <c r="G2139">
        <v>1</v>
      </c>
      <c r="H2139">
        <v>4</v>
      </c>
      <c r="I2139">
        <v>4</v>
      </c>
      <c r="J2139">
        <v>0</v>
      </c>
      <c r="K2139">
        <v>44.44</v>
      </c>
      <c r="L2139">
        <v>0</v>
      </c>
      <c r="M2139">
        <v>0</v>
      </c>
      <c r="N2139">
        <v>0</v>
      </c>
      <c r="O2139" s="2">
        <f t="shared" si="139"/>
        <v>4</v>
      </c>
      <c r="P2139" s="2">
        <f t="shared" si="140"/>
        <v>4</v>
      </c>
      <c r="Q2139">
        <f t="shared" si="141"/>
        <v>44.44</v>
      </c>
      <c r="R2139">
        <f t="shared" si="142"/>
        <v>0</v>
      </c>
      <c r="S2139" s="3">
        <f>IF(odi[[#This Row],[Milestones]]=0,0,(odi[[#This Row],[Mat]]/odi[[#This Row],[Milestones]]))</f>
        <v>0</v>
      </c>
      <c r="T2139" s="3">
        <f>odi[[#This Row],[Milestones]]/odi[[#This Row],[Mat]]*100</f>
        <v>0</v>
      </c>
      <c r="U2139" s="3"/>
    </row>
    <row r="2140" spans="1:21" x14ac:dyDescent="0.3">
      <c r="A2140">
        <v>23</v>
      </c>
      <c r="B2140" t="s">
        <v>3122</v>
      </c>
      <c r="C2140" t="s">
        <v>15</v>
      </c>
      <c r="D2140">
        <v>2017</v>
      </c>
      <c r="E2140">
        <v>2</v>
      </c>
      <c r="F2140">
        <v>2</v>
      </c>
      <c r="G2140">
        <v>1</v>
      </c>
      <c r="H2140">
        <v>15</v>
      </c>
      <c r="I2140">
        <v>12</v>
      </c>
      <c r="J2140">
        <v>15</v>
      </c>
      <c r="K2140">
        <v>29.41</v>
      </c>
      <c r="L2140">
        <v>0</v>
      </c>
      <c r="M2140">
        <v>0</v>
      </c>
      <c r="N2140">
        <v>0</v>
      </c>
      <c r="O2140" s="2">
        <f t="shared" si="139"/>
        <v>7.5</v>
      </c>
      <c r="P2140" s="2">
        <f t="shared" si="140"/>
        <v>7.5</v>
      </c>
      <c r="Q2140">
        <f t="shared" si="141"/>
        <v>44.41</v>
      </c>
      <c r="R2140">
        <f t="shared" si="142"/>
        <v>0</v>
      </c>
      <c r="S2140" s="3">
        <f>IF(odi[[#This Row],[Milestones]]=0,0,(odi[[#This Row],[Mat]]/odi[[#This Row],[Milestones]]))</f>
        <v>0</v>
      </c>
      <c r="T2140" s="3">
        <f>odi[[#This Row],[Milestones]]/odi[[#This Row],[Mat]]*100</f>
        <v>0</v>
      </c>
      <c r="U2140" s="3"/>
    </row>
    <row r="2141" spans="1:21" x14ac:dyDescent="0.3">
      <c r="A2141">
        <v>29</v>
      </c>
      <c r="B2141" t="s">
        <v>3057</v>
      </c>
      <c r="C2141" t="s">
        <v>14</v>
      </c>
      <c r="D2141">
        <v>1992</v>
      </c>
      <c r="E2141">
        <v>12</v>
      </c>
      <c r="F2141">
        <v>6</v>
      </c>
      <c r="G2141">
        <v>4</v>
      </c>
      <c r="H2141">
        <v>21</v>
      </c>
      <c r="I2141">
        <v>8</v>
      </c>
      <c r="J2141">
        <v>10.5</v>
      </c>
      <c r="K2141">
        <v>33.869999999999997</v>
      </c>
      <c r="L2141">
        <v>0</v>
      </c>
      <c r="M2141">
        <v>0</v>
      </c>
      <c r="N2141">
        <v>0</v>
      </c>
      <c r="O2141" s="2">
        <f t="shared" si="139"/>
        <v>1.75</v>
      </c>
      <c r="P2141" s="2">
        <f t="shared" si="140"/>
        <v>3.5</v>
      </c>
      <c r="Q2141">
        <f t="shared" si="141"/>
        <v>44.37</v>
      </c>
      <c r="R2141">
        <f t="shared" si="142"/>
        <v>0</v>
      </c>
      <c r="S2141" s="3">
        <f>IF(odi[[#This Row],[Milestones]]=0,0,(odi[[#This Row],[Mat]]/odi[[#This Row],[Milestones]]))</f>
        <v>0</v>
      </c>
      <c r="T2141" s="3">
        <f>odi[[#This Row],[Milestones]]/odi[[#This Row],[Mat]]*100</f>
        <v>0</v>
      </c>
      <c r="U2141" s="3"/>
    </row>
    <row r="2142" spans="1:21" x14ac:dyDescent="0.3">
      <c r="A2142">
        <v>29</v>
      </c>
      <c r="B2142" t="s">
        <v>3197</v>
      </c>
      <c r="C2142" t="s">
        <v>12</v>
      </c>
      <c r="D2142">
        <v>1979</v>
      </c>
      <c r="E2142">
        <v>2</v>
      </c>
      <c r="F2142">
        <v>1</v>
      </c>
      <c r="G2142">
        <v>0</v>
      </c>
      <c r="H2142">
        <v>11</v>
      </c>
      <c r="I2142">
        <v>11</v>
      </c>
      <c r="J2142">
        <v>11</v>
      </c>
      <c r="K2142">
        <v>33.33</v>
      </c>
      <c r="L2142">
        <v>0</v>
      </c>
      <c r="M2142">
        <v>0</v>
      </c>
      <c r="N2142">
        <v>0</v>
      </c>
      <c r="O2142" s="2">
        <f t="shared" si="139"/>
        <v>5.5</v>
      </c>
      <c r="P2142" s="2">
        <f t="shared" si="140"/>
        <v>11</v>
      </c>
      <c r="Q2142">
        <f t="shared" si="141"/>
        <v>44.33</v>
      </c>
      <c r="R2142">
        <f t="shared" si="142"/>
        <v>0</v>
      </c>
      <c r="S2142" s="3">
        <f>IF(odi[[#This Row],[Milestones]]=0,0,(odi[[#This Row],[Mat]]/odi[[#This Row],[Milestones]]))</f>
        <v>0</v>
      </c>
      <c r="T2142" s="3">
        <f>odi[[#This Row],[Milestones]]/odi[[#This Row],[Mat]]*100</f>
        <v>0</v>
      </c>
      <c r="U2142" s="3"/>
    </row>
    <row r="2143" spans="1:21" x14ac:dyDescent="0.3">
      <c r="A2143">
        <v>7</v>
      </c>
      <c r="B2143" t="s">
        <v>3332</v>
      </c>
      <c r="C2143" t="s">
        <v>22</v>
      </c>
      <c r="D2143">
        <v>2007</v>
      </c>
      <c r="E2143">
        <v>2</v>
      </c>
      <c r="F2143">
        <v>2</v>
      </c>
      <c r="G2143">
        <v>0</v>
      </c>
      <c r="H2143">
        <v>5</v>
      </c>
      <c r="I2143">
        <v>5</v>
      </c>
      <c r="J2143">
        <v>2.5</v>
      </c>
      <c r="K2143">
        <v>41.66</v>
      </c>
      <c r="L2143">
        <v>0</v>
      </c>
      <c r="M2143">
        <v>0</v>
      </c>
      <c r="N2143">
        <v>1</v>
      </c>
      <c r="O2143" s="2">
        <f t="shared" si="139"/>
        <v>2.5</v>
      </c>
      <c r="P2143" s="2">
        <f t="shared" si="140"/>
        <v>2.5</v>
      </c>
      <c r="Q2143">
        <f t="shared" si="141"/>
        <v>44.16</v>
      </c>
      <c r="R2143">
        <f t="shared" si="142"/>
        <v>0</v>
      </c>
      <c r="S2143" s="3">
        <f>IF(odi[[#This Row],[Milestones]]=0,0,(odi[[#This Row],[Mat]]/odi[[#This Row],[Milestones]]))</f>
        <v>0</v>
      </c>
      <c r="T2143" s="3">
        <f>odi[[#This Row],[Milestones]]/odi[[#This Row],[Mat]]*100</f>
        <v>0</v>
      </c>
      <c r="U2143" s="3"/>
    </row>
    <row r="2144" spans="1:21" x14ac:dyDescent="0.3">
      <c r="A2144">
        <v>18</v>
      </c>
      <c r="B2144" t="s">
        <v>3338</v>
      </c>
      <c r="C2144" t="s">
        <v>11</v>
      </c>
      <c r="D2144">
        <v>1990</v>
      </c>
      <c r="E2144">
        <v>1</v>
      </c>
      <c r="F2144">
        <v>1</v>
      </c>
      <c r="G2144">
        <v>0</v>
      </c>
      <c r="H2144">
        <v>4</v>
      </c>
      <c r="I2144">
        <v>4</v>
      </c>
      <c r="J2144">
        <v>4</v>
      </c>
      <c r="K2144">
        <v>40</v>
      </c>
      <c r="L2144">
        <v>0</v>
      </c>
      <c r="M2144">
        <v>0</v>
      </c>
      <c r="N2144">
        <v>0</v>
      </c>
      <c r="O2144" s="2">
        <f t="shared" si="139"/>
        <v>4</v>
      </c>
      <c r="P2144" s="2">
        <f t="shared" si="140"/>
        <v>4</v>
      </c>
      <c r="Q2144">
        <f t="shared" si="141"/>
        <v>44</v>
      </c>
      <c r="R2144">
        <f t="shared" si="142"/>
        <v>0</v>
      </c>
      <c r="S2144" s="3">
        <f>IF(odi[[#This Row],[Milestones]]=0,0,(odi[[#This Row],[Mat]]/odi[[#This Row],[Milestones]]))</f>
        <v>0</v>
      </c>
      <c r="T2144" s="3">
        <f>odi[[#This Row],[Milestones]]/odi[[#This Row],[Mat]]*100</f>
        <v>0</v>
      </c>
      <c r="U2144" s="3"/>
    </row>
    <row r="2145" spans="1:21" x14ac:dyDescent="0.3">
      <c r="A2145">
        <v>16</v>
      </c>
      <c r="B2145" t="s">
        <v>1894</v>
      </c>
      <c r="C2145" t="s">
        <v>12</v>
      </c>
      <c r="D2145">
        <v>2016</v>
      </c>
      <c r="E2145">
        <v>14</v>
      </c>
      <c r="F2145">
        <v>4</v>
      </c>
      <c r="G2145">
        <v>1</v>
      </c>
      <c r="H2145">
        <v>9</v>
      </c>
      <c r="I2145">
        <v>4</v>
      </c>
      <c r="J2145">
        <v>3</v>
      </c>
      <c r="K2145">
        <v>40.9</v>
      </c>
      <c r="L2145">
        <v>0</v>
      </c>
      <c r="M2145">
        <v>0</v>
      </c>
      <c r="N2145">
        <v>1</v>
      </c>
      <c r="O2145" s="2">
        <f t="shared" si="139"/>
        <v>0.6428571428571429</v>
      </c>
      <c r="P2145" s="2">
        <f t="shared" si="140"/>
        <v>2.25</v>
      </c>
      <c r="Q2145">
        <f t="shared" si="141"/>
        <v>43.9</v>
      </c>
      <c r="R2145">
        <f t="shared" si="142"/>
        <v>0</v>
      </c>
      <c r="S2145" s="3">
        <f>IF(odi[[#This Row],[Milestones]]=0,0,(odi[[#This Row],[Mat]]/odi[[#This Row],[Milestones]]))</f>
        <v>0</v>
      </c>
      <c r="T2145" s="3">
        <f>odi[[#This Row],[Milestones]]/odi[[#This Row],[Mat]]*100</f>
        <v>0</v>
      </c>
      <c r="U2145" s="3"/>
    </row>
    <row r="2146" spans="1:21" x14ac:dyDescent="0.3">
      <c r="A2146">
        <v>29</v>
      </c>
      <c r="B2146" t="s">
        <v>3160</v>
      </c>
      <c r="C2146" t="s">
        <v>15</v>
      </c>
      <c r="D2146">
        <v>2004</v>
      </c>
      <c r="E2146">
        <v>9</v>
      </c>
      <c r="F2146">
        <v>4</v>
      </c>
      <c r="G2146">
        <v>0</v>
      </c>
      <c r="H2146">
        <v>13</v>
      </c>
      <c r="I2146">
        <v>6</v>
      </c>
      <c r="J2146">
        <v>3.25</v>
      </c>
      <c r="K2146">
        <v>40.619999999999997</v>
      </c>
      <c r="L2146">
        <v>0</v>
      </c>
      <c r="M2146">
        <v>0</v>
      </c>
      <c r="N2146">
        <v>1</v>
      </c>
      <c r="O2146" s="2">
        <f t="shared" si="139"/>
        <v>1.4444444444444444</v>
      </c>
      <c r="P2146" s="2">
        <f t="shared" si="140"/>
        <v>3.25</v>
      </c>
      <c r="Q2146">
        <f t="shared" si="141"/>
        <v>43.87</v>
      </c>
      <c r="R2146">
        <f t="shared" si="142"/>
        <v>0</v>
      </c>
      <c r="S2146" s="3">
        <f>IF(odi[[#This Row],[Milestones]]=0,0,(odi[[#This Row],[Mat]]/odi[[#This Row],[Milestones]]))</f>
        <v>0</v>
      </c>
      <c r="T2146" s="3">
        <f>odi[[#This Row],[Milestones]]/odi[[#This Row],[Mat]]*100</f>
        <v>0</v>
      </c>
      <c r="U2146" s="3"/>
    </row>
    <row r="2147" spans="1:21" x14ac:dyDescent="0.3">
      <c r="A2147">
        <v>3</v>
      </c>
      <c r="B2147" t="s">
        <v>3289</v>
      </c>
      <c r="C2147" t="s">
        <v>13</v>
      </c>
      <c r="D2147">
        <v>1971</v>
      </c>
      <c r="E2147">
        <v>1</v>
      </c>
      <c r="F2147">
        <v>1</v>
      </c>
      <c r="G2147">
        <v>0</v>
      </c>
      <c r="H2147">
        <v>7</v>
      </c>
      <c r="I2147">
        <v>7</v>
      </c>
      <c r="J2147">
        <v>7</v>
      </c>
      <c r="K2147">
        <v>36.840000000000003</v>
      </c>
      <c r="L2147">
        <v>0</v>
      </c>
      <c r="M2147">
        <v>0</v>
      </c>
      <c r="N2147">
        <v>0</v>
      </c>
      <c r="O2147" s="2">
        <f t="shared" si="139"/>
        <v>7</v>
      </c>
      <c r="P2147" s="2">
        <f t="shared" si="140"/>
        <v>7</v>
      </c>
      <c r="Q2147">
        <f t="shared" si="141"/>
        <v>43.84</v>
      </c>
      <c r="R2147">
        <f t="shared" si="142"/>
        <v>0</v>
      </c>
      <c r="S2147" s="3">
        <f>IF(odi[[#This Row],[Milestones]]=0,0,(odi[[#This Row],[Mat]]/odi[[#This Row],[Milestones]]))</f>
        <v>0</v>
      </c>
      <c r="T2147" s="3">
        <f>odi[[#This Row],[Milestones]]/odi[[#This Row],[Mat]]*100</f>
        <v>0</v>
      </c>
      <c r="U2147" s="3"/>
    </row>
    <row r="2148" spans="1:21" x14ac:dyDescent="0.3">
      <c r="A2148">
        <v>40</v>
      </c>
      <c r="B2148" t="s">
        <v>3280</v>
      </c>
      <c r="C2148" t="s">
        <v>20</v>
      </c>
      <c r="D2148">
        <v>1990</v>
      </c>
      <c r="E2148">
        <v>2</v>
      </c>
      <c r="F2148">
        <v>1</v>
      </c>
      <c r="G2148">
        <v>1</v>
      </c>
      <c r="H2148">
        <v>7</v>
      </c>
      <c r="I2148">
        <v>7</v>
      </c>
      <c r="J2148">
        <v>0</v>
      </c>
      <c r="K2148">
        <v>43.75</v>
      </c>
      <c r="L2148">
        <v>0</v>
      </c>
      <c r="M2148">
        <v>0</v>
      </c>
      <c r="N2148">
        <v>0</v>
      </c>
      <c r="O2148" s="2">
        <f t="shared" si="139"/>
        <v>3.5</v>
      </c>
      <c r="P2148" s="2">
        <f t="shared" si="140"/>
        <v>7</v>
      </c>
      <c r="Q2148">
        <f t="shared" si="141"/>
        <v>43.75</v>
      </c>
      <c r="R2148">
        <f t="shared" si="142"/>
        <v>0</v>
      </c>
      <c r="S2148" s="3">
        <f>IF(odi[[#This Row],[Milestones]]=0,0,(odi[[#This Row],[Mat]]/odi[[#This Row],[Milestones]]))</f>
        <v>0</v>
      </c>
      <c r="T2148" s="3">
        <f>odi[[#This Row],[Milestones]]/odi[[#This Row],[Mat]]*100</f>
        <v>0</v>
      </c>
      <c r="U2148" s="3"/>
    </row>
    <row r="2149" spans="1:21" x14ac:dyDescent="0.3">
      <c r="A2149">
        <v>16</v>
      </c>
      <c r="B2149" t="s">
        <v>2837</v>
      </c>
      <c r="C2149" t="s">
        <v>14</v>
      </c>
      <c r="D2149">
        <v>1990</v>
      </c>
      <c r="E2149">
        <v>4</v>
      </c>
      <c r="F2149">
        <v>4</v>
      </c>
      <c r="G2149">
        <v>0</v>
      </c>
      <c r="H2149">
        <v>49</v>
      </c>
      <c r="I2149">
        <v>25</v>
      </c>
      <c r="J2149">
        <v>12.25</v>
      </c>
      <c r="K2149">
        <v>31.41</v>
      </c>
      <c r="L2149">
        <v>0</v>
      </c>
      <c r="M2149">
        <v>0</v>
      </c>
      <c r="N2149">
        <v>1</v>
      </c>
      <c r="O2149" s="2">
        <f t="shared" si="139"/>
        <v>12.25</v>
      </c>
      <c r="P2149" s="2">
        <f t="shared" si="140"/>
        <v>12.25</v>
      </c>
      <c r="Q2149">
        <f t="shared" si="141"/>
        <v>43.66</v>
      </c>
      <c r="R2149">
        <f t="shared" si="142"/>
        <v>0</v>
      </c>
      <c r="S2149" s="3">
        <f>IF(odi[[#This Row],[Milestones]]=0,0,(odi[[#This Row],[Mat]]/odi[[#This Row],[Milestones]]))</f>
        <v>0</v>
      </c>
      <c r="T2149" s="3">
        <f>odi[[#This Row],[Milestones]]/odi[[#This Row],[Mat]]*100</f>
        <v>0</v>
      </c>
      <c r="U2149" s="3"/>
    </row>
    <row r="2150" spans="1:21" x14ac:dyDescent="0.3">
      <c r="A2150">
        <v>37</v>
      </c>
      <c r="B2150" t="s">
        <v>3316</v>
      </c>
      <c r="C2150" t="s">
        <v>2022</v>
      </c>
      <c r="D2150">
        <v>2008</v>
      </c>
      <c r="E2150">
        <v>1</v>
      </c>
      <c r="F2150">
        <v>1</v>
      </c>
      <c r="G2150">
        <v>0</v>
      </c>
      <c r="H2150">
        <v>5</v>
      </c>
      <c r="I2150">
        <v>5</v>
      </c>
      <c r="J2150">
        <v>5</v>
      </c>
      <c r="K2150">
        <v>38.46</v>
      </c>
      <c r="L2150">
        <v>0</v>
      </c>
      <c r="M2150">
        <v>0</v>
      </c>
      <c r="N2150">
        <v>0</v>
      </c>
      <c r="O2150" s="2">
        <f t="shared" si="139"/>
        <v>5</v>
      </c>
      <c r="P2150" s="2">
        <f t="shared" si="140"/>
        <v>5</v>
      </c>
      <c r="Q2150">
        <f t="shared" si="141"/>
        <v>43.46</v>
      </c>
      <c r="R2150">
        <f t="shared" si="142"/>
        <v>0</v>
      </c>
      <c r="S2150" s="3">
        <f>IF(odi[[#This Row],[Milestones]]=0,0,(odi[[#This Row],[Mat]]/odi[[#This Row],[Milestones]]))</f>
        <v>0</v>
      </c>
      <c r="T2150" s="3">
        <f>odi[[#This Row],[Milestones]]/odi[[#This Row],[Mat]]*100</f>
        <v>0</v>
      </c>
      <c r="U2150" s="3"/>
    </row>
    <row r="2151" spans="1:21" x14ac:dyDescent="0.3">
      <c r="A2151">
        <v>44</v>
      </c>
      <c r="B2151" t="s">
        <v>3321</v>
      </c>
      <c r="C2151" t="s">
        <v>16</v>
      </c>
      <c r="D2151">
        <v>1990</v>
      </c>
      <c r="E2151">
        <v>1</v>
      </c>
      <c r="F2151">
        <v>1</v>
      </c>
      <c r="G2151">
        <v>0</v>
      </c>
      <c r="H2151">
        <v>5</v>
      </c>
      <c r="I2151">
        <v>5</v>
      </c>
      <c r="J2151">
        <v>5</v>
      </c>
      <c r="K2151">
        <v>38.46</v>
      </c>
      <c r="L2151">
        <v>0</v>
      </c>
      <c r="M2151">
        <v>0</v>
      </c>
      <c r="N2151">
        <v>0</v>
      </c>
      <c r="O2151" s="2">
        <f t="shared" si="139"/>
        <v>5</v>
      </c>
      <c r="P2151" s="2">
        <f t="shared" si="140"/>
        <v>5</v>
      </c>
      <c r="Q2151">
        <f t="shared" si="141"/>
        <v>43.46</v>
      </c>
      <c r="R2151">
        <f t="shared" si="142"/>
        <v>0</v>
      </c>
      <c r="S2151" s="3">
        <f>IF(odi[[#This Row],[Milestones]]=0,0,(odi[[#This Row],[Mat]]/odi[[#This Row],[Milestones]]))</f>
        <v>0</v>
      </c>
      <c r="T2151" s="3">
        <f>odi[[#This Row],[Milestones]]/odi[[#This Row],[Mat]]*100</f>
        <v>0</v>
      </c>
      <c r="U2151" s="3"/>
    </row>
    <row r="2152" spans="1:21" x14ac:dyDescent="0.3">
      <c r="A2152">
        <v>46</v>
      </c>
      <c r="B2152" t="s">
        <v>1590</v>
      </c>
      <c r="C2152" t="s">
        <v>14</v>
      </c>
      <c r="D2152">
        <v>2019</v>
      </c>
      <c r="E2152">
        <v>13</v>
      </c>
      <c r="F2152">
        <v>6</v>
      </c>
      <c r="G2152">
        <v>3</v>
      </c>
      <c r="H2152">
        <v>17</v>
      </c>
      <c r="I2152">
        <v>7</v>
      </c>
      <c r="J2152">
        <v>5.66</v>
      </c>
      <c r="K2152">
        <v>37.770000000000003</v>
      </c>
      <c r="L2152">
        <v>0</v>
      </c>
      <c r="M2152">
        <v>0</v>
      </c>
      <c r="N2152">
        <v>0</v>
      </c>
      <c r="O2152" s="2">
        <f t="shared" si="139"/>
        <v>1.3076923076923077</v>
      </c>
      <c r="P2152" s="2">
        <f t="shared" si="140"/>
        <v>2.8333333333333335</v>
      </c>
      <c r="Q2152">
        <f t="shared" si="141"/>
        <v>43.430000000000007</v>
      </c>
      <c r="R2152">
        <f t="shared" si="142"/>
        <v>0</v>
      </c>
      <c r="S2152" s="3">
        <f>IF(odi[[#This Row],[Milestones]]=0,0,(odi[[#This Row],[Mat]]/odi[[#This Row],[Milestones]]))</f>
        <v>0</v>
      </c>
      <c r="T2152" s="3">
        <f>odi[[#This Row],[Milestones]]/odi[[#This Row],[Mat]]*100</f>
        <v>0</v>
      </c>
      <c r="U2152" s="3"/>
    </row>
    <row r="2153" spans="1:21" x14ac:dyDescent="0.3">
      <c r="A2153">
        <v>6</v>
      </c>
      <c r="B2153" t="s">
        <v>2829</v>
      </c>
      <c r="C2153" t="s">
        <v>2020</v>
      </c>
      <c r="D2153">
        <v>2006</v>
      </c>
      <c r="E2153">
        <v>5</v>
      </c>
      <c r="F2153">
        <v>5</v>
      </c>
      <c r="G2153">
        <v>0</v>
      </c>
      <c r="H2153">
        <v>50</v>
      </c>
      <c r="I2153">
        <v>27</v>
      </c>
      <c r="J2153">
        <v>10</v>
      </c>
      <c r="K2153">
        <v>33.33</v>
      </c>
      <c r="L2153">
        <v>0</v>
      </c>
      <c r="M2153">
        <v>0</v>
      </c>
      <c r="N2153">
        <v>0</v>
      </c>
      <c r="O2153" s="2">
        <f t="shared" si="139"/>
        <v>10</v>
      </c>
      <c r="P2153" s="2">
        <f t="shared" si="140"/>
        <v>10</v>
      </c>
      <c r="Q2153">
        <f t="shared" si="141"/>
        <v>43.33</v>
      </c>
      <c r="R2153">
        <f t="shared" si="142"/>
        <v>0</v>
      </c>
      <c r="S2153" s="3">
        <f>IF(odi[[#This Row],[Milestones]]=0,0,(odi[[#This Row],[Mat]]/odi[[#This Row],[Milestones]]))</f>
        <v>0</v>
      </c>
      <c r="T2153" s="3">
        <f>odi[[#This Row],[Milestones]]/odi[[#This Row],[Mat]]*100</f>
        <v>0</v>
      </c>
      <c r="U2153" s="3"/>
    </row>
    <row r="2154" spans="1:21" x14ac:dyDescent="0.3">
      <c r="A2154">
        <v>35</v>
      </c>
      <c r="B2154" t="s">
        <v>2851</v>
      </c>
      <c r="C2154" t="s">
        <v>2030</v>
      </c>
      <c r="D2154">
        <v>1979</v>
      </c>
      <c r="E2154">
        <v>3</v>
      </c>
      <c r="F2154">
        <v>3</v>
      </c>
      <c r="G2154">
        <v>0</v>
      </c>
      <c r="H2154">
        <v>47</v>
      </c>
      <c r="I2154">
        <v>25</v>
      </c>
      <c r="J2154">
        <v>15.66</v>
      </c>
      <c r="K2154">
        <v>27.48</v>
      </c>
      <c r="L2154">
        <v>0</v>
      </c>
      <c r="M2154">
        <v>0</v>
      </c>
      <c r="N2154">
        <v>0</v>
      </c>
      <c r="O2154" s="2">
        <f t="shared" si="139"/>
        <v>15.666666666666666</v>
      </c>
      <c r="P2154" s="2">
        <f t="shared" si="140"/>
        <v>15.666666666666666</v>
      </c>
      <c r="Q2154">
        <f t="shared" si="141"/>
        <v>43.14</v>
      </c>
      <c r="R2154">
        <f t="shared" si="142"/>
        <v>0</v>
      </c>
      <c r="S2154" s="3">
        <f>IF(odi[[#This Row],[Milestones]]=0,0,(odi[[#This Row],[Mat]]/odi[[#This Row],[Milestones]]))</f>
        <v>0</v>
      </c>
      <c r="T2154" s="3">
        <f>odi[[#This Row],[Milestones]]/odi[[#This Row],[Mat]]*100</f>
        <v>0</v>
      </c>
      <c r="U2154" s="3"/>
    </row>
    <row r="2155" spans="1:21" x14ac:dyDescent="0.3">
      <c r="A2155">
        <v>26</v>
      </c>
      <c r="B2155" t="s">
        <v>2914</v>
      </c>
      <c r="C2155" t="s">
        <v>2022</v>
      </c>
      <c r="D2155">
        <v>1975</v>
      </c>
      <c r="E2155">
        <v>3</v>
      </c>
      <c r="F2155">
        <v>3</v>
      </c>
      <c r="G2155">
        <v>0</v>
      </c>
      <c r="H2155">
        <v>38</v>
      </c>
      <c r="I2155">
        <v>16</v>
      </c>
      <c r="J2155">
        <v>12.66</v>
      </c>
      <c r="K2155">
        <v>30.15</v>
      </c>
      <c r="L2155">
        <v>0</v>
      </c>
      <c r="M2155">
        <v>0</v>
      </c>
      <c r="N2155">
        <v>0</v>
      </c>
      <c r="O2155" s="2">
        <f t="shared" si="139"/>
        <v>12.666666666666666</v>
      </c>
      <c r="P2155" s="2">
        <f t="shared" si="140"/>
        <v>12.666666666666666</v>
      </c>
      <c r="Q2155">
        <f t="shared" si="141"/>
        <v>42.81</v>
      </c>
      <c r="R2155">
        <f t="shared" si="142"/>
        <v>0</v>
      </c>
      <c r="S2155" s="3">
        <f>IF(odi[[#This Row],[Milestones]]=0,0,(odi[[#This Row],[Mat]]/odi[[#This Row],[Milestones]]))</f>
        <v>0</v>
      </c>
      <c r="T2155" s="3">
        <f>odi[[#This Row],[Milestones]]/odi[[#This Row],[Mat]]*100</f>
        <v>0</v>
      </c>
      <c r="U2155" s="3"/>
    </row>
    <row r="2156" spans="1:21" x14ac:dyDescent="0.3">
      <c r="A2156">
        <v>19</v>
      </c>
      <c r="B2156" t="s">
        <v>3189</v>
      </c>
      <c r="C2156" t="s">
        <v>12</v>
      </c>
      <c r="D2156">
        <v>1979</v>
      </c>
      <c r="E2156">
        <v>4</v>
      </c>
      <c r="F2156">
        <v>2</v>
      </c>
      <c r="G2156">
        <v>0</v>
      </c>
      <c r="H2156">
        <v>11</v>
      </c>
      <c r="I2156">
        <v>11</v>
      </c>
      <c r="J2156">
        <v>5.5</v>
      </c>
      <c r="K2156">
        <v>36.659999999999997</v>
      </c>
      <c r="L2156">
        <v>0</v>
      </c>
      <c r="M2156">
        <v>0</v>
      </c>
      <c r="N2156">
        <v>1</v>
      </c>
      <c r="O2156" s="2">
        <f t="shared" si="139"/>
        <v>2.75</v>
      </c>
      <c r="P2156" s="2">
        <f t="shared" si="140"/>
        <v>5.5</v>
      </c>
      <c r="Q2156">
        <f t="shared" si="141"/>
        <v>42.16</v>
      </c>
      <c r="R2156">
        <f t="shared" si="142"/>
        <v>0</v>
      </c>
      <c r="S2156" s="3">
        <f>IF(odi[[#This Row],[Milestones]]=0,0,(odi[[#This Row],[Mat]]/odi[[#This Row],[Milestones]]))</f>
        <v>0</v>
      </c>
      <c r="T2156" s="3">
        <f>odi[[#This Row],[Milestones]]/odi[[#This Row],[Mat]]*100</f>
        <v>0</v>
      </c>
      <c r="U2156" s="3"/>
    </row>
    <row r="2157" spans="1:21" x14ac:dyDescent="0.3">
      <c r="A2157">
        <v>49</v>
      </c>
      <c r="B2157" t="s">
        <v>2932</v>
      </c>
      <c r="C2157" t="s">
        <v>2041</v>
      </c>
      <c r="D2157">
        <v>2006</v>
      </c>
      <c r="E2157">
        <v>9</v>
      </c>
      <c r="F2157">
        <v>7</v>
      </c>
      <c r="G2157">
        <v>3</v>
      </c>
      <c r="H2157">
        <v>35</v>
      </c>
      <c r="I2157">
        <v>11</v>
      </c>
      <c r="J2157">
        <v>8.75</v>
      </c>
      <c r="K2157">
        <v>33.33</v>
      </c>
      <c r="L2157">
        <v>0</v>
      </c>
      <c r="M2157">
        <v>0</v>
      </c>
      <c r="N2157">
        <v>0</v>
      </c>
      <c r="O2157" s="2">
        <f t="shared" si="139"/>
        <v>3.8888888888888888</v>
      </c>
      <c r="P2157" s="2">
        <f t="shared" si="140"/>
        <v>5</v>
      </c>
      <c r="Q2157">
        <f t="shared" si="141"/>
        <v>42.08</v>
      </c>
      <c r="R2157">
        <f t="shared" si="142"/>
        <v>0</v>
      </c>
      <c r="S2157" s="3">
        <f>IF(odi[[#This Row],[Milestones]]=0,0,(odi[[#This Row],[Mat]]/odi[[#This Row],[Milestones]]))</f>
        <v>0</v>
      </c>
      <c r="T2157" s="3">
        <f>odi[[#This Row],[Milestones]]/odi[[#This Row],[Mat]]*100</f>
        <v>0</v>
      </c>
      <c r="U2157" s="3"/>
    </row>
    <row r="2158" spans="1:21" x14ac:dyDescent="0.3">
      <c r="A2158">
        <v>44</v>
      </c>
      <c r="B2158" t="s">
        <v>3209</v>
      </c>
      <c r="C2158" t="s">
        <v>15</v>
      </c>
      <c r="D2158">
        <v>2017</v>
      </c>
      <c r="E2158">
        <v>11</v>
      </c>
      <c r="F2158">
        <v>3</v>
      </c>
      <c r="G2158">
        <v>1</v>
      </c>
      <c r="H2158">
        <v>10</v>
      </c>
      <c r="I2158">
        <v>5</v>
      </c>
      <c r="J2158">
        <v>5</v>
      </c>
      <c r="K2158">
        <v>37.03</v>
      </c>
      <c r="L2158">
        <v>0</v>
      </c>
      <c r="M2158">
        <v>0</v>
      </c>
      <c r="N2158">
        <v>0</v>
      </c>
      <c r="O2158" s="2">
        <f t="shared" si="139"/>
        <v>0.90909090909090906</v>
      </c>
      <c r="P2158" s="2">
        <f t="shared" si="140"/>
        <v>3.3333333333333335</v>
      </c>
      <c r="Q2158">
        <f t="shared" si="141"/>
        <v>42.03</v>
      </c>
      <c r="R2158">
        <f t="shared" si="142"/>
        <v>0</v>
      </c>
      <c r="S2158" s="3">
        <f>IF(odi[[#This Row],[Milestones]]=0,0,(odi[[#This Row],[Mat]]/odi[[#This Row],[Milestones]]))</f>
        <v>0</v>
      </c>
      <c r="T2158" s="3">
        <f>odi[[#This Row],[Milestones]]/odi[[#This Row],[Mat]]*100</f>
        <v>0</v>
      </c>
      <c r="U2158" s="3"/>
    </row>
    <row r="2159" spans="1:21" x14ac:dyDescent="0.3">
      <c r="A2159">
        <v>26</v>
      </c>
      <c r="B2159" t="s">
        <v>3345</v>
      </c>
      <c r="C2159" t="s">
        <v>19</v>
      </c>
      <c r="D2159">
        <v>2018</v>
      </c>
      <c r="E2159">
        <v>3</v>
      </c>
      <c r="F2159">
        <v>2</v>
      </c>
      <c r="G2159">
        <v>0</v>
      </c>
      <c r="H2159">
        <v>4</v>
      </c>
      <c r="I2159">
        <v>4</v>
      </c>
      <c r="J2159">
        <v>2</v>
      </c>
      <c r="K2159">
        <v>40</v>
      </c>
      <c r="L2159">
        <v>0</v>
      </c>
      <c r="M2159">
        <v>0</v>
      </c>
      <c r="N2159">
        <v>1</v>
      </c>
      <c r="O2159" s="2">
        <f t="shared" si="139"/>
        <v>1.3333333333333333</v>
      </c>
      <c r="P2159" s="2">
        <f t="shared" si="140"/>
        <v>2</v>
      </c>
      <c r="Q2159">
        <f t="shared" si="141"/>
        <v>42</v>
      </c>
      <c r="R2159">
        <f t="shared" si="142"/>
        <v>0</v>
      </c>
      <c r="S2159" s="3">
        <f>IF(odi[[#This Row],[Milestones]]=0,0,(odi[[#This Row],[Mat]]/odi[[#This Row],[Milestones]]))</f>
        <v>0</v>
      </c>
      <c r="T2159" s="3">
        <f>odi[[#This Row],[Milestones]]/odi[[#This Row],[Mat]]*100</f>
        <v>0</v>
      </c>
      <c r="U2159" s="3"/>
    </row>
    <row r="2160" spans="1:21" x14ac:dyDescent="0.3">
      <c r="A2160">
        <v>49</v>
      </c>
      <c r="B2160" t="s">
        <v>3399</v>
      </c>
      <c r="C2160" t="s">
        <v>2022</v>
      </c>
      <c r="D2160">
        <v>2014</v>
      </c>
      <c r="E2160">
        <v>1</v>
      </c>
      <c r="F2160">
        <v>1</v>
      </c>
      <c r="G2160">
        <v>0</v>
      </c>
      <c r="H2160">
        <v>2</v>
      </c>
      <c r="I2160">
        <v>2</v>
      </c>
      <c r="J2160">
        <v>2</v>
      </c>
      <c r="K2160">
        <v>40</v>
      </c>
      <c r="L2160">
        <v>0</v>
      </c>
      <c r="M2160">
        <v>0</v>
      </c>
      <c r="N2160">
        <v>0</v>
      </c>
      <c r="O2160" s="2">
        <f t="shared" si="139"/>
        <v>2</v>
      </c>
      <c r="P2160" s="2">
        <f t="shared" si="140"/>
        <v>2</v>
      </c>
      <c r="Q2160">
        <f t="shared" si="141"/>
        <v>42</v>
      </c>
      <c r="R2160">
        <f t="shared" si="142"/>
        <v>0</v>
      </c>
      <c r="S2160" s="3">
        <f>IF(odi[[#This Row],[Milestones]]=0,0,(odi[[#This Row],[Mat]]/odi[[#This Row],[Milestones]]))</f>
        <v>0</v>
      </c>
      <c r="T2160" s="3">
        <f>odi[[#This Row],[Milestones]]/odi[[#This Row],[Mat]]*100</f>
        <v>0</v>
      </c>
      <c r="U2160" s="3"/>
    </row>
    <row r="2161" spans="1:21" x14ac:dyDescent="0.3">
      <c r="A2161">
        <v>11</v>
      </c>
      <c r="B2161" t="s">
        <v>3409</v>
      </c>
      <c r="C2161" t="s">
        <v>18</v>
      </c>
      <c r="D2161">
        <v>1976</v>
      </c>
      <c r="E2161">
        <v>3</v>
      </c>
      <c r="F2161">
        <v>2</v>
      </c>
      <c r="G2161">
        <v>1</v>
      </c>
      <c r="H2161">
        <v>2</v>
      </c>
      <c r="I2161">
        <v>1</v>
      </c>
      <c r="J2161">
        <v>2</v>
      </c>
      <c r="K2161">
        <v>40</v>
      </c>
      <c r="L2161">
        <v>0</v>
      </c>
      <c r="M2161">
        <v>0</v>
      </c>
      <c r="N2161">
        <v>0</v>
      </c>
      <c r="O2161" s="2">
        <f t="shared" si="139"/>
        <v>0.66666666666666663</v>
      </c>
      <c r="P2161" s="2">
        <f t="shared" si="140"/>
        <v>1</v>
      </c>
      <c r="Q2161">
        <f t="shared" si="141"/>
        <v>42</v>
      </c>
      <c r="R2161">
        <f t="shared" si="142"/>
        <v>0</v>
      </c>
      <c r="S2161" s="3">
        <f>IF(odi[[#This Row],[Milestones]]=0,0,(odi[[#This Row],[Mat]]/odi[[#This Row],[Milestones]]))</f>
        <v>0</v>
      </c>
      <c r="T2161" s="3">
        <f>odi[[#This Row],[Milestones]]/odi[[#This Row],[Mat]]*100</f>
        <v>0</v>
      </c>
      <c r="U2161" s="3"/>
    </row>
    <row r="2162" spans="1:21" x14ac:dyDescent="0.3">
      <c r="A2162">
        <v>31</v>
      </c>
      <c r="B2162" t="s">
        <v>3274</v>
      </c>
      <c r="C2162" t="s">
        <v>19</v>
      </c>
      <c r="D2162">
        <v>1992</v>
      </c>
      <c r="E2162">
        <v>6</v>
      </c>
      <c r="F2162">
        <v>2</v>
      </c>
      <c r="G2162">
        <v>1</v>
      </c>
      <c r="H2162">
        <v>7</v>
      </c>
      <c r="I2162">
        <v>5</v>
      </c>
      <c r="J2162">
        <v>7</v>
      </c>
      <c r="K2162">
        <v>35</v>
      </c>
      <c r="L2162">
        <v>0</v>
      </c>
      <c r="M2162">
        <v>0</v>
      </c>
      <c r="N2162">
        <v>0</v>
      </c>
      <c r="O2162" s="2">
        <f t="shared" si="139"/>
        <v>1.1666666666666667</v>
      </c>
      <c r="P2162" s="2">
        <f t="shared" si="140"/>
        <v>3.5</v>
      </c>
      <c r="Q2162">
        <f t="shared" si="141"/>
        <v>42</v>
      </c>
      <c r="R2162">
        <f t="shared" si="142"/>
        <v>0</v>
      </c>
      <c r="S2162" s="3">
        <f>IF(odi[[#This Row],[Milestones]]=0,0,(odi[[#This Row],[Mat]]/odi[[#This Row],[Milestones]]))</f>
        <v>0</v>
      </c>
      <c r="T2162" s="3">
        <f>odi[[#This Row],[Milestones]]/odi[[#This Row],[Mat]]*100</f>
        <v>0</v>
      </c>
      <c r="U2162" s="3"/>
    </row>
    <row r="2163" spans="1:21" x14ac:dyDescent="0.3">
      <c r="A2163">
        <v>5</v>
      </c>
      <c r="B2163" t="s">
        <v>2865</v>
      </c>
      <c r="C2163" t="s">
        <v>2030</v>
      </c>
      <c r="D2163">
        <v>2003</v>
      </c>
      <c r="E2163">
        <v>6</v>
      </c>
      <c r="F2163">
        <v>6</v>
      </c>
      <c r="G2163">
        <v>0</v>
      </c>
      <c r="H2163">
        <v>44</v>
      </c>
      <c r="I2163">
        <v>17</v>
      </c>
      <c r="J2163">
        <v>7.33</v>
      </c>
      <c r="K2163">
        <v>34.64</v>
      </c>
      <c r="L2163">
        <v>0</v>
      </c>
      <c r="M2163">
        <v>0</v>
      </c>
      <c r="N2163">
        <v>3</v>
      </c>
      <c r="O2163" s="2">
        <f t="shared" si="139"/>
        <v>7.333333333333333</v>
      </c>
      <c r="P2163" s="2">
        <f t="shared" si="140"/>
        <v>7.333333333333333</v>
      </c>
      <c r="Q2163">
        <f t="shared" si="141"/>
        <v>41.97</v>
      </c>
      <c r="R2163">
        <f t="shared" si="142"/>
        <v>0</v>
      </c>
      <c r="S2163" s="3">
        <f>IF(odi[[#This Row],[Milestones]]=0,0,(odi[[#This Row],[Mat]]/odi[[#This Row],[Milestones]]))</f>
        <v>0</v>
      </c>
      <c r="T2163" s="3">
        <f>odi[[#This Row],[Milestones]]/odi[[#This Row],[Mat]]*100</f>
        <v>0</v>
      </c>
      <c r="U2163" s="3"/>
    </row>
    <row r="2164" spans="1:21" x14ac:dyDescent="0.3">
      <c r="A2164">
        <v>16</v>
      </c>
      <c r="B2164" t="s">
        <v>2700</v>
      </c>
      <c r="C2164" t="s">
        <v>13</v>
      </c>
      <c r="D2164">
        <v>2001</v>
      </c>
      <c r="E2164">
        <v>50</v>
      </c>
      <c r="F2164">
        <v>25</v>
      </c>
      <c r="G2164">
        <v>10</v>
      </c>
      <c r="H2164">
        <v>86</v>
      </c>
      <c r="I2164">
        <v>20</v>
      </c>
      <c r="J2164">
        <v>5.73</v>
      </c>
      <c r="K2164">
        <v>36.130000000000003</v>
      </c>
      <c r="L2164">
        <v>0</v>
      </c>
      <c r="M2164">
        <v>0</v>
      </c>
      <c r="N2164">
        <v>6</v>
      </c>
      <c r="O2164" s="2">
        <f t="shared" si="139"/>
        <v>1.72</v>
      </c>
      <c r="P2164" s="2">
        <f t="shared" si="140"/>
        <v>3.44</v>
      </c>
      <c r="Q2164">
        <f t="shared" si="141"/>
        <v>41.86</v>
      </c>
      <c r="R2164">
        <f t="shared" si="142"/>
        <v>0</v>
      </c>
      <c r="S2164" s="3">
        <f>IF(odi[[#This Row],[Milestones]]=0,0,(odi[[#This Row],[Mat]]/odi[[#This Row],[Milestones]]))</f>
        <v>0</v>
      </c>
      <c r="T2164" s="3">
        <f>odi[[#This Row],[Milestones]]/odi[[#This Row],[Mat]]*100</f>
        <v>0</v>
      </c>
      <c r="U2164" s="3"/>
    </row>
    <row r="2165" spans="1:21" x14ac:dyDescent="0.3">
      <c r="A2165">
        <v>21</v>
      </c>
      <c r="B2165" t="s">
        <v>1385</v>
      </c>
      <c r="C2165" t="s">
        <v>14</v>
      </c>
      <c r="D2165">
        <v>2019</v>
      </c>
      <c r="E2165">
        <v>42</v>
      </c>
      <c r="F2165">
        <v>21</v>
      </c>
      <c r="G2165">
        <v>14</v>
      </c>
      <c r="H2165">
        <v>29</v>
      </c>
      <c r="I2165">
        <v>7</v>
      </c>
      <c r="J2165">
        <v>4.1399999999999997</v>
      </c>
      <c r="K2165">
        <v>37.659999999999997</v>
      </c>
      <c r="L2165">
        <v>0</v>
      </c>
      <c r="M2165">
        <v>0</v>
      </c>
      <c r="N2165">
        <v>4</v>
      </c>
      <c r="O2165" s="2">
        <f t="shared" si="139"/>
        <v>0.69047619047619047</v>
      </c>
      <c r="P2165" s="2">
        <f t="shared" si="140"/>
        <v>1.3809523809523809</v>
      </c>
      <c r="Q2165">
        <f t="shared" si="141"/>
        <v>41.8</v>
      </c>
      <c r="R2165">
        <f t="shared" si="142"/>
        <v>0</v>
      </c>
      <c r="S2165" s="3">
        <f>IF(odi[[#This Row],[Milestones]]=0,0,(odi[[#This Row],[Mat]]/odi[[#This Row],[Milestones]]))</f>
        <v>0</v>
      </c>
      <c r="T2165" s="3">
        <f>odi[[#This Row],[Milestones]]/odi[[#This Row],[Mat]]*100</f>
        <v>0</v>
      </c>
      <c r="U2165" s="3"/>
    </row>
    <row r="2166" spans="1:21" x14ac:dyDescent="0.3">
      <c r="A2166">
        <v>11</v>
      </c>
      <c r="B2166" t="s">
        <v>3079</v>
      </c>
      <c r="C2166" t="s">
        <v>14</v>
      </c>
      <c r="D2166">
        <v>1975</v>
      </c>
      <c r="E2166">
        <v>3</v>
      </c>
      <c r="F2166">
        <v>3</v>
      </c>
      <c r="G2166">
        <v>1</v>
      </c>
      <c r="H2166">
        <v>19</v>
      </c>
      <c r="I2166">
        <v>16</v>
      </c>
      <c r="J2166">
        <v>9.5</v>
      </c>
      <c r="K2166">
        <v>32.200000000000003</v>
      </c>
      <c r="L2166">
        <v>0</v>
      </c>
      <c r="M2166">
        <v>0</v>
      </c>
      <c r="N2166">
        <v>0</v>
      </c>
      <c r="O2166" s="2">
        <f t="shared" si="139"/>
        <v>6.333333333333333</v>
      </c>
      <c r="P2166" s="2">
        <f t="shared" si="140"/>
        <v>6.333333333333333</v>
      </c>
      <c r="Q2166">
        <f t="shared" si="141"/>
        <v>41.7</v>
      </c>
      <c r="R2166">
        <f t="shared" si="142"/>
        <v>0</v>
      </c>
      <c r="S2166" s="3">
        <f>IF(odi[[#This Row],[Milestones]]=0,0,(odi[[#This Row],[Mat]]/odi[[#This Row],[Milestones]]))</f>
        <v>0</v>
      </c>
      <c r="T2166" s="3">
        <f>odi[[#This Row],[Milestones]]/odi[[#This Row],[Mat]]*100</f>
        <v>0</v>
      </c>
      <c r="U2166" s="3"/>
    </row>
    <row r="2167" spans="1:21" x14ac:dyDescent="0.3">
      <c r="A2167">
        <v>37</v>
      </c>
      <c r="B2167" t="s">
        <v>1913</v>
      </c>
      <c r="C2167" t="s">
        <v>15</v>
      </c>
      <c r="D2167">
        <v>2019</v>
      </c>
      <c r="E2167">
        <v>25</v>
      </c>
      <c r="F2167">
        <v>16</v>
      </c>
      <c r="G2167">
        <v>9</v>
      </c>
      <c r="H2167">
        <v>24</v>
      </c>
      <c r="I2167">
        <v>12</v>
      </c>
      <c r="J2167">
        <v>3.42</v>
      </c>
      <c r="K2167">
        <v>38.090000000000003</v>
      </c>
      <c r="L2167">
        <v>0</v>
      </c>
      <c r="M2167">
        <v>0</v>
      </c>
      <c r="N2167">
        <v>4</v>
      </c>
      <c r="O2167" s="2">
        <f t="shared" si="139"/>
        <v>0.96</v>
      </c>
      <c r="P2167" s="2">
        <f t="shared" si="140"/>
        <v>1.5</v>
      </c>
      <c r="Q2167">
        <f t="shared" si="141"/>
        <v>41.510000000000005</v>
      </c>
      <c r="R2167">
        <f t="shared" si="142"/>
        <v>0</v>
      </c>
      <c r="S2167" s="3">
        <f>IF(odi[[#This Row],[Milestones]]=0,0,(odi[[#This Row],[Mat]]/odi[[#This Row],[Milestones]]))</f>
        <v>0</v>
      </c>
      <c r="T2167" s="3">
        <f>odi[[#This Row],[Milestones]]/odi[[#This Row],[Mat]]*100</f>
        <v>0</v>
      </c>
      <c r="U2167" s="3"/>
    </row>
    <row r="2168" spans="1:21" x14ac:dyDescent="0.3">
      <c r="A2168">
        <v>0</v>
      </c>
      <c r="B2168" t="s">
        <v>3249</v>
      </c>
      <c r="C2168" t="s">
        <v>15</v>
      </c>
      <c r="D2168">
        <v>1994</v>
      </c>
      <c r="E2168">
        <v>4</v>
      </c>
      <c r="F2168">
        <v>3</v>
      </c>
      <c r="G2168">
        <v>2</v>
      </c>
      <c r="H2168">
        <v>8</v>
      </c>
      <c r="I2168">
        <v>8</v>
      </c>
      <c r="J2168">
        <v>8</v>
      </c>
      <c r="K2168">
        <v>33.33</v>
      </c>
      <c r="L2168">
        <v>0</v>
      </c>
      <c r="M2168">
        <v>0</v>
      </c>
      <c r="N2168">
        <v>1</v>
      </c>
      <c r="O2168" s="2">
        <f t="shared" si="139"/>
        <v>2</v>
      </c>
      <c r="P2168" s="2">
        <f t="shared" si="140"/>
        <v>2.6666666666666665</v>
      </c>
      <c r="Q2168">
        <f t="shared" si="141"/>
        <v>41.33</v>
      </c>
      <c r="R2168">
        <f t="shared" si="142"/>
        <v>0</v>
      </c>
      <c r="S2168" s="3">
        <f>IF(odi[[#This Row],[Milestones]]=0,0,(odi[[#This Row],[Mat]]/odi[[#This Row],[Milestones]]))</f>
        <v>0</v>
      </c>
      <c r="T2168" s="3">
        <f>odi[[#This Row],[Milestones]]/odi[[#This Row],[Mat]]*100</f>
        <v>0</v>
      </c>
      <c r="U2168" s="3"/>
    </row>
    <row r="2169" spans="1:21" x14ac:dyDescent="0.3">
      <c r="A2169">
        <v>9</v>
      </c>
      <c r="B2169" t="s">
        <v>3255</v>
      </c>
      <c r="C2169" t="s">
        <v>20</v>
      </c>
      <c r="D2169">
        <v>1986</v>
      </c>
      <c r="E2169">
        <v>2</v>
      </c>
      <c r="F2169">
        <v>1</v>
      </c>
      <c r="G2169">
        <v>0</v>
      </c>
      <c r="H2169">
        <v>8</v>
      </c>
      <c r="I2169">
        <v>8</v>
      </c>
      <c r="J2169">
        <v>8</v>
      </c>
      <c r="K2169">
        <v>33.33</v>
      </c>
      <c r="L2169">
        <v>0</v>
      </c>
      <c r="M2169">
        <v>0</v>
      </c>
      <c r="N2169">
        <v>0</v>
      </c>
      <c r="O2169" s="2">
        <f t="shared" si="139"/>
        <v>4</v>
      </c>
      <c r="P2169" s="2">
        <f t="shared" si="140"/>
        <v>8</v>
      </c>
      <c r="Q2169">
        <f t="shared" si="141"/>
        <v>41.33</v>
      </c>
      <c r="R2169">
        <f t="shared" si="142"/>
        <v>0</v>
      </c>
      <c r="S2169" s="3">
        <f>IF(odi[[#This Row],[Milestones]]=0,0,(odi[[#This Row],[Mat]]/odi[[#This Row],[Milestones]]))</f>
        <v>0</v>
      </c>
      <c r="T2169" s="3">
        <f>odi[[#This Row],[Milestones]]/odi[[#This Row],[Mat]]*100</f>
        <v>0</v>
      </c>
      <c r="U2169" s="3"/>
    </row>
    <row r="2170" spans="1:21" x14ac:dyDescent="0.3">
      <c r="A2170">
        <v>3</v>
      </c>
      <c r="B2170" t="s">
        <v>3178</v>
      </c>
      <c r="C2170" t="s">
        <v>2022</v>
      </c>
      <c r="D2170">
        <v>1975</v>
      </c>
      <c r="E2170">
        <v>1</v>
      </c>
      <c r="F2170">
        <v>1</v>
      </c>
      <c r="G2170">
        <v>0</v>
      </c>
      <c r="H2170">
        <v>12</v>
      </c>
      <c r="I2170">
        <v>12</v>
      </c>
      <c r="J2170">
        <v>12</v>
      </c>
      <c r="K2170">
        <v>29.26</v>
      </c>
      <c r="L2170">
        <v>0</v>
      </c>
      <c r="M2170">
        <v>0</v>
      </c>
      <c r="N2170">
        <v>0</v>
      </c>
      <c r="O2170" s="2">
        <f t="shared" si="139"/>
        <v>12</v>
      </c>
      <c r="P2170" s="2">
        <f t="shared" si="140"/>
        <v>12</v>
      </c>
      <c r="Q2170">
        <f t="shared" si="141"/>
        <v>41.260000000000005</v>
      </c>
      <c r="R2170">
        <f t="shared" si="142"/>
        <v>0</v>
      </c>
      <c r="S2170" s="3">
        <f>IF(odi[[#This Row],[Milestones]]=0,0,(odi[[#This Row],[Mat]]/odi[[#This Row],[Milestones]]))</f>
        <v>0</v>
      </c>
      <c r="T2170" s="3">
        <f>odi[[#This Row],[Milestones]]/odi[[#This Row],[Mat]]*100</f>
        <v>0</v>
      </c>
      <c r="U2170" s="3"/>
    </row>
    <row r="2171" spans="1:21" x14ac:dyDescent="0.3">
      <c r="A2171">
        <v>42</v>
      </c>
      <c r="B2171" t="s">
        <v>3100</v>
      </c>
      <c r="C2171" t="s">
        <v>2024</v>
      </c>
      <c r="D2171">
        <v>1996</v>
      </c>
      <c r="E2171">
        <v>3</v>
      </c>
      <c r="F2171">
        <v>2</v>
      </c>
      <c r="G2171">
        <v>0</v>
      </c>
      <c r="H2171">
        <v>17</v>
      </c>
      <c r="I2171">
        <v>16</v>
      </c>
      <c r="J2171">
        <v>8.5</v>
      </c>
      <c r="K2171">
        <v>32.69</v>
      </c>
      <c r="L2171">
        <v>0</v>
      </c>
      <c r="M2171">
        <v>0</v>
      </c>
      <c r="N2171">
        <v>0</v>
      </c>
      <c r="O2171" s="2">
        <f t="shared" si="139"/>
        <v>5.666666666666667</v>
      </c>
      <c r="P2171" s="2">
        <f t="shared" si="140"/>
        <v>8.5</v>
      </c>
      <c r="Q2171">
        <f t="shared" si="141"/>
        <v>41.19</v>
      </c>
      <c r="R2171">
        <f t="shared" si="142"/>
        <v>0</v>
      </c>
      <c r="S2171" s="3">
        <f>IF(odi[[#This Row],[Milestones]]=0,0,(odi[[#This Row],[Mat]]/odi[[#This Row],[Milestones]]))</f>
        <v>0</v>
      </c>
      <c r="T2171" s="3">
        <f>odi[[#This Row],[Milestones]]/odi[[#This Row],[Mat]]*100</f>
        <v>0</v>
      </c>
      <c r="U2171" s="3"/>
    </row>
    <row r="2172" spans="1:21" x14ac:dyDescent="0.3">
      <c r="A2172">
        <v>7</v>
      </c>
      <c r="B2172" t="s">
        <v>3007</v>
      </c>
      <c r="C2172" t="s">
        <v>20</v>
      </c>
      <c r="D2172">
        <v>2016</v>
      </c>
      <c r="E2172">
        <v>5</v>
      </c>
      <c r="F2172">
        <v>5</v>
      </c>
      <c r="G2172">
        <v>1</v>
      </c>
      <c r="H2172">
        <v>26</v>
      </c>
      <c r="I2172">
        <v>8</v>
      </c>
      <c r="J2172">
        <v>6.5</v>
      </c>
      <c r="K2172">
        <v>34.659999999999997</v>
      </c>
      <c r="L2172">
        <v>0</v>
      </c>
      <c r="M2172">
        <v>0</v>
      </c>
      <c r="N2172">
        <v>0</v>
      </c>
      <c r="O2172" s="2">
        <f t="shared" si="139"/>
        <v>5.2</v>
      </c>
      <c r="P2172" s="2">
        <f t="shared" si="140"/>
        <v>5.2</v>
      </c>
      <c r="Q2172">
        <f t="shared" si="141"/>
        <v>41.16</v>
      </c>
      <c r="R2172">
        <f t="shared" si="142"/>
        <v>0</v>
      </c>
      <c r="S2172" s="3">
        <f>IF(odi[[#This Row],[Milestones]]=0,0,(odi[[#This Row],[Mat]]/odi[[#This Row],[Milestones]]))</f>
        <v>0</v>
      </c>
      <c r="T2172" s="3">
        <f>odi[[#This Row],[Milestones]]/odi[[#This Row],[Mat]]*100</f>
        <v>0</v>
      </c>
      <c r="U2172" s="3"/>
    </row>
    <row r="2173" spans="1:21" x14ac:dyDescent="0.3">
      <c r="A2173">
        <v>0</v>
      </c>
      <c r="B2173" t="s">
        <v>2861</v>
      </c>
      <c r="C2173" t="s">
        <v>15</v>
      </c>
      <c r="D2173">
        <v>1981</v>
      </c>
      <c r="E2173">
        <v>10</v>
      </c>
      <c r="F2173">
        <v>7</v>
      </c>
      <c r="G2173">
        <v>2</v>
      </c>
      <c r="H2173">
        <v>45</v>
      </c>
      <c r="I2173">
        <v>35</v>
      </c>
      <c r="J2173">
        <v>9</v>
      </c>
      <c r="K2173">
        <v>32.14</v>
      </c>
      <c r="L2173">
        <v>0</v>
      </c>
      <c r="M2173">
        <v>0</v>
      </c>
      <c r="N2173">
        <v>1</v>
      </c>
      <c r="O2173" s="2">
        <f t="shared" si="139"/>
        <v>4.5</v>
      </c>
      <c r="P2173" s="2">
        <f t="shared" si="140"/>
        <v>6.4285714285714288</v>
      </c>
      <c r="Q2173">
        <f t="shared" si="141"/>
        <v>41.14</v>
      </c>
      <c r="R2173">
        <f t="shared" si="142"/>
        <v>0</v>
      </c>
      <c r="S2173" s="3">
        <f>IF(odi[[#This Row],[Milestones]]=0,0,(odi[[#This Row],[Mat]]/odi[[#This Row],[Milestones]]))</f>
        <v>0</v>
      </c>
      <c r="T2173" s="3">
        <f>odi[[#This Row],[Milestones]]/odi[[#This Row],[Mat]]*100</f>
        <v>0</v>
      </c>
      <c r="U2173" s="3"/>
    </row>
    <row r="2174" spans="1:21" x14ac:dyDescent="0.3">
      <c r="A2174">
        <v>15</v>
      </c>
      <c r="B2174" t="s">
        <v>1073</v>
      </c>
      <c r="C2174" t="s">
        <v>2024</v>
      </c>
      <c r="D2174">
        <v>2014</v>
      </c>
      <c r="E2174">
        <v>26</v>
      </c>
      <c r="F2174">
        <v>17</v>
      </c>
      <c r="G2174">
        <v>7</v>
      </c>
      <c r="H2174">
        <v>49</v>
      </c>
      <c r="I2174">
        <v>11</v>
      </c>
      <c r="J2174">
        <v>4.9000000000000004</v>
      </c>
      <c r="K2174">
        <v>36.020000000000003</v>
      </c>
      <c r="L2174">
        <v>0</v>
      </c>
      <c r="M2174">
        <v>0</v>
      </c>
      <c r="N2174">
        <v>5</v>
      </c>
      <c r="O2174" s="2">
        <f t="shared" si="139"/>
        <v>1.8846153846153846</v>
      </c>
      <c r="P2174" s="2">
        <f t="shared" si="140"/>
        <v>2.8823529411764706</v>
      </c>
      <c r="Q2174">
        <f t="shared" si="141"/>
        <v>40.92</v>
      </c>
      <c r="R2174">
        <f t="shared" si="142"/>
        <v>0</v>
      </c>
      <c r="S2174" s="3">
        <f>IF(odi[[#This Row],[Milestones]]=0,0,(odi[[#This Row],[Mat]]/odi[[#This Row],[Milestones]]))</f>
        <v>0</v>
      </c>
      <c r="T2174" s="3">
        <f>odi[[#This Row],[Milestones]]/odi[[#This Row],[Mat]]*100</f>
        <v>0</v>
      </c>
      <c r="U2174" s="3"/>
    </row>
    <row r="2175" spans="1:21" x14ac:dyDescent="0.3">
      <c r="A2175">
        <v>24</v>
      </c>
      <c r="B2175" t="s">
        <v>3232</v>
      </c>
      <c r="C2175" t="s">
        <v>18</v>
      </c>
      <c r="D2175">
        <v>1999</v>
      </c>
      <c r="E2175">
        <v>5</v>
      </c>
      <c r="F2175">
        <v>2</v>
      </c>
      <c r="G2175">
        <v>2</v>
      </c>
      <c r="H2175">
        <v>9</v>
      </c>
      <c r="I2175">
        <v>7</v>
      </c>
      <c r="J2175">
        <v>0</v>
      </c>
      <c r="K2175">
        <v>40.9</v>
      </c>
      <c r="L2175">
        <v>0</v>
      </c>
      <c r="M2175">
        <v>0</v>
      </c>
      <c r="N2175">
        <v>0</v>
      </c>
      <c r="O2175" s="2">
        <f t="shared" si="139"/>
        <v>1.8</v>
      </c>
      <c r="P2175" s="2">
        <f t="shared" si="140"/>
        <v>4.5</v>
      </c>
      <c r="Q2175">
        <f t="shared" si="141"/>
        <v>40.9</v>
      </c>
      <c r="R2175">
        <f t="shared" si="142"/>
        <v>0</v>
      </c>
      <c r="S2175" s="3">
        <f>IF(odi[[#This Row],[Milestones]]=0,0,(odi[[#This Row],[Mat]]/odi[[#This Row],[Milestones]]))</f>
        <v>0</v>
      </c>
      <c r="T2175" s="3">
        <f>odi[[#This Row],[Milestones]]/odi[[#This Row],[Mat]]*100</f>
        <v>0</v>
      </c>
      <c r="U2175" s="3"/>
    </row>
    <row r="2176" spans="1:21" x14ac:dyDescent="0.3">
      <c r="A2176">
        <v>5</v>
      </c>
      <c r="B2176" t="s">
        <v>3109</v>
      </c>
      <c r="C2176" t="s">
        <v>2030</v>
      </c>
      <c r="D2176">
        <v>2006</v>
      </c>
      <c r="E2176">
        <v>4</v>
      </c>
      <c r="F2176">
        <v>3</v>
      </c>
      <c r="G2176">
        <v>0</v>
      </c>
      <c r="H2176">
        <v>16</v>
      </c>
      <c r="I2176">
        <v>9</v>
      </c>
      <c r="J2176">
        <v>5.33</v>
      </c>
      <c r="K2176">
        <v>35.549999999999997</v>
      </c>
      <c r="L2176">
        <v>0</v>
      </c>
      <c r="M2176">
        <v>0</v>
      </c>
      <c r="N2176">
        <v>1</v>
      </c>
      <c r="O2176" s="2">
        <f t="shared" si="139"/>
        <v>4</v>
      </c>
      <c r="P2176" s="2">
        <f t="shared" si="140"/>
        <v>5.333333333333333</v>
      </c>
      <c r="Q2176">
        <f t="shared" si="141"/>
        <v>40.879999999999995</v>
      </c>
      <c r="R2176">
        <f t="shared" si="142"/>
        <v>0</v>
      </c>
      <c r="S2176" s="3">
        <f>IF(odi[[#This Row],[Milestones]]=0,0,(odi[[#This Row],[Mat]]/odi[[#This Row],[Milestones]]))</f>
        <v>0</v>
      </c>
      <c r="T2176" s="3">
        <f>odi[[#This Row],[Milestones]]/odi[[#This Row],[Mat]]*100</f>
        <v>0</v>
      </c>
      <c r="U2176" s="3"/>
    </row>
    <row r="2177" spans="1:21" x14ac:dyDescent="0.3">
      <c r="A2177">
        <v>6</v>
      </c>
      <c r="B2177" t="s">
        <v>3331</v>
      </c>
      <c r="C2177" t="s">
        <v>17</v>
      </c>
      <c r="D2177">
        <v>2000</v>
      </c>
      <c r="E2177">
        <v>4</v>
      </c>
      <c r="F2177">
        <v>2</v>
      </c>
      <c r="G2177">
        <v>1</v>
      </c>
      <c r="H2177">
        <v>5</v>
      </c>
      <c r="I2177">
        <v>5</v>
      </c>
      <c r="J2177">
        <v>5</v>
      </c>
      <c r="K2177">
        <v>35.71</v>
      </c>
      <c r="L2177">
        <v>0</v>
      </c>
      <c r="M2177">
        <v>0</v>
      </c>
      <c r="N2177">
        <v>0</v>
      </c>
      <c r="O2177" s="2">
        <f t="shared" si="139"/>
        <v>1.25</v>
      </c>
      <c r="P2177" s="2">
        <f t="shared" si="140"/>
        <v>2.5</v>
      </c>
      <c r="Q2177">
        <f t="shared" si="141"/>
        <v>40.71</v>
      </c>
      <c r="R2177">
        <f t="shared" si="142"/>
        <v>0</v>
      </c>
      <c r="S2177" s="3">
        <f>IF(odi[[#This Row],[Milestones]]=0,0,(odi[[#This Row],[Mat]]/odi[[#This Row],[Milestones]]))</f>
        <v>0</v>
      </c>
      <c r="T2177" s="3">
        <f>odi[[#This Row],[Milestones]]/odi[[#This Row],[Mat]]*100</f>
        <v>0</v>
      </c>
      <c r="U2177" s="3"/>
    </row>
    <row r="2178" spans="1:21" x14ac:dyDescent="0.3">
      <c r="A2178">
        <v>36</v>
      </c>
      <c r="B2178" t="s">
        <v>3027</v>
      </c>
      <c r="C2178" t="s">
        <v>2027</v>
      </c>
      <c r="D2178">
        <v>2004</v>
      </c>
      <c r="E2178">
        <v>2</v>
      </c>
      <c r="F2178">
        <v>2</v>
      </c>
      <c r="G2178">
        <v>0</v>
      </c>
      <c r="H2178">
        <v>24</v>
      </c>
      <c r="I2178">
        <v>14</v>
      </c>
      <c r="J2178">
        <v>12</v>
      </c>
      <c r="K2178">
        <v>28.57</v>
      </c>
      <c r="L2178">
        <v>0</v>
      </c>
      <c r="M2178">
        <v>0</v>
      </c>
      <c r="N2178">
        <v>0</v>
      </c>
      <c r="O2178" s="2">
        <f t="shared" ref="O2178:O2241" si="143">H2178/E2178</f>
        <v>12</v>
      </c>
      <c r="P2178" s="2">
        <f t="shared" ref="P2178:P2241" si="144">H2178/F2178</f>
        <v>12</v>
      </c>
      <c r="Q2178">
        <f t="shared" ref="Q2178:Q2241" si="145">K2178+J2178</f>
        <v>40.57</v>
      </c>
      <c r="R2178">
        <f t="shared" ref="R2178:R2241" si="146">M2178+L2178</f>
        <v>0</v>
      </c>
      <c r="S2178" s="3">
        <f>IF(odi[[#This Row],[Milestones]]=0,0,(odi[[#This Row],[Mat]]/odi[[#This Row],[Milestones]]))</f>
        <v>0</v>
      </c>
      <c r="T2178" s="3">
        <f>odi[[#This Row],[Milestones]]/odi[[#This Row],[Mat]]*100</f>
        <v>0</v>
      </c>
      <c r="U2178" s="3"/>
    </row>
    <row r="2179" spans="1:21" x14ac:dyDescent="0.3">
      <c r="A2179">
        <v>10</v>
      </c>
      <c r="B2179" t="s">
        <v>3370</v>
      </c>
      <c r="C2179" t="s">
        <v>20</v>
      </c>
      <c r="D2179">
        <v>1999</v>
      </c>
      <c r="E2179">
        <v>1</v>
      </c>
      <c r="F2179">
        <v>1</v>
      </c>
      <c r="G2179">
        <v>0</v>
      </c>
      <c r="H2179">
        <v>3</v>
      </c>
      <c r="I2179">
        <v>3</v>
      </c>
      <c r="J2179">
        <v>3</v>
      </c>
      <c r="K2179">
        <v>37.5</v>
      </c>
      <c r="L2179">
        <v>0</v>
      </c>
      <c r="M2179">
        <v>0</v>
      </c>
      <c r="N2179">
        <v>0</v>
      </c>
      <c r="O2179" s="2">
        <f t="shared" si="143"/>
        <v>3</v>
      </c>
      <c r="P2179" s="2">
        <f t="shared" si="144"/>
        <v>3</v>
      </c>
      <c r="Q2179">
        <f t="shared" si="145"/>
        <v>40.5</v>
      </c>
      <c r="R2179">
        <f t="shared" si="146"/>
        <v>0</v>
      </c>
      <c r="S2179" s="3">
        <f>IF(odi[[#This Row],[Milestones]]=0,0,(odi[[#This Row],[Mat]]/odi[[#This Row],[Milestones]]))</f>
        <v>0</v>
      </c>
      <c r="T2179" s="3">
        <f>odi[[#This Row],[Milestones]]/odi[[#This Row],[Mat]]*100</f>
        <v>0</v>
      </c>
      <c r="U2179" s="3"/>
    </row>
    <row r="2180" spans="1:21" x14ac:dyDescent="0.3">
      <c r="A2180">
        <v>11</v>
      </c>
      <c r="B2180" t="s">
        <v>1172</v>
      </c>
      <c r="C2180" t="s">
        <v>11</v>
      </c>
      <c r="D2180">
        <v>2011</v>
      </c>
      <c r="E2180">
        <v>53</v>
      </c>
      <c r="F2180">
        <v>21</v>
      </c>
      <c r="G2180">
        <v>10</v>
      </c>
      <c r="H2180">
        <v>44</v>
      </c>
      <c r="I2180">
        <v>10</v>
      </c>
      <c r="J2180">
        <v>4</v>
      </c>
      <c r="K2180">
        <v>36.36</v>
      </c>
      <c r="L2180">
        <v>0</v>
      </c>
      <c r="M2180">
        <v>0</v>
      </c>
      <c r="N2180">
        <v>3</v>
      </c>
      <c r="O2180" s="2">
        <f t="shared" si="143"/>
        <v>0.83018867924528306</v>
      </c>
      <c r="P2180" s="2">
        <f t="shared" si="144"/>
        <v>2.0952380952380953</v>
      </c>
      <c r="Q2180">
        <f t="shared" si="145"/>
        <v>40.36</v>
      </c>
      <c r="R2180">
        <f t="shared" si="146"/>
        <v>0</v>
      </c>
      <c r="S2180" s="3">
        <f>IF(odi[[#This Row],[Milestones]]=0,0,(odi[[#This Row],[Mat]]/odi[[#This Row],[Milestones]]))</f>
        <v>0</v>
      </c>
      <c r="T2180" s="3">
        <f>odi[[#This Row],[Milestones]]/odi[[#This Row],[Mat]]*100</f>
        <v>0</v>
      </c>
      <c r="U2180" s="3"/>
    </row>
    <row r="2181" spans="1:21" x14ac:dyDescent="0.3">
      <c r="A2181">
        <v>19</v>
      </c>
      <c r="B2181" t="s">
        <v>3339</v>
      </c>
      <c r="C2181" t="s">
        <v>12</v>
      </c>
      <c r="D2181">
        <v>2017</v>
      </c>
      <c r="E2181">
        <v>1</v>
      </c>
      <c r="F2181">
        <v>1</v>
      </c>
      <c r="G2181">
        <v>0</v>
      </c>
      <c r="H2181">
        <v>4</v>
      </c>
      <c r="I2181">
        <v>4</v>
      </c>
      <c r="J2181">
        <v>4</v>
      </c>
      <c r="K2181">
        <v>36.36</v>
      </c>
      <c r="L2181">
        <v>0</v>
      </c>
      <c r="M2181">
        <v>0</v>
      </c>
      <c r="N2181">
        <v>0</v>
      </c>
      <c r="O2181" s="2">
        <f t="shared" si="143"/>
        <v>4</v>
      </c>
      <c r="P2181" s="2">
        <f t="shared" si="144"/>
        <v>4</v>
      </c>
      <c r="Q2181">
        <f t="shared" si="145"/>
        <v>40.36</v>
      </c>
      <c r="R2181">
        <f t="shared" si="146"/>
        <v>0</v>
      </c>
      <c r="S2181" s="3">
        <f>IF(odi[[#This Row],[Milestones]]=0,0,(odi[[#This Row],[Mat]]/odi[[#This Row],[Milestones]]))</f>
        <v>0</v>
      </c>
      <c r="T2181" s="3">
        <f>odi[[#This Row],[Milestones]]/odi[[#This Row],[Mat]]*100</f>
        <v>0</v>
      </c>
      <c r="U2181" s="3"/>
    </row>
    <row r="2182" spans="1:21" x14ac:dyDescent="0.3">
      <c r="A2182">
        <v>24</v>
      </c>
      <c r="B2182" t="s">
        <v>3343</v>
      </c>
      <c r="C2182" t="s">
        <v>11</v>
      </c>
      <c r="D2182">
        <v>1999</v>
      </c>
      <c r="E2182">
        <v>2</v>
      </c>
      <c r="F2182">
        <v>2</v>
      </c>
      <c r="G2182">
        <v>1</v>
      </c>
      <c r="H2182">
        <v>4</v>
      </c>
      <c r="I2182">
        <v>4</v>
      </c>
      <c r="J2182">
        <v>4</v>
      </c>
      <c r="K2182">
        <v>36.36</v>
      </c>
      <c r="L2182">
        <v>0</v>
      </c>
      <c r="M2182">
        <v>0</v>
      </c>
      <c r="N2182">
        <v>1</v>
      </c>
      <c r="O2182" s="2">
        <f t="shared" si="143"/>
        <v>2</v>
      </c>
      <c r="P2182" s="2">
        <f t="shared" si="144"/>
        <v>2</v>
      </c>
      <c r="Q2182">
        <f t="shared" si="145"/>
        <v>40.36</v>
      </c>
      <c r="R2182">
        <f t="shared" si="146"/>
        <v>0</v>
      </c>
      <c r="S2182" s="3">
        <f>IF(odi[[#This Row],[Milestones]]=0,0,(odi[[#This Row],[Mat]]/odi[[#This Row],[Milestones]]))</f>
        <v>0</v>
      </c>
      <c r="T2182" s="3">
        <f>odi[[#This Row],[Milestones]]/odi[[#This Row],[Mat]]*100</f>
        <v>0</v>
      </c>
      <c r="U2182" s="3"/>
    </row>
    <row r="2183" spans="1:21" x14ac:dyDescent="0.3">
      <c r="A2183">
        <v>35</v>
      </c>
      <c r="B2183" t="s">
        <v>3353</v>
      </c>
      <c r="C2183" t="s">
        <v>2022</v>
      </c>
      <c r="D2183">
        <v>1975</v>
      </c>
      <c r="E2183">
        <v>1</v>
      </c>
      <c r="F2183">
        <v>1</v>
      </c>
      <c r="G2183">
        <v>0</v>
      </c>
      <c r="H2183">
        <v>4</v>
      </c>
      <c r="I2183">
        <v>4</v>
      </c>
      <c r="J2183">
        <v>4</v>
      </c>
      <c r="K2183">
        <v>36.36</v>
      </c>
      <c r="L2183">
        <v>0</v>
      </c>
      <c r="M2183">
        <v>0</v>
      </c>
      <c r="N2183">
        <v>0</v>
      </c>
      <c r="O2183" s="2">
        <f t="shared" si="143"/>
        <v>4</v>
      </c>
      <c r="P2183" s="2">
        <f t="shared" si="144"/>
        <v>4</v>
      </c>
      <c r="Q2183">
        <f t="shared" si="145"/>
        <v>40.36</v>
      </c>
      <c r="R2183">
        <f t="shared" si="146"/>
        <v>0</v>
      </c>
      <c r="S2183" s="3">
        <f>IF(odi[[#This Row],[Milestones]]=0,0,(odi[[#This Row],[Mat]]/odi[[#This Row],[Milestones]]))</f>
        <v>0</v>
      </c>
      <c r="T2183" s="3">
        <f>odi[[#This Row],[Milestones]]/odi[[#This Row],[Mat]]*100</f>
        <v>0</v>
      </c>
      <c r="U2183" s="3"/>
    </row>
    <row r="2184" spans="1:21" x14ac:dyDescent="0.3">
      <c r="A2184">
        <v>2</v>
      </c>
      <c r="B2184" t="s">
        <v>1563</v>
      </c>
      <c r="C2184" t="s">
        <v>2034</v>
      </c>
      <c r="D2184">
        <v>2019</v>
      </c>
      <c r="E2184">
        <v>5</v>
      </c>
      <c r="F2184">
        <v>3</v>
      </c>
      <c r="G2184">
        <v>2</v>
      </c>
      <c r="H2184">
        <v>7</v>
      </c>
      <c r="I2184">
        <v>6</v>
      </c>
      <c r="J2184">
        <v>7</v>
      </c>
      <c r="K2184">
        <v>33.33</v>
      </c>
      <c r="L2184">
        <v>0</v>
      </c>
      <c r="M2184">
        <v>0</v>
      </c>
      <c r="N2184">
        <v>0</v>
      </c>
      <c r="O2184" s="2">
        <f t="shared" si="143"/>
        <v>1.4</v>
      </c>
      <c r="P2184" s="2">
        <f t="shared" si="144"/>
        <v>2.3333333333333335</v>
      </c>
      <c r="Q2184">
        <f t="shared" si="145"/>
        <v>40.33</v>
      </c>
      <c r="R2184">
        <f t="shared" si="146"/>
        <v>0</v>
      </c>
      <c r="S2184" s="3">
        <f>IF(odi[[#This Row],[Milestones]]=0,0,(odi[[#This Row],[Mat]]/odi[[#This Row],[Milestones]]))</f>
        <v>0</v>
      </c>
      <c r="T2184" s="3">
        <f>odi[[#This Row],[Milestones]]/odi[[#This Row],[Mat]]*100</f>
        <v>0</v>
      </c>
      <c r="U2184" s="3"/>
    </row>
    <row r="2185" spans="1:21" x14ac:dyDescent="0.3">
      <c r="A2185">
        <v>43</v>
      </c>
      <c r="B2185" t="s">
        <v>3170</v>
      </c>
      <c r="C2185" t="s">
        <v>12</v>
      </c>
      <c r="D2185">
        <v>1977</v>
      </c>
      <c r="E2185">
        <v>3</v>
      </c>
      <c r="F2185">
        <v>3</v>
      </c>
      <c r="G2185">
        <v>1</v>
      </c>
      <c r="H2185">
        <v>12</v>
      </c>
      <c r="I2185">
        <v>11</v>
      </c>
      <c r="J2185">
        <v>6</v>
      </c>
      <c r="K2185">
        <v>34.28</v>
      </c>
      <c r="L2185">
        <v>0</v>
      </c>
      <c r="M2185">
        <v>0</v>
      </c>
      <c r="N2185">
        <v>1</v>
      </c>
      <c r="O2185" s="2">
        <f t="shared" si="143"/>
        <v>4</v>
      </c>
      <c r="P2185" s="2">
        <f t="shared" si="144"/>
        <v>4</v>
      </c>
      <c r="Q2185">
        <f t="shared" si="145"/>
        <v>40.28</v>
      </c>
      <c r="R2185">
        <f t="shared" si="146"/>
        <v>0</v>
      </c>
      <c r="S2185" s="3">
        <f>IF(odi[[#This Row],[Milestones]]=0,0,(odi[[#This Row],[Mat]]/odi[[#This Row],[Milestones]]))</f>
        <v>0</v>
      </c>
      <c r="T2185" s="3">
        <f>odi[[#This Row],[Milestones]]/odi[[#This Row],[Mat]]*100</f>
        <v>0</v>
      </c>
      <c r="U2185" s="3"/>
    </row>
    <row r="2186" spans="1:21" x14ac:dyDescent="0.3">
      <c r="A2186">
        <v>48</v>
      </c>
      <c r="B2186" t="s">
        <v>1466</v>
      </c>
      <c r="C2186" t="s">
        <v>11</v>
      </c>
      <c r="D2186">
        <v>2016</v>
      </c>
      <c r="E2186">
        <v>80</v>
      </c>
      <c r="F2186">
        <v>28</v>
      </c>
      <c r="G2186">
        <v>13</v>
      </c>
      <c r="H2186">
        <v>72</v>
      </c>
      <c r="I2186">
        <v>13</v>
      </c>
      <c r="J2186">
        <v>4.8</v>
      </c>
      <c r="K2186">
        <v>35.46</v>
      </c>
      <c r="L2186">
        <v>0</v>
      </c>
      <c r="M2186">
        <v>0</v>
      </c>
      <c r="N2186">
        <v>5</v>
      </c>
      <c r="O2186" s="2">
        <f t="shared" si="143"/>
        <v>0.9</v>
      </c>
      <c r="P2186" s="2">
        <f t="shared" si="144"/>
        <v>2.5714285714285716</v>
      </c>
      <c r="Q2186">
        <f t="shared" si="145"/>
        <v>40.26</v>
      </c>
      <c r="R2186">
        <f t="shared" si="146"/>
        <v>0</v>
      </c>
      <c r="S2186" s="3">
        <f>IF(odi[[#This Row],[Milestones]]=0,0,(odi[[#This Row],[Mat]]/odi[[#This Row],[Milestones]]))</f>
        <v>0</v>
      </c>
      <c r="T2186" s="3">
        <f>odi[[#This Row],[Milestones]]/odi[[#This Row],[Mat]]*100</f>
        <v>0</v>
      </c>
      <c r="U2186" s="3"/>
    </row>
    <row r="2187" spans="1:21" x14ac:dyDescent="0.3">
      <c r="A2187">
        <v>3</v>
      </c>
      <c r="B2187" t="s">
        <v>1937</v>
      </c>
      <c r="C2187" t="s">
        <v>2041</v>
      </c>
      <c r="D2187">
        <v>2009</v>
      </c>
      <c r="E2187">
        <v>32</v>
      </c>
      <c r="F2187">
        <v>19</v>
      </c>
      <c r="G2187">
        <v>9</v>
      </c>
      <c r="H2187">
        <v>111</v>
      </c>
      <c r="I2187">
        <v>20</v>
      </c>
      <c r="J2187">
        <v>11.1</v>
      </c>
      <c r="K2187">
        <v>29.05</v>
      </c>
      <c r="L2187">
        <v>0</v>
      </c>
      <c r="M2187">
        <v>0</v>
      </c>
      <c r="N2187">
        <v>1</v>
      </c>
      <c r="O2187" s="2">
        <f t="shared" si="143"/>
        <v>3.46875</v>
      </c>
      <c r="P2187" s="2">
        <f t="shared" si="144"/>
        <v>5.8421052631578947</v>
      </c>
      <c r="Q2187">
        <f t="shared" si="145"/>
        <v>40.15</v>
      </c>
      <c r="R2187">
        <f t="shared" si="146"/>
        <v>0</v>
      </c>
      <c r="S2187" s="3">
        <f>IF(odi[[#This Row],[Milestones]]=0,0,(odi[[#This Row],[Mat]]/odi[[#This Row],[Milestones]]))</f>
        <v>0</v>
      </c>
      <c r="T2187" s="3">
        <f>odi[[#This Row],[Milestones]]/odi[[#This Row],[Mat]]*100</f>
        <v>0</v>
      </c>
      <c r="U2187" s="3"/>
    </row>
    <row r="2188" spans="1:21" x14ac:dyDescent="0.3">
      <c r="A2188">
        <v>0</v>
      </c>
      <c r="B2188" t="s">
        <v>3325</v>
      </c>
      <c r="C2188" t="s">
        <v>15</v>
      </c>
      <c r="D2188">
        <v>2001</v>
      </c>
      <c r="E2188">
        <v>4</v>
      </c>
      <c r="F2188">
        <v>3</v>
      </c>
      <c r="G2188">
        <v>0</v>
      </c>
      <c r="H2188">
        <v>5</v>
      </c>
      <c r="I2188">
        <v>2</v>
      </c>
      <c r="J2188">
        <v>1.66</v>
      </c>
      <c r="K2188">
        <v>38.46</v>
      </c>
      <c r="L2188">
        <v>0</v>
      </c>
      <c r="M2188">
        <v>0</v>
      </c>
      <c r="N2188">
        <v>0</v>
      </c>
      <c r="O2188" s="2">
        <f t="shared" si="143"/>
        <v>1.25</v>
      </c>
      <c r="P2188" s="2">
        <f t="shared" si="144"/>
        <v>1.6666666666666667</v>
      </c>
      <c r="Q2188">
        <f t="shared" si="145"/>
        <v>40.119999999999997</v>
      </c>
      <c r="R2188">
        <f t="shared" si="146"/>
        <v>0</v>
      </c>
      <c r="S2188" s="3">
        <f>IF(odi[[#This Row],[Milestones]]=0,0,(odi[[#This Row],[Mat]]/odi[[#This Row],[Milestones]]))</f>
        <v>0</v>
      </c>
      <c r="T2188" s="3">
        <f>odi[[#This Row],[Milestones]]/odi[[#This Row],[Mat]]*100</f>
        <v>0</v>
      </c>
      <c r="U2188" s="3"/>
    </row>
    <row r="2189" spans="1:21" x14ac:dyDescent="0.3">
      <c r="A2189">
        <v>37</v>
      </c>
      <c r="B2189" t="s">
        <v>3131</v>
      </c>
      <c r="C2189" t="s">
        <v>20</v>
      </c>
      <c r="D2189">
        <v>1995</v>
      </c>
      <c r="E2189">
        <v>2</v>
      </c>
      <c r="F2189">
        <v>2</v>
      </c>
      <c r="G2189">
        <v>0</v>
      </c>
      <c r="H2189">
        <v>15</v>
      </c>
      <c r="I2189">
        <v>11</v>
      </c>
      <c r="J2189">
        <v>7.5</v>
      </c>
      <c r="K2189">
        <v>32.6</v>
      </c>
      <c r="L2189">
        <v>0</v>
      </c>
      <c r="M2189">
        <v>0</v>
      </c>
      <c r="N2189">
        <v>0</v>
      </c>
      <c r="O2189" s="2">
        <f t="shared" si="143"/>
        <v>7.5</v>
      </c>
      <c r="P2189" s="2">
        <f t="shared" si="144"/>
        <v>7.5</v>
      </c>
      <c r="Q2189">
        <f t="shared" si="145"/>
        <v>40.1</v>
      </c>
      <c r="R2189">
        <f t="shared" si="146"/>
        <v>0</v>
      </c>
      <c r="S2189" s="3">
        <f>IF(odi[[#This Row],[Milestones]]=0,0,(odi[[#This Row],[Mat]]/odi[[#This Row],[Milestones]]))</f>
        <v>0</v>
      </c>
      <c r="T2189" s="3">
        <f>odi[[#This Row],[Milestones]]/odi[[#This Row],[Mat]]*100</f>
        <v>0</v>
      </c>
      <c r="U2189" s="3"/>
    </row>
    <row r="2190" spans="1:21" x14ac:dyDescent="0.3">
      <c r="A2190">
        <v>14</v>
      </c>
      <c r="B2190" t="s">
        <v>2771</v>
      </c>
      <c r="C2190" t="s">
        <v>2022</v>
      </c>
      <c r="D2190">
        <v>1996</v>
      </c>
      <c r="E2190">
        <v>7</v>
      </c>
      <c r="F2190">
        <v>7</v>
      </c>
      <c r="G2190">
        <v>0</v>
      </c>
      <c r="H2190">
        <v>61</v>
      </c>
      <c r="I2190">
        <v>32</v>
      </c>
      <c r="J2190">
        <v>8.7100000000000009</v>
      </c>
      <c r="K2190">
        <v>31.28</v>
      </c>
      <c r="L2190">
        <v>0</v>
      </c>
      <c r="M2190">
        <v>0</v>
      </c>
      <c r="N2190">
        <v>1</v>
      </c>
      <c r="O2190" s="2">
        <f t="shared" si="143"/>
        <v>8.7142857142857135</v>
      </c>
      <c r="P2190" s="2">
        <f t="shared" si="144"/>
        <v>8.7142857142857135</v>
      </c>
      <c r="Q2190">
        <f t="shared" si="145"/>
        <v>39.99</v>
      </c>
      <c r="R2190">
        <f t="shared" si="146"/>
        <v>0</v>
      </c>
      <c r="S2190" s="3">
        <f>IF(odi[[#This Row],[Milestones]]=0,0,(odi[[#This Row],[Mat]]/odi[[#This Row],[Milestones]]))</f>
        <v>0</v>
      </c>
      <c r="T2190" s="3">
        <f>odi[[#This Row],[Milestones]]/odi[[#This Row],[Mat]]*100</f>
        <v>0</v>
      </c>
      <c r="U2190" s="3"/>
    </row>
    <row r="2191" spans="1:21" x14ac:dyDescent="0.3">
      <c r="A2191">
        <v>46</v>
      </c>
      <c r="B2191" t="s">
        <v>3071</v>
      </c>
      <c r="C2191" t="s">
        <v>2030</v>
      </c>
      <c r="D2191">
        <v>2003</v>
      </c>
      <c r="E2191">
        <v>3</v>
      </c>
      <c r="F2191">
        <v>3</v>
      </c>
      <c r="G2191">
        <v>0</v>
      </c>
      <c r="H2191">
        <v>20</v>
      </c>
      <c r="I2191">
        <v>13</v>
      </c>
      <c r="J2191">
        <v>6.66</v>
      </c>
      <c r="K2191">
        <v>33.33</v>
      </c>
      <c r="L2191">
        <v>0</v>
      </c>
      <c r="M2191">
        <v>0</v>
      </c>
      <c r="N2191">
        <v>1</v>
      </c>
      <c r="O2191" s="2">
        <f t="shared" si="143"/>
        <v>6.666666666666667</v>
      </c>
      <c r="P2191" s="2">
        <f t="shared" si="144"/>
        <v>6.666666666666667</v>
      </c>
      <c r="Q2191">
        <f t="shared" si="145"/>
        <v>39.989999999999995</v>
      </c>
      <c r="R2191">
        <f t="shared" si="146"/>
        <v>0</v>
      </c>
      <c r="S2191" s="3">
        <f>IF(odi[[#This Row],[Milestones]]=0,0,(odi[[#This Row],[Mat]]/odi[[#This Row],[Milestones]]))</f>
        <v>0</v>
      </c>
      <c r="T2191" s="3">
        <f>odi[[#This Row],[Milestones]]/odi[[#This Row],[Mat]]*100</f>
        <v>0</v>
      </c>
      <c r="U2191" s="3"/>
    </row>
    <row r="2192" spans="1:21" x14ac:dyDescent="0.3">
      <c r="A2192">
        <v>1</v>
      </c>
      <c r="B2192" t="s">
        <v>3038</v>
      </c>
      <c r="C2192" t="s">
        <v>2024</v>
      </c>
      <c r="D2192">
        <v>2003</v>
      </c>
      <c r="E2192">
        <v>17</v>
      </c>
      <c r="F2192">
        <v>11</v>
      </c>
      <c r="G2192">
        <v>5</v>
      </c>
      <c r="H2192">
        <v>23</v>
      </c>
      <c r="I2192">
        <v>6</v>
      </c>
      <c r="J2192">
        <v>3.83</v>
      </c>
      <c r="K2192">
        <v>35.93</v>
      </c>
      <c r="L2192">
        <v>0</v>
      </c>
      <c r="M2192">
        <v>0</v>
      </c>
      <c r="N2192">
        <v>1</v>
      </c>
      <c r="O2192" s="2">
        <f t="shared" si="143"/>
        <v>1.3529411764705883</v>
      </c>
      <c r="P2192" s="2">
        <f t="shared" si="144"/>
        <v>2.0909090909090908</v>
      </c>
      <c r="Q2192">
        <f t="shared" si="145"/>
        <v>39.76</v>
      </c>
      <c r="R2192">
        <f t="shared" si="146"/>
        <v>0</v>
      </c>
      <c r="S2192" s="3">
        <f>IF(odi[[#This Row],[Milestones]]=0,0,(odi[[#This Row],[Mat]]/odi[[#This Row],[Milestones]]))</f>
        <v>0</v>
      </c>
      <c r="T2192" s="3">
        <f>odi[[#This Row],[Milestones]]/odi[[#This Row],[Mat]]*100</f>
        <v>0</v>
      </c>
      <c r="U2192" s="3"/>
    </row>
    <row r="2193" spans="1:21" x14ac:dyDescent="0.3">
      <c r="A2193">
        <v>1</v>
      </c>
      <c r="B2193" t="s">
        <v>2968</v>
      </c>
      <c r="C2193" t="s">
        <v>16</v>
      </c>
      <c r="D2193">
        <v>1989</v>
      </c>
      <c r="E2193">
        <v>27</v>
      </c>
      <c r="F2193">
        <v>11</v>
      </c>
      <c r="G2193">
        <v>7</v>
      </c>
      <c r="H2193">
        <v>31</v>
      </c>
      <c r="I2193">
        <v>16</v>
      </c>
      <c r="J2193">
        <v>7.75</v>
      </c>
      <c r="K2193">
        <v>31.95</v>
      </c>
      <c r="L2193">
        <v>0</v>
      </c>
      <c r="M2193">
        <v>0</v>
      </c>
      <c r="N2193">
        <v>2</v>
      </c>
      <c r="O2193" s="2">
        <f t="shared" si="143"/>
        <v>1.1481481481481481</v>
      </c>
      <c r="P2193" s="2">
        <f t="shared" si="144"/>
        <v>2.8181818181818183</v>
      </c>
      <c r="Q2193">
        <f t="shared" si="145"/>
        <v>39.700000000000003</v>
      </c>
      <c r="R2193">
        <f t="shared" si="146"/>
        <v>0</v>
      </c>
      <c r="S2193" s="3">
        <f>IF(odi[[#This Row],[Milestones]]=0,0,(odi[[#This Row],[Mat]]/odi[[#This Row],[Milestones]]))</f>
        <v>0</v>
      </c>
      <c r="T2193" s="3">
        <f>odi[[#This Row],[Milestones]]/odi[[#This Row],[Mat]]*100</f>
        <v>0</v>
      </c>
      <c r="U2193" s="3"/>
    </row>
    <row r="2194" spans="1:21" x14ac:dyDescent="0.3">
      <c r="A2194">
        <v>12</v>
      </c>
      <c r="B2194" t="s">
        <v>1803</v>
      </c>
      <c r="C2194" t="s">
        <v>2027</v>
      </c>
      <c r="D2194">
        <v>2018</v>
      </c>
      <c r="E2194">
        <v>12</v>
      </c>
      <c r="F2194">
        <v>10</v>
      </c>
      <c r="G2194">
        <v>4</v>
      </c>
      <c r="H2194">
        <v>30</v>
      </c>
      <c r="I2194">
        <v>11</v>
      </c>
      <c r="J2194">
        <v>5</v>
      </c>
      <c r="K2194">
        <v>34.479999999999997</v>
      </c>
      <c r="L2194">
        <v>0</v>
      </c>
      <c r="M2194">
        <v>0</v>
      </c>
      <c r="N2194">
        <v>3</v>
      </c>
      <c r="O2194" s="2">
        <f t="shared" si="143"/>
        <v>2.5</v>
      </c>
      <c r="P2194" s="2">
        <f t="shared" si="144"/>
        <v>3</v>
      </c>
      <c r="Q2194">
        <f t="shared" si="145"/>
        <v>39.479999999999997</v>
      </c>
      <c r="R2194">
        <f t="shared" si="146"/>
        <v>0</v>
      </c>
      <c r="S2194" s="3">
        <f>IF(odi[[#This Row],[Milestones]]=0,0,(odi[[#This Row],[Mat]]/odi[[#This Row],[Milestones]]))</f>
        <v>0</v>
      </c>
      <c r="T2194" s="3">
        <f>odi[[#This Row],[Milestones]]/odi[[#This Row],[Mat]]*100</f>
        <v>0</v>
      </c>
      <c r="U2194" s="3"/>
    </row>
    <row r="2195" spans="1:21" x14ac:dyDescent="0.3">
      <c r="A2195">
        <v>36</v>
      </c>
      <c r="B2195" t="s">
        <v>2993</v>
      </c>
      <c r="C2195" t="s">
        <v>18</v>
      </c>
      <c r="D2195">
        <v>1988</v>
      </c>
      <c r="E2195">
        <v>3</v>
      </c>
      <c r="F2195">
        <v>3</v>
      </c>
      <c r="G2195">
        <v>0</v>
      </c>
      <c r="H2195">
        <v>27</v>
      </c>
      <c r="I2195">
        <v>21</v>
      </c>
      <c r="J2195">
        <v>9</v>
      </c>
      <c r="K2195">
        <v>30.33</v>
      </c>
      <c r="L2195">
        <v>0</v>
      </c>
      <c r="M2195">
        <v>0</v>
      </c>
      <c r="N2195">
        <v>1</v>
      </c>
      <c r="O2195" s="2">
        <f t="shared" si="143"/>
        <v>9</v>
      </c>
      <c r="P2195" s="2">
        <f t="shared" si="144"/>
        <v>9</v>
      </c>
      <c r="Q2195">
        <f t="shared" si="145"/>
        <v>39.33</v>
      </c>
      <c r="R2195">
        <f t="shared" si="146"/>
        <v>0</v>
      </c>
      <c r="S2195" s="3">
        <f>IF(odi[[#This Row],[Milestones]]=0,0,(odi[[#This Row],[Mat]]/odi[[#This Row],[Milestones]]))</f>
        <v>0</v>
      </c>
      <c r="T2195" s="3">
        <f>odi[[#This Row],[Milestones]]/odi[[#This Row],[Mat]]*100</f>
        <v>0</v>
      </c>
      <c r="U2195" s="3"/>
    </row>
    <row r="2196" spans="1:21" x14ac:dyDescent="0.3">
      <c r="A2196">
        <v>16</v>
      </c>
      <c r="B2196" t="s">
        <v>2908</v>
      </c>
      <c r="C2196" t="s">
        <v>2030</v>
      </c>
      <c r="D2196">
        <v>1979</v>
      </c>
      <c r="E2196">
        <v>3</v>
      </c>
      <c r="F2196">
        <v>3</v>
      </c>
      <c r="G2196">
        <v>0</v>
      </c>
      <c r="H2196">
        <v>38</v>
      </c>
      <c r="I2196">
        <v>19</v>
      </c>
      <c r="J2196">
        <v>12.66</v>
      </c>
      <c r="K2196">
        <v>26.57</v>
      </c>
      <c r="L2196">
        <v>0</v>
      </c>
      <c r="M2196">
        <v>0</v>
      </c>
      <c r="N2196">
        <v>0</v>
      </c>
      <c r="O2196" s="2">
        <f t="shared" si="143"/>
        <v>12.666666666666666</v>
      </c>
      <c r="P2196" s="2">
        <f t="shared" si="144"/>
        <v>12.666666666666666</v>
      </c>
      <c r="Q2196">
        <f t="shared" si="145"/>
        <v>39.230000000000004</v>
      </c>
      <c r="R2196">
        <f t="shared" si="146"/>
        <v>0</v>
      </c>
      <c r="S2196" s="3">
        <f>IF(odi[[#This Row],[Milestones]]=0,0,(odi[[#This Row],[Mat]]/odi[[#This Row],[Milestones]]))</f>
        <v>0</v>
      </c>
      <c r="T2196" s="3">
        <f>odi[[#This Row],[Milestones]]/odi[[#This Row],[Mat]]*100</f>
        <v>0</v>
      </c>
      <c r="U2196" s="3"/>
    </row>
    <row r="2197" spans="1:21" x14ac:dyDescent="0.3">
      <c r="A2197">
        <v>45</v>
      </c>
      <c r="B2197" t="s">
        <v>2759</v>
      </c>
      <c r="C2197" t="s">
        <v>15</v>
      </c>
      <c r="D2197">
        <v>2005</v>
      </c>
      <c r="E2197">
        <v>50</v>
      </c>
      <c r="F2197">
        <v>23</v>
      </c>
      <c r="G2197">
        <v>14</v>
      </c>
      <c r="H2197">
        <v>65</v>
      </c>
      <c r="I2197">
        <v>12</v>
      </c>
      <c r="J2197">
        <v>7.22</v>
      </c>
      <c r="K2197">
        <v>32.01</v>
      </c>
      <c r="L2197">
        <v>0</v>
      </c>
      <c r="M2197">
        <v>0</v>
      </c>
      <c r="N2197">
        <v>5</v>
      </c>
      <c r="O2197" s="2">
        <f t="shared" si="143"/>
        <v>1.3</v>
      </c>
      <c r="P2197" s="2">
        <f t="shared" si="144"/>
        <v>2.8260869565217392</v>
      </c>
      <c r="Q2197">
        <f t="shared" si="145"/>
        <v>39.229999999999997</v>
      </c>
      <c r="R2197">
        <f t="shared" si="146"/>
        <v>0</v>
      </c>
      <c r="S2197" s="3">
        <f>IF(odi[[#This Row],[Milestones]]=0,0,(odi[[#This Row],[Mat]]/odi[[#This Row],[Milestones]]))</f>
        <v>0</v>
      </c>
      <c r="T2197" s="3">
        <f>odi[[#This Row],[Milestones]]/odi[[#This Row],[Mat]]*100</f>
        <v>0</v>
      </c>
      <c r="U2197" s="3"/>
    </row>
    <row r="2198" spans="1:21" x14ac:dyDescent="0.3">
      <c r="A2198">
        <v>0</v>
      </c>
      <c r="B2198" t="s">
        <v>3074</v>
      </c>
      <c r="C2198" t="s">
        <v>14</v>
      </c>
      <c r="D2198">
        <v>1992</v>
      </c>
      <c r="E2198">
        <v>26</v>
      </c>
      <c r="F2198">
        <v>12</v>
      </c>
      <c r="G2198">
        <v>5</v>
      </c>
      <c r="H2198">
        <v>20</v>
      </c>
      <c r="I2198">
        <v>8</v>
      </c>
      <c r="J2198">
        <v>2.85</v>
      </c>
      <c r="K2198">
        <v>36.36</v>
      </c>
      <c r="L2198">
        <v>0</v>
      </c>
      <c r="M2198">
        <v>0</v>
      </c>
      <c r="N2198">
        <v>4</v>
      </c>
      <c r="O2198" s="2">
        <f t="shared" si="143"/>
        <v>0.76923076923076927</v>
      </c>
      <c r="P2198" s="2">
        <f t="shared" si="144"/>
        <v>1.6666666666666667</v>
      </c>
      <c r="Q2198">
        <f t="shared" si="145"/>
        <v>39.21</v>
      </c>
      <c r="R2198">
        <f t="shared" si="146"/>
        <v>0</v>
      </c>
      <c r="S2198" s="3">
        <f>IF(odi[[#This Row],[Milestones]]=0,0,(odi[[#This Row],[Mat]]/odi[[#This Row],[Milestones]]))</f>
        <v>0</v>
      </c>
      <c r="T2198" s="3">
        <f>odi[[#This Row],[Milestones]]/odi[[#This Row],[Mat]]*100</f>
        <v>0</v>
      </c>
      <c r="U2198" s="3"/>
    </row>
    <row r="2199" spans="1:21" x14ac:dyDescent="0.3">
      <c r="A2199">
        <v>48</v>
      </c>
      <c r="B2199" t="s">
        <v>1215</v>
      </c>
      <c r="C2199" t="s">
        <v>14</v>
      </c>
      <c r="D2199">
        <v>2019</v>
      </c>
      <c r="E2199">
        <v>21</v>
      </c>
      <c r="F2199">
        <v>12</v>
      </c>
      <c r="G2199">
        <v>4</v>
      </c>
      <c r="H2199">
        <v>31</v>
      </c>
      <c r="I2199">
        <v>6</v>
      </c>
      <c r="J2199">
        <v>3.87</v>
      </c>
      <c r="K2199">
        <v>35.22</v>
      </c>
      <c r="L2199">
        <v>0</v>
      </c>
      <c r="M2199">
        <v>0</v>
      </c>
      <c r="N2199">
        <v>2</v>
      </c>
      <c r="O2199" s="2">
        <f t="shared" si="143"/>
        <v>1.4761904761904763</v>
      </c>
      <c r="P2199" s="2">
        <f t="shared" si="144"/>
        <v>2.5833333333333335</v>
      </c>
      <c r="Q2199">
        <f t="shared" si="145"/>
        <v>39.089999999999996</v>
      </c>
      <c r="R2199">
        <f t="shared" si="146"/>
        <v>0</v>
      </c>
      <c r="S2199" s="3">
        <f>IF(odi[[#This Row],[Milestones]]=0,0,(odi[[#This Row],[Mat]]/odi[[#This Row],[Milestones]]))</f>
        <v>0</v>
      </c>
      <c r="T2199" s="3">
        <f>odi[[#This Row],[Milestones]]/odi[[#This Row],[Mat]]*100</f>
        <v>0</v>
      </c>
      <c r="U2199" s="3"/>
    </row>
    <row r="2200" spans="1:21" x14ac:dyDescent="0.3">
      <c r="A2200">
        <v>2</v>
      </c>
      <c r="B2200" t="s">
        <v>2827</v>
      </c>
      <c r="C2200" t="s">
        <v>19</v>
      </c>
      <c r="D2200">
        <v>1983</v>
      </c>
      <c r="E2200">
        <v>6</v>
      </c>
      <c r="F2200">
        <v>6</v>
      </c>
      <c r="G2200">
        <v>0</v>
      </c>
      <c r="H2200">
        <v>50</v>
      </c>
      <c r="I2200">
        <v>18</v>
      </c>
      <c r="J2200">
        <v>8.33</v>
      </c>
      <c r="K2200">
        <v>30.67</v>
      </c>
      <c r="L2200">
        <v>0</v>
      </c>
      <c r="M2200">
        <v>0</v>
      </c>
      <c r="N2200">
        <v>1</v>
      </c>
      <c r="O2200" s="2">
        <f t="shared" si="143"/>
        <v>8.3333333333333339</v>
      </c>
      <c r="P2200" s="2">
        <f t="shared" si="144"/>
        <v>8.3333333333333339</v>
      </c>
      <c r="Q2200">
        <f t="shared" si="145"/>
        <v>39</v>
      </c>
      <c r="R2200">
        <f t="shared" si="146"/>
        <v>0</v>
      </c>
      <c r="S2200" s="3">
        <f>IF(odi[[#This Row],[Milestones]]=0,0,(odi[[#This Row],[Mat]]/odi[[#This Row],[Milestones]]))</f>
        <v>0</v>
      </c>
      <c r="T2200" s="3">
        <f>odi[[#This Row],[Milestones]]/odi[[#This Row],[Mat]]*100</f>
        <v>0</v>
      </c>
      <c r="U2200" s="3"/>
    </row>
    <row r="2201" spans="1:21" x14ac:dyDescent="0.3">
      <c r="A2201">
        <v>21</v>
      </c>
      <c r="B2201" t="s">
        <v>3052</v>
      </c>
      <c r="C2201" t="s">
        <v>20</v>
      </c>
      <c r="D2201">
        <v>2000</v>
      </c>
      <c r="E2201">
        <v>11</v>
      </c>
      <c r="F2201">
        <v>10</v>
      </c>
      <c r="G2201">
        <v>6</v>
      </c>
      <c r="H2201">
        <v>22</v>
      </c>
      <c r="I2201">
        <v>11</v>
      </c>
      <c r="J2201">
        <v>5.5</v>
      </c>
      <c r="K2201">
        <v>33.33</v>
      </c>
      <c r="L2201">
        <v>0</v>
      </c>
      <c r="M2201">
        <v>0</v>
      </c>
      <c r="N2201">
        <v>3</v>
      </c>
      <c r="O2201" s="2">
        <f t="shared" si="143"/>
        <v>2</v>
      </c>
      <c r="P2201" s="2">
        <f t="shared" si="144"/>
        <v>2.2000000000000002</v>
      </c>
      <c r="Q2201">
        <f t="shared" si="145"/>
        <v>38.83</v>
      </c>
      <c r="R2201">
        <f t="shared" si="146"/>
        <v>0</v>
      </c>
      <c r="S2201" s="3">
        <f>IF(odi[[#This Row],[Milestones]]=0,0,(odi[[#This Row],[Mat]]/odi[[#This Row],[Milestones]]))</f>
        <v>0</v>
      </c>
      <c r="T2201" s="3">
        <f>odi[[#This Row],[Milestones]]/odi[[#This Row],[Mat]]*100</f>
        <v>0</v>
      </c>
      <c r="U2201" s="3"/>
    </row>
    <row r="2202" spans="1:21" x14ac:dyDescent="0.3">
      <c r="A2202">
        <v>48</v>
      </c>
      <c r="B2202" t="s">
        <v>3001</v>
      </c>
      <c r="C2202" t="s">
        <v>11</v>
      </c>
      <c r="D2202">
        <v>1976</v>
      </c>
      <c r="E2202">
        <v>7</v>
      </c>
      <c r="F2202">
        <v>6</v>
      </c>
      <c r="G2202">
        <v>0</v>
      </c>
      <c r="H2202">
        <v>27</v>
      </c>
      <c r="I2202">
        <v>13</v>
      </c>
      <c r="J2202">
        <v>4.5</v>
      </c>
      <c r="K2202">
        <v>34.17</v>
      </c>
      <c r="L2202">
        <v>0</v>
      </c>
      <c r="M2202">
        <v>0</v>
      </c>
      <c r="N2202">
        <v>1</v>
      </c>
      <c r="O2202" s="2">
        <f t="shared" si="143"/>
        <v>3.8571428571428572</v>
      </c>
      <c r="P2202" s="2">
        <f t="shared" si="144"/>
        <v>4.5</v>
      </c>
      <c r="Q2202">
        <f t="shared" si="145"/>
        <v>38.67</v>
      </c>
      <c r="R2202">
        <f t="shared" si="146"/>
        <v>0</v>
      </c>
      <c r="S2202" s="3">
        <f>IF(odi[[#This Row],[Milestones]]=0,0,(odi[[#This Row],[Mat]]/odi[[#This Row],[Milestones]]))</f>
        <v>0</v>
      </c>
      <c r="T2202" s="3">
        <f>odi[[#This Row],[Milestones]]/odi[[#This Row],[Mat]]*100</f>
        <v>0</v>
      </c>
      <c r="U2202" s="3"/>
    </row>
    <row r="2203" spans="1:21" x14ac:dyDescent="0.3">
      <c r="A2203">
        <v>45</v>
      </c>
      <c r="B2203" t="s">
        <v>3210</v>
      </c>
      <c r="C2203" t="s">
        <v>14</v>
      </c>
      <c r="D2203">
        <v>1979</v>
      </c>
      <c r="E2203">
        <v>2</v>
      </c>
      <c r="F2203">
        <v>1</v>
      </c>
      <c r="G2203">
        <v>0</v>
      </c>
      <c r="H2203">
        <v>10</v>
      </c>
      <c r="I2203">
        <v>10</v>
      </c>
      <c r="J2203">
        <v>10</v>
      </c>
      <c r="K2203">
        <v>28.57</v>
      </c>
      <c r="L2203">
        <v>0</v>
      </c>
      <c r="M2203">
        <v>0</v>
      </c>
      <c r="N2203">
        <v>0</v>
      </c>
      <c r="O2203" s="2">
        <f t="shared" si="143"/>
        <v>5</v>
      </c>
      <c r="P2203" s="2">
        <f t="shared" si="144"/>
        <v>10</v>
      </c>
      <c r="Q2203">
        <f t="shared" si="145"/>
        <v>38.57</v>
      </c>
      <c r="R2203">
        <f t="shared" si="146"/>
        <v>0</v>
      </c>
      <c r="S2203" s="3">
        <f>IF(odi[[#This Row],[Milestones]]=0,0,(odi[[#This Row],[Mat]]/odi[[#This Row],[Milestones]]))</f>
        <v>0</v>
      </c>
      <c r="T2203" s="3">
        <f>odi[[#This Row],[Milestones]]/odi[[#This Row],[Mat]]*100</f>
        <v>0</v>
      </c>
      <c r="U2203" s="3"/>
    </row>
    <row r="2204" spans="1:21" x14ac:dyDescent="0.3">
      <c r="A2204">
        <v>5</v>
      </c>
      <c r="B2204" t="s">
        <v>2935</v>
      </c>
      <c r="C2204" t="s">
        <v>2030</v>
      </c>
      <c r="D2204">
        <v>2007</v>
      </c>
      <c r="E2204">
        <v>15</v>
      </c>
      <c r="F2204">
        <v>10</v>
      </c>
      <c r="G2204">
        <v>4</v>
      </c>
      <c r="H2204">
        <v>35</v>
      </c>
      <c r="I2204">
        <v>12</v>
      </c>
      <c r="J2204">
        <v>5.83</v>
      </c>
      <c r="K2204">
        <v>32.71</v>
      </c>
      <c r="L2204">
        <v>0</v>
      </c>
      <c r="M2204">
        <v>0</v>
      </c>
      <c r="N2204">
        <v>1</v>
      </c>
      <c r="O2204" s="2">
        <f t="shared" si="143"/>
        <v>2.3333333333333335</v>
      </c>
      <c r="P2204" s="2">
        <f t="shared" si="144"/>
        <v>3.5</v>
      </c>
      <c r="Q2204">
        <f t="shared" si="145"/>
        <v>38.54</v>
      </c>
      <c r="R2204">
        <f t="shared" si="146"/>
        <v>0</v>
      </c>
      <c r="S2204" s="3">
        <f>IF(odi[[#This Row],[Milestones]]=0,0,(odi[[#This Row],[Mat]]/odi[[#This Row],[Milestones]]))</f>
        <v>0</v>
      </c>
      <c r="T2204" s="3">
        <f>odi[[#This Row],[Milestones]]/odi[[#This Row],[Mat]]*100</f>
        <v>0</v>
      </c>
      <c r="U2204" s="3"/>
    </row>
    <row r="2205" spans="1:21" x14ac:dyDescent="0.3">
      <c r="A2205">
        <v>32</v>
      </c>
      <c r="B2205" t="s">
        <v>3350</v>
      </c>
      <c r="C2205" t="s">
        <v>2040</v>
      </c>
      <c r="D2205">
        <v>2004</v>
      </c>
      <c r="E2205">
        <v>2</v>
      </c>
      <c r="F2205">
        <v>2</v>
      </c>
      <c r="G2205">
        <v>0</v>
      </c>
      <c r="H2205">
        <v>4</v>
      </c>
      <c r="I2205">
        <v>4</v>
      </c>
      <c r="J2205">
        <v>2</v>
      </c>
      <c r="K2205">
        <v>36.36</v>
      </c>
      <c r="L2205">
        <v>0</v>
      </c>
      <c r="M2205">
        <v>0</v>
      </c>
      <c r="N2205">
        <v>1</v>
      </c>
      <c r="O2205" s="2">
        <f t="shared" si="143"/>
        <v>2</v>
      </c>
      <c r="P2205" s="2">
        <f t="shared" si="144"/>
        <v>2</v>
      </c>
      <c r="Q2205">
        <f t="shared" si="145"/>
        <v>38.36</v>
      </c>
      <c r="R2205">
        <f t="shared" si="146"/>
        <v>0</v>
      </c>
      <c r="S2205" s="3">
        <f>IF(odi[[#This Row],[Milestones]]=0,0,(odi[[#This Row],[Mat]]/odi[[#This Row],[Milestones]]))</f>
        <v>0</v>
      </c>
      <c r="T2205" s="3">
        <f>odi[[#This Row],[Milestones]]/odi[[#This Row],[Mat]]*100</f>
        <v>0</v>
      </c>
      <c r="U2205" s="3"/>
    </row>
    <row r="2206" spans="1:21" x14ac:dyDescent="0.3">
      <c r="A2206">
        <v>26</v>
      </c>
      <c r="B2206" t="s">
        <v>2679</v>
      </c>
      <c r="C2206" t="s">
        <v>17</v>
      </c>
      <c r="D2206">
        <v>2003</v>
      </c>
      <c r="E2206">
        <v>164</v>
      </c>
      <c r="F2206">
        <v>40</v>
      </c>
      <c r="G2206">
        <v>18</v>
      </c>
      <c r="H2206">
        <v>95</v>
      </c>
      <c r="I2206">
        <v>13</v>
      </c>
      <c r="J2206">
        <v>4.3099999999999996</v>
      </c>
      <c r="K2206">
        <v>34.049999999999997</v>
      </c>
      <c r="L2206">
        <v>0</v>
      </c>
      <c r="M2206">
        <v>0</v>
      </c>
      <c r="N2206">
        <v>12</v>
      </c>
      <c r="O2206" s="2">
        <f t="shared" si="143"/>
        <v>0.57926829268292679</v>
      </c>
      <c r="P2206" s="2">
        <f t="shared" si="144"/>
        <v>2.375</v>
      </c>
      <c r="Q2206">
        <f t="shared" si="145"/>
        <v>38.36</v>
      </c>
      <c r="R2206">
        <f t="shared" si="146"/>
        <v>0</v>
      </c>
      <c r="S2206" s="3">
        <f>IF(odi[[#This Row],[Milestones]]=0,0,(odi[[#This Row],[Mat]]/odi[[#This Row],[Milestones]]))</f>
        <v>0</v>
      </c>
      <c r="T2206" s="3">
        <f>odi[[#This Row],[Milestones]]/odi[[#This Row],[Mat]]*100</f>
        <v>0</v>
      </c>
      <c r="U2206" s="3"/>
    </row>
    <row r="2207" spans="1:21" x14ac:dyDescent="0.3">
      <c r="A2207">
        <v>20</v>
      </c>
      <c r="B2207" t="s">
        <v>3302</v>
      </c>
      <c r="C2207" t="s">
        <v>20</v>
      </c>
      <c r="D2207">
        <v>2002</v>
      </c>
      <c r="E2207">
        <v>3</v>
      </c>
      <c r="F2207">
        <v>3</v>
      </c>
      <c r="G2207">
        <v>1</v>
      </c>
      <c r="H2207">
        <v>6</v>
      </c>
      <c r="I2207">
        <v>5</v>
      </c>
      <c r="J2207">
        <v>3</v>
      </c>
      <c r="K2207">
        <v>35.29</v>
      </c>
      <c r="L2207">
        <v>0</v>
      </c>
      <c r="M2207">
        <v>0</v>
      </c>
      <c r="N2207">
        <v>1</v>
      </c>
      <c r="O2207" s="2">
        <f t="shared" si="143"/>
        <v>2</v>
      </c>
      <c r="P2207" s="2">
        <f t="shared" si="144"/>
        <v>2</v>
      </c>
      <c r="Q2207">
        <f t="shared" si="145"/>
        <v>38.29</v>
      </c>
      <c r="R2207">
        <f t="shared" si="146"/>
        <v>0</v>
      </c>
      <c r="S2207" s="3">
        <f>IF(odi[[#This Row],[Milestones]]=0,0,(odi[[#This Row],[Mat]]/odi[[#This Row],[Milestones]]))</f>
        <v>0</v>
      </c>
      <c r="T2207" s="3">
        <f>odi[[#This Row],[Milestones]]/odi[[#This Row],[Mat]]*100</f>
        <v>0</v>
      </c>
      <c r="U2207" s="3"/>
    </row>
    <row r="2208" spans="1:21" x14ac:dyDescent="0.3">
      <c r="A2208">
        <v>46</v>
      </c>
      <c r="B2208" t="s">
        <v>1647</v>
      </c>
      <c r="C2208" t="s">
        <v>2030</v>
      </c>
      <c r="D2208">
        <v>2011</v>
      </c>
      <c r="E2208">
        <v>2</v>
      </c>
      <c r="F2208">
        <v>2</v>
      </c>
      <c r="G2208">
        <v>1</v>
      </c>
      <c r="H2208">
        <v>9</v>
      </c>
      <c r="I2208">
        <v>7</v>
      </c>
      <c r="J2208">
        <v>9</v>
      </c>
      <c r="K2208">
        <v>29.03</v>
      </c>
      <c r="L2208">
        <v>0</v>
      </c>
      <c r="M2208">
        <v>0</v>
      </c>
      <c r="N2208">
        <v>0</v>
      </c>
      <c r="O2208" s="2">
        <f t="shared" si="143"/>
        <v>4.5</v>
      </c>
      <c r="P2208" s="2">
        <f t="shared" si="144"/>
        <v>4.5</v>
      </c>
      <c r="Q2208">
        <f t="shared" si="145"/>
        <v>38.03</v>
      </c>
      <c r="R2208">
        <f t="shared" si="146"/>
        <v>0</v>
      </c>
      <c r="S2208" s="3">
        <f>IF(odi[[#This Row],[Milestones]]=0,0,(odi[[#This Row],[Mat]]/odi[[#This Row],[Milestones]]))</f>
        <v>0</v>
      </c>
      <c r="T2208" s="3">
        <f>odi[[#This Row],[Milestones]]/odi[[#This Row],[Mat]]*100</f>
        <v>0</v>
      </c>
      <c r="U2208" s="3"/>
    </row>
    <row r="2209" spans="1:21" x14ac:dyDescent="0.3">
      <c r="A2209">
        <v>21</v>
      </c>
      <c r="B2209" t="s">
        <v>1424</v>
      </c>
      <c r="C2209" t="s">
        <v>16</v>
      </c>
      <c r="D2209">
        <v>2010</v>
      </c>
      <c r="E2209">
        <v>38</v>
      </c>
      <c r="F2209">
        <v>16</v>
      </c>
      <c r="G2209">
        <v>7</v>
      </c>
      <c r="H2209">
        <v>34</v>
      </c>
      <c r="I2209">
        <v>6</v>
      </c>
      <c r="J2209">
        <v>3.77</v>
      </c>
      <c r="K2209">
        <v>34</v>
      </c>
      <c r="L2209">
        <v>0</v>
      </c>
      <c r="M2209">
        <v>0</v>
      </c>
      <c r="N2209">
        <v>3</v>
      </c>
      <c r="O2209" s="2">
        <f t="shared" si="143"/>
        <v>0.89473684210526316</v>
      </c>
      <c r="P2209" s="2">
        <f t="shared" si="144"/>
        <v>2.125</v>
      </c>
      <c r="Q2209">
        <f t="shared" si="145"/>
        <v>37.770000000000003</v>
      </c>
      <c r="R2209">
        <f t="shared" si="146"/>
        <v>0</v>
      </c>
      <c r="S2209" s="3">
        <f>IF(odi[[#This Row],[Milestones]]=0,0,(odi[[#This Row],[Mat]]/odi[[#This Row],[Milestones]]))</f>
        <v>0</v>
      </c>
      <c r="T2209" s="3">
        <f>odi[[#This Row],[Milestones]]/odi[[#This Row],[Mat]]*100</f>
        <v>0</v>
      </c>
      <c r="U2209" s="3"/>
    </row>
    <row r="2210" spans="1:21" x14ac:dyDescent="0.3">
      <c r="A2210">
        <v>49</v>
      </c>
      <c r="B2210" t="s">
        <v>3175</v>
      </c>
      <c r="C2210" t="s">
        <v>2022</v>
      </c>
      <c r="D2210">
        <v>1996</v>
      </c>
      <c r="E2210">
        <v>7</v>
      </c>
      <c r="F2210">
        <v>6</v>
      </c>
      <c r="G2210">
        <v>4</v>
      </c>
      <c r="H2210">
        <v>12</v>
      </c>
      <c r="I2210">
        <v>6</v>
      </c>
      <c r="J2210">
        <v>6</v>
      </c>
      <c r="K2210">
        <v>31.57</v>
      </c>
      <c r="L2210">
        <v>0</v>
      </c>
      <c r="M2210">
        <v>0</v>
      </c>
      <c r="N2210">
        <v>0</v>
      </c>
      <c r="O2210" s="2">
        <f t="shared" si="143"/>
        <v>1.7142857142857142</v>
      </c>
      <c r="P2210" s="2">
        <f t="shared" si="144"/>
        <v>2</v>
      </c>
      <c r="Q2210">
        <f t="shared" si="145"/>
        <v>37.57</v>
      </c>
      <c r="R2210">
        <f t="shared" si="146"/>
        <v>0</v>
      </c>
      <c r="S2210" s="3">
        <f>IF(odi[[#This Row],[Milestones]]=0,0,(odi[[#This Row],[Mat]]/odi[[#This Row],[Milestones]]))</f>
        <v>0</v>
      </c>
      <c r="T2210" s="3">
        <f>odi[[#This Row],[Milestones]]/odi[[#This Row],[Mat]]*100</f>
        <v>0</v>
      </c>
      <c r="U2210" s="3"/>
    </row>
    <row r="2211" spans="1:21" x14ac:dyDescent="0.3">
      <c r="A2211">
        <v>39</v>
      </c>
      <c r="B2211" t="s">
        <v>3133</v>
      </c>
      <c r="C2211" t="s">
        <v>2021</v>
      </c>
      <c r="D2211">
        <v>2008</v>
      </c>
      <c r="E2211">
        <v>1</v>
      </c>
      <c r="F2211">
        <v>1</v>
      </c>
      <c r="G2211">
        <v>1</v>
      </c>
      <c r="H2211">
        <v>15</v>
      </c>
      <c r="I2211">
        <v>15</v>
      </c>
      <c r="J2211">
        <v>0</v>
      </c>
      <c r="K2211">
        <v>37.5</v>
      </c>
      <c r="L2211">
        <v>0</v>
      </c>
      <c r="M2211">
        <v>0</v>
      </c>
      <c r="N2211">
        <v>0</v>
      </c>
      <c r="O2211" s="2">
        <f t="shared" si="143"/>
        <v>15</v>
      </c>
      <c r="P2211" s="2">
        <f t="shared" si="144"/>
        <v>15</v>
      </c>
      <c r="Q2211">
        <f t="shared" si="145"/>
        <v>37.5</v>
      </c>
      <c r="R2211">
        <f t="shared" si="146"/>
        <v>0</v>
      </c>
      <c r="S2211" s="3">
        <f>IF(odi[[#This Row],[Milestones]]=0,0,(odi[[#This Row],[Mat]]/odi[[#This Row],[Milestones]]))</f>
        <v>0</v>
      </c>
      <c r="T2211" s="3">
        <f>odi[[#This Row],[Milestones]]/odi[[#This Row],[Mat]]*100</f>
        <v>0</v>
      </c>
      <c r="U2211" s="3"/>
    </row>
    <row r="2212" spans="1:21" x14ac:dyDescent="0.3">
      <c r="A2212">
        <v>2</v>
      </c>
      <c r="B2212" t="s">
        <v>412</v>
      </c>
      <c r="C2212" t="s">
        <v>17</v>
      </c>
      <c r="D2212">
        <v>2013</v>
      </c>
      <c r="E2212">
        <v>2</v>
      </c>
      <c r="F2212">
        <v>2</v>
      </c>
      <c r="G2212">
        <v>0</v>
      </c>
      <c r="H2212">
        <v>8</v>
      </c>
      <c r="I2212">
        <v>7</v>
      </c>
      <c r="J2212">
        <v>4</v>
      </c>
      <c r="K2212">
        <v>33.33</v>
      </c>
      <c r="L2212">
        <v>0</v>
      </c>
      <c r="M2212">
        <v>0</v>
      </c>
      <c r="N2212">
        <v>0</v>
      </c>
      <c r="O2212" s="2">
        <f t="shared" si="143"/>
        <v>4</v>
      </c>
      <c r="P2212" s="2">
        <f t="shared" si="144"/>
        <v>4</v>
      </c>
      <c r="Q2212">
        <f t="shared" si="145"/>
        <v>37.33</v>
      </c>
      <c r="R2212">
        <f t="shared" si="146"/>
        <v>0</v>
      </c>
      <c r="S2212" s="3">
        <f>IF(odi[[#This Row],[Milestones]]=0,0,(odi[[#This Row],[Mat]]/odi[[#This Row],[Milestones]]))</f>
        <v>0</v>
      </c>
      <c r="T2212" s="3">
        <f>odi[[#This Row],[Milestones]]/odi[[#This Row],[Mat]]*100</f>
        <v>0</v>
      </c>
      <c r="U2212" s="3"/>
    </row>
    <row r="2213" spans="1:21" x14ac:dyDescent="0.3">
      <c r="A2213">
        <v>30</v>
      </c>
      <c r="B2213" t="s">
        <v>3349</v>
      </c>
      <c r="C2213" t="s">
        <v>2030</v>
      </c>
      <c r="D2213">
        <v>2007</v>
      </c>
      <c r="E2213">
        <v>1</v>
      </c>
      <c r="F2213">
        <v>1</v>
      </c>
      <c r="G2213">
        <v>0</v>
      </c>
      <c r="H2213">
        <v>4</v>
      </c>
      <c r="I2213">
        <v>4</v>
      </c>
      <c r="J2213">
        <v>4</v>
      </c>
      <c r="K2213">
        <v>33.33</v>
      </c>
      <c r="L2213">
        <v>0</v>
      </c>
      <c r="M2213">
        <v>0</v>
      </c>
      <c r="N2213">
        <v>0</v>
      </c>
      <c r="O2213" s="2">
        <f t="shared" si="143"/>
        <v>4</v>
      </c>
      <c r="P2213" s="2">
        <f t="shared" si="144"/>
        <v>4</v>
      </c>
      <c r="Q2213">
        <f t="shared" si="145"/>
        <v>37.33</v>
      </c>
      <c r="R2213">
        <f t="shared" si="146"/>
        <v>0</v>
      </c>
      <c r="S2213" s="3">
        <f>IF(odi[[#This Row],[Milestones]]=0,0,(odi[[#This Row],[Mat]]/odi[[#This Row],[Milestones]]))</f>
        <v>0</v>
      </c>
      <c r="T2213" s="3">
        <f>odi[[#This Row],[Milestones]]/odi[[#This Row],[Mat]]*100</f>
        <v>0</v>
      </c>
      <c r="U2213" s="3"/>
    </row>
    <row r="2214" spans="1:21" x14ac:dyDescent="0.3">
      <c r="A2214">
        <v>40</v>
      </c>
      <c r="B2214" t="s">
        <v>3098</v>
      </c>
      <c r="C2214" t="s">
        <v>2027</v>
      </c>
      <c r="D2214">
        <v>2004</v>
      </c>
      <c r="E2214">
        <v>2</v>
      </c>
      <c r="F2214">
        <v>2</v>
      </c>
      <c r="G2214">
        <v>0</v>
      </c>
      <c r="H2214">
        <v>17</v>
      </c>
      <c r="I2214">
        <v>16</v>
      </c>
      <c r="J2214">
        <v>8.5</v>
      </c>
      <c r="K2214">
        <v>28.81</v>
      </c>
      <c r="L2214">
        <v>0</v>
      </c>
      <c r="M2214">
        <v>0</v>
      </c>
      <c r="N2214">
        <v>0</v>
      </c>
      <c r="O2214" s="2">
        <f t="shared" si="143"/>
        <v>8.5</v>
      </c>
      <c r="P2214" s="2">
        <f t="shared" si="144"/>
        <v>8.5</v>
      </c>
      <c r="Q2214">
        <f t="shared" si="145"/>
        <v>37.31</v>
      </c>
      <c r="R2214">
        <f t="shared" si="146"/>
        <v>0</v>
      </c>
      <c r="S2214" s="3">
        <f>IF(odi[[#This Row],[Milestones]]=0,0,(odi[[#This Row],[Mat]]/odi[[#This Row],[Milestones]]))</f>
        <v>0</v>
      </c>
      <c r="T2214" s="3">
        <f>odi[[#This Row],[Milestones]]/odi[[#This Row],[Mat]]*100</f>
        <v>0</v>
      </c>
      <c r="U2214" s="3"/>
    </row>
    <row r="2215" spans="1:21" x14ac:dyDescent="0.3">
      <c r="A2215">
        <v>38</v>
      </c>
      <c r="B2215" t="s">
        <v>2994</v>
      </c>
      <c r="C2215" t="s">
        <v>2021</v>
      </c>
      <c r="D2215">
        <v>2011</v>
      </c>
      <c r="E2215">
        <v>5</v>
      </c>
      <c r="F2215">
        <v>5</v>
      </c>
      <c r="G2215">
        <v>0</v>
      </c>
      <c r="H2215">
        <v>27</v>
      </c>
      <c r="I2215">
        <v>22</v>
      </c>
      <c r="J2215">
        <v>5.4</v>
      </c>
      <c r="K2215">
        <v>31.76</v>
      </c>
      <c r="L2215">
        <v>0</v>
      </c>
      <c r="M2215">
        <v>0</v>
      </c>
      <c r="N2215">
        <v>0</v>
      </c>
      <c r="O2215" s="2">
        <f t="shared" si="143"/>
        <v>5.4</v>
      </c>
      <c r="P2215" s="2">
        <f t="shared" si="144"/>
        <v>5.4</v>
      </c>
      <c r="Q2215">
        <f t="shared" si="145"/>
        <v>37.160000000000004</v>
      </c>
      <c r="R2215">
        <f t="shared" si="146"/>
        <v>0</v>
      </c>
      <c r="S2215" s="3">
        <f>IF(odi[[#This Row],[Milestones]]=0,0,(odi[[#This Row],[Mat]]/odi[[#This Row],[Milestones]]))</f>
        <v>0</v>
      </c>
      <c r="T2215" s="3">
        <f>odi[[#This Row],[Milestones]]/odi[[#This Row],[Mat]]*100</f>
        <v>0</v>
      </c>
      <c r="U2215" s="3"/>
    </row>
    <row r="2216" spans="1:21" x14ac:dyDescent="0.3">
      <c r="A2216">
        <v>37</v>
      </c>
      <c r="B2216" t="s">
        <v>3204</v>
      </c>
      <c r="C2216" t="s">
        <v>2020</v>
      </c>
      <c r="D2216">
        <v>1999</v>
      </c>
      <c r="E2216">
        <v>2</v>
      </c>
      <c r="F2216">
        <v>2</v>
      </c>
      <c r="G2216">
        <v>0</v>
      </c>
      <c r="H2216">
        <v>11</v>
      </c>
      <c r="I2216">
        <v>10</v>
      </c>
      <c r="J2216">
        <v>5.5</v>
      </c>
      <c r="K2216">
        <v>31.42</v>
      </c>
      <c r="L2216">
        <v>0</v>
      </c>
      <c r="M2216">
        <v>0</v>
      </c>
      <c r="N2216">
        <v>0</v>
      </c>
      <c r="O2216" s="2">
        <f t="shared" si="143"/>
        <v>5.5</v>
      </c>
      <c r="P2216" s="2">
        <f t="shared" si="144"/>
        <v>5.5</v>
      </c>
      <c r="Q2216">
        <f t="shared" si="145"/>
        <v>36.92</v>
      </c>
      <c r="R2216">
        <f t="shared" si="146"/>
        <v>0</v>
      </c>
      <c r="S2216" s="3">
        <f>IF(odi[[#This Row],[Milestones]]=0,0,(odi[[#This Row],[Mat]]/odi[[#This Row],[Milestones]]))</f>
        <v>0</v>
      </c>
      <c r="T2216" s="3">
        <f>odi[[#This Row],[Milestones]]/odi[[#This Row],[Mat]]*100</f>
        <v>0</v>
      </c>
      <c r="U2216" s="3"/>
    </row>
    <row r="2217" spans="1:21" x14ac:dyDescent="0.3">
      <c r="A2217">
        <v>36</v>
      </c>
      <c r="B2217" t="s">
        <v>3277</v>
      </c>
      <c r="C2217" t="s">
        <v>19</v>
      </c>
      <c r="D2217">
        <v>1983</v>
      </c>
      <c r="E2217">
        <v>2</v>
      </c>
      <c r="F2217">
        <v>1</v>
      </c>
      <c r="G2217">
        <v>1</v>
      </c>
      <c r="H2217">
        <v>7</v>
      </c>
      <c r="I2217">
        <v>7</v>
      </c>
      <c r="J2217">
        <v>0</v>
      </c>
      <c r="K2217">
        <v>36.840000000000003</v>
      </c>
      <c r="L2217">
        <v>0</v>
      </c>
      <c r="M2217">
        <v>0</v>
      </c>
      <c r="N2217">
        <v>0</v>
      </c>
      <c r="O2217" s="2">
        <f t="shared" si="143"/>
        <v>3.5</v>
      </c>
      <c r="P2217" s="2">
        <f t="shared" si="144"/>
        <v>7</v>
      </c>
      <c r="Q2217">
        <f t="shared" si="145"/>
        <v>36.840000000000003</v>
      </c>
      <c r="R2217">
        <f t="shared" si="146"/>
        <v>0</v>
      </c>
      <c r="S2217" s="3">
        <f>IF(odi[[#This Row],[Milestones]]=0,0,(odi[[#This Row],[Mat]]/odi[[#This Row],[Milestones]]))</f>
        <v>0</v>
      </c>
      <c r="T2217" s="3">
        <f>odi[[#This Row],[Milestones]]/odi[[#This Row],[Mat]]*100</f>
        <v>0</v>
      </c>
      <c r="U2217" s="3"/>
    </row>
    <row r="2218" spans="1:21" x14ac:dyDescent="0.3">
      <c r="A2218">
        <v>49</v>
      </c>
      <c r="B2218" t="s">
        <v>1978</v>
      </c>
      <c r="C2218" t="s">
        <v>14</v>
      </c>
      <c r="D2218">
        <v>2010</v>
      </c>
      <c r="E2218">
        <v>3</v>
      </c>
      <c r="F2218">
        <v>1</v>
      </c>
      <c r="G2218">
        <v>1</v>
      </c>
      <c r="H2218">
        <v>7</v>
      </c>
      <c r="I2218">
        <v>7</v>
      </c>
      <c r="J2218">
        <v>0</v>
      </c>
      <c r="K2218">
        <v>36.840000000000003</v>
      </c>
      <c r="L2218">
        <v>0</v>
      </c>
      <c r="M2218">
        <v>0</v>
      </c>
      <c r="N2218">
        <v>0</v>
      </c>
      <c r="O2218" s="2">
        <f t="shared" si="143"/>
        <v>2.3333333333333335</v>
      </c>
      <c r="P2218" s="2">
        <f t="shared" si="144"/>
        <v>7</v>
      </c>
      <c r="Q2218">
        <f t="shared" si="145"/>
        <v>36.840000000000003</v>
      </c>
      <c r="R2218">
        <f t="shared" si="146"/>
        <v>0</v>
      </c>
      <c r="S2218" s="3">
        <f>IF(odi[[#This Row],[Milestones]]=0,0,(odi[[#This Row],[Mat]]/odi[[#This Row],[Milestones]]))</f>
        <v>0</v>
      </c>
      <c r="T2218" s="3">
        <f>odi[[#This Row],[Milestones]]/odi[[#This Row],[Mat]]*100</f>
        <v>0</v>
      </c>
      <c r="U2218" s="3"/>
    </row>
    <row r="2219" spans="1:21" x14ac:dyDescent="0.3">
      <c r="A2219">
        <v>37</v>
      </c>
      <c r="B2219" t="s">
        <v>3278</v>
      </c>
      <c r="C2219" t="s">
        <v>12</v>
      </c>
      <c r="D2219">
        <v>1979</v>
      </c>
      <c r="E2219">
        <v>8</v>
      </c>
      <c r="F2219">
        <v>4</v>
      </c>
      <c r="G2219">
        <v>4</v>
      </c>
      <c r="H2219">
        <v>7</v>
      </c>
      <c r="I2219">
        <v>3</v>
      </c>
      <c r="J2219">
        <v>0</v>
      </c>
      <c r="K2219">
        <v>36.840000000000003</v>
      </c>
      <c r="L2219">
        <v>0</v>
      </c>
      <c r="M2219">
        <v>0</v>
      </c>
      <c r="N2219">
        <v>0</v>
      </c>
      <c r="O2219" s="2">
        <f t="shared" si="143"/>
        <v>0.875</v>
      </c>
      <c r="P2219" s="2">
        <f t="shared" si="144"/>
        <v>1.75</v>
      </c>
      <c r="Q2219">
        <f t="shared" si="145"/>
        <v>36.840000000000003</v>
      </c>
      <c r="R2219">
        <f t="shared" si="146"/>
        <v>0</v>
      </c>
      <c r="S2219" s="3">
        <f>IF(odi[[#This Row],[Milestones]]=0,0,(odi[[#This Row],[Mat]]/odi[[#This Row],[Milestones]]))</f>
        <v>0</v>
      </c>
      <c r="T2219" s="3">
        <f>odi[[#This Row],[Milestones]]/odi[[#This Row],[Mat]]*100</f>
        <v>0</v>
      </c>
      <c r="U2219" s="3"/>
    </row>
    <row r="2220" spans="1:21" x14ac:dyDescent="0.3">
      <c r="A2220">
        <v>40</v>
      </c>
      <c r="B2220" t="s">
        <v>3167</v>
      </c>
      <c r="C2220" t="s">
        <v>2041</v>
      </c>
      <c r="D2220">
        <v>2007</v>
      </c>
      <c r="E2220">
        <v>2</v>
      </c>
      <c r="F2220">
        <v>2</v>
      </c>
      <c r="G2220">
        <v>0</v>
      </c>
      <c r="H2220">
        <v>12</v>
      </c>
      <c r="I2220">
        <v>7</v>
      </c>
      <c r="J2220">
        <v>6</v>
      </c>
      <c r="K2220">
        <v>30.76</v>
      </c>
      <c r="L2220">
        <v>0</v>
      </c>
      <c r="M2220">
        <v>0</v>
      </c>
      <c r="N2220">
        <v>0</v>
      </c>
      <c r="O2220" s="2">
        <f t="shared" si="143"/>
        <v>6</v>
      </c>
      <c r="P2220" s="2">
        <f t="shared" si="144"/>
        <v>6</v>
      </c>
      <c r="Q2220">
        <f t="shared" si="145"/>
        <v>36.760000000000005</v>
      </c>
      <c r="R2220">
        <f t="shared" si="146"/>
        <v>0</v>
      </c>
      <c r="S2220" s="3">
        <f>IF(odi[[#This Row],[Milestones]]=0,0,(odi[[#This Row],[Mat]]/odi[[#This Row],[Milestones]]))</f>
        <v>0</v>
      </c>
      <c r="T2220" s="3">
        <f>odi[[#This Row],[Milestones]]/odi[[#This Row],[Mat]]*100</f>
        <v>0</v>
      </c>
      <c r="U2220" s="3"/>
    </row>
    <row r="2221" spans="1:21" x14ac:dyDescent="0.3">
      <c r="A2221">
        <v>11</v>
      </c>
      <c r="B2221" t="s">
        <v>2906</v>
      </c>
      <c r="C2221" t="s">
        <v>2021</v>
      </c>
      <c r="D2221">
        <v>2003</v>
      </c>
      <c r="E2221">
        <v>5</v>
      </c>
      <c r="F2221">
        <v>5</v>
      </c>
      <c r="G2221">
        <v>0</v>
      </c>
      <c r="H2221">
        <v>39</v>
      </c>
      <c r="I2221">
        <v>12</v>
      </c>
      <c r="J2221">
        <v>7.8</v>
      </c>
      <c r="K2221">
        <v>28.88</v>
      </c>
      <c r="L2221">
        <v>0</v>
      </c>
      <c r="M2221">
        <v>0</v>
      </c>
      <c r="N2221">
        <v>0</v>
      </c>
      <c r="O2221" s="2">
        <f t="shared" si="143"/>
        <v>7.8</v>
      </c>
      <c r="P2221" s="2">
        <f t="shared" si="144"/>
        <v>7.8</v>
      </c>
      <c r="Q2221">
        <f t="shared" si="145"/>
        <v>36.68</v>
      </c>
      <c r="R2221">
        <f t="shared" si="146"/>
        <v>0</v>
      </c>
      <c r="S2221" s="3">
        <f>IF(odi[[#This Row],[Milestones]]=0,0,(odi[[#This Row],[Mat]]/odi[[#This Row],[Milestones]]))</f>
        <v>0</v>
      </c>
      <c r="T2221" s="3">
        <f>odi[[#This Row],[Milestones]]/odi[[#This Row],[Mat]]*100</f>
        <v>0</v>
      </c>
      <c r="U2221" s="3"/>
    </row>
    <row r="2222" spans="1:21" x14ac:dyDescent="0.3">
      <c r="A2222">
        <v>15</v>
      </c>
      <c r="B2222" t="s">
        <v>3152</v>
      </c>
      <c r="C2222" t="s">
        <v>20</v>
      </c>
      <c r="D2222">
        <v>1990</v>
      </c>
      <c r="E2222">
        <v>3</v>
      </c>
      <c r="F2222">
        <v>3</v>
      </c>
      <c r="G2222">
        <v>0</v>
      </c>
      <c r="H2222">
        <v>14</v>
      </c>
      <c r="I2222">
        <v>6</v>
      </c>
      <c r="J2222">
        <v>4.66</v>
      </c>
      <c r="K2222">
        <v>31.81</v>
      </c>
      <c r="L2222">
        <v>0</v>
      </c>
      <c r="M2222">
        <v>0</v>
      </c>
      <c r="N2222">
        <v>0</v>
      </c>
      <c r="O2222" s="2">
        <f t="shared" si="143"/>
        <v>4.666666666666667</v>
      </c>
      <c r="P2222" s="2">
        <f t="shared" si="144"/>
        <v>4.666666666666667</v>
      </c>
      <c r="Q2222">
        <f t="shared" si="145"/>
        <v>36.47</v>
      </c>
      <c r="R2222">
        <f t="shared" si="146"/>
        <v>0</v>
      </c>
      <c r="S2222" s="3">
        <f>IF(odi[[#This Row],[Milestones]]=0,0,(odi[[#This Row],[Mat]]/odi[[#This Row],[Milestones]]))</f>
        <v>0</v>
      </c>
      <c r="T2222" s="3">
        <f>odi[[#This Row],[Milestones]]/odi[[#This Row],[Mat]]*100</f>
        <v>0</v>
      </c>
      <c r="U2222" s="3"/>
    </row>
    <row r="2223" spans="1:21" x14ac:dyDescent="0.3">
      <c r="A2223">
        <v>36</v>
      </c>
      <c r="B2223" t="s">
        <v>1498</v>
      </c>
      <c r="C2223" t="s">
        <v>2027</v>
      </c>
      <c r="D2223">
        <v>2018</v>
      </c>
      <c r="E2223">
        <v>6</v>
      </c>
      <c r="F2223">
        <v>4</v>
      </c>
      <c r="G2223">
        <v>4</v>
      </c>
      <c r="H2223">
        <v>4</v>
      </c>
      <c r="I2223">
        <v>2</v>
      </c>
      <c r="J2223">
        <v>0</v>
      </c>
      <c r="K2223">
        <v>36.36</v>
      </c>
      <c r="L2223">
        <v>0</v>
      </c>
      <c r="M2223">
        <v>0</v>
      </c>
      <c r="N2223">
        <v>0</v>
      </c>
      <c r="O2223" s="2">
        <f t="shared" si="143"/>
        <v>0.66666666666666663</v>
      </c>
      <c r="P2223" s="2">
        <f t="shared" si="144"/>
        <v>1</v>
      </c>
      <c r="Q2223">
        <f t="shared" si="145"/>
        <v>36.36</v>
      </c>
      <c r="R2223">
        <f t="shared" si="146"/>
        <v>0</v>
      </c>
      <c r="S2223" s="3">
        <f>IF(odi[[#This Row],[Milestones]]=0,0,(odi[[#This Row],[Mat]]/odi[[#This Row],[Milestones]]))</f>
        <v>0</v>
      </c>
      <c r="T2223" s="3">
        <f>odi[[#This Row],[Milestones]]/odi[[#This Row],[Mat]]*100</f>
        <v>0</v>
      </c>
      <c r="U2223" s="3"/>
    </row>
    <row r="2224" spans="1:21" x14ac:dyDescent="0.3">
      <c r="A2224">
        <v>20</v>
      </c>
      <c r="B2224" t="s">
        <v>3379</v>
      </c>
      <c r="C2224" t="s">
        <v>12</v>
      </c>
      <c r="D2224">
        <v>1979</v>
      </c>
      <c r="E2224">
        <v>2</v>
      </c>
      <c r="F2224">
        <v>1</v>
      </c>
      <c r="G2224">
        <v>0</v>
      </c>
      <c r="H2224">
        <v>3</v>
      </c>
      <c r="I2224">
        <v>3</v>
      </c>
      <c r="J2224">
        <v>3</v>
      </c>
      <c r="K2224">
        <v>33.33</v>
      </c>
      <c r="L2224">
        <v>0</v>
      </c>
      <c r="M2224">
        <v>0</v>
      </c>
      <c r="N2224">
        <v>0</v>
      </c>
      <c r="O2224" s="2">
        <f t="shared" si="143"/>
        <v>1.5</v>
      </c>
      <c r="P2224" s="2">
        <f t="shared" si="144"/>
        <v>3</v>
      </c>
      <c r="Q2224">
        <f t="shared" si="145"/>
        <v>36.33</v>
      </c>
      <c r="R2224">
        <f t="shared" si="146"/>
        <v>0</v>
      </c>
      <c r="S2224" s="3">
        <f>IF(odi[[#This Row],[Milestones]]=0,0,(odi[[#This Row],[Mat]]/odi[[#This Row],[Milestones]]))</f>
        <v>0</v>
      </c>
      <c r="T2224" s="3">
        <f>odi[[#This Row],[Milestones]]/odi[[#This Row],[Mat]]*100</f>
        <v>0</v>
      </c>
      <c r="U2224" s="3"/>
    </row>
    <row r="2225" spans="1:21" x14ac:dyDescent="0.3">
      <c r="A2225">
        <v>32</v>
      </c>
      <c r="B2225" t="s">
        <v>437</v>
      </c>
      <c r="C2225" t="s">
        <v>21</v>
      </c>
      <c r="D2225">
        <v>2017</v>
      </c>
      <c r="E2225">
        <v>1</v>
      </c>
      <c r="F2225">
        <v>1</v>
      </c>
      <c r="G2225">
        <v>0</v>
      </c>
      <c r="H2225">
        <v>9</v>
      </c>
      <c r="I2225">
        <v>9</v>
      </c>
      <c r="J2225">
        <v>9</v>
      </c>
      <c r="K2225">
        <v>27.27</v>
      </c>
      <c r="L2225">
        <v>0</v>
      </c>
      <c r="M2225">
        <v>0</v>
      </c>
      <c r="N2225">
        <v>0</v>
      </c>
      <c r="O2225" s="2">
        <f t="shared" si="143"/>
        <v>9</v>
      </c>
      <c r="P2225" s="2">
        <f t="shared" si="144"/>
        <v>9</v>
      </c>
      <c r="Q2225">
        <f t="shared" si="145"/>
        <v>36.269999999999996</v>
      </c>
      <c r="R2225">
        <f t="shared" si="146"/>
        <v>0</v>
      </c>
      <c r="S2225" s="3">
        <f>IF(odi[[#This Row],[Milestones]]=0,0,(odi[[#This Row],[Mat]]/odi[[#This Row],[Milestones]]))</f>
        <v>0</v>
      </c>
      <c r="T2225" s="3">
        <f>odi[[#This Row],[Milestones]]/odi[[#This Row],[Mat]]*100</f>
        <v>0</v>
      </c>
      <c r="U2225" s="3"/>
    </row>
    <row r="2226" spans="1:21" x14ac:dyDescent="0.3">
      <c r="A2226">
        <v>26</v>
      </c>
      <c r="B2226" t="s">
        <v>1595</v>
      </c>
      <c r="C2226" t="s">
        <v>16</v>
      </c>
      <c r="D2226">
        <v>2016</v>
      </c>
      <c r="E2226">
        <v>60</v>
      </c>
      <c r="F2226">
        <v>33</v>
      </c>
      <c r="G2226">
        <v>21</v>
      </c>
      <c r="H2226">
        <v>48</v>
      </c>
      <c r="I2226">
        <v>12</v>
      </c>
      <c r="J2226">
        <v>4</v>
      </c>
      <c r="K2226">
        <v>32.21</v>
      </c>
      <c r="L2226">
        <v>0</v>
      </c>
      <c r="M2226">
        <v>0</v>
      </c>
      <c r="N2226">
        <v>8</v>
      </c>
      <c r="O2226" s="2">
        <f t="shared" si="143"/>
        <v>0.8</v>
      </c>
      <c r="P2226" s="2">
        <f t="shared" si="144"/>
        <v>1.4545454545454546</v>
      </c>
      <c r="Q2226">
        <f t="shared" si="145"/>
        <v>36.21</v>
      </c>
      <c r="R2226">
        <f t="shared" si="146"/>
        <v>0</v>
      </c>
      <c r="S2226" s="3">
        <f>IF(odi[[#This Row],[Milestones]]=0,0,(odi[[#This Row],[Mat]]/odi[[#This Row],[Milestones]]))</f>
        <v>0</v>
      </c>
      <c r="T2226" s="3">
        <f>odi[[#This Row],[Milestones]]/odi[[#This Row],[Mat]]*100</f>
        <v>0</v>
      </c>
      <c r="U2226" s="3"/>
    </row>
    <row r="2227" spans="1:21" x14ac:dyDescent="0.3">
      <c r="A2227">
        <v>49</v>
      </c>
      <c r="B2227" t="s">
        <v>3142</v>
      </c>
      <c r="C2227" t="s">
        <v>2022</v>
      </c>
      <c r="D2227">
        <v>2008</v>
      </c>
      <c r="E2227">
        <v>2</v>
      </c>
      <c r="F2227">
        <v>2</v>
      </c>
      <c r="G2227">
        <v>0</v>
      </c>
      <c r="H2227">
        <v>14</v>
      </c>
      <c r="I2227">
        <v>14</v>
      </c>
      <c r="J2227">
        <v>7</v>
      </c>
      <c r="K2227">
        <v>29.16</v>
      </c>
      <c r="L2227">
        <v>0</v>
      </c>
      <c r="M2227">
        <v>0</v>
      </c>
      <c r="N2227">
        <v>1</v>
      </c>
      <c r="O2227" s="2">
        <f t="shared" si="143"/>
        <v>7</v>
      </c>
      <c r="P2227" s="2">
        <f t="shared" si="144"/>
        <v>7</v>
      </c>
      <c r="Q2227">
        <f t="shared" si="145"/>
        <v>36.159999999999997</v>
      </c>
      <c r="R2227">
        <f t="shared" si="146"/>
        <v>0</v>
      </c>
      <c r="S2227" s="3">
        <f>IF(odi[[#This Row],[Milestones]]=0,0,(odi[[#This Row],[Mat]]/odi[[#This Row],[Milestones]]))</f>
        <v>0</v>
      </c>
      <c r="T2227" s="3">
        <f>odi[[#This Row],[Milestones]]/odi[[#This Row],[Mat]]*100</f>
        <v>0</v>
      </c>
      <c r="U2227" s="3"/>
    </row>
    <row r="2228" spans="1:21" x14ac:dyDescent="0.3">
      <c r="A2228">
        <v>5</v>
      </c>
      <c r="B2228" t="s">
        <v>1989</v>
      </c>
      <c r="C2228" t="s">
        <v>16</v>
      </c>
      <c r="D2228">
        <v>2005</v>
      </c>
      <c r="E2228">
        <v>32</v>
      </c>
      <c r="F2228">
        <v>11</v>
      </c>
      <c r="G2228">
        <v>5</v>
      </c>
      <c r="H2228">
        <v>10</v>
      </c>
      <c r="I2228">
        <v>2</v>
      </c>
      <c r="J2228">
        <v>1.66</v>
      </c>
      <c r="K2228">
        <v>34.479999999999997</v>
      </c>
      <c r="L2228">
        <v>0</v>
      </c>
      <c r="M2228">
        <v>0</v>
      </c>
      <c r="N2228">
        <v>0</v>
      </c>
      <c r="O2228" s="2">
        <f t="shared" si="143"/>
        <v>0.3125</v>
      </c>
      <c r="P2228" s="2">
        <f t="shared" si="144"/>
        <v>0.90909090909090906</v>
      </c>
      <c r="Q2228">
        <f t="shared" si="145"/>
        <v>36.139999999999993</v>
      </c>
      <c r="R2228">
        <f t="shared" si="146"/>
        <v>0</v>
      </c>
      <c r="S2228" s="3">
        <f>IF(odi[[#This Row],[Milestones]]=0,0,(odi[[#This Row],[Mat]]/odi[[#This Row],[Milestones]]))</f>
        <v>0</v>
      </c>
      <c r="T2228" s="3">
        <f>odi[[#This Row],[Milestones]]/odi[[#This Row],[Mat]]*100</f>
        <v>0</v>
      </c>
      <c r="U2228" s="3"/>
    </row>
    <row r="2229" spans="1:21" x14ac:dyDescent="0.3">
      <c r="A2229">
        <v>40</v>
      </c>
      <c r="B2229" t="s">
        <v>3066</v>
      </c>
      <c r="C2229" t="s">
        <v>2030</v>
      </c>
      <c r="D2229">
        <v>1979</v>
      </c>
      <c r="E2229">
        <v>3</v>
      </c>
      <c r="F2229">
        <v>3</v>
      </c>
      <c r="G2229">
        <v>0</v>
      </c>
      <c r="H2229">
        <v>20</v>
      </c>
      <c r="I2229">
        <v>15</v>
      </c>
      <c r="J2229">
        <v>6.66</v>
      </c>
      <c r="K2229">
        <v>29.41</v>
      </c>
      <c r="L2229">
        <v>0</v>
      </c>
      <c r="M2229">
        <v>0</v>
      </c>
      <c r="N2229">
        <v>1</v>
      </c>
      <c r="O2229" s="2">
        <f t="shared" si="143"/>
        <v>6.666666666666667</v>
      </c>
      <c r="P2229" s="2">
        <f t="shared" si="144"/>
        <v>6.666666666666667</v>
      </c>
      <c r="Q2229">
        <f t="shared" si="145"/>
        <v>36.07</v>
      </c>
      <c r="R2229">
        <f t="shared" si="146"/>
        <v>0</v>
      </c>
      <c r="S2229" s="3">
        <f>IF(odi[[#This Row],[Milestones]]=0,0,(odi[[#This Row],[Mat]]/odi[[#This Row],[Milestones]]))</f>
        <v>0</v>
      </c>
      <c r="T2229" s="3">
        <f>odi[[#This Row],[Milestones]]/odi[[#This Row],[Mat]]*100</f>
        <v>0</v>
      </c>
      <c r="U2229" s="3"/>
    </row>
    <row r="2230" spans="1:21" x14ac:dyDescent="0.3">
      <c r="A2230">
        <v>22</v>
      </c>
      <c r="B2230" t="s">
        <v>3154</v>
      </c>
      <c r="C2230" t="s">
        <v>12</v>
      </c>
      <c r="D2230">
        <v>1987</v>
      </c>
      <c r="E2230">
        <v>2</v>
      </c>
      <c r="F2230">
        <v>2</v>
      </c>
      <c r="G2230">
        <v>0</v>
      </c>
      <c r="H2230">
        <v>13</v>
      </c>
      <c r="I2230">
        <v>7</v>
      </c>
      <c r="J2230">
        <v>6.5</v>
      </c>
      <c r="K2230">
        <v>29.54</v>
      </c>
      <c r="L2230">
        <v>0</v>
      </c>
      <c r="M2230">
        <v>0</v>
      </c>
      <c r="N2230">
        <v>0</v>
      </c>
      <c r="O2230" s="2">
        <f t="shared" si="143"/>
        <v>6.5</v>
      </c>
      <c r="P2230" s="2">
        <f t="shared" si="144"/>
        <v>6.5</v>
      </c>
      <c r="Q2230">
        <f t="shared" si="145"/>
        <v>36.04</v>
      </c>
      <c r="R2230">
        <f t="shared" si="146"/>
        <v>0</v>
      </c>
      <c r="S2230" s="3">
        <f>IF(odi[[#This Row],[Milestones]]=0,0,(odi[[#This Row],[Mat]]/odi[[#This Row],[Milestones]]))</f>
        <v>0</v>
      </c>
      <c r="T2230" s="3">
        <f>odi[[#This Row],[Milestones]]/odi[[#This Row],[Mat]]*100</f>
        <v>0</v>
      </c>
      <c r="U2230" s="3"/>
    </row>
    <row r="2231" spans="1:21" x14ac:dyDescent="0.3">
      <c r="A2231">
        <v>4</v>
      </c>
      <c r="B2231" t="s">
        <v>3329</v>
      </c>
      <c r="C2231" t="s">
        <v>20</v>
      </c>
      <c r="D2231">
        <v>2003</v>
      </c>
      <c r="E2231">
        <v>6</v>
      </c>
      <c r="F2231">
        <v>5</v>
      </c>
      <c r="G2231">
        <v>3</v>
      </c>
      <c r="H2231">
        <v>5</v>
      </c>
      <c r="I2231">
        <v>4</v>
      </c>
      <c r="J2231">
        <v>2.5</v>
      </c>
      <c r="K2231">
        <v>33.33</v>
      </c>
      <c r="L2231">
        <v>0</v>
      </c>
      <c r="M2231">
        <v>0</v>
      </c>
      <c r="N2231">
        <v>2</v>
      </c>
      <c r="O2231" s="2">
        <f t="shared" si="143"/>
        <v>0.83333333333333337</v>
      </c>
      <c r="P2231" s="2">
        <f t="shared" si="144"/>
        <v>1</v>
      </c>
      <c r="Q2231">
        <f t="shared" si="145"/>
        <v>35.83</v>
      </c>
      <c r="R2231">
        <f t="shared" si="146"/>
        <v>0</v>
      </c>
      <c r="S2231" s="3">
        <f>IF(odi[[#This Row],[Milestones]]=0,0,(odi[[#This Row],[Mat]]/odi[[#This Row],[Milestones]]))</f>
        <v>0</v>
      </c>
      <c r="T2231" s="3">
        <f>odi[[#This Row],[Milestones]]/odi[[#This Row],[Mat]]*100</f>
        <v>0</v>
      </c>
      <c r="U2231" s="3"/>
    </row>
    <row r="2232" spans="1:21" x14ac:dyDescent="0.3">
      <c r="A2232">
        <v>48</v>
      </c>
      <c r="B2232" t="s">
        <v>3324</v>
      </c>
      <c r="C2232" t="s">
        <v>2022</v>
      </c>
      <c r="D2232">
        <v>1975</v>
      </c>
      <c r="E2232">
        <v>2</v>
      </c>
      <c r="F2232">
        <v>2</v>
      </c>
      <c r="G2232">
        <v>0</v>
      </c>
      <c r="H2232">
        <v>5</v>
      </c>
      <c r="I2232">
        <v>3</v>
      </c>
      <c r="J2232">
        <v>2.5</v>
      </c>
      <c r="K2232">
        <v>33.33</v>
      </c>
      <c r="L2232">
        <v>0</v>
      </c>
      <c r="M2232">
        <v>0</v>
      </c>
      <c r="N2232">
        <v>0</v>
      </c>
      <c r="O2232" s="2">
        <f t="shared" si="143"/>
        <v>2.5</v>
      </c>
      <c r="P2232" s="2">
        <f t="shared" si="144"/>
        <v>2.5</v>
      </c>
      <c r="Q2232">
        <f t="shared" si="145"/>
        <v>35.83</v>
      </c>
      <c r="R2232">
        <f t="shared" si="146"/>
        <v>0</v>
      </c>
      <c r="S2232" s="3">
        <f>IF(odi[[#This Row],[Milestones]]=0,0,(odi[[#This Row],[Mat]]/odi[[#This Row],[Milestones]]))</f>
        <v>0</v>
      </c>
      <c r="T2232" s="3">
        <f>odi[[#This Row],[Milestones]]/odi[[#This Row],[Mat]]*100</f>
        <v>0</v>
      </c>
      <c r="U2232" s="3"/>
    </row>
    <row r="2233" spans="1:21" x14ac:dyDescent="0.3">
      <c r="A2233">
        <v>44</v>
      </c>
      <c r="B2233" t="s">
        <v>3171</v>
      </c>
      <c r="C2233" t="s">
        <v>18</v>
      </c>
      <c r="D2233">
        <v>1994</v>
      </c>
      <c r="E2233">
        <v>12</v>
      </c>
      <c r="F2233">
        <v>8</v>
      </c>
      <c r="G2233">
        <v>3</v>
      </c>
      <c r="H2233">
        <v>12</v>
      </c>
      <c r="I2233">
        <v>7</v>
      </c>
      <c r="J2233">
        <v>2.4</v>
      </c>
      <c r="K2233">
        <v>33.33</v>
      </c>
      <c r="L2233">
        <v>0</v>
      </c>
      <c r="M2233">
        <v>0</v>
      </c>
      <c r="N2233">
        <v>4</v>
      </c>
      <c r="O2233" s="2">
        <f t="shared" si="143"/>
        <v>1</v>
      </c>
      <c r="P2233" s="2">
        <f t="shared" si="144"/>
        <v>1.5</v>
      </c>
      <c r="Q2233">
        <f t="shared" si="145"/>
        <v>35.729999999999997</v>
      </c>
      <c r="R2233">
        <f t="shared" si="146"/>
        <v>0</v>
      </c>
      <c r="S2233" s="3">
        <f>IF(odi[[#This Row],[Milestones]]=0,0,(odi[[#This Row],[Mat]]/odi[[#This Row],[Milestones]]))</f>
        <v>0</v>
      </c>
      <c r="T2233" s="3">
        <f>odi[[#This Row],[Milestones]]/odi[[#This Row],[Mat]]*100</f>
        <v>0</v>
      </c>
      <c r="U2233" s="3"/>
    </row>
    <row r="2234" spans="1:21" x14ac:dyDescent="0.3">
      <c r="A2234">
        <v>33</v>
      </c>
      <c r="B2234" t="s">
        <v>2958</v>
      </c>
      <c r="C2234" t="s">
        <v>12</v>
      </c>
      <c r="D2234">
        <v>1991</v>
      </c>
      <c r="E2234">
        <v>65</v>
      </c>
      <c r="F2234">
        <v>18</v>
      </c>
      <c r="G2234">
        <v>6</v>
      </c>
      <c r="H2234">
        <v>32</v>
      </c>
      <c r="I2234">
        <v>9</v>
      </c>
      <c r="J2234">
        <v>2.66</v>
      </c>
      <c r="K2234">
        <v>32.979999999999997</v>
      </c>
      <c r="L2234">
        <v>0</v>
      </c>
      <c r="M2234">
        <v>0</v>
      </c>
      <c r="N2234">
        <v>6</v>
      </c>
      <c r="O2234" s="2">
        <f t="shared" si="143"/>
        <v>0.49230769230769234</v>
      </c>
      <c r="P2234" s="2">
        <f t="shared" si="144"/>
        <v>1.7777777777777777</v>
      </c>
      <c r="Q2234">
        <f t="shared" si="145"/>
        <v>35.64</v>
      </c>
      <c r="R2234">
        <f t="shared" si="146"/>
        <v>0</v>
      </c>
      <c r="S2234" s="3">
        <f>IF(odi[[#This Row],[Milestones]]=0,0,(odi[[#This Row],[Mat]]/odi[[#This Row],[Milestones]]))</f>
        <v>0</v>
      </c>
      <c r="T2234" s="3">
        <f>odi[[#This Row],[Milestones]]/odi[[#This Row],[Mat]]*100</f>
        <v>0</v>
      </c>
      <c r="U2234" s="3"/>
    </row>
    <row r="2235" spans="1:21" x14ac:dyDescent="0.3">
      <c r="A2235">
        <v>22</v>
      </c>
      <c r="B2235" t="s">
        <v>3417</v>
      </c>
      <c r="C2235" t="s">
        <v>12</v>
      </c>
      <c r="D2235">
        <v>1980</v>
      </c>
      <c r="E2235">
        <v>1</v>
      </c>
      <c r="F2235">
        <v>1</v>
      </c>
      <c r="G2235">
        <v>0</v>
      </c>
      <c r="H2235">
        <v>2</v>
      </c>
      <c r="I2235">
        <v>2</v>
      </c>
      <c r="J2235">
        <v>2</v>
      </c>
      <c r="K2235">
        <v>33.33</v>
      </c>
      <c r="L2235">
        <v>0</v>
      </c>
      <c r="M2235">
        <v>0</v>
      </c>
      <c r="N2235">
        <v>0</v>
      </c>
      <c r="O2235" s="2">
        <f t="shared" si="143"/>
        <v>2</v>
      </c>
      <c r="P2235" s="2">
        <f t="shared" si="144"/>
        <v>2</v>
      </c>
      <c r="Q2235">
        <f t="shared" si="145"/>
        <v>35.33</v>
      </c>
      <c r="R2235">
        <f t="shared" si="146"/>
        <v>0</v>
      </c>
      <c r="S2235" s="3">
        <f>IF(odi[[#This Row],[Milestones]]=0,0,(odi[[#This Row],[Mat]]/odi[[#This Row],[Milestones]]))</f>
        <v>0</v>
      </c>
      <c r="T2235" s="3">
        <f>odi[[#This Row],[Milestones]]/odi[[#This Row],[Mat]]*100</f>
        <v>0</v>
      </c>
      <c r="U2235" s="3"/>
    </row>
    <row r="2236" spans="1:21" x14ac:dyDescent="0.3">
      <c r="A2236">
        <v>29</v>
      </c>
      <c r="B2236" t="s">
        <v>3348</v>
      </c>
      <c r="C2236" t="s">
        <v>2030</v>
      </c>
      <c r="D2236">
        <v>2003</v>
      </c>
      <c r="E2236">
        <v>4</v>
      </c>
      <c r="F2236">
        <v>3</v>
      </c>
      <c r="G2236">
        <v>2</v>
      </c>
      <c r="H2236">
        <v>4</v>
      </c>
      <c r="I2236">
        <v>4</v>
      </c>
      <c r="J2236">
        <v>4</v>
      </c>
      <c r="K2236">
        <v>30.76</v>
      </c>
      <c r="L2236">
        <v>0</v>
      </c>
      <c r="M2236">
        <v>0</v>
      </c>
      <c r="N2236">
        <v>1</v>
      </c>
      <c r="O2236" s="2">
        <f t="shared" si="143"/>
        <v>1</v>
      </c>
      <c r="P2236" s="2">
        <f t="shared" si="144"/>
        <v>1.3333333333333333</v>
      </c>
      <c r="Q2236">
        <f t="shared" si="145"/>
        <v>34.760000000000005</v>
      </c>
      <c r="R2236">
        <f t="shared" si="146"/>
        <v>0</v>
      </c>
      <c r="S2236" s="3">
        <f>IF(odi[[#This Row],[Milestones]]=0,0,(odi[[#This Row],[Mat]]/odi[[#This Row],[Milestones]]))</f>
        <v>0</v>
      </c>
      <c r="T2236" s="3">
        <f>odi[[#This Row],[Milestones]]/odi[[#This Row],[Mat]]*100</f>
        <v>0</v>
      </c>
      <c r="U2236" s="3"/>
    </row>
    <row r="2237" spans="1:21" x14ac:dyDescent="0.3">
      <c r="A2237">
        <v>49</v>
      </c>
      <c r="B2237" t="s">
        <v>825</v>
      </c>
      <c r="C2237" t="s">
        <v>20</v>
      </c>
      <c r="D2237">
        <v>1986</v>
      </c>
      <c r="E2237">
        <v>2</v>
      </c>
      <c r="F2237">
        <v>2</v>
      </c>
      <c r="G2237">
        <v>0</v>
      </c>
      <c r="H2237">
        <v>17</v>
      </c>
      <c r="I2237">
        <v>12</v>
      </c>
      <c r="J2237">
        <v>8.5</v>
      </c>
      <c r="K2237">
        <v>26.15</v>
      </c>
      <c r="L2237">
        <v>0</v>
      </c>
      <c r="M2237">
        <v>0</v>
      </c>
      <c r="N2237">
        <v>0</v>
      </c>
      <c r="O2237" s="2">
        <f t="shared" si="143"/>
        <v>8.5</v>
      </c>
      <c r="P2237" s="2">
        <f t="shared" si="144"/>
        <v>8.5</v>
      </c>
      <c r="Q2237">
        <f t="shared" si="145"/>
        <v>34.65</v>
      </c>
      <c r="R2237">
        <f t="shared" si="146"/>
        <v>0</v>
      </c>
      <c r="S2237" s="3">
        <f>IF(odi[[#This Row],[Milestones]]=0,0,(odi[[#This Row],[Mat]]/odi[[#This Row],[Milestones]]))</f>
        <v>0</v>
      </c>
      <c r="T2237" s="3">
        <f>odi[[#This Row],[Milestones]]/odi[[#This Row],[Mat]]*100</f>
        <v>0</v>
      </c>
      <c r="U2237" s="3"/>
    </row>
    <row r="2238" spans="1:21" x14ac:dyDescent="0.3">
      <c r="A2238">
        <v>27</v>
      </c>
      <c r="B2238" t="s">
        <v>1168</v>
      </c>
      <c r="C2238" t="s">
        <v>12</v>
      </c>
      <c r="D2238">
        <v>2009</v>
      </c>
      <c r="E2238">
        <v>2</v>
      </c>
      <c r="F2238">
        <v>2</v>
      </c>
      <c r="G2238">
        <v>0</v>
      </c>
      <c r="H2238">
        <v>6</v>
      </c>
      <c r="I2238">
        <v>5</v>
      </c>
      <c r="J2238">
        <v>3</v>
      </c>
      <c r="K2238">
        <v>31.57</v>
      </c>
      <c r="L2238">
        <v>0</v>
      </c>
      <c r="M2238">
        <v>0</v>
      </c>
      <c r="N2238">
        <v>0</v>
      </c>
      <c r="O2238" s="2">
        <f t="shared" si="143"/>
        <v>3</v>
      </c>
      <c r="P2238" s="2">
        <f t="shared" si="144"/>
        <v>3</v>
      </c>
      <c r="Q2238">
        <f t="shared" si="145"/>
        <v>34.57</v>
      </c>
      <c r="R2238">
        <f t="shared" si="146"/>
        <v>0</v>
      </c>
      <c r="S2238" s="3">
        <f>IF(odi[[#This Row],[Milestones]]=0,0,(odi[[#This Row],[Mat]]/odi[[#This Row],[Milestones]]))</f>
        <v>0</v>
      </c>
      <c r="T2238" s="3">
        <f>odi[[#This Row],[Milestones]]/odi[[#This Row],[Mat]]*100</f>
        <v>0</v>
      </c>
      <c r="U2238" s="3"/>
    </row>
    <row r="2239" spans="1:21" x14ac:dyDescent="0.3">
      <c r="A2239">
        <v>13</v>
      </c>
      <c r="B2239" t="s">
        <v>3296</v>
      </c>
      <c r="C2239" t="s">
        <v>12</v>
      </c>
      <c r="D2239">
        <v>1990</v>
      </c>
      <c r="E2239">
        <v>12</v>
      </c>
      <c r="F2239">
        <v>3</v>
      </c>
      <c r="G2239">
        <v>1</v>
      </c>
      <c r="H2239">
        <v>6</v>
      </c>
      <c r="I2239">
        <v>4</v>
      </c>
      <c r="J2239">
        <v>3</v>
      </c>
      <c r="K2239">
        <v>31.57</v>
      </c>
      <c r="L2239">
        <v>0</v>
      </c>
      <c r="M2239">
        <v>0</v>
      </c>
      <c r="N2239">
        <v>1</v>
      </c>
      <c r="O2239" s="2">
        <f t="shared" si="143"/>
        <v>0.5</v>
      </c>
      <c r="P2239" s="2">
        <f t="shared" si="144"/>
        <v>2</v>
      </c>
      <c r="Q2239">
        <f t="shared" si="145"/>
        <v>34.57</v>
      </c>
      <c r="R2239">
        <f t="shared" si="146"/>
        <v>0</v>
      </c>
      <c r="S2239" s="3">
        <f>IF(odi[[#This Row],[Milestones]]=0,0,(odi[[#This Row],[Mat]]/odi[[#This Row],[Milestones]]))</f>
        <v>0</v>
      </c>
      <c r="T2239" s="3">
        <f>odi[[#This Row],[Milestones]]/odi[[#This Row],[Mat]]*100</f>
        <v>0</v>
      </c>
      <c r="U2239" s="3"/>
    </row>
    <row r="2240" spans="1:21" x14ac:dyDescent="0.3">
      <c r="A2240">
        <v>26</v>
      </c>
      <c r="B2240" t="s">
        <v>3420</v>
      </c>
      <c r="C2240" t="s">
        <v>2022</v>
      </c>
      <c r="D2240">
        <v>2008</v>
      </c>
      <c r="E2240">
        <v>1</v>
      </c>
      <c r="F2240">
        <v>1</v>
      </c>
      <c r="G2240">
        <v>0</v>
      </c>
      <c r="H2240">
        <v>1</v>
      </c>
      <c r="I2240">
        <v>1</v>
      </c>
      <c r="J2240">
        <v>1</v>
      </c>
      <c r="K2240">
        <v>33.33</v>
      </c>
      <c r="L2240">
        <v>0</v>
      </c>
      <c r="M2240">
        <v>0</v>
      </c>
      <c r="N2240">
        <v>0</v>
      </c>
      <c r="O2240" s="2">
        <f t="shared" si="143"/>
        <v>1</v>
      </c>
      <c r="P2240" s="2">
        <f t="shared" si="144"/>
        <v>1</v>
      </c>
      <c r="Q2240">
        <f t="shared" si="145"/>
        <v>34.33</v>
      </c>
      <c r="R2240">
        <f t="shared" si="146"/>
        <v>0</v>
      </c>
      <c r="S2240" s="3">
        <f>IF(odi[[#This Row],[Milestones]]=0,0,(odi[[#This Row],[Mat]]/odi[[#This Row],[Milestones]]))</f>
        <v>0</v>
      </c>
      <c r="T2240" s="3">
        <f>odi[[#This Row],[Milestones]]/odi[[#This Row],[Mat]]*100</f>
        <v>0</v>
      </c>
      <c r="U2240" s="3"/>
    </row>
    <row r="2241" spans="1:21" x14ac:dyDescent="0.3">
      <c r="A2241">
        <v>36</v>
      </c>
      <c r="B2241" t="s">
        <v>3427</v>
      </c>
      <c r="C2241" t="s">
        <v>11</v>
      </c>
      <c r="D2241">
        <v>1986</v>
      </c>
      <c r="E2241">
        <v>6</v>
      </c>
      <c r="F2241">
        <v>1</v>
      </c>
      <c r="G2241">
        <v>0</v>
      </c>
      <c r="H2241">
        <v>1</v>
      </c>
      <c r="I2241">
        <v>1</v>
      </c>
      <c r="J2241">
        <v>1</v>
      </c>
      <c r="K2241">
        <v>33.33</v>
      </c>
      <c r="L2241">
        <v>0</v>
      </c>
      <c r="M2241">
        <v>0</v>
      </c>
      <c r="N2241">
        <v>0</v>
      </c>
      <c r="O2241" s="2">
        <f t="shared" si="143"/>
        <v>0.16666666666666666</v>
      </c>
      <c r="P2241" s="2">
        <f t="shared" si="144"/>
        <v>1</v>
      </c>
      <c r="Q2241">
        <f t="shared" si="145"/>
        <v>34.33</v>
      </c>
      <c r="R2241">
        <f t="shared" si="146"/>
        <v>0</v>
      </c>
      <c r="S2241" s="3">
        <f>IF(odi[[#This Row],[Milestones]]=0,0,(odi[[#This Row],[Mat]]/odi[[#This Row],[Milestones]]))</f>
        <v>0</v>
      </c>
      <c r="T2241" s="3">
        <f>odi[[#This Row],[Milestones]]/odi[[#This Row],[Mat]]*100</f>
        <v>0</v>
      </c>
      <c r="U2241" s="3"/>
    </row>
    <row r="2242" spans="1:21" x14ac:dyDescent="0.3">
      <c r="A2242">
        <v>39</v>
      </c>
      <c r="B2242" t="s">
        <v>3430</v>
      </c>
      <c r="C2242" t="s">
        <v>14</v>
      </c>
      <c r="D2242">
        <v>1979</v>
      </c>
      <c r="E2242">
        <v>2</v>
      </c>
      <c r="F2242">
        <v>1</v>
      </c>
      <c r="G2242">
        <v>0</v>
      </c>
      <c r="H2242">
        <v>1</v>
      </c>
      <c r="I2242">
        <v>1</v>
      </c>
      <c r="J2242">
        <v>1</v>
      </c>
      <c r="K2242">
        <v>33.33</v>
      </c>
      <c r="L2242">
        <v>0</v>
      </c>
      <c r="M2242">
        <v>0</v>
      </c>
      <c r="N2242">
        <v>0</v>
      </c>
      <c r="O2242" s="2">
        <f t="shared" ref="O2242:O2305" si="147">H2242/E2242</f>
        <v>0.5</v>
      </c>
      <c r="P2242" s="2">
        <f t="shared" ref="P2242:P2305" si="148">H2242/F2242</f>
        <v>1</v>
      </c>
      <c r="Q2242">
        <f t="shared" ref="Q2242:Q2305" si="149">K2242+J2242</f>
        <v>34.33</v>
      </c>
      <c r="R2242">
        <f t="shared" ref="R2242:R2305" si="150">M2242+L2242</f>
        <v>0</v>
      </c>
      <c r="S2242" s="3">
        <f>IF(odi[[#This Row],[Milestones]]=0,0,(odi[[#This Row],[Mat]]/odi[[#This Row],[Milestones]]))</f>
        <v>0</v>
      </c>
      <c r="T2242" s="3">
        <f>odi[[#This Row],[Milestones]]/odi[[#This Row],[Mat]]*100</f>
        <v>0</v>
      </c>
      <c r="U2242" s="3"/>
    </row>
    <row r="2243" spans="1:21" x14ac:dyDescent="0.3">
      <c r="A2243">
        <v>43</v>
      </c>
      <c r="B2243" t="s">
        <v>3432</v>
      </c>
      <c r="C2243" t="s">
        <v>12</v>
      </c>
      <c r="D2243">
        <v>2000</v>
      </c>
      <c r="E2243">
        <v>3</v>
      </c>
      <c r="F2243">
        <v>2</v>
      </c>
      <c r="G2243">
        <v>1</v>
      </c>
      <c r="H2243">
        <v>1</v>
      </c>
      <c r="I2243">
        <v>1</v>
      </c>
      <c r="J2243">
        <v>1</v>
      </c>
      <c r="K2243">
        <v>33.33</v>
      </c>
      <c r="L2243">
        <v>0</v>
      </c>
      <c r="M2243">
        <v>0</v>
      </c>
      <c r="N2243">
        <v>0</v>
      </c>
      <c r="O2243" s="2">
        <f t="shared" si="147"/>
        <v>0.33333333333333331</v>
      </c>
      <c r="P2243" s="2">
        <f t="shared" si="148"/>
        <v>0.5</v>
      </c>
      <c r="Q2243">
        <f t="shared" si="149"/>
        <v>34.33</v>
      </c>
      <c r="R2243">
        <f t="shared" si="150"/>
        <v>0</v>
      </c>
      <c r="S2243" s="3">
        <f>IF(odi[[#This Row],[Milestones]]=0,0,(odi[[#This Row],[Mat]]/odi[[#This Row],[Milestones]]))</f>
        <v>0</v>
      </c>
      <c r="T2243" s="3">
        <f>odi[[#This Row],[Milestones]]/odi[[#This Row],[Mat]]*100</f>
        <v>0</v>
      </c>
      <c r="U2243" s="3"/>
    </row>
    <row r="2244" spans="1:21" x14ac:dyDescent="0.3">
      <c r="A2244">
        <v>41</v>
      </c>
      <c r="B2244" t="s">
        <v>1933</v>
      </c>
      <c r="C2244" t="s">
        <v>11</v>
      </c>
      <c r="D2244">
        <v>2018</v>
      </c>
      <c r="E2244">
        <v>3</v>
      </c>
      <c r="F2244">
        <v>2</v>
      </c>
      <c r="G2244">
        <v>0</v>
      </c>
      <c r="H2244">
        <v>1</v>
      </c>
      <c r="I2244">
        <v>1</v>
      </c>
      <c r="J2244">
        <v>0.5</v>
      </c>
      <c r="K2244">
        <v>33.33</v>
      </c>
      <c r="L2244">
        <v>0</v>
      </c>
      <c r="M2244">
        <v>0</v>
      </c>
      <c r="N2244">
        <v>1</v>
      </c>
      <c r="O2244" s="2">
        <f t="shared" si="147"/>
        <v>0.33333333333333331</v>
      </c>
      <c r="P2244" s="2">
        <f t="shared" si="148"/>
        <v>0.5</v>
      </c>
      <c r="Q2244">
        <f t="shared" si="149"/>
        <v>33.83</v>
      </c>
      <c r="R2244">
        <f t="shared" si="150"/>
        <v>0</v>
      </c>
      <c r="S2244" s="3">
        <f>IF(odi[[#This Row],[Milestones]]=0,0,(odi[[#This Row],[Mat]]/odi[[#This Row],[Milestones]]))</f>
        <v>0</v>
      </c>
      <c r="T2244" s="3">
        <f>odi[[#This Row],[Milestones]]/odi[[#This Row],[Mat]]*100</f>
        <v>0</v>
      </c>
      <c r="U2244" s="3"/>
    </row>
    <row r="2245" spans="1:21" x14ac:dyDescent="0.3">
      <c r="A2245">
        <v>6</v>
      </c>
      <c r="B2245" t="s">
        <v>3110</v>
      </c>
      <c r="C2245" t="s">
        <v>20</v>
      </c>
      <c r="D2245">
        <v>1990</v>
      </c>
      <c r="E2245">
        <v>5</v>
      </c>
      <c r="F2245">
        <v>4</v>
      </c>
      <c r="G2245">
        <v>2</v>
      </c>
      <c r="H2245">
        <v>16</v>
      </c>
      <c r="I2245">
        <v>8</v>
      </c>
      <c r="J2245">
        <v>8</v>
      </c>
      <c r="K2245">
        <v>25.8</v>
      </c>
      <c r="L2245">
        <v>0</v>
      </c>
      <c r="M2245">
        <v>0</v>
      </c>
      <c r="N2245">
        <v>1</v>
      </c>
      <c r="O2245" s="2">
        <f t="shared" si="147"/>
        <v>3.2</v>
      </c>
      <c r="P2245" s="2">
        <f t="shared" si="148"/>
        <v>4</v>
      </c>
      <c r="Q2245">
        <f t="shared" si="149"/>
        <v>33.799999999999997</v>
      </c>
      <c r="R2245">
        <f t="shared" si="150"/>
        <v>0</v>
      </c>
      <c r="S2245" s="3">
        <f>IF(odi[[#This Row],[Milestones]]=0,0,(odi[[#This Row],[Mat]]/odi[[#This Row],[Milestones]]))</f>
        <v>0</v>
      </c>
      <c r="T2245" s="3">
        <f>odi[[#This Row],[Milestones]]/odi[[#This Row],[Mat]]*100</f>
        <v>0</v>
      </c>
      <c r="U2245" s="3"/>
    </row>
    <row r="2246" spans="1:21" x14ac:dyDescent="0.3">
      <c r="A2246">
        <v>8</v>
      </c>
      <c r="B2246" t="s">
        <v>1752</v>
      </c>
      <c r="C2246" t="s">
        <v>13</v>
      </c>
      <c r="D2246">
        <v>2007</v>
      </c>
      <c r="E2246">
        <v>26</v>
      </c>
      <c r="F2246">
        <v>8</v>
      </c>
      <c r="G2246">
        <v>3</v>
      </c>
      <c r="H2246">
        <v>26</v>
      </c>
      <c r="I2246">
        <v>13</v>
      </c>
      <c r="J2246">
        <v>5.2</v>
      </c>
      <c r="K2246">
        <v>28.57</v>
      </c>
      <c r="L2246">
        <v>0</v>
      </c>
      <c r="M2246">
        <v>0</v>
      </c>
      <c r="N2246">
        <v>0</v>
      </c>
      <c r="O2246" s="2">
        <f t="shared" si="147"/>
        <v>1</v>
      </c>
      <c r="P2246" s="2">
        <f t="shared" si="148"/>
        <v>3.25</v>
      </c>
      <c r="Q2246">
        <f t="shared" si="149"/>
        <v>33.770000000000003</v>
      </c>
      <c r="R2246">
        <f t="shared" si="150"/>
        <v>0</v>
      </c>
      <c r="S2246" s="3">
        <f>IF(odi[[#This Row],[Milestones]]=0,0,(odi[[#This Row],[Mat]]/odi[[#This Row],[Milestones]]))</f>
        <v>0</v>
      </c>
      <c r="T2246" s="3">
        <f>odi[[#This Row],[Milestones]]/odi[[#This Row],[Mat]]*100</f>
        <v>0</v>
      </c>
      <c r="U2246" s="3"/>
    </row>
    <row r="2247" spans="1:21" x14ac:dyDescent="0.3">
      <c r="A2247">
        <v>5</v>
      </c>
      <c r="B2247" t="s">
        <v>3330</v>
      </c>
      <c r="C2247" t="s">
        <v>20</v>
      </c>
      <c r="D2247">
        <v>2016</v>
      </c>
      <c r="E2247">
        <v>2</v>
      </c>
      <c r="F2247">
        <v>2</v>
      </c>
      <c r="G2247">
        <v>0</v>
      </c>
      <c r="H2247">
        <v>5</v>
      </c>
      <c r="I2247">
        <v>3</v>
      </c>
      <c r="J2247">
        <v>2.5</v>
      </c>
      <c r="K2247">
        <v>31.25</v>
      </c>
      <c r="L2247">
        <v>0</v>
      </c>
      <c r="M2247">
        <v>0</v>
      </c>
      <c r="N2247">
        <v>0</v>
      </c>
      <c r="O2247" s="2">
        <f t="shared" si="147"/>
        <v>2.5</v>
      </c>
      <c r="P2247" s="2">
        <f t="shared" si="148"/>
        <v>2.5</v>
      </c>
      <c r="Q2247">
        <f t="shared" si="149"/>
        <v>33.75</v>
      </c>
      <c r="R2247">
        <f t="shared" si="150"/>
        <v>0</v>
      </c>
      <c r="S2247" s="3">
        <f>IF(odi[[#This Row],[Milestones]]=0,0,(odi[[#This Row],[Mat]]/odi[[#This Row],[Milestones]]))</f>
        <v>0</v>
      </c>
      <c r="T2247" s="3">
        <f>odi[[#This Row],[Milestones]]/odi[[#This Row],[Mat]]*100</f>
        <v>0</v>
      </c>
      <c r="U2247" s="3"/>
    </row>
    <row r="2248" spans="1:21" x14ac:dyDescent="0.3">
      <c r="A2248">
        <v>35</v>
      </c>
      <c r="B2248" t="s">
        <v>3094</v>
      </c>
      <c r="C2248" t="s">
        <v>18</v>
      </c>
      <c r="D2248">
        <v>2000</v>
      </c>
      <c r="E2248">
        <v>31</v>
      </c>
      <c r="F2248">
        <v>11</v>
      </c>
      <c r="G2248">
        <v>6</v>
      </c>
      <c r="H2248">
        <v>17</v>
      </c>
      <c r="I2248">
        <v>7</v>
      </c>
      <c r="J2248">
        <v>3.4</v>
      </c>
      <c r="K2248">
        <v>30.35</v>
      </c>
      <c r="L2248">
        <v>0</v>
      </c>
      <c r="M2248">
        <v>0</v>
      </c>
      <c r="N2248">
        <v>2</v>
      </c>
      <c r="O2248" s="2">
        <f t="shared" si="147"/>
        <v>0.54838709677419351</v>
      </c>
      <c r="P2248" s="2">
        <f t="shared" si="148"/>
        <v>1.5454545454545454</v>
      </c>
      <c r="Q2248">
        <f t="shared" si="149"/>
        <v>33.75</v>
      </c>
      <c r="R2248">
        <f t="shared" si="150"/>
        <v>0</v>
      </c>
      <c r="S2248" s="3">
        <f>IF(odi[[#This Row],[Milestones]]=0,0,(odi[[#This Row],[Mat]]/odi[[#This Row],[Milestones]]))</f>
        <v>0</v>
      </c>
      <c r="T2248" s="3">
        <f>odi[[#This Row],[Milestones]]/odi[[#This Row],[Mat]]*100</f>
        <v>0</v>
      </c>
      <c r="U2248" s="3"/>
    </row>
    <row r="2249" spans="1:21" x14ac:dyDescent="0.3">
      <c r="A2249">
        <v>8</v>
      </c>
      <c r="B2249" t="s">
        <v>3219</v>
      </c>
      <c r="C2249" t="s">
        <v>11</v>
      </c>
      <c r="D2249">
        <v>1981</v>
      </c>
      <c r="E2249">
        <v>2</v>
      </c>
      <c r="F2249">
        <v>2</v>
      </c>
      <c r="G2249">
        <v>0</v>
      </c>
      <c r="H2249">
        <v>10</v>
      </c>
      <c r="I2249">
        <v>6</v>
      </c>
      <c r="J2249">
        <v>5</v>
      </c>
      <c r="K2249">
        <v>28.57</v>
      </c>
      <c r="L2249">
        <v>0</v>
      </c>
      <c r="M2249">
        <v>0</v>
      </c>
      <c r="N2249">
        <v>0</v>
      </c>
      <c r="O2249" s="2">
        <f t="shared" si="147"/>
        <v>5</v>
      </c>
      <c r="P2249" s="2">
        <f t="shared" si="148"/>
        <v>5</v>
      </c>
      <c r="Q2249">
        <f t="shared" si="149"/>
        <v>33.57</v>
      </c>
      <c r="R2249">
        <f t="shared" si="150"/>
        <v>0</v>
      </c>
      <c r="S2249" s="3">
        <f>IF(odi[[#This Row],[Milestones]]=0,0,(odi[[#This Row],[Mat]]/odi[[#This Row],[Milestones]]))</f>
        <v>0</v>
      </c>
      <c r="T2249" s="3">
        <f>odi[[#This Row],[Milestones]]/odi[[#This Row],[Mat]]*100</f>
        <v>0</v>
      </c>
      <c r="U2249" s="3"/>
    </row>
    <row r="2250" spans="1:21" x14ac:dyDescent="0.3">
      <c r="A2250">
        <v>42</v>
      </c>
      <c r="B2250" t="s">
        <v>3207</v>
      </c>
      <c r="C2250" t="s">
        <v>18</v>
      </c>
      <c r="D2250">
        <v>2017</v>
      </c>
      <c r="E2250">
        <v>16</v>
      </c>
      <c r="F2250">
        <v>7</v>
      </c>
      <c r="G2250">
        <v>5</v>
      </c>
      <c r="H2250">
        <v>10</v>
      </c>
      <c r="I2250">
        <v>4</v>
      </c>
      <c r="J2250">
        <v>5</v>
      </c>
      <c r="K2250">
        <v>28.57</v>
      </c>
      <c r="L2250">
        <v>0</v>
      </c>
      <c r="M2250">
        <v>0</v>
      </c>
      <c r="N2250">
        <v>1</v>
      </c>
      <c r="O2250" s="2">
        <f t="shared" si="147"/>
        <v>0.625</v>
      </c>
      <c r="P2250" s="2">
        <f t="shared" si="148"/>
        <v>1.4285714285714286</v>
      </c>
      <c r="Q2250">
        <f t="shared" si="149"/>
        <v>33.57</v>
      </c>
      <c r="R2250">
        <f t="shared" si="150"/>
        <v>0</v>
      </c>
      <c r="S2250" s="3">
        <f>IF(odi[[#This Row],[Milestones]]=0,0,(odi[[#This Row],[Mat]]/odi[[#This Row],[Milestones]]))</f>
        <v>0</v>
      </c>
      <c r="T2250" s="3">
        <f>odi[[#This Row],[Milestones]]/odi[[#This Row],[Mat]]*100</f>
        <v>0</v>
      </c>
      <c r="U2250" s="3"/>
    </row>
    <row r="2251" spans="1:21" x14ac:dyDescent="0.3">
      <c r="A2251">
        <v>38</v>
      </c>
      <c r="B2251" t="s">
        <v>1490</v>
      </c>
      <c r="C2251" t="s">
        <v>2022</v>
      </c>
      <c r="D2251">
        <v>2019</v>
      </c>
      <c r="E2251">
        <v>11</v>
      </c>
      <c r="F2251">
        <v>6</v>
      </c>
      <c r="G2251">
        <v>4</v>
      </c>
      <c r="H2251">
        <v>9</v>
      </c>
      <c r="I2251">
        <v>4</v>
      </c>
      <c r="J2251">
        <v>4.5</v>
      </c>
      <c r="K2251">
        <v>29.03</v>
      </c>
      <c r="L2251">
        <v>0</v>
      </c>
      <c r="M2251">
        <v>0</v>
      </c>
      <c r="N2251">
        <v>0</v>
      </c>
      <c r="O2251" s="2">
        <f t="shared" si="147"/>
        <v>0.81818181818181823</v>
      </c>
      <c r="P2251" s="2">
        <f t="shared" si="148"/>
        <v>1.5</v>
      </c>
      <c r="Q2251">
        <f t="shared" si="149"/>
        <v>33.53</v>
      </c>
      <c r="R2251">
        <f t="shared" si="150"/>
        <v>0</v>
      </c>
      <c r="S2251" s="3">
        <f>IF(odi[[#This Row],[Milestones]]=0,0,(odi[[#This Row],[Mat]]/odi[[#This Row],[Milestones]]))</f>
        <v>0</v>
      </c>
      <c r="T2251" s="3">
        <f>odi[[#This Row],[Milestones]]/odi[[#This Row],[Mat]]*100</f>
        <v>0</v>
      </c>
      <c r="U2251" s="3"/>
    </row>
    <row r="2252" spans="1:21" x14ac:dyDescent="0.3">
      <c r="A2252">
        <v>15</v>
      </c>
      <c r="B2252" t="s">
        <v>1672</v>
      </c>
      <c r="C2252" t="s">
        <v>19</v>
      </c>
      <c r="D2252">
        <v>2007</v>
      </c>
      <c r="E2252">
        <v>26</v>
      </c>
      <c r="F2252">
        <v>13</v>
      </c>
      <c r="G2252">
        <v>5</v>
      </c>
      <c r="H2252">
        <v>30</v>
      </c>
      <c r="I2252">
        <v>8</v>
      </c>
      <c r="J2252">
        <v>3.75</v>
      </c>
      <c r="K2252">
        <v>29.7</v>
      </c>
      <c r="L2252">
        <v>0</v>
      </c>
      <c r="M2252">
        <v>0</v>
      </c>
      <c r="N2252">
        <v>3</v>
      </c>
      <c r="O2252" s="2">
        <f t="shared" si="147"/>
        <v>1.1538461538461537</v>
      </c>
      <c r="P2252" s="2">
        <f t="shared" si="148"/>
        <v>2.3076923076923075</v>
      </c>
      <c r="Q2252">
        <f t="shared" si="149"/>
        <v>33.450000000000003</v>
      </c>
      <c r="R2252">
        <f t="shared" si="150"/>
        <v>0</v>
      </c>
      <c r="S2252" s="3">
        <f>IF(odi[[#This Row],[Milestones]]=0,0,(odi[[#This Row],[Mat]]/odi[[#This Row],[Milestones]]))</f>
        <v>0</v>
      </c>
      <c r="T2252" s="3">
        <f>odi[[#This Row],[Milestones]]/odi[[#This Row],[Mat]]*100</f>
        <v>0</v>
      </c>
      <c r="U2252" s="3"/>
    </row>
    <row r="2253" spans="1:21" x14ac:dyDescent="0.3">
      <c r="A2253">
        <v>47</v>
      </c>
      <c r="B2253" t="s">
        <v>3140</v>
      </c>
      <c r="C2253" t="s">
        <v>2022</v>
      </c>
      <c r="D2253">
        <v>2004</v>
      </c>
      <c r="E2253">
        <v>2</v>
      </c>
      <c r="F2253">
        <v>2</v>
      </c>
      <c r="G2253">
        <v>0</v>
      </c>
      <c r="H2253">
        <v>14</v>
      </c>
      <c r="I2253">
        <v>14</v>
      </c>
      <c r="J2253">
        <v>7</v>
      </c>
      <c r="K2253">
        <v>26.41</v>
      </c>
      <c r="L2253">
        <v>0</v>
      </c>
      <c r="M2253">
        <v>0</v>
      </c>
      <c r="N2253">
        <v>1</v>
      </c>
      <c r="O2253" s="2">
        <f t="shared" si="147"/>
        <v>7</v>
      </c>
      <c r="P2253" s="2">
        <f t="shared" si="148"/>
        <v>7</v>
      </c>
      <c r="Q2253">
        <f t="shared" si="149"/>
        <v>33.409999999999997</v>
      </c>
      <c r="R2253">
        <f t="shared" si="150"/>
        <v>0</v>
      </c>
      <c r="S2253" s="3">
        <f>IF(odi[[#This Row],[Milestones]]=0,0,(odi[[#This Row],[Mat]]/odi[[#This Row],[Milestones]]))</f>
        <v>0</v>
      </c>
      <c r="T2253" s="3">
        <f>odi[[#This Row],[Milestones]]/odi[[#This Row],[Mat]]*100</f>
        <v>0</v>
      </c>
      <c r="U2253" s="3"/>
    </row>
    <row r="2254" spans="1:21" x14ac:dyDescent="0.3">
      <c r="A2254">
        <v>18</v>
      </c>
      <c r="B2254" t="s">
        <v>3119</v>
      </c>
      <c r="C2254" t="s">
        <v>11</v>
      </c>
      <c r="D2254">
        <v>1996</v>
      </c>
      <c r="E2254">
        <v>2</v>
      </c>
      <c r="F2254">
        <v>2</v>
      </c>
      <c r="G2254">
        <v>0</v>
      </c>
      <c r="H2254">
        <v>16</v>
      </c>
      <c r="I2254">
        <v>9</v>
      </c>
      <c r="J2254">
        <v>8</v>
      </c>
      <c r="K2254">
        <v>25.39</v>
      </c>
      <c r="L2254">
        <v>0</v>
      </c>
      <c r="M2254">
        <v>0</v>
      </c>
      <c r="N2254">
        <v>0</v>
      </c>
      <c r="O2254" s="2">
        <f t="shared" si="147"/>
        <v>8</v>
      </c>
      <c r="P2254" s="2">
        <f t="shared" si="148"/>
        <v>8</v>
      </c>
      <c r="Q2254">
        <f t="shared" si="149"/>
        <v>33.39</v>
      </c>
      <c r="R2254">
        <f t="shared" si="150"/>
        <v>0</v>
      </c>
      <c r="S2254" s="3">
        <f>IF(odi[[#This Row],[Milestones]]=0,0,(odi[[#This Row],[Mat]]/odi[[#This Row],[Milestones]]))</f>
        <v>0</v>
      </c>
      <c r="T2254" s="3">
        <f>odi[[#This Row],[Milestones]]/odi[[#This Row],[Mat]]*100</f>
        <v>0</v>
      </c>
      <c r="U2254" s="3"/>
    </row>
    <row r="2255" spans="1:21" x14ac:dyDescent="0.3">
      <c r="A2255">
        <v>8</v>
      </c>
      <c r="B2255" t="s">
        <v>3112</v>
      </c>
      <c r="C2255" t="s">
        <v>2027</v>
      </c>
      <c r="D2255">
        <v>2004</v>
      </c>
      <c r="E2255">
        <v>1</v>
      </c>
      <c r="F2255">
        <v>1</v>
      </c>
      <c r="G2255">
        <v>1</v>
      </c>
      <c r="H2255">
        <v>16</v>
      </c>
      <c r="I2255">
        <v>16</v>
      </c>
      <c r="J2255">
        <v>0</v>
      </c>
      <c r="K2255">
        <v>33.33</v>
      </c>
      <c r="L2255">
        <v>0</v>
      </c>
      <c r="M2255">
        <v>0</v>
      </c>
      <c r="N2255">
        <v>0</v>
      </c>
      <c r="O2255" s="2">
        <f t="shared" si="147"/>
        <v>16</v>
      </c>
      <c r="P2255" s="2">
        <f t="shared" si="148"/>
        <v>16</v>
      </c>
      <c r="Q2255">
        <f t="shared" si="149"/>
        <v>33.33</v>
      </c>
      <c r="R2255">
        <f t="shared" si="150"/>
        <v>0</v>
      </c>
      <c r="S2255" s="3">
        <f>IF(odi[[#This Row],[Milestones]]=0,0,(odi[[#This Row],[Mat]]/odi[[#This Row],[Milestones]]))</f>
        <v>0</v>
      </c>
      <c r="T2255" s="3">
        <f>odi[[#This Row],[Milestones]]/odi[[#This Row],[Mat]]*100</f>
        <v>0</v>
      </c>
      <c r="U2255" s="3"/>
    </row>
    <row r="2256" spans="1:21" x14ac:dyDescent="0.3">
      <c r="A2256">
        <v>29</v>
      </c>
      <c r="B2256" t="s">
        <v>1654</v>
      </c>
      <c r="C2256" t="s">
        <v>14</v>
      </c>
      <c r="D2256">
        <v>2016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0</v>
      </c>
      <c r="K2256">
        <v>33.33</v>
      </c>
      <c r="L2256">
        <v>0</v>
      </c>
      <c r="M2256">
        <v>0</v>
      </c>
      <c r="N2256">
        <v>0</v>
      </c>
      <c r="O2256" s="2">
        <f t="shared" si="147"/>
        <v>1</v>
      </c>
      <c r="P2256" s="2">
        <f t="shared" si="148"/>
        <v>1</v>
      </c>
      <c r="Q2256">
        <f t="shared" si="149"/>
        <v>33.33</v>
      </c>
      <c r="R2256">
        <f t="shared" si="150"/>
        <v>0</v>
      </c>
      <c r="S2256" s="3">
        <f>IF(odi[[#This Row],[Milestones]]=0,0,(odi[[#This Row],[Mat]]/odi[[#This Row],[Milestones]]))</f>
        <v>0</v>
      </c>
      <c r="T2256" s="3">
        <f>odi[[#This Row],[Milestones]]/odi[[#This Row],[Mat]]*100</f>
        <v>0</v>
      </c>
      <c r="U2256" s="3"/>
    </row>
    <row r="2257" spans="1:21" x14ac:dyDescent="0.3">
      <c r="A2257">
        <v>38</v>
      </c>
      <c r="B2257" t="s">
        <v>3429</v>
      </c>
      <c r="C2257" t="s">
        <v>16</v>
      </c>
      <c r="D2257">
        <v>1992</v>
      </c>
      <c r="E2257">
        <v>4</v>
      </c>
      <c r="F2257">
        <v>1</v>
      </c>
      <c r="G2257">
        <v>1</v>
      </c>
      <c r="H2257">
        <v>1</v>
      </c>
      <c r="I2257">
        <v>1</v>
      </c>
      <c r="J2257">
        <v>0</v>
      </c>
      <c r="K2257">
        <v>33.33</v>
      </c>
      <c r="L2257">
        <v>0</v>
      </c>
      <c r="M2257">
        <v>0</v>
      </c>
      <c r="N2257">
        <v>0</v>
      </c>
      <c r="O2257" s="2">
        <f t="shared" si="147"/>
        <v>0.25</v>
      </c>
      <c r="P2257" s="2">
        <f t="shared" si="148"/>
        <v>1</v>
      </c>
      <c r="Q2257">
        <f t="shared" si="149"/>
        <v>33.33</v>
      </c>
      <c r="R2257">
        <f t="shared" si="150"/>
        <v>0</v>
      </c>
      <c r="S2257" s="3">
        <f>IF(odi[[#This Row],[Milestones]]=0,0,(odi[[#This Row],[Mat]]/odi[[#This Row],[Milestones]]))</f>
        <v>0</v>
      </c>
      <c r="T2257" s="3">
        <f>odi[[#This Row],[Milestones]]/odi[[#This Row],[Mat]]*100</f>
        <v>0</v>
      </c>
      <c r="U2257" s="3"/>
    </row>
    <row r="2258" spans="1:21" x14ac:dyDescent="0.3">
      <c r="A2258">
        <v>34</v>
      </c>
      <c r="B2258" t="s">
        <v>2786</v>
      </c>
      <c r="C2258" t="s">
        <v>20</v>
      </c>
      <c r="D2258">
        <v>1990</v>
      </c>
      <c r="E2258">
        <v>7</v>
      </c>
      <c r="F2258">
        <v>7</v>
      </c>
      <c r="G2258">
        <v>0</v>
      </c>
      <c r="H2258">
        <v>59</v>
      </c>
      <c r="I2258">
        <v>18</v>
      </c>
      <c r="J2258">
        <v>8.42</v>
      </c>
      <c r="K2258">
        <v>24.68</v>
      </c>
      <c r="L2258">
        <v>0</v>
      </c>
      <c r="M2258">
        <v>0</v>
      </c>
      <c r="N2258">
        <v>1</v>
      </c>
      <c r="O2258" s="2">
        <f t="shared" si="147"/>
        <v>8.4285714285714288</v>
      </c>
      <c r="P2258" s="2">
        <f t="shared" si="148"/>
        <v>8.4285714285714288</v>
      </c>
      <c r="Q2258">
        <f t="shared" si="149"/>
        <v>33.1</v>
      </c>
      <c r="R2258">
        <f t="shared" si="150"/>
        <v>0</v>
      </c>
      <c r="S2258" s="3">
        <f>IF(odi[[#This Row],[Milestones]]=0,0,(odi[[#This Row],[Mat]]/odi[[#This Row],[Milestones]]))</f>
        <v>0</v>
      </c>
      <c r="T2258" s="3">
        <f>odi[[#This Row],[Milestones]]/odi[[#This Row],[Mat]]*100</f>
        <v>0</v>
      </c>
      <c r="U2258" s="3"/>
    </row>
    <row r="2259" spans="1:21" x14ac:dyDescent="0.3">
      <c r="A2259">
        <v>23</v>
      </c>
      <c r="B2259" t="s">
        <v>3305</v>
      </c>
      <c r="C2259" t="s">
        <v>11</v>
      </c>
      <c r="D2259">
        <v>2001</v>
      </c>
      <c r="E2259">
        <v>16</v>
      </c>
      <c r="F2259">
        <v>5</v>
      </c>
      <c r="G2259">
        <v>1</v>
      </c>
      <c r="H2259">
        <v>6</v>
      </c>
      <c r="I2259">
        <v>3</v>
      </c>
      <c r="J2259">
        <v>1.5</v>
      </c>
      <c r="K2259">
        <v>31.57</v>
      </c>
      <c r="L2259">
        <v>0</v>
      </c>
      <c r="M2259">
        <v>0</v>
      </c>
      <c r="N2259">
        <v>1</v>
      </c>
      <c r="O2259" s="2">
        <f t="shared" si="147"/>
        <v>0.375</v>
      </c>
      <c r="P2259" s="2">
        <f t="shared" si="148"/>
        <v>1.2</v>
      </c>
      <c r="Q2259">
        <f t="shared" si="149"/>
        <v>33.07</v>
      </c>
      <c r="R2259">
        <f t="shared" si="150"/>
        <v>0</v>
      </c>
      <c r="S2259" s="3">
        <f>IF(odi[[#This Row],[Milestones]]=0,0,(odi[[#This Row],[Mat]]/odi[[#This Row],[Milestones]]))</f>
        <v>0</v>
      </c>
      <c r="T2259" s="3">
        <f>odi[[#This Row],[Milestones]]/odi[[#This Row],[Mat]]*100</f>
        <v>0</v>
      </c>
      <c r="U2259" s="3"/>
    </row>
    <row r="2260" spans="1:21" x14ac:dyDescent="0.3">
      <c r="A2260">
        <v>5</v>
      </c>
      <c r="B2260" t="s">
        <v>1834</v>
      </c>
      <c r="C2260" t="s">
        <v>19</v>
      </c>
      <c r="D2260">
        <v>2016</v>
      </c>
      <c r="E2260">
        <v>8</v>
      </c>
      <c r="F2260">
        <v>7</v>
      </c>
      <c r="G2260">
        <v>3</v>
      </c>
      <c r="H2260">
        <v>12</v>
      </c>
      <c r="I2260">
        <v>5</v>
      </c>
      <c r="J2260">
        <v>3</v>
      </c>
      <c r="K2260">
        <v>30</v>
      </c>
      <c r="L2260">
        <v>0</v>
      </c>
      <c r="M2260">
        <v>0</v>
      </c>
      <c r="N2260">
        <v>1</v>
      </c>
      <c r="O2260" s="2">
        <f t="shared" si="147"/>
        <v>1.5</v>
      </c>
      <c r="P2260" s="2">
        <f t="shared" si="148"/>
        <v>1.7142857142857142</v>
      </c>
      <c r="Q2260">
        <f t="shared" si="149"/>
        <v>33</v>
      </c>
      <c r="R2260">
        <f t="shared" si="150"/>
        <v>0</v>
      </c>
      <c r="S2260" s="3">
        <f>IF(odi[[#This Row],[Milestones]]=0,0,(odi[[#This Row],[Mat]]/odi[[#This Row],[Milestones]]))</f>
        <v>0</v>
      </c>
      <c r="T2260" s="3">
        <f>odi[[#This Row],[Milestones]]/odi[[#This Row],[Mat]]*100</f>
        <v>0</v>
      </c>
      <c r="U2260" s="3"/>
    </row>
    <row r="2261" spans="1:21" x14ac:dyDescent="0.3">
      <c r="A2261">
        <v>3</v>
      </c>
      <c r="B2261" t="s">
        <v>3364</v>
      </c>
      <c r="C2261" t="s">
        <v>14</v>
      </c>
      <c r="D2261">
        <v>2003</v>
      </c>
      <c r="E2261">
        <v>3</v>
      </c>
      <c r="F2261">
        <v>2</v>
      </c>
      <c r="G2261">
        <v>1</v>
      </c>
      <c r="H2261">
        <v>3</v>
      </c>
      <c r="I2261">
        <v>2</v>
      </c>
      <c r="J2261">
        <v>3</v>
      </c>
      <c r="K2261">
        <v>30</v>
      </c>
      <c r="L2261">
        <v>0</v>
      </c>
      <c r="M2261">
        <v>0</v>
      </c>
      <c r="N2261">
        <v>0</v>
      </c>
      <c r="O2261" s="2">
        <f t="shared" si="147"/>
        <v>1</v>
      </c>
      <c r="P2261" s="2">
        <f t="shared" si="148"/>
        <v>1.5</v>
      </c>
      <c r="Q2261">
        <f t="shared" si="149"/>
        <v>33</v>
      </c>
      <c r="R2261">
        <f t="shared" si="150"/>
        <v>0</v>
      </c>
      <c r="S2261" s="3">
        <f>IF(odi[[#This Row],[Milestones]]=0,0,(odi[[#This Row],[Mat]]/odi[[#This Row],[Milestones]]))</f>
        <v>0</v>
      </c>
      <c r="T2261" s="3">
        <f>odi[[#This Row],[Milestones]]/odi[[#This Row],[Mat]]*100</f>
        <v>0</v>
      </c>
      <c r="U2261" s="3"/>
    </row>
    <row r="2262" spans="1:21" x14ac:dyDescent="0.3">
      <c r="A2262">
        <v>8</v>
      </c>
      <c r="B2262" t="s">
        <v>417</v>
      </c>
      <c r="C2262" t="s">
        <v>2022</v>
      </c>
      <c r="D2262">
        <v>2019</v>
      </c>
      <c r="E2262">
        <v>3</v>
      </c>
      <c r="F2262">
        <v>2</v>
      </c>
      <c r="G2262">
        <v>1</v>
      </c>
      <c r="H2262">
        <v>3</v>
      </c>
      <c r="I2262">
        <v>2</v>
      </c>
      <c r="J2262">
        <v>3</v>
      </c>
      <c r="K2262">
        <v>30</v>
      </c>
      <c r="L2262">
        <v>0</v>
      </c>
      <c r="M2262">
        <v>0</v>
      </c>
      <c r="N2262">
        <v>0</v>
      </c>
      <c r="O2262" s="2">
        <f t="shared" si="147"/>
        <v>1</v>
      </c>
      <c r="P2262" s="2">
        <f t="shared" si="148"/>
        <v>1.5</v>
      </c>
      <c r="Q2262">
        <f t="shared" si="149"/>
        <v>33</v>
      </c>
      <c r="R2262">
        <f t="shared" si="150"/>
        <v>0</v>
      </c>
      <c r="S2262" s="3">
        <f>IF(odi[[#This Row],[Milestones]]=0,0,(odi[[#This Row],[Mat]]/odi[[#This Row],[Milestones]]))</f>
        <v>0</v>
      </c>
      <c r="T2262" s="3">
        <f>odi[[#This Row],[Milestones]]/odi[[#This Row],[Mat]]*100</f>
        <v>0</v>
      </c>
      <c r="U2262" s="3"/>
    </row>
    <row r="2263" spans="1:21" x14ac:dyDescent="0.3">
      <c r="A2263">
        <v>4</v>
      </c>
      <c r="B2263" t="s">
        <v>3250</v>
      </c>
      <c r="C2263" t="s">
        <v>15</v>
      </c>
      <c r="D2263">
        <v>1995</v>
      </c>
      <c r="E2263">
        <v>6</v>
      </c>
      <c r="F2263">
        <v>2</v>
      </c>
      <c r="G2263">
        <v>1</v>
      </c>
      <c r="H2263">
        <v>8</v>
      </c>
      <c r="I2263">
        <v>8</v>
      </c>
      <c r="J2263">
        <v>8</v>
      </c>
      <c r="K2263">
        <v>25</v>
      </c>
      <c r="L2263">
        <v>0</v>
      </c>
      <c r="M2263">
        <v>0</v>
      </c>
      <c r="N2263">
        <v>0</v>
      </c>
      <c r="O2263" s="2">
        <f t="shared" si="147"/>
        <v>1.3333333333333333</v>
      </c>
      <c r="P2263" s="2">
        <f t="shared" si="148"/>
        <v>4</v>
      </c>
      <c r="Q2263">
        <f t="shared" si="149"/>
        <v>33</v>
      </c>
      <c r="R2263">
        <f t="shared" si="150"/>
        <v>0</v>
      </c>
      <c r="S2263" s="3">
        <f>IF(odi[[#This Row],[Milestones]]=0,0,(odi[[#This Row],[Mat]]/odi[[#This Row],[Milestones]]))</f>
        <v>0</v>
      </c>
      <c r="T2263" s="3">
        <f>odi[[#This Row],[Milestones]]/odi[[#This Row],[Mat]]*100</f>
        <v>0</v>
      </c>
      <c r="U2263" s="3"/>
    </row>
    <row r="2264" spans="1:21" x14ac:dyDescent="0.3">
      <c r="A2264">
        <v>7</v>
      </c>
      <c r="B2264" t="s">
        <v>3291</v>
      </c>
      <c r="C2264" t="s">
        <v>2021</v>
      </c>
      <c r="D2264">
        <v>2002</v>
      </c>
      <c r="E2264">
        <v>3</v>
      </c>
      <c r="F2264">
        <v>3</v>
      </c>
      <c r="G2264">
        <v>2</v>
      </c>
      <c r="H2264">
        <v>7</v>
      </c>
      <c r="I2264">
        <v>5</v>
      </c>
      <c r="J2264">
        <v>7</v>
      </c>
      <c r="K2264">
        <v>25.92</v>
      </c>
      <c r="L2264">
        <v>0</v>
      </c>
      <c r="M2264">
        <v>0</v>
      </c>
      <c r="N2264">
        <v>1</v>
      </c>
      <c r="O2264" s="2">
        <f t="shared" si="147"/>
        <v>2.3333333333333335</v>
      </c>
      <c r="P2264" s="2">
        <f t="shared" si="148"/>
        <v>2.3333333333333335</v>
      </c>
      <c r="Q2264">
        <f t="shared" si="149"/>
        <v>32.92</v>
      </c>
      <c r="R2264">
        <f t="shared" si="150"/>
        <v>0</v>
      </c>
      <c r="S2264" s="3">
        <f>IF(odi[[#This Row],[Milestones]]=0,0,(odi[[#This Row],[Mat]]/odi[[#This Row],[Milestones]]))</f>
        <v>0</v>
      </c>
      <c r="T2264" s="3">
        <f>odi[[#This Row],[Milestones]]/odi[[#This Row],[Mat]]*100</f>
        <v>0</v>
      </c>
      <c r="U2264" s="3"/>
    </row>
    <row r="2265" spans="1:21" x14ac:dyDescent="0.3">
      <c r="A2265">
        <v>1</v>
      </c>
      <c r="B2265" t="s">
        <v>3215</v>
      </c>
      <c r="C2265" t="s">
        <v>2020</v>
      </c>
      <c r="D2265">
        <v>2006</v>
      </c>
      <c r="E2265">
        <v>2</v>
      </c>
      <c r="F2265">
        <v>2</v>
      </c>
      <c r="G2265">
        <v>0</v>
      </c>
      <c r="H2265">
        <v>10</v>
      </c>
      <c r="I2265">
        <v>8</v>
      </c>
      <c r="J2265">
        <v>5</v>
      </c>
      <c r="K2265">
        <v>27.77</v>
      </c>
      <c r="L2265">
        <v>0</v>
      </c>
      <c r="M2265">
        <v>0</v>
      </c>
      <c r="N2265">
        <v>0</v>
      </c>
      <c r="O2265" s="2">
        <f t="shared" si="147"/>
        <v>5</v>
      </c>
      <c r="P2265" s="2">
        <f t="shared" si="148"/>
        <v>5</v>
      </c>
      <c r="Q2265">
        <f t="shared" si="149"/>
        <v>32.769999999999996</v>
      </c>
      <c r="R2265">
        <f t="shared" si="150"/>
        <v>0</v>
      </c>
      <c r="S2265" s="3">
        <f>IF(odi[[#This Row],[Milestones]]=0,0,(odi[[#This Row],[Mat]]/odi[[#This Row],[Milestones]]))</f>
        <v>0</v>
      </c>
      <c r="T2265" s="3">
        <f>odi[[#This Row],[Milestones]]/odi[[#This Row],[Mat]]*100</f>
        <v>0</v>
      </c>
      <c r="U2265" s="3"/>
    </row>
    <row r="2266" spans="1:21" x14ac:dyDescent="0.3">
      <c r="A2266">
        <v>45</v>
      </c>
      <c r="B2266" t="s">
        <v>284</v>
      </c>
      <c r="C2266" t="s">
        <v>21</v>
      </c>
      <c r="D2266">
        <v>2017</v>
      </c>
      <c r="E2266">
        <v>1</v>
      </c>
      <c r="F2266">
        <v>1</v>
      </c>
      <c r="G2266">
        <v>0</v>
      </c>
      <c r="H2266">
        <v>5</v>
      </c>
      <c r="I2266">
        <v>5</v>
      </c>
      <c r="J2266">
        <v>5</v>
      </c>
      <c r="K2266">
        <v>27.77</v>
      </c>
      <c r="L2266">
        <v>0</v>
      </c>
      <c r="M2266">
        <v>0</v>
      </c>
      <c r="N2266">
        <v>0</v>
      </c>
      <c r="O2266" s="2">
        <f t="shared" si="147"/>
        <v>5</v>
      </c>
      <c r="P2266" s="2">
        <f t="shared" si="148"/>
        <v>5</v>
      </c>
      <c r="Q2266">
        <f t="shared" si="149"/>
        <v>32.769999999999996</v>
      </c>
      <c r="R2266">
        <f t="shared" si="150"/>
        <v>0</v>
      </c>
      <c r="S2266" s="3">
        <f>IF(odi[[#This Row],[Milestones]]=0,0,(odi[[#This Row],[Mat]]/odi[[#This Row],[Milestones]]))</f>
        <v>0</v>
      </c>
      <c r="T2266" s="3">
        <f>odi[[#This Row],[Milestones]]/odi[[#This Row],[Mat]]*100</f>
        <v>0</v>
      </c>
      <c r="U2266" s="3"/>
    </row>
    <row r="2267" spans="1:21" x14ac:dyDescent="0.3">
      <c r="A2267">
        <v>27</v>
      </c>
      <c r="B2267" t="s">
        <v>3234</v>
      </c>
      <c r="C2267" t="s">
        <v>16</v>
      </c>
      <c r="D2267">
        <v>2003</v>
      </c>
      <c r="E2267">
        <v>1</v>
      </c>
      <c r="F2267">
        <v>1</v>
      </c>
      <c r="G2267">
        <v>0</v>
      </c>
      <c r="H2267">
        <v>9</v>
      </c>
      <c r="I2267">
        <v>9</v>
      </c>
      <c r="J2267">
        <v>9</v>
      </c>
      <c r="K2267">
        <v>23.68</v>
      </c>
      <c r="L2267">
        <v>0</v>
      </c>
      <c r="M2267">
        <v>0</v>
      </c>
      <c r="N2267">
        <v>0</v>
      </c>
      <c r="O2267" s="2">
        <f t="shared" si="147"/>
        <v>9</v>
      </c>
      <c r="P2267" s="2">
        <f t="shared" si="148"/>
        <v>9</v>
      </c>
      <c r="Q2267">
        <f t="shared" si="149"/>
        <v>32.68</v>
      </c>
      <c r="R2267">
        <f t="shared" si="150"/>
        <v>0</v>
      </c>
      <c r="S2267" s="3">
        <f>IF(odi[[#This Row],[Milestones]]=0,0,(odi[[#This Row],[Mat]]/odi[[#This Row],[Milestones]]))</f>
        <v>0</v>
      </c>
      <c r="T2267" s="3">
        <f>odi[[#This Row],[Milestones]]/odi[[#This Row],[Mat]]*100</f>
        <v>0</v>
      </c>
      <c r="U2267" s="3"/>
    </row>
    <row r="2268" spans="1:21" x14ac:dyDescent="0.3">
      <c r="A2268">
        <v>11</v>
      </c>
      <c r="B2268" t="s">
        <v>3257</v>
      </c>
      <c r="C2268" t="s">
        <v>2027</v>
      </c>
      <c r="D2268">
        <v>2008</v>
      </c>
      <c r="E2268">
        <v>2</v>
      </c>
      <c r="F2268">
        <v>2</v>
      </c>
      <c r="G2268">
        <v>0</v>
      </c>
      <c r="H2268">
        <v>8</v>
      </c>
      <c r="I2268">
        <v>4</v>
      </c>
      <c r="J2268">
        <v>4</v>
      </c>
      <c r="K2268">
        <v>28.57</v>
      </c>
      <c r="L2268">
        <v>0</v>
      </c>
      <c r="M2268">
        <v>0</v>
      </c>
      <c r="N2268">
        <v>0</v>
      </c>
      <c r="O2268" s="2">
        <f t="shared" si="147"/>
        <v>4</v>
      </c>
      <c r="P2268" s="2">
        <f t="shared" si="148"/>
        <v>4</v>
      </c>
      <c r="Q2268">
        <f t="shared" si="149"/>
        <v>32.57</v>
      </c>
      <c r="R2268">
        <f t="shared" si="150"/>
        <v>0</v>
      </c>
      <c r="S2268" s="3">
        <f>IF(odi[[#This Row],[Milestones]]=0,0,(odi[[#This Row],[Mat]]/odi[[#This Row],[Milestones]]))</f>
        <v>0</v>
      </c>
      <c r="T2268" s="3">
        <f>odi[[#This Row],[Milestones]]/odi[[#This Row],[Mat]]*100</f>
        <v>0</v>
      </c>
      <c r="U2268" s="3"/>
    </row>
    <row r="2269" spans="1:21" x14ac:dyDescent="0.3">
      <c r="A2269">
        <v>33</v>
      </c>
      <c r="B2269" t="s">
        <v>3351</v>
      </c>
      <c r="C2269" t="s">
        <v>17</v>
      </c>
      <c r="D2269">
        <v>1995</v>
      </c>
      <c r="E2269">
        <v>1</v>
      </c>
      <c r="F2269">
        <v>1</v>
      </c>
      <c r="G2269">
        <v>0</v>
      </c>
      <c r="H2269">
        <v>4</v>
      </c>
      <c r="I2269">
        <v>4</v>
      </c>
      <c r="J2269">
        <v>4</v>
      </c>
      <c r="K2269">
        <v>28.57</v>
      </c>
      <c r="L2269">
        <v>0</v>
      </c>
      <c r="M2269">
        <v>0</v>
      </c>
      <c r="N2269">
        <v>0</v>
      </c>
      <c r="O2269" s="2">
        <f t="shared" si="147"/>
        <v>4</v>
      </c>
      <c r="P2269" s="2">
        <f t="shared" si="148"/>
        <v>4</v>
      </c>
      <c r="Q2269">
        <f t="shared" si="149"/>
        <v>32.57</v>
      </c>
      <c r="R2269">
        <f t="shared" si="150"/>
        <v>0</v>
      </c>
      <c r="S2269" s="3">
        <f>IF(odi[[#This Row],[Milestones]]=0,0,(odi[[#This Row],[Mat]]/odi[[#This Row],[Milestones]]))</f>
        <v>0</v>
      </c>
      <c r="T2269" s="3">
        <f>odi[[#This Row],[Milestones]]/odi[[#This Row],[Mat]]*100</f>
        <v>0</v>
      </c>
      <c r="U2269" s="3"/>
    </row>
    <row r="2270" spans="1:21" x14ac:dyDescent="0.3">
      <c r="A2270">
        <v>34</v>
      </c>
      <c r="B2270" t="s">
        <v>3352</v>
      </c>
      <c r="C2270" t="s">
        <v>11</v>
      </c>
      <c r="D2270">
        <v>1976</v>
      </c>
      <c r="E2270">
        <v>1</v>
      </c>
      <c r="F2270">
        <v>1</v>
      </c>
      <c r="G2270">
        <v>0</v>
      </c>
      <c r="H2270">
        <v>4</v>
      </c>
      <c r="I2270">
        <v>4</v>
      </c>
      <c r="J2270">
        <v>4</v>
      </c>
      <c r="K2270">
        <v>28.57</v>
      </c>
      <c r="L2270">
        <v>0</v>
      </c>
      <c r="M2270">
        <v>0</v>
      </c>
      <c r="N2270">
        <v>0</v>
      </c>
      <c r="O2270" s="2">
        <f t="shared" si="147"/>
        <v>4</v>
      </c>
      <c r="P2270" s="2">
        <f t="shared" si="148"/>
        <v>4</v>
      </c>
      <c r="Q2270">
        <f t="shared" si="149"/>
        <v>32.57</v>
      </c>
      <c r="R2270">
        <f t="shared" si="150"/>
        <v>0</v>
      </c>
      <c r="S2270" s="3">
        <f>IF(odi[[#This Row],[Milestones]]=0,0,(odi[[#This Row],[Mat]]/odi[[#This Row],[Milestones]]))</f>
        <v>0</v>
      </c>
      <c r="T2270" s="3">
        <f>odi[[#This Row],[Milestones]]/odi[[#This Row],[Mat]]*100</f>
        <v>0</v>
      </c>
      <c r="U2270" s="3"/>
    </row>
    <row r="2271" spans="1:21" x14ac:dyDescent="0.3">
      <c r="A2271">
        <v>26</v>
      </c>
      <c r="B2271" t="s">
        <v>3195</v>
      </c>
      <c r="C2271" t="s">
        <v>14</v>
      </c>
      <c r="D2271">
        <v>1988</v>
      </c>
      <c r="E2271">
        <v>2</v>
      </c>
      <c r="F2271">
        <v>2</v>
      </c>
      <c r="G2271">
        <v>0</v>
      </c>
      <c r="H2271">
        <v>11</v>
      </c>
      <c r="I2271">
        <v>7</v>
      </c>
      <c r="J2271">
        <v>5.5</v>
      </c>
      <c r="K2271">
        <v>26.82</v>
      </c>
      <c r="L2271">
        <v>0</v>
      </c>
      <c r="M2271">
        <v>0</v>
      </c>
      <c r="N2271">
        <v>0</v>
      </c>
      <c r="O2271" s="2">
        <f t="shared" si="147"/>
        <v>5.5</v>
      </c>
      <c r="P2271" s="2">
        <f t="shared" si="148"/>
        <v>5.5</v>
      </c>
      <c r="Q2271">
        <f t="shared" si="149"/>
        <v>32.32</v>
      </c>
      <c r="R2271">
        <f t="shared" si="150"/>
        <v>0</v>
      </c>
      <c r="S2271" s="3">
        <f>IF(odi[[#This Row],[Milestones]]=0,0,(odi[[#This Row],[Mat]]/odi[[#This Row],[Milestones]]))</f>
        <v>0</v>
      </c>
      <c r="T2271" s="3">
        <f>odi[[#This Row],[Milestones]]/odi[[#This Row],[Mat]]*100</f>
        <v>0</v>
      </c>
      <c r="U2271" s="3"/>
    </row>
    <row r="2272" spans="1:21" x14ac:dyDescent="0.3">
      <c r="A2272">
        <v>44</v>
      </c>
      <c r="B2272" t="s">
        <v>3358</v>
      </c>
      <c r="C2272" t="s">
        <v>12</v>
      </c>
      <c r="D2272">
        <v>1998</v>
      </c>
      <c r="E2272">
        <v>11</v>
      </c>
      <c r="F2272">
        <v>5</v>
      </c>
      <c r="G2272">
        <v>2</v>
      </c>
      <c r="H2272">
        <v>4</v>
      </c>
      <c r="I2272">
        <v>2</v>
      </c>
      <c r="J2272">
        <v>1.33</v>
      </c>
      <c r="K2272">
        <v>30.76</v>
      </c>
      <c r="L2272">
        <v>0</v>
      </c>
      <c r="M2272">
        <v>0</v>
      </c>
      <c r="N2272">
        <v>2</v>
      </c>
      <c r="O2272" s="2">
        <f t="shared" si="147"/>
        <v>0.36363636363636365</v>
      </c>
      <c r="P2272" s="2">
        <f t="shared" si="148"/>
        <v>0.8</v>
      </c>
      <c r="Q2272">
        <f t="shared" si="149"/>
        <v>32.090000000000003</v>
      </c>
      <c r="R2272">
        <f t="shared" si="150"/>
        <v>0</v>
      </c>
      <c r="S2272" s="3">
        <f>IF(odi[[#This Row],[Milestones]]=0,0,(odi[[#This Row],[Mat]]/odi[[#This Row],[Milestones]]))</f>
        <v>0</v>
      </c>
      <c r="T2272" s="3">
        <f>odi[[#This Row],[Milestones]]/odi[[#This Row],[Mat]]*100</f>
        <v>0</v>
      </c>
      <c r="U2272" s="3"/>
    </row>
    <row r="2273" spans="1:21" x14ac:dyDescent="0.3">
      <c r="A2273">
        <v>39</v>
      </c>
      <c r="B2273" t="s">
        <v>3241</v>
      </c>
      <c r="C2273" t="s">
        <v>11</v>
      </c>
      <c r="D2273">
        <v>1987</v>
      </c>
      <c r="E2273">
        <v>4</v>
      </c>
      <c r="F2273">
        <v>4</v>
      </c>
      <c r="G2273">
        <v>1</v>
      </c>
      <c r="H2273">
        <v>9</v>
      </c>
      <c r="I2273">
        <v>8</v>
      </c>
      <c r="J2273">
        <v>3</v>
      </c>
      <c r="K2273">
        <v>29.03</v>
      </c>
      <c r="L2273">
        <v>0</v>
      </c>
      <c r="M2273">
        <v>0</v>
      </c>
      <c r="N2273">
        <v>2</v>
      </c>
      <c r="O2273" s="2">
        <f t="shared" si="147"/>
        <v>2.25</v>
      </c>
      <c r="P2273" s="2">
        <f t="shared" si="148"/>
        <v>2.25</v>
      </c>
      <c r="Q2273">
        <f t="shared" si="149"/>
        <v>32.03</v>
      </c>
      <c r="R2273">
        <f t="shared" si="150"/>
        <v>0</v>
      </c>
      <c r="S2273" s="3">
        <f>IF(odi[[#This Row],[Milestones]]=0,0,(odi[[#This Row],[Mat]]/odi[[#This Row],[Milestones]]))</f>
        <v>0</v>
      </c>
      <c r="T2273" s="3">
        <f>odi[[#This Row],[Milestones]]/odi[[#This Row],[Mat]]*100</f>
        <v>0</v>
      </c>
      <c r="U2273" s="3"/>
    </row>
    <row r="2274" spans="1:21" x14ac:dyDescent="0.3">
      <c r="A2274">
        <v>39</v>
      </c>
      <c r="B2274" t="s">
        <v>1876</v>
      </c>
      <c r="C2274" t="s">
        <v>13</v>
      </c>
      <c r="D2274">
        <v>2008</v>
      </c>
      <c r="E2274">
        <v>5</v>
      </c>
      <c r="F2274">
        <v>5</v>
      </c>
      <c r="G2274">
        <v>1</v>
      </c>
      <c r="H2274">
        <v>10</v>
      </c>
      <c r="I2274">
        <v>6</v>
      </c>
      <c r="J2274">
        <v>2.5</v>
      </c>
      <c r="K2274">
        <v>29.41</v>
      </c>
      <c r="L2274">
        <v>0</v>
      </c>
      <c r="M2274">
        <v>0</v>
      </c>
      <c r="N2274">
        <v>1</v>
      </c>
      <c r="O2274" s="2">
        <f t="shared" si="147"/>
        <v>2</v>
      </c>
      <c r="P2274" s="2">
        <f t="shared" si="148"/>
        <v>2</v>
      </c>
      <c r="Q2274">
        <f t="shared" si="149"/>
        <v>31.91</v>
      </c>
      <c r="R2274">
        <f t="shared" si="150"/>
        <v>0</v>
      </c>
      <c r="S2274" s="3">
        <f>IF(odi[[#This Row],[Milestones]]=0,0,(odi[[#This Row],[Mat]]/odi[[#This Row],[Milestones]]))</f>
        <v>0</v>
      </c>
      <c r="T2274" s="3">
        <f>odi[[#This Row],[Milestones]]/odi[[#This Row],[Mat]]*100</f>
        <v>0</v>
      </c>
      <c r="U2274" s="3"/>
    </row>
    <row r="2275" spans="1:21" x14ac:dyDescent="0.3">
      <c r="A2275">
        <v>24</v>
      </c>
      <c r="B2275" t="s">
        <v>1019</v>
      </c>
      <c r="C2275" t="s">
        <v>2040</v>
      </c>
      <c r="D2275">
        <v>2019</v>
      </c>
      <c r="E2275">
        <v>4</v>
      </c>
      <c r="F2275">
        <v>3</v>
      </c>
      <c r="G2275">
        <v>0</v>
      </c>
      <c r="H2275">
        <v>11</v>
      </c>
      <c r="I2275">
        <v>11</v>
      </c>
      <c r="J2275">
        <v>3.66</v>
      </c>
      <c r="K2275">
        <v>28.2</v>
      </c>
      <c r="L2275">
        <v>0</v>
      </c>
      <c r="M2275">
        <v>0</v>
      </c>
      <c r="N2275">
        <v>2</v>
      </c>
      <c r="O2275" s="2">
        <f t="shared" si="147"/>
        <v>2.75</v>
      </c>
      <c r="P2275" s="2">
        <f t="shared" si="148"/>
        <v>3.6666666666666665</v>
      </c>
      <c r="Q2275">
        <f t="shared" si="149"/>
        <v>31.86</v>
      </c>
      <c r="R2275">
        <f t="shared" si="150"/>
        <v>0</v>
      </c>
      <c r="S2275" s="3">
        <f>IF(odi[[#This Row],[Milestones]]=0,0,(odi[[#This Row],[Mat]]/odi[[#This Row],[Milestones]]))</f>
        <v>0</v>
      </c>
      <c r="T2275" s="3">
        <f>odi[[#This Row],[Milestones]]/odi[[#This Row],[Mat]]*100</f>
        <v>0</v>
      </c>
      <c r="U2275" s="3"/>
    </row>
    <row r="2276" spans="1:21" x14ac:dyDescent="0.3">
      <c r="A2276">
        <v>22</v>
      </c>
      <c r="B2276" t="s">
        <v>3230</v>
      </c>
      <c r="C2276" t="s">
        <v>14</v>
      </c>
      <c r="D2276">
        <v>1982</v>
      </c>
      <c r="E2276">
        <v>6</v>
      </c>
      <c r="F2276">
        <v>4</v>
      </c>
      <c r="G2276">
        <v>2</v>
      </c>
      <c r="H2276">
        <v>9</v>
      </c>
      <c r="I2276">
        <v>6</v>
      </c>
      <c r="J2276">
        <v>4.5</v>
      </c>
      <c r="K2276">
        <v>27.27</v>
      </c>
      <c r="L2276">
        <v>0</v>
      </c>
      <c r="M2276">
        <v>0</v>
      </c>
      <c r="N2276">
        <v>1</v>
      </c>
      <c r="O2276" s="2">
        <f t="shared" si="147"/>
        <v>1.5</v>
      </c>
      <c r="P2276" s="2">
        <f t="shared" si="148"/>
        <v>2.25</v>
      </c>
      <c r="Q2276">
        <f t="shared" si="149"/>
        <v>31.77</v>
      </c>
      <c r="R2276">
        <f t="shared" si="150"/>
        <v>0</v>
      </c>
      <c r="S2276" s="3">
        <f>IF(odi[[#This Row],[Milestones]]=0,0,(odi[[#This Row],[Mat]]/odi[[#This Row],[Milestones]]))</f>
        <v>0</v>
      </c>
      <c r="T2276" s="3">
        <f>odi[[#This Row],[Milestones]]/odi[[#This Row],[Mat]]*100</f>
        <v>0</v>
      </c>
      <c r="U2276" s="3"/>
    </row>
    <row r="2277" spans="1:21" x14ac:dyDescent="0.3">
      <c r="A2277">
        <v>3</v>
      </c>
      <c r="B2277" t="s">
        <v>1636</v>
      </c>
      <c r="C2277" t="s">
        <v>20</v>
      </c>
      <c r="D2277">
        <v>2012</v>
      </c>
      <c r="E2277">
        <v>38</v>
      </c>
      <c r="F2277">
        <v>21</v>
      </c>
      <c r="G2277">
        <v>13</v>
      </c>
      <c r="H2277">
        <v>35</v>
      </c>
      <c r="I2277">
        <v>6</v>
      </c>
      <c r="J2277">
        <v>4.37</v>
      </c>
      <c r="K2277">
        <v>27.34</v>
      </c>
      <c r="L2277">
        <v>0</v>
      </c>
      <c r="M2277">
        <v>0</v>
      </c>
      <c r="N2277">
        <v>4</v>
      </c>
      <c r="O2277" s="2">
        <f t="shared" si="147"/>
        <v>0.92105263157894735</v>
      </c>
      <c r="P2277" s="2">
        <f t="shared" si="148"/>
        <v>1.6666666666666667</v>
      </c>
      <c r="Q2277">
        <f t="shared" si="149"/>
        <v>31.71</v>
      </c>
      <c r="R2277">
        <f t="shared" si="150"/>
        <v>0</v>
      </c>
      <c r="S2277" s="3">
        <f>IF(odi[[#This Row],[Milestones]]=0,0,(odi[[#This Row],[Mat]]/odi[[#This Row],[Milestones]]))</f>
        <v>0</v>
      </c>
      <c r="T2277" s="3">
        <f>odi[[#This Row],[Milestones]]/odi[[#This Row],[Mat]]*100</f>
        <v>0</v>
      </c>
      <c r="U2277" s="3"/>
    </row>
    <row r="2278" spans="1:21" x14ac:dyDescent="0.3">
      <c r="A2278">
        <v>14</v>
      </c>
      <c r="B2278" t="s">
        <v>1546</v>
      </c>
      <c r="C2278" t="s">
        <v>18</v>
      </c>
      <c r="D2278">
        <v>2008</v>
      </c>
      <c r="E2278">
        <v>20</v>
      </c>
      <c r="F2278">
        <v>7</v>
      </c>
      <c r="G2278">
        <v>2</v>
      </c>
      <c r="H2278">
        <v>8</v>
      </c>
      <c r="I2278">
        <v>3</v>
      </c>
      <c r="J2278">
        <v>1.6</v>
      </c>
      <c r="K2278">
        <v>29.62</v>
      </c>
      <c r="L2278">
        <v>0</v>
      </c>
      <c r="M2278">
        <v>0</v>
      </c>
      <c r="N2278">
        <v>2</v>
      </c>
      <c r="O2278" s="2">
        <f t="shared" si="147"/>
        <v>0.4</v>
      </c>
      <c r="P2278" s="2">
        <f t="shared" si="148"/>
        <v>1.1428571428571428</v>
      </c>
      <c r="Q2278">
        <f t="shared" si="149"/>
        <v>31.220000000000002</v>
      </c>
      <c r="R2278">
        <f t="shared" si="150"/>
        <v>0</v>
      </c>
      <c r="S2278" s="3">
        <f>IF(odi[[#This Row],[Milestones]]=0,0,(odi[[#This Row],[Mat]]/odi[[#This Row],[Milestones]]))</f>
        <v>0</v>
      </c>
      <c r="T2278" s="3">
        <f>odi[[#This Row],[Milestones]]/odi[[#This Row],[Mat]]*100</f>
        <v>0</v>
      </c>
      <c r="U2278" s="3"/>
    </row>
    <row r="2279" spans="1:21" x14ac:dyDescent="0.3">
      <c r="A2279">
        <v>35</v>
      </c>
      <c r="B2279" t="s">
        <v>3130</v>
      </c>
      <c r="C2279" t="s">
        <v>20</v>
      </c>
      <c r="D2279">
        <v>1990</v>
      </c>
      <c r="E2279">
        <v>4</v>
      </c>
      <c r="F2279">
        <v>4</v>
      </c>
      <c r="G2279">
        <v>0</v>
      </c>
      <c r="H2279">
        <v>15</v>
      </c>
      <c r="I2279">
        <v>13</v>
      </c>
      <c r="J2279">
        <v>3.75</v>
      </c>
      <c r="K2279">
        <v>27.27</v>
      </c>
      <c r="L2279">
        <v>0</v>
      </c>
      <c r="M2279">
        <v>0</v>
      </c>
      <c r="N2279">
        <v>2</v>
      </c>
      <c r="O2279" s="2">
        <f t="shared" si="147"/>
        <v>3.75</v>
      </c>
      <c r="P2279" s="2">
        <f t="shared" si="148"/>
        <v>3.75</v>
      </c>
      <c r="Q2279">
        <f t="shared" si="149"/>
        <v>31.02</v>
      </c>
      <c r="R2279">
        <f t="shared" si="150"/>
        <v>0</v>
      </c>
      <c r="S2279" s="3">
        <f>IF(odi[[#This Row],[Milestones]]=0,0,(odi[[#This Row],[Mat]]/odi[[#This Row],[Milestones]]))</f>
        <v>0</v>
      </c>
      <c r="T2279" s="3">
        <f>odi[[#This Row],[Milestones]]/odi[[#This Row],[Mat]]*100</f>
        <v>0</v>
      </c>
      <c r="U2279" s="3"/>
    </row>
    <row r="2280" spans="1:21" x14ac:dyDescent="0.3">
      <c r="A2280">
        <v>33</v>
      </c>
      <c r="B2280" t="s">
        <v>1110</v>
      </c>
      <c r="C2280" t="s">
        <v>2023</v>
      </c>
      <c r="D2280">
        <v>2019</v>
      </c>
      <c r="E2280">
        <v>4</v>
      </c>
      <c r="F2280">
        <v>4</v>
      </c>
      <c r="G2280">
        <v>0</v>
      </c>
      <c r="H2280">
        <v>13</v>
      </c>
      <c r="I2280">
        <v>12</v>
      </c>
      <c r="J2280">
        <v>3.25</v>
      </c>
      <c r="K2280">
        <v>27.65</v>
      </c>
      <c r="L2280">
        <v>0</v>
      </c>
      <c r="M2280">
        <v>0</v>
      </c>
      <c r="N2280">
        <v>2</v>
      </c>
      <c r="O2280" s="2">
        <f t="shared" si="147"/>
        <v>3.25</v>
      </c>
      <c r="P2280" s="2">
        <f t="shared" si="148"/>
        <v>3.25</v>
      </c>
      <c r="Q2280">
        <f t="shared" si="149"/>
        <v>30.9</v>
      </c>
      <c r="R2280">
        <f t="shared" si="150"/>
        <v>0</v>
      </c>
      <c r="S2280" s="3">
        <f>IF(odi[[#This Row],[Milestones]]=0,0,(odi[[#This Row],[Mat]]/odi[[#This Row],[Milestones]]))</f>
        <v>0</v>
      </c>
      <c r="T2280" s="3">
        <f>odi[[#This Row],[Milestones]]/odi[[#This Row],[Mat]]*100</f>
        <v>0</v>
      </c>
      <c r="U2280" s="3"/>
    </row>
    <row r="2281" spans="1:21" x14ac:dyDescent="0.3">
      <c r="A2281">
        <v>40</v>
      </c>
      <c r="B2281" t="s">
        <v>253</v>
      </c>
      <c r="C2281" t="s">
        <v>2023</v>
      </c>
      <c r="D2281">
        <v>2018</v>
      </c>
      <c r="E2281">
        <v>1</v>
      </c>
      <c r="F2281">
        <v>1</v>
      </c>
      <c r="G2281">
        <v>0</v>
      </c>
      <c r="H2281">
        <v>4</v>
      </c>
      <c r="I2281">
        <v>4</v>
      </c>
      <c r="J2281">
        <v>4</v>
      </c>
      <c r="K2281">
        <v>26.66</v>
      </c>
      <c r="L2281">
        <v>0</v>
      </c>
      <c r="M2281">
        <v>0</v>
      </c>
      <c r="N2281">
        <v>0</v>
      </c>
      <c r="O2281" s="2">
        <f t="shared" si="147"/>
        <v>4</v>
      </c>
      <c r="P2281" s="2">
        <f t="shared" si="148"/>
        <v>4</v>
      </c>
      <c r="Q2281">
        <f t="shared" si="149"/>
        <v>30.66</v>
      </c>
      <c r="R2281">
        <f t="shared" si="150"/>
        <v>0</v>
      </c>
      <c r="S2281" s="3">
        <f>IF(odi[[#This Row],[Milestones]]=0,0,(odi[[#This Row],[Mat]]/odi[[#This Row],[Milestones]]))</f>
        <v>0</v>
      </c>
      <c r="T2281" s="3">
        <f>odi[[#This Row],[Milestones]]/odi[[#This Row],[Mat]]*100</f>
        <v>0</v>
      </c>
      <c r="U2281" s="3"/>
    </row>
    <row r="2282" spans="1:21" x14ac:dyDescent="0.3">
      <c r="A2282">
        <v>10</v>
      </c>
      <c r="B2282" t="s">
        <v>3334</v>
      </c>
      <c r="C2282" t="s">
        <v>15</v>
      </c>
      <c r="D2282">
        <v>2001</v>
      </c>
      <c r="E2282">
        <v>5</v>
      </c>
      <c r="F2282">
        <v>2</v>
      </c>
      <c r="G2282">
        <v>0</v>
      </c>
      <c r="H2282">
        <v>4</v>
      </c>
      <c r="I2282">
        <v>4</v>
      </c>
      <c r="J2282">
        <v>2</v>
      </c>
      <c r="K2282">
        <v>28.57</v>
      </c>
      <c r="L2282">
        <v>0</v>
      </c>
      <c r="M2282">
        <v>0</v>
      </c>
      <c r="N2282">
        <v>1</v>
      </c>
      <c r="O2282" s="2">
        <f t="shared" si="147"/>
        <v>0.8</v>
      </c>
      <c r="P2282" s="2">
        <f t="shared" si="148"/>
        <v>2</v>
      </c>
      <c r="Q2282">
        <f t="shared" si="149"/>
        <v>30.57</v>
      </c>
      <c r="R2282">
        <f t="shared" si="150"/>
        <v>0</v>
      </c>
      <c r="S2282" s="3">
        <f>IF(odi[[#This Row],[Milestones]]=0,0,(odi[[#This Row],[Mat]]/odi[[#This Row],[Milestones]]))</f>
        <v>0</v>
      </c>
      <c r="T2282" s="3">
        <f>odi[[#This Row],[Milestones]]/odi[[#This Row],[Mat]]*100</f>
        <v>0</v>
      </c>
      <c r="U2282" s="3"/>
    </row>
    <row r="2283" spans="1:21" x14ac:dyDescent="0.3">
      <c r="A2283">
        <v>27</v>
      </c>
      <c r="B2283" t="s">
        <v>3346</v>
      </c>
      <c r="C2283" t="s">
        <v>11</v>
      </c>
      <c r="D2283">
        <v>2003</v>
      </c>
      <c r="E2283">
        <v>4</v>
      </c>
      <c r="F2283">
        <v>3</v>
      </c>
      <c r="G2283">
        <v>1</v>
      </c>
      <c r="H2283">
        <v>4</v>
      </c>
      <c r="I2283">
        <v>4</v>
      </c>
      <c r="J2283">
        <v>2</v>
      </c>
      <c r="K2283">
        <v>28.57</v>
      </c>
      <c r="L2283">
        <v>0</v>
      </c>
      <c r="M2283">
        <v>0</v>
      </c>
      <c r="N2283">
        <v>2</v>
      </c>
      <c r="O2283" s="2">
        <f t="shared" si="147"/>
        <v>1</v>
      </c>
      <c r="P2283" s="2">
        <f t="shared" si="148"/>
        <v>1.3333333333333333</v>
      </c>
      <c r="Q2283">
        <f t="shared" si="149"/>
        <v>30.57</v>
      </c>
      <c r="R2283">
        <f t="shared" si="150"/>
        <v>0</v>
      </c>
      <c r="S2283" s="3">
        <f>IF(odi[[#This Row],[Milestones]]=0,0,(odi[[#This Row],[Mat]]/odi[[#This Row],[Milestones]]))</f>
        <v>0</v>
      </c>
      <c r="T2283" s="3">
        <f>odi[[#This Row],[Milestones]]/odi[[#This Row],[Mat]]*100</f>
        <v>0</v>
      </c>
      <c r="U2283" s="3"/>
    </row>
    <row r="2284" spans="1:21" x14ac:dyDescent="0.3">
      <c r="A2284">
        <v>46</v>
      </c>
      <c r="B2284" t="s">
        <v>1813</v>
      </c>
      <c r="C2284" t="s">
        <v>2041</v>
      </c>
      <c r="D2284">
        <v>2008</v>
      </c>
      <c r="E2284">
        <v>3</v>
      </c>
      <c r="F2284">
        <v>2</v>
      </c>
      <c r="G2284">
        <v>1</v>
      </c>
      <c r="H2284">
        <v>2</v>
      </c>
      <c r="I2284">
        <v>2</v>
      </c>
      <c r="J2284">
        <v>2</v>
      </c>
      <c r="K2284">
        <v>28.57</v>
      </c>
      <c r="L2284">
        <v>0</v>
      </c>
      <c r="M2284">
        <v>0</v>
      </c>
      <c r="N2284">
        <v>1</v>
      </c>
      <c r="O2284" s="2">
        <f t="shared" si="147"/>
        <v>0.66666666666666663</v>
      </c>
      <c r="P2284" s="2">
        <f t="shared" si="148"/>
        <v>1</v>
      </c>
      <c r="Q2284">
        <f t="shared" si="149"/>
        <v>30.57</v>
      </c>
      <c r="R2284">
        <f t="shared" si="150"/>
        <v>0</v>
      </c>
      <c r="S2284" s="3">
        <f>IF(odi[[#This Row],[Milestones]]=0,0,(odi[[#This Row],[Mat]]/odi[[#This Row],[Milestones]]))</f>
        <v>0</v>
      </c>
      <c r="T2284" s="3">
        <f>odi[[#This Row],[Milestones]]/odi[[#This Row],[Mat]]*100</f>
        <v>0</v>
      </c>
      <c r="U2284" s="3"/>
    </row>
    <row r="2285" spans="1:21" x14ac:dyDescent="0.3">
      <c r="A2285">
        <v>0</v>
      </c>
      <c r="B2285" t="s">
        <v>3400</v>
      </c>
      <c r="C2285" t="s">
        <v>16</v>
      </c>
      <c r="D2285">
        <v>2003</v>
      </c>
      <c r="E2285">
        <v>4</v>
      </c>
      <c r="F2285">
        <v>2</v>
      </c>
      <c r="G2285">
        <v>1</v>
      </c>
      <c r="H2285">
        <v>2</v>
      </c>
      <c r="I2285">
        <v>2</v>
      </c>
      <c r="J2285">
        <v>2</v>
      </c>
      <c r="K2285">
        <v>28.57</v>
      </c>
      <c r="L2285">
        <v>0</v>
      </c>
      <c r="M2285">
        <v>0</v>
      </c>
      <c r="N2285">
        <v>1</v>
      </c>
      <c r="O2285" s="2">
        <f t="shared" si="147"/>
        <v>0.5</v>
      </c>
      <c r="P2285" s="2">
        <f t="shared" si="148"/>
        <v>1</v>
      </c>
      <c r="Q2285">
        <f t="shared" si="149"/>
        <v>30.57</v>
      </c>
      <c r="R2285">
        <f t="shared" si="150"/>
        <v>0</v>
      </c>
      <c r="S2285" s="3">
        <f>IF(odi[[#This Row],[Milestones]]=0,0,(odi[[#This Row],[Mat]]/odi[[#This Row],[Milestones]]))</f>
        <v>0</v>
      </c>
      <c r="T2285" s="3">
        <f>odi[[#This Row],[Milestones]]/odi[[#This Row],[Mat]]*100</f>
        <v>0</v>
      </c>
      <c r="U2285" s="3"/>
    </row>
    <row r="2286" spans="1:21" x14ac:dyDescent="0.3">
      <c r="A2286">
        <v>18</v>
      </c>
      <c r="B2286" t="s">
        <v>3413</v>
      </c>
      <c r="C2286" t="s">
        <v>15</v>
      </c>
      <c r="D2286">
        <v>1997</v>
      </c>
      <c r="E2286">
        <v>2</v>
      </c>
      <c r="F2286">
        <v>1</v>
      </c>
      <c r="G2286">
        <v>0</v>
      </c>
      <c r="H2286">
        <v>2</v>
      </c>
      <c r="I2286">
        <v>2</v>
      </c>
      <c r="J2286">
        <v>2</v>
      </c>
      <c r="K2286">
        <v>28.57</v>
      </c>
      <c r="L2286">
        <v>0</v>
      </c>
      <c r="M2286">
        <v>0</v>
      </c>
      <c r="N2286">
        <v>0</v>
      </c>
      <c r="O2286" s="2">
        <f t="shared" si="147"/>
        <v>1</v>
      </c>
      <c r="P2286" s="2">
        <f t="shared" si="148"/>
        <v>2</v>
      </c>
      <c r="Q2286">
        <f t="shared" si="149"/>
        <v>30.57</v>
      </c>
      <c r="R2286">
        <f t="shared" si="150"/>
        <v>0</v>
      </c>
      <c r="S2286" s="3">
        <f>IF(odi[[#This Row],[Milestones]]=0,0,(odi[[#This Row],[Mat]]/odi[[#This Row],[Milestones]]))</f>
        <v>0</v>
      </c>
      <c r="T2286" s="3">
        <f>odi[[#This Row],[Milestones]]/odi[[#This Row],[Mat]]*100</f>
        <v>0</v>
      </c>
      <c r="U2286" s="3"/>
    </row>
    <row r="2287" spans="1:21" x14ac:dyDescent="0.3">
      <c r="A2287">
        <v>36</v>
      </c>
      <c r="B2287" t="s">
        <v>429</v>
      </c>
      <c r="C2287" t="s">
        <v>18</v>
      </c>
      <c r="D2287">
        <v>2013</v>
      </c>
      <c r="E2287">
        <v>4</v>
      </c>
      <c r="F2287">
        <v>4</v>
      </c>
      <c r="G2287">
        <v>0</v>
      </c>
      <c r="H2287">
        <v>15</v>
      </c>
      <c r="I2287">
        <v>11</v>
      </c>
      <c r="J2287">
        <v>3.75</v>
      </c>
      <c r="K2287">
        <v>26.78</v>
      </c>
      <c r="L2287">
        <v>0</v>
      </c>
      <c r="M2287">
        <v>0</v>
      </c>
      <c r="N2287">
        <v>0</v>
      </c>
      <c r="O2287" s="2">
        <f t="shared" si="147"/>
        <v>3.75</v>
      </c>
      <c r="P2287" s="2">
        <f t="shared" si="148"/>
        <v>3.75</v>
      </c>
      <c r="Q2287">
        <f t="shared" si="149"/>
        <v>30.53</v>
      </c>
      <c r="R2287">
        <f t="shared" si="150"/>
        <v>0</v>
      </c>
      <c r="S2287" s="3">
        <f>IF(odi[[#This Row],[Milestones]]=0,0,(odi[[#This Row],[Mat]]/odi[[#This Row],[Milestones]]))</f>
        <v>0</v>
      </c>
      <c r="T2287" s="3">
        <f>odi[[#This Row],[Milestones]]/odi[[#This Row],[Mat]]*100</f>
        <v>0</v>
      </c>
      <c r="U2287" s="3"/>
    </row>
    <row r="2288" spans="1:21" x14ac:dyDescent="0.3">
      <c r="A2288">
        <v>38</v>
      </c>
      <c r="B2288" t="s">
        <v>3317</v>
      </c>
      <c r="C2288" t="s">
        <v>13</v>
      </c>
      <c r="D2288">
        <v>1973</v>
      </c>
      <c r="E2288">
        <v>3</v>
      </c>
      <c r="F2288">
        <v>2</v>
      </c>
      <c r="G2288">
        <v>0</v>
      </c>
      <c r="H2288">
        <v>5</v>
      </c>
      <c r="I2288">
        <v>4</v>
      </c>
      <c r="J2288">
        <v>2.5</v>
      </c>
      <c r="K2288">
        <v>27.77</v>
      </c>
      <c r="L2288">
        <v>0</v>
      </c>
      <c r="M2288">
        <v>0</v>
      </c>
      <c r="N2288">
        <v>0</v>
      </c>
      <c r="O2288" s="2">
        <f t="shared" si="147"/>
        <v>1.6666666666666667</v>
      </c>
      <c r="P2288" s="2">
        <f t="shared" si="148"/>
        <v>2.5</v>
      </c>
      <c r="Q2288">
        <f t="shared" si="149"/>
        <v>30.27</v>
      </c>
      <c r="R2288">
        <f t="shared" si="150"/>
        <v>0</v>
      </c>
      <c r="S2288" s="3">
        <f>IF(odi[[#This Row],[Milestones]]=0,0,(odi[[#This Row],[Mat]]/odi[[#This Row],[Milestones]]))</f>
        <v>0</v>
      </c>
      <c r="T2288" s="3">
        <f>odi[[#This Row],[Milestones]]/odi[[#This Row],[Mat]]*100</f>
        <v>0</v>
      </c>
      <c r="U2288" s="3"/>
    </row>
    <row r="2289" spans="1:21" x14ac:dyDescent="0.3">
      <c r="A2289">
        <v>48</v>
      </c>
      <c r="B2289" t="s">
        <v>3360</v>
      </c>
      <c r="C2289" t="s">
        <v>2040</v>
      </c>
      <c r="D2289">
        <v>2019</v>
      </c>
      <c r="E2289">
        <v>1</v>
      </c>
      <c r="F2289">
        <v>1</v>
      </c>
      <c r="G2289">
        <v>0</v>
      </c>
      <c r="H2289">
        <v>3</v>
      </c>
      <c r="I2289">
        <v>3</v>
      </c>
      <c r="J2289">
        <v>3</v>
      </c>
      <c r="K2289">
        <v>27.27</v>
      </c>
      <c r="L2289">
        <v>0</v>
      </c>
      <c r="M2289">
        <v>0</v>
      </c>
      <c r="N2289">
        <v>0</v>
      </c>
      <c r="O2289" s="2">
        <f t="shared" si="147"/>
        <v>3</v>
      </c>
      <c r="P2289" s="2">
        <f t="shared" si="148"/>
        <v>3</v>
      </c>
      <c r="Q2289">
        <f t="shared" si="149"/>
        <v>30.27</v>
      </c>
      <c r="R2289">
        <f t="shared" si="150"/>
        <v>0</v>
      </c>
      <c r="S2289" s="3">
        <f>IF(odi[[#This Row],[Milestones]]=0,0,(odi[[#This Row],[Mat]]/odi[[#This Row],[Milestones]]))</f>
        <v>0</v>
      </c>
      <c r="T2289" s="3">
        <f>odi[[#This Row],[Milestones]]/odi[[#This Row],[Mat]]*100</f>
        <v>0</v>
      </c>
      <c r="U2289" s="3"/>
    </row>
    <row r="2290" spans="1:21" x14ac:dyDescent="0.3">
      <c r="A2290">
        <v>22</v>
      </c>
      <c r="B2290" t="s">
        <v>3381</v>
      </c>
      <c r="C2290" t="s">
        <v>18</v>
      </c>
      <c r="D2290">
        <v>1973</v>
      </c>
      <c r="E2290">
        <v>2</v>
      </c>
      <c r="F2290">
        <v>1</v>
      </c>
      <c r="G2290">
        <v>0</v>
      </c>
      <c r="H2290">
        <v>3</v>
      </c>
      <c r="I2290">
        <v>3</v>
      </c>
      <c r="J2290">
        <v>3</v>
      </c>
      <c r="K2290">
        <v>27.27</v>
      </c>
      <c r="L2290">
        <v>0</v>
      </c>
      <c r="M2290">
        <v>0</v>
      </c>
      <c r="N2290">
        <v>0</v>
      </c>
      <c r="O2290" s="2">
        <f t="shared" si="147"/>
        <v>1.5</v>
      </c>
      <c r="P2290" s="2">
        <f t="shared" si="148"/>
        <v>3</v>
      </c>
      <c r="Q2290">
        <f t="shared" si="149"/>
        <v>30.27</v>
      </c>
      <c r="R2290">
        <f t="shared" si="150"/>
        <v>0</v>
      </c>
      <c r="S2290" s="3">
        <f>IF(odi[[#This Row],[Milestones]]=0,0,(odi[[#This Row],[Mat]]/odi[[#This Row],[Milestones]]))</f>
        <v>0</v>
      </c>
      <c r="T2290" s="3">
        <f>odi[[#This Row],[Milestones]]/odi[[#This Row],[Mat]]*100</f>
        <v>0</v>
      </c>
      <c r="U2290" s="3"/>
    </row>
    <row r="2291" spans="1:21" x14ac:dyDescent="0.3">
      <c r="A2291">
        <v>28</v>
      </c>
      <c r="B2291" t="s">
        <v>3385</v>
      </c>
      <c r="C2291" t="s">
        <v>17</v>
      </c>
      <c r="D2291">
        <v>1992</v>
      </c>
      <c r="E2291">
        <v>2</v>
      </c>
      <c r="F2291">
        <v>2</v>
      </c>
      <c r="G2291">
        <v>1</v>
      </c>
      <c r="H2291">
        <v>3</v>
      </c>
      <c r="I2291">
        <v>3</v>
      </c>
      <c r="J2291">
        <v>3</v>
      </c>
      <c r="K2291">
        <v>27.27</v>
      </c>
      <c r="L2291">
        <v>0</v>
      </c>
      <c r="M2291">
        <v>0</v>
      </c>
      <c r="N2291">
        <v>1</v>
      </c>
      <c r="O2291" s="2">
        <f t="shared" si="147"/>
        <v>1.5</v>
      </c>
      <c r="P2291" s="2">
        <f t="shared" si="148"/>
        <v>1.5</v>
      </c>
      <c r="Q2291">
        <f t="shared" si="149"/>
        <v>30.27</v>
      </c>
      <c r="R2291">
        <f t="shared" si="150"/>
        <v>0</v>
      </c>
      <c r="S2291" s="3">
        <f>IF(odi[[#This Row],[Milestones]]=0,0,(odi[[#This Row],[Mat]]/odi[[#This Row],[Milestones]]))</f>
        <v>0</v>
      </c>
      <c r="T2291" s="3">
        <f>odi[[#This Row],[Milestones]]/odi[[#This Row],[Mat]]*100</f>
        <v>0</v>
      </c>
      <c r="U2291" s="3"/>
    </row>
    <row r="2292" spans="1:21" x14ac:dyDescent="0.3">
      <c r="A2292">
        <v>1</v>
      </c>
      <c r="B2292" t="s">
        <v>3362</v>
      </c>
      <c r="C2292" t="s">
        <v>14</v>
      </c>
      <c r="D2292">
        <v>1999</v>
      </c>
      <c r="E2292">
        <v>2</v>
      </c>
      <c r="F2292">
        <v>2</v>
      </c>
      <c r="G2292">
        <v>1</v>
      </c>
      <c r="H2292">
        <v>3</v>
      </c>
      <c r="I2292">
        <v>2</v>
      </c>
      <c r="J2292">
        <v>3</v>
      </c>
      <c r="K2292">
        <v>27.27</v>
      </c>
      <c r="L2292">
        <v>0</v>
      </c>
      <c r="M2292">
        <v>0</v>
      </c>
      <c r="N2292">
        <v>0</v>
      </c>
      <c r="O2292" s="2">
        <f t="shared" si="147"/>
        <v>1.5</v>
      </c>
      <c r="P2292" s="2">
        <f t="shared" si="148"/>
        <v>1.5</v>
      </c>
      <c r="Q2292">
        <f t="shared" si="149"/>
        <v>30.27</v>
      </c>
      <c r="R2292">
        <f t="shared" si="150"/>
        <v>0</v>
      </c>
      <c r="S2292" s="3">
        <f>IF(odi[[#This Row],[Milestones]]=0,0,(odi[[#This Row],[Mat]]/odi[[#This Row],[Milestones]]))</f>
        <v>0</v>
      </c>
      <c r="T2292" s="3">
        <f>odi[[#This Row],[Milestones]]/odi[[#This Row],[Mat]]*100</f>
        <v>0</v>
      </c>
      <c r="U2292" s="3"/>
    </row>
    <row r="2293" spans="1:21" x14ac:dyDescent="0.3">
      <c r="A2293">
        <v>44</v>
      </c>
      <c r="B2293" t="s">
        <v>3032</v>
      </c>
      <c r="C2293" t="s">
        <v>18</v>
      </c>
      <c r="D2293">
        <v>2000</v>
      </c>
      <c r="E2293">
        <v>38</v>
      </c>
      <c r="F2293">
        <v>13</v>
      </c>
      <c r="G2293">
        <v>6</v>
      </c>
      <c r="H2293">
        <v>24</v>
      </c>
      <c r="I2293">
        <v>8</v>
      </c>
      <c r="J2293">
        <v>3.42</v>
      </c>
      <c r="K2293">
        <v>26.37</v>
      </c>
      <c r="L2293">
        <v>0</v>
      </c>
      <c r="M2293">
        <v>0</v>
      </c>
      <c r="N2293">
        <v>3</v>
      </c>
      <c r="O2293" s="2">
        <f t="shared" si="147"/>
        <v>0.63157894736842102</v>
      </c>
      <c r="P2293" s="2">
        <f t="shared" si="148"/>
        <v>1.8461538461538463</v>
      </c>
      <c r="Q2293">
        <f t="shared" si="149"/>
        <v>29.79</v>
      </c>
      <c r="R2293">
        <f t="shared" si="150"/>
        <v>0</v>
      </c>
      <c r="S2293" s="3">
        <f>IF(odi[[#This Row],[Milestones]]=0,0,(odi[[#This Row],[Mat]]/odi[[#This Row],[Milestones]]))</f>
        <v>0</v>
      </c>
      <c r="T2293" s="3">
        <f>odi[[#This Row],[Milestones]]/odi[[#This Row],[Mat]]*100</f>
        <v>0</v>
      </c>
      <c r="U2293" s="3"/>
    </row>
    <row r="2294" spans="1:21" x14ac:dyDescent="0.3">
      <c r="A2294">
        <v>48</v>
      </c>
      <c r="B2294" t="s">
        <v>3036</v>
      </c>
      <c r="C2294" t="s">
        <v>20</v>
      </c>
      <c r="D2294">
        <v>1997</v>
      </c>
      <c r="E2294">
        <v>6</v>
      </c>
      <c r="F2294">
        <v>5</v>
      </c>
      <c r="G2294">
        <v>3</v>
      </c>
      <c r="H2294">
        <v>24</v>
      </c>
      <c r="I2294">
        <v>12</v>
      </c>
      <c r="J2294">
        <v>12</v>
      </c>
      <c r="K2294">
        <v>17.64</v>
      </c>
      <c r="L2294">
        <v>0</v>
      </c>
      <c r="M2294">
        <v>0</v>
      </c>
      <c r="N2294">
        <v>0</v>
      </c>
      <c r="O2294" s="2">
        <f t="shared" si="147"/>
        <v>4</v>
      </c>
      <c r="P2294" s="2">
        <f t="shared" si="148"/>
        <v>4.8</v>
      </c>
      <c r="Q2294">
        <f t="shared" si="149"/>
        <v>29.64</v>
      </c>
      <c r="R2294">
        <f t="shared" si="150"/>
        <v>0</v>
      </c>
      <c r="S2294" s="3">
        <f>IF(odi[[#This Row],[Milestones]]=0,0,(odi[[#This Row],[Mat]]/odi[[#This Row],[Milestones]]))</f>
        <v>0</v>
      </c>
      <c r="T2294" s="3">
        <f>odi[[#This Row],[Milestones]]/odi[[#This Row],[Mat]]*100</f>
        <v>0</v>
      </c>
      <c r="U2294" s="3"/>
    </row>
    <row r="2295" spans="1:21" x14ac:dyDescent="0.3">
      <c r="A2295">
        <v>10</v>
      </c>
      <c r="B2295" t="s">
        <v>3256</v>
      </c>
      <c r="C2295" t="s">
        <v>11</v>
      </c>
      <c r="D2295">
        <v>1992</v>
      </c>
      <c r="E2295">
        <v>18</v>
      </c>
      <c r="F2295">
        <v>7</v>
      </c>
      <c r="G2295">
        <v>3</v>
      </c>
      <c r="H2295">
        <v>8</v>
      </c>
      <c r="I2295">
        <v>4</v>
      </c>
      <c r="J2295">
        <v>2</v>
      </c>
      <c r="K2295">
        <v>27.58</v>
      </c>
      <c r="L2295">
        <v>0</v>
      </c>
      <c r="M2295">
        <v>0</v>
      </c>
      <c r="N2295">
        <v>2</v>
      </c>
      <c r="O2295" s="2">
        <f t="shared" si="147"/>
        <v>0.44444444444444442</v>
      </c>
      <c r="P2295" s="2">
        <f t="shared" si="148"/>
        <v>1.1428571428571428</v>
      </c>
      <c r="Q2295">
        <f t="shared" si="149"/>
        <v>29.58</v>
      </c>
      <c r="R2295">
        <f t="shared" si="150"/>
        <v>0</v>
      </c>
      <c r="S2295" s="3">
        <f>IF(odi[[#This Row],[Milestones]]=0,0,(odi[[#This Row],[Mat]]/odi[[#This Row],[Milestones]]))</f>
        <v>0</v>
      </c>
      <c r="T2295" s="3">
        <f>odi[[#This Row],[Milestones]]/odi[[#This Row],[Mat]]*100</f>
        <v>0</v>
      </c>
      <c r="U2295" s="3"/>
    </row>
    <row r="2296" spans="1:21" x14ac:dyDescent="0.3">
      <c r="A2296">
        <v>42</v>
      </c>
      <c r="B2296" t="s">
        <v>3282</v>
      </c>
      <c r="C2296" t="s">
        <v>16</v>
      </c>
      <c r="D2296">
        <v>1978</v>
      </c>
      <c r="E2296">
        <v>3</v>
      </c>
      <c r="F2296">
        <v>1</v>
      </c>
      <c r="G2296">
        <v>0</v>
      </c>
      <c r="H2296">
        <v>7</v>
      </c>
      <c r="I2296">
        <v>7</v>
      </c>
      <c r="J2296">
        <v>7</v>
      </c>
      <c r="K2296">
        <v>22.58</v>
      </c>
      <c r="L2296">
        <v>0</v>
      </c>
      <c r="M2296">
        <v>0</v>
      </c>
      <c r="N2296">
        <v>0</v>
      </c>
      <c r="O2296" s="2">
        <f t="shared" si="147"/>
        <v>2.3333333333333335</v>
      </c>
      <c r="P2296" s="2">
        <f t="shared" si="148"/>
        <v>7</v>
      </c>
      <c r="Q2296">
        <f t="shared" si="149"/>
        <v>29.58</v>
      </c>
      <c r="R2296">
        <f t="shared" si="150"/>
        <v>0</v>
      </c>
      <c r="S2296" s="3">
        <f>IF(odi[[#This Row],[Milestones]]=0,0,(odi[[#This Row],[Mat]]/odi[[#This Row],[Milestones]]))</f>
        <v>0</v>
      </c>
      <c r="T2296" s="3">
        <f>odi[[#This Row],[Milestones]]/odi[[#This Row],[Mat]]*100</f>
        <v>0</v>
      </c>
      <c r="U2296" s="3"/>
    </row>
    <row r="2297" spans="1:21" x14ac:dyDescent="0.3">
      <c r="A2297">
        <v>2</v>
      </c>
      <c r="B2297" t="s">
        <v>1819</v>
      </c>
      <c r="C2297" t="s">
        <v>18</v>
      </c>
      <c r="D2297">
        <v>2012</v>
      </c>
      <c r="E2297">
        <v>19</v>
      </c>
      <c r="F2297">
        <v>10</v>
      </c>
      <c r="G2297">
        <v>7</v>
      </c>
      <c r="H2297">
        <v>12</v>
      </c>
      <c r="I2297">
        <v>4</v>
      </c>
      <c r="J2297">
        <v>4</v>
      </c>
      <c r="K2297">
        <v>25.53</v>
      </c>
      <c r="L2297">
        <v>0</v>
      </c>
      <c r="M2297">
        <v>0</v>
      </c>
      <c r="N2297">
        <v>3</v>
      </c>
      <c r="O2297" s="2">
        <f t="shared" si="147"/>
        <v>0.63157894736842102</v>
      </c>
      <c r="P2297" s="2">
        <f t="shared" si="148"/>
        <v>1.2</v>
      </c>
      <c r="Q2297">
        <f t="shared" si="149"/>
        <v>29.53</v>
      </c>
      <c r="R2297">
        <f t="shared" si="150"/>
        <v>0</v>
      </c>
      <c r="S2297" s="3">
        <f>IF(odi[[#This Row],[Milestones]]=0,0,(odi[[#This Row],[Mat]]/odi[[#This Row],[Milestones]]))</f>
        <v>0</v>
      </c>
      <c r="T2297" s="3">
        <f>odi[[#This Row],[Milestones]]/odi[[#This Row],[Mat]]*100</f>
        <v>0</v>
      </c>
      <c r="U2297" s="3"/>
    </row>
    <row r="2298" spans="1:21" x14ac:dyDescent="0.3">
      <c r="A2298">
        <v>38</v>
      </c>
      <c r="B2298" t="s">
        <v>1069</v>
      </c>
      <c r="C2298" t="s">
        <v>21</v>
      </c>
      <c r="D2298">
        <v>2015</v>
      </c>
      <c r="E2298">
        <v>5</v>
      </c>
      <c r="F2298">
        <v>3</v>
      </c>
      <c r="G2298">
        <v>1</v>
      </c>
      <c r="H2298">
        <v>7</v>
      </c>
      <c r="I2298">
        <v>6</v>
      </c>
      <c r="J2298">
        <v>3.5</v>
      </c>
      <c r="K2298">
        <v>25.92</v>
      </c>
      <c r="L2298">
        <v>0</v>
      </c>
      <c r="M2298">
        <v>0</v>
      </c>
      <c r="N2298">
        <v>1</v>
      </c>
      <c r="O2298" s="2">
        <f t="shared" si="147"/>
        <v>1.4</v>
      </c>
      <c r="P2298" s="2">
        <f t="shared" si="148"/>
        <v>2.3333333333333335</v>
      </c>
      <c r="Q2298">
        <f t="shared" si="149"/>
        <v>29.42</v>
      </c>
      <c r="R2298">
        <f t="shared" si="150"/>
        <v>0</v>
      </c>
      <c r="S2298" s="3">
        <f>IF(odi[[#This Row],[Milestones]]=0,0,(odi[[#This Row],[Mat]]/odi[[#This Row],[Milestones]]))</f>
        <v>0</v>
      </c>
      <c r="T2298" s="3">
        <f>odi[[#This Row],[Milestones]]/odi[[#This Row],[Mat]]*100</f>
        <v>0</v>
      </c>
      <c r="U2298" s="3"/>
    </row>
    <row r="2299" spans="1:21" x14ac:dyDescent="0.3">
      <c r="A2299">
        <v>2</v>
      </c>
      <c r="B2299" t="s">
        <v>3216</v>
      </c>
      <c r="C2299" t="s">
        <v>2030</v>
      </c>
      <c r="D2299">
        <v>1979</v>
      </c>
      <c r="E2299">
        <v>2</v>
      </c>
      <c r="F2299">
        <v>2</v>
      </c>
      <c r="G2299">
        <v>0</v>
      </c>
      <c r="H2299">
        <v>10</v>
      </c>
      <c r="I2299">
        <v>8</v>
      </c>
      <c r="J2299">
        <v>5</v>
      </c>
      <c r="K2299">
        <v>24.39</v>
      </c>
      <c r="L2299">
        <v>0</v>
      </c>
      <c r="M2299">
        <v>0</v>
      </c>
      <c r="N2299">
        <v>0</v>
      </c>
      <c r="O2299" s="2">
        <f t="shared" si="147"/>
        <v>5</v>
      </c>
      <c r="P2299" s="2">
        <f t="shared" si="148"/>
        <v>5</v>
      </c>
      <c r="Q2299">
        <f t="shared" si="149"/>
        <v>29.39</v>
      </c>
      <c r="R2299">
        <f t="shared" si="150"/>
        <v>0</v>
      </c>
      <c r="S2299" s="3">
        <f>IF(odi[[#This Row],[Milestones]]=0,0,(odi[[#This Row],[Mat]]/odi[[#This Row],[Milestones]]))</f>
        <v>0</v>
      </c>
      <c r="T2299" s="3">
        <f>odi[[#This Row],[Milestones]]/odi[[#This Row],[Mat]]*100</f>
        <v>0</v>
      </c>
      <c r="U2299" s="3"/>
    </row>
    <row r="2300" spans="1:21" x14ac:dyDescent="0.3">
      <c r="A2300">
        <v>32</v>
      </c>
      <c r="B2300" t="s">
        <v>3163</v>
      </c>
      <c r="C2300" t="s">
        <v>14</v>
      </c>
      <c r="D2300">
        <v>1996</v>
      </c>
      <c r="E2300">
        <v>5</v>
      </c>
      <c r="F2300">
        <v>4</v>
      </c>
      <c r="G2300">
        <v>1</v>
      </c>
      <c r="H2300">
        <v>13</v>
      </c>
      <c r="I2300">
        <v>8</v>
      </c>
      <c r="J2300">
        <v>4.33</v>
      </c>
      <c r="K2300">
        <v>25</v>
      </c>
      <c r="L2300">
        <v>0</v>
      </c>
      <c r="M2300">
        <v>0</v>
      </c>
      <c r="N2300">
        <v>1</v>
      </c>
      <c r="O2300" s="2">
        <f t="shared" si="147"/>
        <v>2.6</v>
      </c>
      <c r="P2300" s="2">
        <f t="shared" si="148"/>
        <v>3.25</v>
      </c>
      <c r="Q2300">
        <f t="shared" si="149"/>
        <v>29.33</v>
      </c>
      <c r="R2300">
        <f t="shared" si="150"/>
        <v>0</v>
      </c>
      <c r="S2300" s="3">
        <f>IF(odi[[#This Row],[Milestones]]=0,0,(odi[[#This Row],[Mat]]/odi[[#This Row],[Milestones]]))</f>
        <v>0</v>
      </c>
      <c r="T2300" s="3">
        <f>odi[[#This Row],[Milestones]]/odi[[#This Row],[Mat]]*100</f>
        <v>0</v>
      </c>
      <c r="U2300" s="3"/>
    </row>
    <row r="2301" spans="1:21" x14ac:dyDescent="0.3">
      <c r="A2301">
        <v>43</v>
      </c>
      <c r="B2301" t="s">
        <v>3068</v>
      </c>
      <c r="C2301" t="s">
        <v>2020</v>
      </c>
      <c r="D2301">
        <v>1999</v>
      </c>
      <c r="E2301">
        <v>3</v>
      </c>
      <c r="F2301">
        <v>3</v>
      </c>
      <c r="G2301">
        <v>0</v>
      </c>
      <c r="H2301">
        <v>20</v>
      </c>
      <c r="I2301">
        <v>17</v>
      </c>
      <c r="J2301">
        <v>6.66</v>
      </c>
      <c r="K2301">
        <v>22.47</v>
      </c>
      <c r="L2301">
        <v>0</v>
      </c>
      <c r="M2301">
        <v>0</v>
      </c>
      <c r="N2301">
        <v>1</v>
      </c>
      <c r="O2301" s="2">
        <f t="shared" si="147"/>
        <v>6.666666666666667</v>
      </c>
      <c r="P2301" s="2">
        <f t="shared" si="148"/>
        <v>6.666666666666667</v>
      </c>
      <c r="Q2301">
        <f t="shared" si="149"/>
        <v>29.13</v>
      </c>
      <c r="R2301">
        <f t="shared" si="150"/>
        <v>0</v>
      </c>
      <c r="S2301" s="3">
        <f>IF(odi[[#This Row],[Milestones]]=0,0,(odi[[#This Row],[Mat]]/odi[[#This Row],[Milestones]]))</f>
        <v>0</v>
      </c>
      <c r="T2301" s="3">
        <f>odi[[#This Row],[Milestones]]/odi[[#This Row],[Mat]]*100</f>
        <v>0</v>
      </c>
      <c r="U2301" s="3"/>
    </row>
    <row r="2302" spans="1:21" x14ac:dyDescent="0.3">
      <c r="A2302">
        <v>36</v>
      </c>
      <c r="B2302" t="s">
        <v>3240</v>
      </c>
      <c r="C2302" t="s">
        <v>2022</v>
      </c>
      <c r="D2302">
        <v>1975</v>
      </c>
      <c r="E2302">
        <v>3</v>
      </c>
      <c r="F2302">
        <v>3</v>
      </c>
      <c r="G2302">
        <v>2</v>
      </c>
      <c r="H2302">
        <v>9</v>
      </c>
      <c r="I2302">
        <v>8</v>
      </c>
      <c r="J2302">
        <v>9</v>
      </c>
      <c r="K2302">
        <v>20</v>
      </c>
      <c r="L2302">
        <v>0</v>
      </c>
      <c r="M2302">
        <v>0</v>
      </c>
      <c r="N2302">
        <v>1</v>
      </c>
      <c r="O2302" s="2">
        <f t="shared" si="147"/>
        <v>3</v>
      </c>
      <c r="P2302" s="2">
        <f t="shared" si="148"/>
        <v>3</v>
      </c>
      <c r="Q2302">
        <f t="shared" si="149"/>
        <v>29</v>
      </c>
      <c r="R2302">
        <f t="shared" si="150"/>
        <v>0</v>
      </c>
      <c r="S2302" s="3">
        <f>IF(odi[[#This Row],[Milestones]]=0,0,(odi[[#This Row],[Mat]]/odi[[#This Row],[Milestones]]))</f>
        <v>0</v>
      </c>
      <c r="T2302" s="3">
        <f>odi[[#This Row],[Milestones]]/odi[[#This Row],[Mat]]*100</f>
        <v>0</v>
      </c>
      <c r="U2302" s="3"/>
    </row>
    <row r="2303" spans="1:21" x14ac:dyDescent="0.3">
      <c r="A2303">
        <v>15</v>
      </c>
      <c r="B2303" t="s">
        <v>3185</v>
      </c>
      <c r="C2303" t="s">
        <v>16</v>
      </c>
      <c r="D2303">
        <v>1978</v>
      </c>
      <c r="E2303">
        <v>2</v>
      </c>
      <c r="F2303">
        <v>2</v>
      </c>
      <c r="G2303">
        <v>0</v>
      </c>
      <c r="H2303">
        <v>11</v>
      </c>
      <c r="I2303">
        <v>8</v>
      </c>
      <c r="J2303">
        <v>5.5</v>
      </c>
      <c r="K2303">
        <v>23.4</v>
      </c>
      <c r="L2303">
        <v>0</v>
      </c>
      <c r="M2303">
        <v>0</v>
      </c>
      <c r="N2303">
        <v>0</v>
      </c>
      <c r="O2303" s="2">
        <f t="shared" si="147"/>
        <v>5.5</v>
      </c>
      <c r="P2303" s="2">
        <f t="shared" si="148"/>
        <v>5.5</v>
      </c>
      <c r="Q2303">
        <f t="shared" si="149"/>
        <v>28.9</v>
      </c>
      <c r="R2303">
        <f t="shared" si="150"/>
        <v>0</v>
      </c>
      <c r="S2303" s="3">
        <f>IF(odi[[#This Row],[Milestones]]=0,0,(odi[[#This Row],[Mat]]/odi[[#This Row],[Milestones]]))</f>
        <v>0</v>
      </c>
      <c r="T2303" s="3">
        <f>odi[[#This Row],[Milestones]]/odi[[#This Row],[Mat]]*100</f>
        <v>0</v>
      </c>
      <c r="U2303" s="3"/>
    </row>
    <row r="2304" spans="1:21" x14ac:dyDescent="0.3">
      <c r="A2304">
        <v>35</v>
      </c>
      <c r="B2304" t="s">
        <v>1628</v>
      </c>
      <c r="C2304" t="s">
        <v>2030</v>
      </c>
      <c r="D2304">
        <v>2014</v>
      </c>
      <c r="E2304">
        <v>5</v>
      </c>
      <c r="F2304">
        <v>4</v>
      </c>
      <c r="G2304">
        <v>2</v>
      </c>
      <c r="H2304">
        <v>7</v>
      </c>
      <c r="I2304">
        <v>4</v>
      </c>
      <c r="J2304">
        <v>3.5</v>
      </c>
      <c r="K2304">
        <v>25</v>
      </c>
      <c r="L2304">
        <v>0</v>
      </c>
      <c r="M2304">
        <v>0</v>
      </c>
      <c r="N2304">
        <v>0</v>
      </c>
      <c r="O2304" s="2">
        <f t="shared" si="147"/>
        <v>1.4</v>
      </c>
      <c r="P2304" s="2">
        <f t="shared" si="148"/>
        <v>1.75</v>
      </c>
      <c r="Q2304">
        <f t="shared" si="149"/>
        <v>28.5</v>
      </c>
      <c r="R2304">
        <f t="shared" si="150"/>
        <v>0</v>
      </c>
      <c r="S2304" s="3">
        <f>IF(odi[[#This Row],[Milestones]]=0,0,(odi[[#This Row],[Mat]]/odi[[#This Row],[Milestones]]))</f>
        <v>0</v>
      </c>
      <c r="T2304" s="3">
        <f>odi[[#This Row],[Milestones]]/odi[[#This Row],[Mat]]*100</f>
        <v>0</v>
      </c>
      <c r="U2304" s="3"/>
    </row>
    <row r="2305" spans="1:21" x14ac:dyDescent="0.3">
      <c r="A2305">
        <v>24</v>
      </c>
      <c r="B2305" t="s">
        <v>3306</v>
      </c>
      <c r="C2305" t="s">
        <v>13</v>
      </c>
      <c r="D2305">
        <v>1981</v>
      </c>
      <c r="E2305">
        <v>22</v>
      </c>
      <c r="F2305">
        <v>10</v>
      </c>
      <c r="G2305">
        <v>5</v>
      </c>
      <c r="H2305">
        <v>6</v>
      </c>
      <c r="I2305">
        <v>2</v>
      </c>
      <c r="J2305">
        <v>1.2</v>
      </c>
      <c r="K2305">
        <v>27.27</v>
      </c>
      <c r="L2305">
        <v>0</v>
      </c>
      <c r="M2305">
        <v>0</v>
      </c>
      <c r="N2305">
        <v>3</v>
      </c>
      <c r="O2305" s="2">
        <f t="shared" si="147"/>
        <v>0.27272727272727271</v>
      </c>
      <c r="P2305" s="2">
        <f t="shared" si="148"/>
        <v>0.6</v>
      </c>
      <c r="Q2305">
        <f t="shared" si="149"/>
        <v>28.47</v>
      </c>
      <c r="R2305">
        <f t="shared" si="150"/>
        <v>0</v>
      </c>
      <c r="S2305" s="3">
        <f>IF(odi[[#This Row],[Milestones]]=0,0,(odi[[#This Row],[Mat]]/odi[[#This Row],[Milestones]]))</f>
        <v>0</v>
      </c>
      <c r="T2305" s="3">
        <f>odi[[#This Row],[Milestones]]/odi[[#This Row],[Mat]]*100</f>
        <v>0</v>
      </c>
      <c r="U2305" s="3"/>
    </row>
    <row r="2306" spans="1:21" x14ac:dyDescent="0.3">
      <c r="A2306">
        <v>38</v>
      </c>
      <c r="B2306" t="s">
        <v>1703</v>
      </c>
      <c r="C2306" t="s">
        <v>2022</v>
      </c>
      <c r="D2306">
        <v>2015</v>
      </c>
      <c r="E2306">
        <v>2</v>
      </c>
      <c r="F2306">
        <v>2</v>
      </c>
      <c r="G2306">
        <v>2</v>
      </c>
      <c r="H2306">
        <v>13</v>
      </c>
      <c r="I2306">
        <v>8</v>
      </c>
      <c r="J2306">
        <v>0</v>
      </c>
      <c r="K2306">
        <v>28.26</v>
      </c>
      <c r="L2306">
        <v>0</v>
      </c>
      <c r="M2306">
        <v>0</v>
      </c>
      <c r="N2306">
        <v>0</v>
      </c>
      <c r="O2306" s="2">
        <f t="shared" ref="O2306:O2369" si="151">H2306/E2306</f>
        <v>6.5</v>
      </c>
      <c r="P2306" s="2">
        <f t="shared" ref="P2306:P2369" si="152">H2306/F2306</f>
        <v>6.5</v>
      </c>
      <c r="Q2306">
        <f t="shared" ref="Q2306:Q2369" si="153">K2306+J2306</f>
        <v>28.26</v>
      </c>
      <c r="R2306">
        <f t="shared" ref="R2306:R2369" si="154">M2306+L2306</f>
        <v>0</v>
      </c>
      <c r="S2306" s="3">
        <f>IF(odi[[#This Row],[Milestones]]=0,0,(odi[[#This Row],[Mat]]/odi[[#This Row],[Milestones]]))</f>
        <v>0</v>
      </c>
      <c r="T2306" s="3">
        <f>odi[[#This Row],[Milestones]]/odi[[#This Row],[Mat]]*100</f>
        <v>0</v>
      </c>
      <c r="U2306" s="3"/>
    </row>
    <row r="2307" spans="1:21" x14ac:dyDescent="0.3">
      <c r="A2307">
        <v>15</v>
      </c>
      <c r="B2307" t="s">
        <v>3260</v>
      </c>
      <c r="C2307" t="s">
        <v>19</v>
      </c>
      <c r="D2307">
        <v>1997</v>
      </c>
      <c r="E2307">
        <v>7</v>
      </c>
      <c r="F2307">
        <v>5</v>
      </c>
      <c r="G2307">
        <v>3</v>
      </c>
      <c r="H2307">
        <v>8</v>
      </c>
      <c r="I2307">
        <v>5</v>
      </c>
      <c r="J2307">
        <v>4</v>
      </c>
      <c r="K2307">
        <v>24.24</v>
      </c>
      <c r="L2307">
        <v>0</v>
      </c>
      <c r="M2307">
        <v>0</v>
      </c>
      <c r="N2307">
        <v>1</v>
      </c>
      <c r="O2307" s="2">
        <f t="shared" si="151"/>
        <v>1.1428571428571428</v>
      </c>
      <c r="P2307" s="2">
        <f t="shared" si="152"/>
        <v>1.6</v>
      </c>
      <c r="Q2307">
        <f t="shared" si="153"/>
        <v>28.24</v>
      </c>
      <c r="R2307">
        <f t="shared" si="154"/>
        <v>0</v>
      </c>
      <c r="S2307" s="3">
        <f>IF(odi[[#This Row],[Milestones]]=0,0,(odi[[#This Row],[Mat]]/odi[[#This Row],[Milestones]]))</f>
        <v>0</v>
      </c>
      <c r="T2307" s="3">
        <f>odi[[#This Row],[Milestones]]/odi[[#This Row],[Mat]]*100</f>
        <v>0</v>
      </c>
      <c r="U2307" s="3"/>
    </row>
    <row r="2308" spans="1:21" x14ac:dyDescent="0.3">
      <c r="A2308">
        <v>0</v>
      </c>
      <c r="B2308" t="s">
        <v>914</v>
      </c>
      <c r="C2308" t="s">
        <v>21</v>
      </c>
      <c r="D2308">
        <v>2017</v>
      </c>
      <c r="E2308">
        <v>31</v>
      </c>
      <c r="F2308">
        <v>16</v>
      </c>
      <c r="G2308">
        <v>9</v>
      </c>
      <c r="H2308">
        <v>23</v>
      </c>
      <c r="I2308">
        <v>7</v>
      </c>
      <c r="J2308">
        <v>3.28</v>
      </c>
      <c r="K2308">
        <v>24.46</v>
      </c>
      <c r="L2308">
        <v>0</v>
      </c>
      <c r="M2308">
        <v>0</v>
      </c>
      <c r="N2308">
        <v>1</v>
      </c>
      <c r="O2308" s="2">
        <f t="shared" si="151"/>
        <v>0.74193548387096775</v>
      </c>
      <c r="P2308" s="2">
        <f t="shared" si="152"/>
        <v>1.4375</v>
      </c>
      <c r="Q2308">
        <f t="shared" si="153"/>
        <v>27.740000000000002</v>
      </c>
      <c r="R2308">
        <f t="shared" si="154"/>
        <v>0</v>
      </c>
      <c r="S2308" s="3">
        <f>IF(odi[[#This Row],[Milestones]]=0,0,(odi[[#This Row],[Mat]]/odi[[#This Row],[Milestones]]))</f>
        <v>0</v>
      </c>
      <c r="T2308" s="3">
        <f>odi[[#This Row],[Milestones]]/odi[[#This Row],[Mat]]*100</f>
        <v>0</v>
      </c>
      <c r="U2308" s="3"/>
    </row>
    <row r="2309" spans="1:21" x14ac:dyDescent="0.3">
      <c r="A2309">
        <v>13</v>
      </c>
      <c r="B2309" t="s">
        <v>3259</v>
      </c>
      <c r="C2309" t="s">
        <v>13</v>
      </c>
      <c r="D2309">
        <v>1988</v>
      </c>
      <c r="E2309">
        <v>3</v>
      </c>
      <c r="F2309">
        <v>3</v>
      </c>
      <c r="G2309">
        <v>0</v>
      </c>
      <c r="H2309">
        <v>8</v>
      </c>
      <c r="I2309">
        <v>6</v>
      </c>
      <c r="J2309">
        <v>2.66</v>
      </c>
      <c r="K2309">
        <v>25</v>
      </c>
      <c r="L2309">
        <v>0</v>
      </c>
      <c r="M2309">
        <v>0</v>
      </c>
      <c r="N2309">
        <v>1</v>
      </c>
      <c r="O2309" s="2">
        <f t="shared" si="151"/>
        <v>2.6666666666666665</v>
      </c>
      <c r="P2309" s="2">
        <f t="shared" si="152"/>
        <v>2.6666666666666665</v>
      </c>
      <c r="Q2309">
        <f t="shared" si="153"/>
        <v>27.66</v>
      </c>
      <c r="R2309">
        <f t="shared" si="154"/>
        <v>0</v>
      </c>
      <c r="S2309" s="3">
        <f>IF(odi[[#This Row],[Milestones]]=0,0,(odi[[#This Row],[Mat]]/odi[[#This Row],[Milestones]]))</f>
        <v>0</v>
      </c>
      <c r="T2309" s="3">
        <f>odi[[#This Row],[Milestones]]/odi[[#This Row],[Mat]]*100</f>
        <v>0</v>
      </c>
      <c r="U2309" s="3"/>
    </row>
    <row r="2310" spans="1:21" x14ac:dyDescent="0.3">
      <c r="A2310">
        <v>13</v>
      </c>
      <c r="B2310" t="s">
        <v>3116</v>
      </c>
      <c r="C2310" t="s">
        <v>2024</v>
      </c>
      <c r="D2310">
        <v>2010</v>
      </c>
      <c r="E2310">
        <v>4</v>
      </c>
      <c r="F2310">
        <v>4</v>
      </c>
      <c r="G2310">
        <v>0</v>
      </c>
      <c r="H2310">
        <v>16</v>
      </c>
      <c r="I2310">
        <v>8</v>
      </c>
      <c r="J2310">
        <v>4</v>
      </c>
      <c r="K2310">
        <v>23.52</v>
      </c>
      <c r="L2310">
        <v>0</v>
      </c>
      <c r="M2310">
        <v>0</v>
      </c>
      <c r="N2310">
        <v>1</v>
      </c>
      <c r="O2310" s="2">
        <f t="shared" si="151"/>
        <v>4</v>
      </c>
      <c r="P2310" s="2">
        <f t="shared" si="152"/>
        <v>4</v>
      </c>
      <c r="Q2310">
        <f t="shared" si="153"/>
        <v>27.52</v>
      </c>
      <c r="R2310">
        <f t="shared" si="154"/>
        <v>0</v>
      </c>
      <c r="S2310" s="3">
        <f>IF(odi[[#This Row],[Milestones]]=0,0,(odi[[#This Row],[Mat]]/odi[[#This Row],[Milestones]]))</f>
        <v>0</v>
      </c>
      <c r="T2310" s="3">
        <f>odi[[#This Row],[Milestones]]/odi[[#This Row],[Mat]]*100</f>
        <v>0</v>
      </c>
      <c r="U2310" s="3"/>
    </row>
    <row r="2311" spans="1:21" x14ac:dyDescent="0.3">
      <c r="A2311">
        <v>13</v>
      </c>
      <c r="B2311" t="s">
        <v>3335</v>
      </c>
      <c r="C2311" t="s">
        <v>13</v>
      </c>
      <c r="D2311">
        <v>2000</v>
      </c>
      <c r="E2311">
        <v>1</v>
      </c>
      <c r="F2311">
        <v>1</v>
      </c>
      <c r="G2311">
        <v>0</v>
      </c>
      <c r="H2311">
        <v>4</v>
      </c>
      <c r="I2311">
        <v>4</v>
      </c>
      <c r="J2311">
        <v>4</v>
      </c>
      <c r="K2311">
        <v>23.52</v>
      </c>
      <c r="L2311">
        <v>0</v>
      </c>
      <c r="M2311">
        <v>0</v>
      </c>
      <c r="N2311">
        <v>0</v>
      </c>
      <c r="O2311" s="2">
        <f t="shared" si="151"/>
        <v>4</v>
      </c>
      <c r="P2311" s="2">
        <f t="shared" si="152"/>
        <v>4</v>
      </c>
      <c r="Q2311">
        <f t="shared" si="153"/>
        <v>27.52</v>
      </c>
      <c r="R2311">
        <f t="shared" si="154"/>
        <v>0</v>
      </c>
      <c r="S2311" s="3">
        <f>IF(odi[[#This Row],[Milestones]]=0,0,(odi[[#This Row],[Mat]]/odi[[#This Row],[Milestones]]))</f>
        <v>0</v>
      </c>
      <c r="T2311" s="3">
        <f>odi[[#This Row],[Milestones]]/odi[[#This Row],[Mat]]*100</f>
        <v>0</v>
      </c>
      <c r="U2311" s="3"/>
    </row>
    <row r="2312" spans="1:21" x14ac:dyDescent="0.3">
      <c r="A2312">
        <v>16</v>
      </c>
      <c r="B2312" t="s">
        <v>1968</v>
      </c>
      <c r="C2312" t="s">
        <v>18</v>
      </c>
      <c r="D2312">
        <v>2009</v>
      </c>
      <c r="E2312">
        <v>10</v>
      </c>
      <c r="F2312">
        <v>2</v>
      </c>
      <c r="G2312">
        <v>2</v>
      </c>
      <c r="H2312">
        <v>3</v>
      </c>
      <c r="I2312">
        <v>3</v>
      </c>
      <c r="J2312">
        <v>0</v>
      </c>
      <c r="K2312">
        <v>27.27</v>
      </c>
      <c r="L2312">
        <v>0</v>
      </c>
      <c r="M2312">
        <v>0</v>
      </c>
      <c r="N2312">
        <v>0</v>
      </c>
      <c r="O2312" s="2">
        <f t="shared" si="151"/>
        <v>0.3</v>
      </c>
      <c r="P2312" s="2">
        <f t="shared" si="152"/>
        <v>1.5</v>
      </c>
      <c r="Q2312">
        <f t="shared" si="153"/>
        <v>27.27</v>
      </c>
      <c r="R2312">
        <f t="shared" si="154"/>
        <v>0</v>
      </c>
      <c r="S2312" s="3">
        <f>IF(odi[[#This Row],[Milestones]]=0,0,(odi[[#This Row],[Mat]]/odi[[#This Row],[Milestones]]))</f>
        <v>0</v>
      </c>
      <c r="T2312" s="3">
        <f>odi[[#This Row],[Milestones]]/odi[[#This Row],[Mat]]*100</f>
        <v>0</v>
      </c>
      <c r="U2312" s="3"/>
    </row>
    <row r="2313" spans="1:21" x14ac:dyDescent="0.3">
      <c r="A2313">
        <v>9</v>
      </c>
      <c r="B2313" t="s">
        <v>3220</v>
      </c>
      <c r="C2313" t="s">
        <v>2030</v>
      </c>
      <c r="D2313">
        <v>1979</v>
      </c>
      <c r="E2313">
        <v>2</v>
      </c>
      <c r="F2313">
        <v>2</v>
      </c>
      <c r="G2313">
        <v>0</v>
      </c>
      <c r="H2313">
        <v>10</v>
      </c>
      <c r="I2313">
        <v>10</v>
      </c>
      <c r="J2313">
        <v>5</v>
      </c>
      <c r="K2313">
        <v>22.22</v>
      </c>
      <c r="L2313">
        <v>0</v>
      </c>
      <c r="M2313">
        <v>0</v>
      </c>
      <c r="N2313">
        <v>1</v>
      </c>
      <c r="O2313" s="2">
        <f t="shared" si="151"/>
        <v>5</v>
      </c>
      <c r="P2313" s="2">
        <f t="shared" si="152"/>
        <v>5</v>
      </c>
      <c r="Q2313">
        <f t="shared" si="153"/>
        <v>27.22</v>
      </c>
      <c r="R2313">
        <f t="shared" si="154"/>
        <v>0</v>
      </c>
      <c r="S2313" s="3">
        <f>IF(odi[[#This Row],[Milestones]]=0,0,(odi[[#This Row],[Mat]]/odi[[#This Row],[Milestones]]))</f>
        <v>0</v>
      </c>
      <c r="T2313" s="3">
        <f>odi[[#This Row],[Milestones]]/odi[[#This Row],[Mat]]*100</f>
        <v>0</v>
      </c>
      <c r="U2313" s="3"/>
    </row>
    <row r="2314" spans="1:21" x14ac:dyDescent="0.3">
      <c r="A2314">
        <v>35</v>
      </c>
      <c r="B2314" t="s">
        <v>1468</v>
      </c>
      <c r="C2314" t="s">
        <v>15</v>
      </c>
      <c r="D2314">
        <v>2019</v>
      </c>
      <c r="E2314">
        <v>19</v>
      </c>
      <c r="F2314">
        <v>10</v>
      </c>
      <c r="G2314">
        <v>5</v>
      </c>
      <c r="H2314">
        <v>13</v>
      </c>
      <c r="I2314">
        <v>6</v>
      </c>
      <c r="J2314">
        <v>2.6</v>
      </c>
      <c r="K2314">
        <v>24.52</v>
      </c>
      <c r="L2314">
        <v>0</v>
      </c>
      <c r="M2314">
        <v>0</v>
      </c>
      <c r="N2314">
        <v>3</v>
      </c>
      <c r="O2314" s="2">
        <f t="shared" si="151"/>
        <v>0.68421052631578949</v>
      </c>
      <c r="P2314" s="2">
        <f t="shared" si="152"/>
        <v>1.3</v>
      </c>
      <c r="Q2314">
        <f t="shared" si="153"/>
        <v>27.12</v>
      </c>
      <c r="R2314">
        <f t="shared" si="154"/>
        <v>0</v>
      </c>
      <c r="S2314" s="3">
        <f>IF(odi[[#This Row],[Milestones]]=0,0,(odi[[#This Row],[Mat]]/odi[[#This Row],[Milestones]]))</f>
        <v>0</v>
      </c>
      <c r="T2314" s="3">
        <f>odi[[#This Row],[Milestones]]/odi[[#This Row],[Mat]]*100</f>
        <v>0</v>
      </c>
      <c r="U2314" s="3"/>
    </row>
    <row r="2315" spans="1:21" x14ac:dyDescent="0.3">
      <c r="A2315">
        <v>38</v>
      </c>
      <c r="B2315" t="s">
        <v>3394</v>
      </c>
      <c r="C2315" t="s">
        <v>12</v>
      </c>
      <c r="D2315">
        <v>2006</v>
      </c>
      <c r="E2315">
        <v>4</v>
      </c>
      <c r="F2315">
        <v>1</v>
      </c>
      <c r="G2315">
        <v>0</v>
      </c>
      <c r="H2315">
        <v>2</v>
      </c>
      <c r="I2315">
        <v>2</v>
      </c>
      <c r="J2315">
        <v>2</v>
      </c>
      <c r="K2315">
        <v>25</v>
      </c>
      <c r="L2315">
        <v>0</v>
      </c>
      <c r="M2315">
        <v>0</v>
      </c>
      <c r="N2315">
        <v>0</v>
      </c>
      <c r="O2315" s="2">
        <f t="shared" si="151"/>
        <v>0.5</v>
      </c>
      <c r="P2315" s="2">
        <f t="shared" si="152"/>
        <v>2</v>
      </c>
      <c r="Q2315">
        <f t="shared" si="153"/>
        <v>27</v>
      </c>
      <c r="R2315">
        <f t="shared" si="154"/>
        <v>0</v>
      </c>
      <c r="S2315" s="3">
        <f>IF(odi[[#This Row],[Milestones]]=0,0,(odi[[#This Row],[Mat]]/odi[[#This Row],[Milestones]]))</f>
        <v>0</v>
      </c>
      <c r="T2315" s="3">
        <f>odi[[#This Row],[Milestones]]/odi[[#This Row],[Mat]]*100</f>
        <v>0</v>
      </c>
      <c r="U2315" s="3"/>
    </row>
    <row r="2316" spans="1:21" x14ac:dyDescent="0.3">
      <c r="A2316">
        <v>44</v>
      </c>
      <c r="B2316" t="s">
        <v>1509</v>
      </c>
      <c r="C2316" t="s">
        <v>2025</v>
      </c>
      <c r="D2316">
        <v>2019</v>
      </c>
      <c r="E2316">
        <v>1</v>
      </c>
      <c r="F2316">
        <v>1</v>
      </c>
      <c r="G2316">
        <v>0</v>
      </c>
      <c r="H2316">
        <v>2</v>
      </c>
      <c r="I2316">
        <v>2</v>
      </c>
      <c r="J2316">
        <v>2</v>
      </c>
      <c r="K2316">
        <v>25</v>
      </c>
      <c r="L2316">
        <v>0</v>
      </c>
      <c r="M2316">
        <v>0</v>
      </c>
      <c r="N2316">
        <v>0</v>
      </c>
      <c r="O2316" s="2">
        <f t="shared" si="151"/>
        <v>2</v>
      </c>
      <c r="P2316" s="2">
        <f t="shared" si="152"/>
        <v>2</v>
      </c>
      <c r="Q2316">
        <f t="shared" si="153"/>
        <v>27</v>
      </c>
      <c r="R2316">
        <f t="shared" si="154"/>
        <v>0</v>
      </c>
      <c r="S2316" s="3">
        <f>IF(odi[[#This Row],[Milestones]]=0,0,(odi[[#This Row],[Mat]]/odi[[#This Row],[Milestones]]))</f>
        <v>0</v>
      </c>
      <c r="T2316" s="3">
        <f>odi[[#This Row],[Milestones]]/odi[[#This Row],[Mat]]*100</f>
        <v>0</v>
      </c>
      <c r="U2316" s="3"/>
    </row>
    <row r="2317" spans="1:21" x14ac:dyDescent="0.3">
      <c r="A2317">
        <v>16</v>
      </c>
      <c r="B2317" t="s">
        <v>529</v>
      </c>
      <c r="C2317" t="s">
        <v>22</v>
      </c>
      <c r="D2317">
        <v>2013</v>
      </c>
      <c r="E2317">
        <v>1</v>
      </c>
      <c r="F2317">
        <v>1</v>
      </c>
      <c r="G2317">
        <v>0</v>
      </c>
      <c r="H2317">
        <v>2</v>
      </c>
      <c r="I2317">
        <v>2</v>
      </c>
      <c r="J2317">
        <v>2</v>
      </c>
      <c r="K2317">
        <v>25</v>
      </c>
      <c r="L2317">
        <v>0</v>
      </c>
      <c r="M2317">
        <v>0</v>
      </c>
      <c r="N2317">
        <v>0</v>
      </c>
      <c r="O2317" s="2">
        <f t="shared" si="151"/>
        <v>2</v>
      </c>
      <c r="P2317" s="2">
        <f t="shared" si="152"/>
        <v>2</v>
      </c>
      <c r="Q2317">
        <f t="shared" si="153"/>
        <v>27</v>
      </c>
      <c r="R2317">
        <f t="shared" si="154"/>
        <v>0</v>
      </c>
      <c r="S2317" s="3">
        <f>IF(odi[[#This Row],[Milestones]]=0,0,(odi[[#This Row],[Mat]]/odi[[#This Row],[Milestones]]))</f>
        <v>0</v>
      </c>
      <c r="T2317" s="3">
        <f>odi[[#This Row],[Milestones]]/odi[[#This Row],[Mat]]*100</f>
        <v>0</v>
      </c>
      <c r="U2317" s="3"/>
    </row>
    <row r="2318" spans="1:21" x14ac:dyDescent="0.3">
      <c r="A2318">
        <v>30</v>
      </c>
      <c r="B2318" t="s">
        <v>3127</v>
      </c>
      <c r="C2318" t="s">
        <v>13</v>
      </c>
      <c r="D2318">
        <v>1975</v>
      </c>
      <c r="E2318">
        <v>3</v>
      </c>
      <c r="F2318">
        <v>3</v>
      </c>
      <c r="G2318">
        <v>0</v>
      </c>
      <c r="H2318">
        <v>15</v>
      </c>
      <c r="I2318">
        <v>14</v>
      </c>
      <c r="J2318">
        <v>5</v>
      </c>
      <c r="K2318">
        <v>21.73</v>
      </c>
      <c r="L2318">
        <v>0</v>
      </c>
      <c r="M2318">
        <v>0</v>
      </c>
      <c r="N2318">
        <v>1</v>
      </c>
      <c r="O2318" s="2">
        <f t="shared" si="151"/>
        <v>5</v>
      </c>
      <c r="P2318" s="2">
        <f t="shared" si="152"/>
        <v>5</v>
      </c>
      <c r="Q2318">
        <f t="shared" si="153"/>
        <v>26.73</v>
      </c>
      <c r="R2318">
        <f t="shared" si="154"/>
        <v>0</v>
      </c>
      <c r="S2318" s="3">
        <f>IF(odi[[#This Row],[Milestones]]=0,0,(odi[[#This Row],[Mat]]/odi[[#This Row],[Milestones]]))</f>
        <v>0</v>
      </c>
      <c r="T2318" s="3">
        <f>odi[[#This Row],[Milestones]]/odi[[#This Row],[Mat]]*100</f>
        <v>0</v>
      </c>
      <c r="U2318" s="3"/>
    </row>
    <row r="2319" spans="1:21" x14ac:dyDescent="0.3">
      <c r="A2319">
        <v>8</v>
      </c>
      <c r="B2319" t="s">
        <v>5053</v>
      </c>
      <c r="C2319" t="s">
        <v>21</v>
      </c>
      <c r="D2319">
        <v>2010</v>
      </c>
      <c r="E2319">
        <v>2</v>
      </c>
      <c r="F2319">
        <v>2</v>
      </c>
      <c r="G2319">
        <v>0</v>
      </c>
      <c r="H2319">
        <v>12</v>
      </c>
      <c r="I2319">
        <v>12</v>
      </c>
      <c r="J2319">
        <v>6</v>
      </c>
      <c r="K2319">
        <v>20.68</v>
      </c>
      <c r="L2319">
        <v>0</v>
      </c>
      <c r="M2319">
        <v>0</v>
      </c>
      <c r="N2319">
        <v>1</v>
      </c>
      <c r="O2319" s="2">
        <f t="shared" si="151"/>
        <v>6</v>
      </c>
      <c r="P2319" s="2">
        <f t="shared" si="152"/>
        <v>6</v>
      </c>
      <c r="Q2319">
        <f t="shared" si="153"/>
        <v>26.68</v>
      </c>
      <c r="R2319">
        <f t="shared" si="154"/>
        <v>0</v>
      </c>
      <c r="S2319" s="3">
        <f>IF(odi[[#This Row],[Milestones]]=0,0,(odi[[#This Row],[Mat]]/odi[[#This Row],[Milestones]]))</f>
        <v>0</v>
      </c>
      <c r="T2319" s="3">
        <f>odi[[#This Row],[Milestones]]/odi[[#This Row],[Mat]]*100</f>
        <v>0</v>
      </c>
      <c r="U2319" s="3"/>
    </row>
    <row r="2320" spans="1:21" x14ac:dyDescent="0.3">
      <c r="A2320">
        <v>4</v>
      </c>
      <c r="B2320" t="s">
        <v>3217</v>
      </c>
      <c r="C2320" t="s">
        <v>2020</v>
      </c>
      <c r="D2320">
        <v>1999</v>
      </c>
      <c r="E2320">
        <v>3</v>
      </c>
      <c r="F2320">
        <v>3</v>
      </c>
      <c r="G2320">
        <v>0</v>
      </c>
      <c r="H2320">
        <v>10</v>
      </c>
      <c r="I2320">
        <v>10</v>
      </c>
      <c r="J2320">
        <v>3.33</v>
      </c>
      <c r="K2320">
        <v>23.25</v>
      </c>
      <c r="L2320">
        <v>0</v>
      </c>
      <c r="M2320">
        <v>0</v>
      </c>
      <c r="N2320">
        <v>2</v>
      </c>
      <c r="O2320" s="2">
        <f t="shared" si="151"/>
        <v>3.3333333333333335</v>
      </c>
      <c r="P2320" s="2">
        <f t="shared" si="152"/>
        <v>3.3333333333333335</v>
      </c>
      <c r="Q2320">
        <f t="shared" si="153"/>
        <v>26.58</v>
      </c>
      <c r="R2320">
        <f t="shared" si="154"/>
        <v>0</v>
      </c>
      <c r="S2320" s="3">
        <f>IF(odi[[#This Row],[Milestones]]=0,0,(odi[[#This Row],[Mat]]/odi[[#This Row],[Milestones]]))</f>
        <v>0</v>
      </c>
      <c r="T2320" s="3">
        <f>odi[[#This Row],[Milestones]]/odi[[#This Row],[Mat]]*100</f>
        <v>0</v>
      </c>
      <c r="U2320" s="3"/>
    </row>
    <row r="2321" spans="1:21" x14ac:dyDescent="0.3">
      <c r="A2321">
        <v>41</v>
      </c>
      <c r="B2321" t="s">
        <v>3243</v>
      </c>
      <c r="C2321" t="s">
        <v>13</v>
      </c>
      <c r="D2321">
        <v>1975</v>
      </c>
      <c r="E2321">
        <v>9</v>
      </c>
      <c r="F2321">
        <v>4</v>
      </c>
      <c r="G2321">
        <v>2</v>
      </c>
      <c r="H2321">
        <v>9</v>
      </c>
      <c r="I2321">
        <v>5</v>
      </c>
      <c r="J2321">
        <v>4.5</v>
      </c>
      <c r="K2321">
        <v>21.95</v>
      </c>
      <c r="L2321">
        <v>0</v>
      </c>
      <c r="M2321">
        <v>0</v>
      </c>
      <c r="N2321">
        <v>0</v>
      </c>
      <c r="O2321" s="2">
        <f t="shared" si="151"/>
        <v>1</v>
      </c>
      <c r="P2321" s="2">
        <f t="shared" si="152"/>
        <v>2.25</v>
      </c>
      <c r="Q2321">
        <f t="shared" si="153"/>
        <v>26.45</v>
      </c>
      <c r="R2321">
        <f t="shared" si="154"/>
        <v>0</v>
      </c>
      <c r="S2321" s="3">
        <f>IF(odi[[#This Row],[Milestones]]=0,0,(odi[[#This Row],[Mat]]/odi[[#This Row],[Milestones]]))</f>
        <v>0</v>
      </c>
      <c r="T2321" s="3">
        <f>odi[[#This Row],[Milestones]]/odi[[#This Row],[Mat]]*100</f>
        <v>0</v>
      </c>
      <c r="U2321" s="3"/>
    </row>
    <row r="2322" spans="1:21" x14ac:dyDescent="0.3">
      <c r="A2322">
        <v>26</v>
      </c>
      <c r="B2322" t="s">
        <v>3124</v>
      </c>
      <c r="C2322" t="s">
        <v>19</v>
      </c>
      <c r="D2322">
        <v>2006</v>
      </c>
      <c r="E2322">
        <v>11</v>
      </c>
      <c r="F2322">
        <v>8</v>
      </c>
      <c r="G2322">
        <v>2</v>
      </c>
      <c r="H2322">
        <v>15</v>
      </c>
      <c r="I2322">
        <v>7</v>
      </c>
      <c r="J2322">
        <v>2.5</v>
      </c>
      <c r="K2322">
        <v>23.8</v>
      </c>
      <c r="L2322">
        <v>0</v>
      </c>
      <c r="M2322">
        <v>0</v>
      </c>
      <c r="N2322">
        <v>3</v>
      </c>
      <c r="O2322" s="2">
        <f t="shared" si="151"/>
        <v>1.3636363636363635</v>
      </c>
      <c r="P2322" s="2">
        <f t="shared" si="152"/>
        <v>1.875</v>
      </c>
      <c r="Q2322">
        <f t="shared" si="153"/>
        <v>26.3</v>
      </c>
      <c r="R2322">
        <f t="shared" si="154"/>
        <v>0</v>
      </c>
      <c r="S2322" s="3">
        <f>IF(odi[[#This Row],[Milestones]]=0,0,(odi[[#This Row],[Mat]]/odi[[#This Row],[Milestones]]))</f>
        <v>0</v>
      </c>
      <c r="T2322" s="3">
        <f>odi[[#This Row],[Milestones]]/odi[[#This Row],[Mat]]*100</f>
        <v>0</v>
      </c>
      <c r="U2322" s="3"/>
    </row>
    <row r="2323" spans="1:21" x14ac:dyDescent="0.3">
      <c r="A2323">
        <v>27</v>
      </c>
      <c r="B2323" t="s">
        <v>992</v>
      </c>
      <c r="C2323" t="s">
        <v>19</v>
      </c>
      <c r="D2323">
        <v>2019</v>
      </c>
      <c r="E2323">
        <v>83</v>
      </c>
      <c r="F2323">
        <v>40</v>
      </c>
      <c r="G2323">
        <v>20</v>
      </c>
      <c r="H2323">
        <v>48</v>
      </c>
      <c r="I2323">
        <v>6</v>
      </c>
      <c r="J2323">
        <v>2.4</v>
      </c>
      <c r="K2323">
        <v>23.76</v>
      </c>
      <c r="L2323">
        <v>0</v>
      </c>
      <c r="M2323">
        <v>0</v>
      </c>
      <c r="N2323">
        <v>7</v>
      </c>
      <c r="O2323" s="2">
        <f t="shared" si="151"/>
        <v>0.57831325301204817</v>
      </c>
      <c r="P2323" s="2">
        <f t="shared" si="152"/>
        <v>1.2</v>
      </c>
      <c r="Q2323">
        <f t="shared" si="153"/>
        <v>26.16</v>
      </c>
      <c r="R2323">
        <f t="shared" si="154"/>
        <v>0</v>
      </c>
      <c r="S2323" s="3">
        <f>IF(odi[[#This Row],[Milestones]]=0,0,(odi[[#This Row],[Mat]]/odi[[#This Row],[Milestones]]))</f>
        <v>0</v>
      </c>
      <c r="T2323" s="3">
        <f>odi[[#This Row],[Milestones]]/odi[[#This Row],[Mat]]*100</f>
        <v>0</v>
      </c>
      <c r="U2323" s="3"/>
    </row>
    <row r="2324" spans="1:21" x14ac:dyDescent="0.3">
      <c r="A2324">
        <v>13</v>
      </c>
      <c r="B2324" t="s">
        <v>2744</v>
      </c>
      <c r="C2324" t="s">
        <v>2020</v>
      </c>
      <c r="D2324">
        <v>1999</v>
      </c>
      <c r="E2324">
        <v>5</v>
      </c>
      <c r="F2324">
        <v>5</v>
      </c>
      <c r="G2324">
        <v>0</v>
      </c>
      <c r="H2324">
        <v>19</v>
      </c>
      <c r="I2324">
        <v>13</v>
      </c>
      <c r="J2324">
        <v>3.8</v>
      </c>
      <c r="K2324">
        <v>22.35</v>
      </c>
      <c r="L2324">
        <v>0</v>
      </c>
      <c r="M2324">
        <v>0</v>
      </c>
      <c r="N2324">
        <v>0</v>
      </c>
      <c r="O2324" s="2">
        <f t="shared" si="151"/>
        <v>3.8</v>
      </c>
      <c r="P2324" s="2">
        <f t="shared" si="152"/>
        <v>3.8</v>
      </c>
      <c r="Q2324">
        <f t="shared" si="153"/>
        <v>26.150000000000002</v>
      </c>
      <c r="R2324">
        <f t="shared" si="154"/>
        <v>0</v>
      </c>
      <c r="S2324" s="3">
        <f>IF(odi[[#This Row],[Milestones]]=0,0,(odi[[#This Row],[Mat]]/odi[[#This Row],[Milestones]]))</f>
        <v>0</v>
      </c>
      <c r="T2324" s="3">
        <f>odi[[#This Row],[Milestones]]/odi[[#This Row],[Mat]]*100</f>
        <v>0</v>
      </c>
      <c r="U2324" s="3"/>
    </row>
    <row r="2325" spans="1:21" x14ac:dyDescent="0.3">
      <c r="A2325">
        <v>30</v>
      </c>
      <c r="B2325" t="s">
        <v>3386</v>
      </c>
      <c r="C2325" t="s">
        <v>16</v>
      </c>
      <c r="D2325">
        <v>1987</v>
      </c>
      <c r="E2325">
        <v>2</v>
      </c>
      <c r="F2325">
        <v>2</v>
      </c>
      <c r="G2325">
        <v>1</v>
      </c>
      <c r="H2325">
        <v>3</v>
      </c>
      <c r="I2325">
        <v>3</v>
      </c>
      <c r="J2325">
        <v>3</v>
      </c>
      <c r="K2325">
        <v>23.07</v>
      </c>
      <c r="L2325">
        <v>0</v>
      </c>
      <c r="M2325">
        <v>0</v>
      </c>
      <c r="N2325">
        <v>1</v>
      </c>
      <c r="O2325" s="2">
        <f t="shared" si="151"/>
        <v>1.5</v>
      </c>
      <c r="P2325" s="2">
        <f t="shared" si="152"/>
        <v>1.5</v>
      </c>
      <c r="Q2325">
        <f t="shared" si="153"/>
        <v>26.07</v>
      </c>
      <c r="R2325">
        <f t="shared" si="154"/>
        <v>0</v>
      </c>
      <c r="S2325" s="3">
        <f>IF(odi[[#This Row],[Milestones]]=0,0,(odi[[#This Row],[Mat]]/odi[[#This Row],[Milestones]]))</f>
        <v>0</v>
      </c>
      <c r="T2325" s="3">
        <f>odi[[#This Row],[Milestones]]/odi[[#This Row],[Mat]]*100</f>
        <v>0</v>
      </c>
      <c r="U2325" s="3"/>
    </row>
    <row r="2326" spans="1:21" x14ac:dyDescent="0.3">
      <c r="A2326">
        <v>6</v>
      </c>
      <c r="B2326" t="s">
        <v>3441</v>
      </c>
      <c r="C2326" t="s">
        <v>2024</v>
      </c>
      <c r="D2326">
        <v>2006</v>
      </c>
      <c r="E2326">
        <v>2</v>
      </c>
      <c r="F2326">
        <v>2</v>
      </c>
      <c r="G2326">
        <v>1</v>
      </c>
      <c r="H2326">
        <v>1</v>
      </c>
      <c r="I2326">
        <v>1</v>
      </c>
      <c r="J2326">
        <v>1</v>
      </c>
      <c r="K2326">
        <v>25</v>
      </c>
      <c r="L2326">
        <v>0</v>
      </c>
      <c r="M2326">
        <v>0</v>
      </c>
      <c r="N2326">
        <v>1</v>
      </c>
      <c r="O2326" s="2">
        <f t="shared" si="151"/>
        <v>0.5</v>
      </c>
      <c r="P2326" s="2">
        <f t="shared" si="152"/>
        <v>0.5</v>
      </c>
      <c r="Q2326">
        <f t="shared" si="153"/>
        <v>26</v>
      </c>
      <c r="R2326">
        <f t="shared" si="154"/>
        <v>0</v>
      </c>
      <c r="S2326" s="3">
        <f>IF(odi[[#This Row],[Milestones]]=0,0,(odi[[#This Row],[Mat]]/odi[[#This Row],[Milestones]]))</f>
        <v>0</v>
      </c>
      <c r="T2326" s="3">
        <f>odi[[#This Row],[Milestones]]/odi[[#This Row],[Mat]]*100</f>
        <v>0</v>
      </c>
      <c r="U2326" s="3"/>
    </row>
    <row r="2327" spans="1:21" x14ac:dyDescent="0.3">
      <c r="A2327">
        <v>14</v>
      </c>
      <c r="B2327" t="s">
        <v>3297</v>
      </c>
      <c r="C2327" t="s">
        <v>11</v>
      </c>
      <c r="D2327">
        <v>1995</v>
      </c>
      <c r="E2327">
        <v>3</v>
      </c>
      <c r="F2327">
        <v>2</v>
      </c>
      <c r="G2327">
        <v>1</v>
      </c>
      <c r="H2327">
        <v>6</v>
      </c>
      <c r="I2327">
        <v>3</v>
      </c>
      <c r="J2327">
        <v>6</v>
      </c>
      <c r="K2327">
        <v>20</v>
      </c>
      <c r="L2327">
        <v>0</v>
      </c>
      <c r="M2327">
        <v>0</v>
      </c>
      <c r="N2327">
        <v>0</v>
      </c>
      <c r="O2327" s="2">
        <f t="shared" si="151"/>
        <v>2</v>
      </c>
      <c r="P2327" s="2">
        <f t="shared" si="152"/>
        <v>3</v>
      </c>
      <c r="Q2327">
        <f t="shared" si="153"/>
        <v>26</v>
      </c>
      <c r="R2327">
        <f t="shared" si="154"/>
        <v>0</v>
      </c>
      <c r="S2327" s="3">
        <f>IF(odi[[#This Row],[Milestones]]=0,0,(odi[[#This Row],[Mat]]/odi[[#This Row],[Milestones]]))</f>
        <v>0</v>
      </c>
      <c r="T2327" s="3">
        <f>odi[[#This Row],[Milestones]]/odi[[#This Row],[Mat]]*100</f>
        <v>0</v>
      </c>
      <c r="U2327" s="3"/>
    </row>
    <row r="2328" spans="1:21" x14ac:dyDescent="0.3">
      <c r="A2328">
        <v>46</v>
      </c>
      <c r="B2328" t="s">
        <v>3211</v>
      </c>
      <c r="C2328" t="s">
        <v>2021</v>
      </c>
      <c r="D2328">
        <v>2003</v>
      </c>
      <c r="E2328">
        <v>6</v>
      </c>
      <c r="F2328">
        <v>5</v>
      </c>
      <c r="G2328">
        <v>1</v>
      </c>
      <c r="H2328">
        <v>10</v>
      </c>
      <c r="I2328">
        <v>7</v>
      </c>
      <c r="J2328">
        <v>2.5</v>
      </c>
      <c r="K2328">
        <v>23.25</v>
      </c>
      <c r="L2328">
        <v>0</v>
      </c>
      <c r="M2328">
        <v>0</v>
      </c>
      <c r="N2328">
        <v>3</v>
      </c>
      <c r="O2328" s="2">
        <f t="shared" si="151"/>
        <v>1.6666666666666667</v>
      </c>
      <c r="P2328" s="2">
        <f t="shared" si="152"/>
        <v>2</v>
      </c>
      <c r="Q2328">
        <f t="shared" si="153"/>
        <v>25.75</v>
      </c>
      <c r="R2328">
        <f t="shared" si="154"/>
        <v>0</v>
      </c>
      <c r="S2328" s="3">
        <f>IF(odi[[#This Row],[Milestones]]=0,0,(odi[[#This Row],[Mat]]/odi[[#This Row],[Milestones]]))</f>
        <v>0</v>
      </c>
      <c r="T2328" s="3">
        <f>odi[[#This Row],[Milestones]]/odi[[#This Row],[Mat]]*100</f>
        <v>0</v>
      </c>
      <c r="U2328" s="3"/>
    </row>
    <row r="2329" spans="1:21" x14ac:dyDescent="0.3">
      <c r="A2329">
        <v>40</v>
      </c>
      <c r="B2329" t="s">
        <v>1787</v>
      </c>
      <c r="C2329" t="s">
        <v>14</v>
      </c>
      <c r="D2329">
        <v>2018</v>
      </c>
      <c r="E2329">
        <v>9</v>
      </c>
      <c r="F2329">
        <v>7</v>
      </c>
      <c r="G2329">
        <v>4</v>
      </c>
      <c r="H2329">
        <v>10</v>
      </c>
      <c r="I2329">
        <v>4</v>
      </c>
      <c r="J2329">
        <v>3.33</v>
      </c>
      <c r="K2329">
        <v>22.22</v>
      </c>
      <c r="L2329">
        <v>0</v>
      </c>
      <c r="M2329">
        <v>0</v>
      </c>
      <c r="N2329">
        <v>1</v>
      </c>
      <c r="O2329" s="2">
        <f t="shared" si="151"/>
        <v>1.1111111111111112</v>
      </c>
      <c r="P2329" s="2">
        <f t="shared" si="152"/>
        <v>1.4285714285714286</v>
      </c>
      <c r="Q2329">
        <f t="shared" si="153"/>
        <v>25.549999999999997</v>
      </c>
      <c r="R2329">
        <f t="shared" si="154"/>
        <v>0</v>
      </c>
      <c r="S2329" s="3">
        <f>IF(odi[[#This Row],[Milestones]]=0,0,(odi[[#This Row],[Mat]]/odi[[#This Row],[Milestones]]))</f>
        <v>0</v>
      </c>
      <c r="T2329" s="3">
        <f>odi[[#This Row],[Milestones]]/odi[[#This Row],[Mat]]*100</f>
        <v>0</v>
      </c>
      <c r="U2329" s="3"/>
    </row>
    <row r="2330" spans="1:21" x14ac:dyDescent="0.3">
      <c r="A2330">
        <v>46</v>
      </c>
      <c r="B2330" t="s">
        <v>3434</v>
      </c>
      <c r="C2330" t="s">
        <v>12</v>
      </c>
      <c r="D2330">
        <v>2016</v>
      </c>
      <c r="E2330">
        <v>2</v>
      </c>
      <c r="F2330">
        <v>2</v>
      </c>
      <c r="G2330">
        <v>0</v>
      </c>
      <c r="H2330">
        <v>1</v>
      </c>
      <c r="I2330">
        <v>1</v>
      </c>
      <c r="J2330">
        <v>0.5</v>
      </c>
      <c r="K2330">
        <v>25</v>
      </c>
      <c r="L2330">
        <v>0</v>
      </c>
      <c r="M2330">
        <v>0</v>
      </c>
      <c r="N2330">
        <v>1</v>
      </c>
      <c r="O2330" s="2">
        <f t="shared" si="151"/>
        <v>0.5</v>
      </c>
      <c r="P2330" s="2">
        <f t="shared" si="152"/>
        <v>0.5</v>
      </c>
      <c r="Q2330">
        <f t="shared" si="153"/>
        <v>25.5</v>
      </c>
      <c r="R2330">
        <f t="shared" si="154"/>
        <v>0</v>
      </c>
      <c r="S2330" s="3">
        <f>IF(odi[[#This Row],[Milestones]]=0,0,(odi[[#This Row],[Mat]]/odi[[#This Row],[Milestones]]))</f>
        <v>0</v>
      </c>
      <c r="T2330" s="3">
        <f>odi[[#This Row],[Milestones]]/odi[[#This Row],[Mat]]*100</f>
        <v>0</v>
      </c>
      <c r="U2330" s="3"/>
    </row>
    <row r="2331" spans="1:21" x14ac:dyDescent="0.3">
      <c r="A2331">
        <v>17</v>
      </c>
      <c r="B2331" t="s">
        <v>1165</v>
      </c>
      <c r="C2331" t="s">
        <v>2034</v>
      </c>
      <c r="D2331">
        <v>2019</v>
      </c>
      <c r="E2331">
        <v>4</v>
      </c>
      <c r="F2331">
        <v>2</v>
      </c>
      <c r="G2331">
        <v>1</v>
      </c>
      <c r="H2331">
        <v>4</v>
      </c>
      <c r="I2331">
        <v>3</v>
      </c>
      <c r="J2331">
        <v>4</v>
      </c>
      <c r="K2331">
        <v>21.05</v>
      </c>
      <c r="L2331">
        <v>0</v>
      </c>
      <c r="M2331">
        <v>0</v>
      </c>
      <c r="N2331">
        <v>0</v>
      </c>
      <c r="O2331" s="2">
        <f t="shared" si="151"/>
        <v>1</v>
      </c>
      <c r="P2331" s="2">
        <f t="shared" si="152"/>
        <v>2</v>
      </c>
      <c r="Q2331">
        <f t="shared" si="153"/>
        <v>25.05</v>
      </c>
      <c r="R2331">
        <f t="shared" si="154"/>
        <v>0</v>
      </c>
      <c r="S2331" s="3">
        <f>IF(odi[[#This Row],[Milestones]]=0,0,(odi[[#This Row],[Mat]]/odi[[#This Row],[Milestones]]))</f>
        <v>0</v>
      </c>
      <c r="T2331" s="3">
        <f>odi[[#This Row],[Milestones]]/odi[[#This Row],[Mat]]*100</f>
        <v>0</v>
      </c>
      <c r="U2331" s="3"/>
    </row>
    <row r="2332" spans="1:21" x14ac:dyDescent="0.3">
      <c r="A2332">
        <v>29</v>
      </c>
      <c r="B2332" t="s">
        <v>3272</v>
      </c>
      <c r="C2332" t="s">
        <v>2024</v>
      </c>
      <c r="D2332">
        <v>1997</v>
      </c>
      <c r="E2332">
        <v>9</v>
      </c>
      <c r="F2332">
        <v>3</v>
      </c>
      <c r="G2332">
        <v>3</v>
      </c>
      <c r="H2332">
        <v>7</v>
      </c>
      <c r="I2332">
        <v>6</v>
      </c>
      <c r="J2332">
        <v>0</v>
      </c>
      <c r="K2332">
        <v>25</v>
      </c>
      <c r="L2332">
        <v>0</v>
      </c>
      <c r="M2332">
        <v>0</v>
      </c>
      <c r="N2332">
        <v>0</v>
      </c>
      <c r="O2332" s="2">
        <f t="shared" si="151"/>
        <v>0.77777777777777779</v>
      </c>
      <c r="P2332" s="2">
        <f t="shared" si="152"/>
        <v>2.3333333333333335</v>
      </c>
      <c r="Q2332">
        <f t="shared" si="153"/>
        <v>25</v>
      </c>
      <c r="R2332">
        <f t="shared" si="154"/>
        <v>0</v>
      </c>
      <c r="S2332" s="3">
        <f>IF(odi[[#This Row],[Milestones]]=0,0,(odi[[#This Row],[Mat]]/odi[[#This Row],[Milestones]]))</f>
        <v>0</v>
      </c>
      <c r="T2332" s="3">
        <f>odi[[#This Row],[Milestones]]/odi[[#This Row],[Mat]]*100</f>
        <v>0</v>
      </c>
      <c r="U2332" s="3"/>
    </row>
    <row r="2333" spans="1:21" x14ac:dyDescent="0.3">
      <c r="A2333">
        <v>49</v>
      </c>
      <c r="B2333" t="s">
        <v>1638</v>
      </c>
      <c r="C2333" t="s">
        <v>2023</v>
      </c>
      <c r="D2333">
        <v>2019</v>
      </c>
      <c r="E2333">
        <v>3</v>
      </c>
      <c r="F2333">
        <v>2</v>
      </c>
      <c r="G2333">
        <v>2</v>
      </c>
      <c r="H2333">
        <v>5</v>
      </c>
      <c r="I2333">
        <v>3</v>
      </c>
      <c r="J2333">
        <v>0</v>
      </c>
      <c r="K2333">
        <v>25</v>
      </c>
      <c r="L2333">
        <v>0</v>
      </c>
      <c r="M2333">
        <v>0</v>
      </c>
      <c r="N2333">
        <v>0</v>
      </c>
      <c r="O2333" s="2">
        <f t="shared" si="151"/>
        <v>1.6666666666666667</v>
      </c>
      <c r="P2333" s="2">
        <f t="shared" si="152"/>
        <v>2.5</v>
      </c>
      <c r="Q2333">
        <f t="shared" si="153"/>
        <v>25</v>
      </c>
      <c r="R2333">
        <f t="shared" si="154"/>
        <v>0</v>
      </c>
      <c r="S2333" s="3">
        <f>IF(odi[[#This Row],[Milestones]]=0,0,(odi[[#This Row],[Mat]]/odi[[#This Row],[Milestones]]))</f>
        <v>0</v>
      </c>
      <c r="T2333" s="3">
        <f>odi[[#This Row],[Milestones]]/odi[[#This Row],[Mat]]*100</f>
        <v>0</v>
      </c>
      <c r="U2333" s="3"/>
    </row>
    <row r="2334" spans="1:21" x14ac:dyDescent="0.3">
      <c r="A2334">
        <v>23</v>
      </c>
      <c r="B2334" t="s">
        <v>3342</v>
      </c>
      <c r="C2334" t="s">
        <v>16</v>
      </c>
      <c r="D2334">
        <v>1984</v>
      </c>
      <c r="E2334">
        <v>4</v>
      </c>
      <c r="F2334">
        <v>3</v>
      </c>
      <c r="G2334">
        <v>3</v>
      </c>
      <c r="H2334">
        <v>4</v>
      </c>
      <c r="I2334">
        <v>2</v>
      </c>
      <c r="J2334">
        <v>0</v>
      </c>
      <c r="K2334">
        <v>25</v>
      </c>
      <c r="L2334">
        <v>0</v>
      </c>
      <c r="M2334">
        <v>0</v>
      </c>
      <c r="N2334">
        <v>0</v>
      </c>
      <c r="O2334" s="2">
        <f t="shared" si="151"/>
        <v>1</v>
      </c>
      <c r="P2334" s="2">
        <f t="shared" si="152"/>
        <v>1.3333333333333333</v>
      </c>
      <c r="Q2334">
        <f t="shared" si="153"/>
        <v>25</v>
      </c>
      <c r="R2334">
        <f t="shared" si="154"/>
        <v>0</v>
      </c>
      <c r="S2334" s="3">
        <f>IF(odi[[#This Row],[Milestones]]=0,0,(odi[[#This Row],[Mat]]/odi[[#This Row],[Milestones]]))</f>
        <v>0</v>
      </c>
      <c r="T2334" s="3">
        <f>odi[[#This Row],[Milestones]]/odi[[#This Row],[Mat]]*100</f>
        <v>0</v>
      </c>
      <c r="U2334" s="3"/>
    </row>
    <row r="2335" spans="1:21" x14ac:dyDescent="0.3">
      <c r="A2335">
        <v>45</v>
      </c>
      <c r="B2335" t="s">
        <v>1205</v>
      </c>
      <c r="C2335" t="s">
        <v>17</v>
      </c>
      <c r="D2335">
        <v>2019</v>
      </c>
      <c r="E2335">
        <v>4</v>
      </c>
      <c r="F2335">
        <v>1</v>
      </c>
      <c r="G2335">
        <v>1</v>
      </c>
      <c r="H2335">
        <v>2</v>
      </c>
      <c r="I2335">
        <v>2</v>
      </c>
      <c r="J2335">
        <v>0</v>
      </c>
      <c r="K2335">
        <v>25</v>
      </c>
      <c r="L2335">
        <v>0</v>
      </c>
      <c r="M2335">
        <v>0</v>
      </c>
      <c r="N2335">
        <v>0</v>
      </c>
      <c r="O2335" s="2">
        <f t="shared" si="151"/>
        <v>0.5</v>
      </c>
      <c r="P2335" s="2">
        <f t="shared" si="152"/>
        <v>2</v>
      </c>
      <c r="Q2335">
        <f t="shared" si="153"/>
        <v>25</v>
      </c>
      <c r="R2335">
        <f t="shared" si="154"/>
        <v>0</v>
      </c>
      <c r="S2335" s="3">
        <f>IF(odi[[#This Row],[Milestones]]=0,0,(odi[[#This Row],[Mat]]/odi[[#This Row],[Milestones]]))</f>
        <v>0</v>
      </c>
      <c r="T2335" s="3">
        <f>odi[[#This Row],[Milestones]]/odi[[#This Row],[Mat]]*100</f>
        <v>0</v>
      </c>
      <c r="U2335" s="3"/>
    </row>
    <row r="2336" spans="1:21" x14ac:dyDescent="0.3">
      <c r="A2336">
        <v>28</v>
      </c>
      <c r="B2336" t="s">
        <v>3422</v>
      </c>
      <c r="C2336" t="s">
        <v>2021</v>
      </c>
      <c r="D2336">
        <v>1996</v>
      </c>
      <c r="E2336">
        <v>5</v>
      </c>
      <c r="F2336">
        <v>1</v>
      </c>
      <c r="G2336">
        <v>1</v>
      </c>
      <c r="H2336">
        <v>1</v>
      </c>
      <c r="I2336">
        <v>1</v>
      </c>
      <c r="J2336">
        <v>0</v>
      </c>
      <c r="K2336">
        <v>25</v>
      </c>
      <c r="L2336">
        <v>0</v>
      </c>
      <c r="M2336">
        <v>0</v>
      </c>
      <c r="N2336">
        <v>0</v>
      </c>
      <c r="O2336" s="2">
        <f t="shared" si="151"/>
        <v>0.2</v>
      </c>
      <c r="P2336" s="2">
        <f t="shared" si="152"/>
        <v>1</v>
      </c>
      <c r="Q2336">
        <f t="shared" si="153"/>
        <v>25</v>
      </c>
      <c r="R2336">
        <f t="shared" si="154"/>
        <v>0</v>
      </c>
      <c r="S2336" s="3">
        <f>IF(odi[[#This Row],[Milestones]]=0,0,(odi[[#This Row],[Mat]]/odi[[#This Row],[Milestones]]))</f>
        <v>0</v>
      </c>
      <c r="T2336" s="3">
        <f>odi[[#This Row],[Milestones]]/odi[[#This Row],[Mat]]*100</f>
        <v>0</v>
      </c>
      <c r="U2336" s="3"/>
    </row>
    <row r="2337" spans="1:21" x14ac:dyDescent="0.3">
      <c r="A2337">
        <v>6</v>
      </c>
      <c r="B2337" t="s">
        <v>1772</v>
      </c>
      <c r="C2337" t="s">
        <v>13</v>
      </c>
      <c r="D2337">
        <v>2016</v>
      </c>
      <c r="E2337">
        <v>10</v>
      </c>
      <c r="F2337">
        <v>5</v>
      </c>
      <c r="G2337">
        <v>4</v>
      </c>
      <c r="H2337">
        <v>7</v>
      </c>
      <c r="I2337">
        <v>6</v>
      </c>
      <c r="J2337">
        <v>7</v>
      </c>
      <c r="K2337">
        <v>17.5</v>
      </c>
      <c r="L2337">
        <v>0</v>
      </c>
      <c r="M2337">
        <v>0</v>
      </c>
      <c r="N2337">
        <v>0</v>
      </c>
      <c r="O2337" s="2">
        <f t="shared" si="151"/>
        <v>0.7</v>
      </c>
      <c r="P2337" s="2">
        <f t="shared" si="152"/>
        <v>1.4</v>
      </c>
      <c r="Q2337">
        <f t="shared" si="153"/>
        <v>24.5</v>
      </c>
      <c r="R2337">
        <f t="shared" si="154"/>
        <v>0</v>
      </c>
      <c r="S2337" s="3">
        <f>IF(odi[[#This Row],[Milestones]]=0,0,(odi[[#This Row],[Mat]]/odi[[#This Row],[Milestones]]))</f>
        <v>0</v>
      </c>
      <c r="T2337" s="3">
        <f>odi[[#This Row],[Milestones]]/odi[[#This Row],[Mat]]*100</f>
        <v>0</v>
      </c>
      <c r="U2337" s="3"/>
    </row>
    <row r="2338" spans="1:21" x14ac:dyDescent="0.3">
      <c r="A2338">
        <v>40</v>
      </c>
      <c r="B2338" t="s">
        <v>3134</v>
      </c>
      <c r="C2338" t="s">
        <v>2030</v>
      </c>
      <c r="D2338">
        <v>1979</v>
      </c>
      <c r="E2338">
        <v>3</v>
      </c>
      <c r="F2338">
        <v>3</v>
      </c>
      <c r="G2338">
        <v>0</v>
      </c>
      <c r="H2338">
        <v>15</v>
      </c>
      <c r="I2338">
        <v>8</v>
      </c>
      <c r="J2338">
        <v>5</v>
      </c>
      <c r="K2338">
        <v>19.48</v>
      </c>
      <c r="L2338">
        <v>0</v>
      </c>
      <c r="M2338">
        <v>0</v>
      </c>
      <c r="N2338">
        <v>0</v>
      </c>
      <c r="O2338" s="2">
        <f t="shared" si="151"/>
        <v>5</v>
      </c>
      <c r="P2338" s="2">
        <f t="shared" si="152"/>
        <v>5</v>
      </c>
      <c r="Q2338">
        <f t="shared" si="153"/>
        <v>24.48</v>
      </c>
      <c r="R2338">
        <f t="shared" si="154"/>
        <v>0</v>
      </c>
      <c r="S2338" s="3">
        <f>IF(odi[[#This Row],[Milestones]]=0,0,(odi[[#This Row],[Mat]]/odi[[#This Row],[Milestones]]))</f>
        <v>0</v>
      </c>
      <c r="T2338" s="3">
        <f>odi[[#This Row],[Milestones]]/odi[[#This Row],[Mat]]*100</f>
        <v>0</v>
      </c>
      <c r="U2338" s="3"/>
    </row>
    <row r="2339" spans="1:21" x14ac:dyDescent="0.3">
      <c r="A2339">
        <v>2</v>
      </c>
      <c r="B2339" t="s">
        <v>3363</v>
      </c>
      <c r="C2339" t="s">
        <v>2020</v>
      </c>
      <c r="D2339">
        <v>1999</v>
      </c>
      <c r="E2339">
        <v>5</v>
      </c>
      <c r="F2339">
        <v>4</v>
      </c>
      <c r="G2339">
        <v>3</v>
      </c>
      <c r="H2339">
        <v>3</v>
      </c>
      <c r="I2339">
        <v>2</v>
      </c>
      <c r="J2339">
        <v>3</v>
      </c>
      <c r="K2339">
        <v>21.42</v>
      </c>
      <c r="L2339">
        <v>0</v>
      </c>
      <c r="M2339">
        <v>0</v>
      </c>
      <c r="N2339">
        <v>1</v>
      </c>
      <c r="O2339" s="2">
        <f t="shared" si="151"/>
        <v>0.6</v>
      </c>
      <c r="P2339" s="2">
        <f t="shared" si="152"/>
        <v>0.75</v>
      </c>
      <c r="Q2339">
        <f t="shared" si="153"/>
        <v>24.42</v>
      </c>
      <c r="R2339">
        <f t="shared" si="154"/>
        <v>0</v>
      </c>
      <c r="S2339" s="3">
        <f>IF(odi[[#This Row],[Milestones]]=0,0,(odi[[#This Row],[Mat]]/odi[[#This Row],[Milestones]]))</f>
        <v>0</v>
      </c>
      <c r="T2339" s="3">
        <f>odi[[#This Row],[Milestones]]/odi[[#This Row],[Mat]]*100</f>
        <v>0</v>
      </c>
      <c r="U2339" s="3"/>
    </row>
    <row r="2340" spans="1:21" x14ac:dyDescent="0.3">
      <c r="A2340">
        <v>19</v>
      </c>
      <c r="B2340" t="s">
        <v>3262</v>
      </c>
      <c r="C2340" t="s">
        <v>16</v>
      </c>
      <c r="D2340">
        <v>2016</v>
      </c>
      <c r="E2340">
        <v>14</v>
      </c>
      <c r="F2340">
        <v>7</v>
      </c>
      <c r="G2340">
        <v>4</v>
      </c>
      <c r="H2340">
        <v>8</v>
      </c>
      <c r="I2340">
        <v>6</v>
      </c>
      <c r="J2340">
        <v>2.66</v>
      </c>
      <c r="K2340">
        <v>21.62</v>
      </c>
      <c r="L2340">
        <v>0</v>
      </c>
      <c r="M2340">
        <v>0</v>
      </c>
      <c r="N2340">
        <v>2</v>
      </c>
      <c r="O2340" s="2">
        <f t="shared" si="151"/>
        <v>0.5714285714285714</v>
      </c>
      <c r="P2340" s="2">
        <f t="shared" si="152"/>
        <v>1.1428571428571428</v>
      </c>
      <c r="Q2340">
        <f t="shared" si="153"/>
        <v>24.28</v>
      </c>
      <c r="R2340">
        <f t="shared" si="154"/>
        <v>0</v>
      </c>
      <c r="S2340" s="3">
        <f>IF(odi[[#This Row],[Milestones]]=0,0,(odi[[#This Row],[Mat]]/odi[[#This Row],[Milestones]]))</f>
        <v>0</v>
      </c>
      <c r="T2340" s="3">
        <f>odi[[#This Row],[Milestones]]/odi[[#This Row],[Mat]]*100</f>
        <v>0</v>
      </c>
      <c r="U2340" s="3"/>
    </row>
    <row r="2341" spans="1:21" x14ac:dyDescent="0.3">
      <c r="A2341">
        <v>48</v>
      </c>
      <c r="B2341" t="s">
        <v>1291</v>
      </c>
      <c r="C2341" t="s">
        <v>21</v>
      </c>
      <c r="D2341">
        <v>2019</v>
      </c>
      <c r="E2341">
        <v>1</v>
      </c>
      <c r="F2341">
        <v>1</v>
      </c>
      <c r="G2341">
        <v>0</v>
      </c>
      <c r="H2341">
        <v>2</v>
      </c>
      <c r="I2341">
        <v>2</v>
      </c>
      <c r="J2341">
        <v>2</v>
      </c>
      <c r="K2341">
        <v>22.22</v>
      </c>
      <c r="L2341">
        <v>0</v>
      </c>
      <c r="M2341">
        <v>0</v>
      </c>
      <c r="N2341">
        <v>0</v>
      </c>
      <c r="O2341" s="2">
        <f t="shared" si="151"/>
        <v>2</v>
      </c>
      <c r="P2341" s="2">
        <f t="shared" si="152"/>
        <v>2</v>
      </c>
      <c r="Q2341">
        <f t="shared" si="153"/>
        <v>24.22</v>
      </c>
      <c r="R2341">
        <f t="shared" si="154"/>
        <v>0</v>
      </c>
      <c r="S2341" s="3">
        <f>IF(odi[[#This Row],[Milestones]]=0,0,(odi[[#This Row],[Mat]]/odi[[#This Row],[Milestones]]))</f>
        <v>0</v>
      </c>
      <c r="T2341" s="3">
        <f>odi[[#This Row],[Milestones]]/odi[[#This Row],[Mat]]*100</f>
        <v>0</v>
      </c>
      <c r="U2341" s="3"/>
    </row>
    <row r="2342" spans="1:21" x14ac:dyDescent="0.3">
      <c r="A2342">
        <v>12</v>
      </c>
      <c r="B2342" t="s">
        <v>3410</v>
      </c>
      <c r="C2342" t="s">
        <v>2030</v>
      </c>
      <c r="D2342">
        <v>2013</v>
      </c>
      <c r="E2342">
        <v>1</v>
      </c>
      <c r="F2342">
        <v>1</v>
      </c>
      <c r="G2342">
        <v>0</v>
      </c>
      <c r="H2342">
        <v>2</v>
      </c>
      <c r="I2342">
        <v>2</v>
      </c>
      <c r="J2342">
        <v>2</v>
      </c>
      <c r="K2342">
        <v>22.22</v>
      </c>
      <c r="L2342">
        <v>0</v>
      </c>
      <c r="M2342">
        <v>0</v>
      </c>
      <c r="N2342">
        <v>0</v>
      </c>
      <c r="O2342" s="2">
        <f t="shared" si="151"/>
        <v>2</v>
      </c>
      <c r="P2342" s="2">
        <f t="shared" si="152"/>
        <v>2</v>
      </c>
      <c r="Q2342">
        <f t="shared" si="153"/>
        <v>24.22</v>
      </c>
      <c r="R2342">
        <f t="shared" si="154"/>
        <v>0</v>
      </c>
      <c r="S2342" s="3">
        <f>IF(odi[[#This Row],[Milestones]]=0,0,(odi[[#This Row],[Mat]]/odi[[#This Row],[Milestones]]))</f>
        <v>0</v>
      </c>
      <c r="T2342" s="3">
        <f>odi[[#This Row],[Milestones]]/odi[[#This Row],[Mat]]*100</f>
        <v>0</v>
      </c>
      <c r="U2342" s="3"/>
    </row>
    <row r="2343" spans="1:21" x14ac:dyDescent="0.3">
      <c r="A2343">
        <v>19</v>
      </c>
      <c r="B2343" t="s">
        <v>3301</v>
      </c>
      <c r="C2343" t="s">
        <v>17</v>
      </c>
      <c r="D2343">
        <v>1994</v>
      </c>
      <c r="E2343">
        <v>6</v>
      </c>
      <c r="F2343">
        <v>2</v>
      </c>
      <c r="G2343">
        <v>2</v>
      </c>
      <c r="H2343">
        <v>6</v>
      </c>
      <c r="I2343">
        <v>6</v>
      </c>
      <c r="J2343">
        <v>0</v>
      </c>
      <c r="K2343">
        <v>24</v>
      </c>
      <c r="L2343">
        <v>0</v>
      </c>
      <c r="M2343">
        <v>0</v>
      </c>
      <c r="N2343">
        <v>0</v>
      </c>
      <c r="O2343" s="2">
        <f t="shared" si="151"/>
        <v>1</v>
      </c>
      <c r="P2343" s="2">
        <f t="shared" si="152"/>
        <v>3</v>
      </c>
      <c r="Q2343">
        <f t="shared" si="153"/>
        <v>24</v>
      </c>
      <c r="R2343">
        <f t="shared" si="154"/>
        <v>0</v>
      </c>
      <c r="S2343" s="3">
        <f>IF(odi[[#This Row],[Milestones]]=0,0,(odi[[#This Row],[Mat]]/odi[[#This Row],[Milestones]]))</f>
        <v>0</v>
      </c>
      <c r="T2343" s="3">
        <f>odi[[#This Row],[Milestones]]/odi[[#This Row],[Mat]]*100</f>
        <v>0</v>
      </c>
      <c r="U2343" s="3"/>
    </row>
    <row r="2344" spans="1:21" x14ac:dyDescent="0.3">
      <c r="A2344">
        <v>2</v>
      </c>
      <c r="B2344" t="s">
        <v>3327</v>
      </c>
      <c r="C2344" t="s">
        <v>11</v>
      </c>
      <c r="D2344">
        <v>1987</v>
      </c>
      <c r="E2344">
        <v>16</v>
      </c>
      <c r="F2344">
        <v>4</v>
      </c>
      <c r="G2344">
        <v>2</v>
      </c>
      <c r="H2344">
        <v>5</v>
      </c>
      <c r="I2344">
        <v>2</v>
      </c>
      <c r="J2344">
        <v>2.5</v>
      </c>
      <c r="K2344">
        <v>20.83</v>
      </c>
      <c r="L2344">
        <v>0</v>
      </c>
      <c r="M2344">
        <v>0</v>
      </c>
      <c r="N2344">
        <v>0</v>
      </c>
      <c r="O2344" s="2">
        <f t="shared" si="151"/>
        <v>0.3125</v>
      </c>
      <c r="P2344" s="2">
        <f t="shared" si="152"/>
        <v>1.25</v>
      </c>
      <c r="Q2344">
        <f t="shared" si="153"/>
        <v>23.33</v>
      </c>
      <c r="R2344">
        <f t="shared" si="154"/>
        <v>0</v>
      </c>
      <c r="S2344" s="3">
        <f>IF(odi[[#This Row],[Milestones]]=0,0,(odi[[#This Row],[Mat]]/odi[[#This Row],[Milestones]]))</f>
        <v>0</v>
      </c>
      <c r="T2344" s="3">
        <f>odi[[#This Row],[Milestones]]/odi[[#This Row],[Mat]]*100</f>
        <v>0</v>
      </c>
      <c r="U2344" s="3"/>
    </row>
    <row r="2345" spans="1:21" x14ac:dyDescent="0.3">
      <c r="A2345">
        <v>25</v>
      </c>
      <c r="B2345" t="s">
        <v>3383</v>
      </c>
      <c r="C2345" t="s">
        <v>15</v>
      </c>
      <c r="D2345">
        <v>2001</v>
      </c>
      <c r="E2345">
        <v>5</v>
      </c>
      <c r="F2345">
        <v>1</v>
      </c>
      <c r="G2345">
        <v>1</v>
      </c>
      <c r="H2345">
        <v>3</v>
      </c>
      <c r="I2345">
        <v>3</v>
      </c>
      <c r="J2345">
        <v>0</v>
      </c>
      <c r="K2345">
        <v>23.07</v>
      </c>
      <c r="L2345">
        <v>0</v>
      </c>
      <c r="M2345">
        <v>0</v>
      </c>
      <c r="N2345">
        <v>0</v>
      </c>
      <c r="O2345" s="2">
        <f t="shared" si="151"/>
        <v>0.6</v>
      </c>
      <c r="P2345" s="2">
        <f t="shared" si="152"/>
        <v>3</v>
      </c>
      <c r="Q2345">
        <f t="shared" si="153"/>
        <v>23.07</v>
      </c>
      <c r="R2345">
        <f t="shared" si="154"/>
        <v>0</v>
      </c>
      <c r="S2345" s="3">
        <f>IF(odi[[#This Row],[Milestones]]=0,0,(odi[[#This Row],[Mat]]/odi[[#This Row],[Milestones]]))</f>
        <v>0</v>
      </c>
      <c r="T2345" s="3">
        <f>odi[[#This Row],[Milestones]]/odi[[#This Row],[Mat]]*100</f>
        <v>0</v>
      </c>
      <c r="U2345" s="3"/>
    </row>
    <row r="2346" spans="1:21" x14ac:dyDescent="0.3">
      <c r="A2346">
        <v>31</v>
      </c>
      <c r="B2346" t="s">
        <v>3387</v>
      </c>
      <c r="C2346" t="s">
        <v>2030</v>
      </c>
      <c r="D2346">
        <v>2009</v>
      </c>
      <c r="E2346">
        <v>1</v>
      </c>
      <c r="F2346">
        <v>1</v>
      </c>
      <c r="G2346">
        <v>1</v>
      </c>
      <c r="H2346">
        <v>3</v>
      </c>
      <c r="I2346">
        <v>3</v>
      </c>
      <c r="J2346">
        <v>0</v>
      </c>
      <c r="K2346">
        <v>23.07</v>
      </c>
      <c r="L2346">
        <v>0</v>
      </c>
      <c r="M2346">
        <v>0</v>
      </c>
      <c r="N2346">
        <v>0</v>
      </c>
      <c r="O2346" s="2">
        <f t="shared" si="151"/>
        <v>3</v>
      </c>
      <c r="P2346" s="2">
        <f t="shared" si="152"/>
        <v>3</v>
      </c>
      <c r="Q2346">
        <f t="shared" si="153"/>
        <v>23.07</v>
      </c>
      <c r="R2346">
        <f t="shared" si="154"/>
        <v>0</v>
      </c>
      <c r="S2346" s="3">
        <f>IF(odi[[#This Row],[Milestones]]=0,0,(odi[[#This Row],[Mat]]/odi[[#This Row],[Milestones]]))</f>
        <v>0</v>
      </c>
      <c r="T2346" s="3">
        <f>odi[[#This Row],[Milestones]]/odi[[#This Row],[Mat]]*100</f>
        <v>0</v>
      </c>
      <c r="U2346" s="3"/>
    </row>
    <row r="2347" spans="1:21" x14ac:dyDescent="0.3">
      <c r="A2347">
        <v>28</v>
      </c>
      <c r="B2347" t="s">
        <v>2986</v>
      </c>
      <c r="C2347" t="s">
        <v>2021</v>
      </c>
      <c r="D2347">
        <v>2011</v>
      </c>
      <c r="E2347">
        <v>21</v>
      </c>
      <c r="F2347">
        <v>12</v>
      </c>
      <c r="G2347">
        <v>2</v>
      </c>
      <c r="H2347">
        <v>28</v>
      </c>
      <c r="I2347">
        <v>8</v>
      </c>
      <c r="J2347">
        <v>2.8</v>
      </c>
      <c r="K2347">
        <v>20.14</v>
      </c>
      <c r="L2347">
        <v>0</v>
      </c>
      <c r="M2347">
        <v>0</v>
      </c>
      <c r="N2347">
        <v>4</v>
      </c>
      <c r="O2347" s="2">
        <f t="shared" si="151"/>
        <v>1.3333333333333333</v>
      </c>
      <c r="P2347" s="2">
        <f t="shared" si="152"/>
        <v>2.3333333333333335</v>
      </c>
      <c r="Q2347">
        <f t="shared" si="153"/>
        <v>22.94</v>
      </c>
      <c r="R2347">
        <f t="shared" si="154"/>
        <v>0</v>
      </c>
      <c r="S2347" s="3">
        <f>IF(odi[[#This Row],[Milestones]]=0,0,(odi[[#This Row],[Mat]]/odi[[#This Row],[Milestones]]))</f>
        <v>0</v>
      </c>
      <c r="T2347" s="3">
        <f>odi[[#This Row],[Milestones]]/odi[[#This Row],[Mat]]*100</f>
        <v>0</v>
      </c>
      <c r="U2347" s="3"/>
    </row>
    <row r="2348" spans="1:21" x14ac:dyDescent="0.3">
      <c r="A2348">
        <v>37</v>
      </c>
      <c r="B2348" t="s">
        <v>3354</v>
      </c>
      <c r="C2348" t="s">
        <v>2021</v>
      </c>
      <c r="D2348">
        <v>2011</v>
      </c>
      <c r="E2348">
        <v>1</v>
      </c>
      <c r="F2348">
        <v>1</v>
      </c>
      <c r="G2348">
        <v>0</v>
      </c>
      <c r="H2348">
        <v>4</v>
      </c>
      <c r="I2348">
        <v>4</v>
      </c>
      <c r="J2348">
        <v>4</v>
      </c>
      <c r="K2348">
        <v>18.18</v>
      </c>
      <c r="L2348">
        <v>0</v>
      </c>
      <c r="M2348">
        <v>0</v>
      </c>
      <c r="N2348">
        <v>0</v>
      </c>
      <c r="O2348" s="2">
        <f t="shared" si="151"/>
        <v>4</v>
      </c>
      <c r="P2348" s="2">
        <f t="shared" si="152"/>
        <v>4</v>
      </c>
      <c r="Q2348">
        <f t="shared" si="153"/>
        <v>22.18</v>
      </c>
      <c r="R2348">
        <f t="shared" si="154"/>
        <v>0</v>
      </c>
      <c r="S2348" s="3">
        <f>IF(odi[[#This Row],[Milestones]]=0,0,(odi[[#This Row],[Mat]]/odi[[#This Row],[Milestones]]))</f>
        <v>0</v>
      </c>
      <c r="T2348" s="3">
        <f>odi[[#This Row],[Milestones]]/odi[[#This Row],[Mat]]*100</f>
        <v>0</v>
      </c>
      <c r="U2348" s="3"/>
    </row>
    <row r="2349" spans="1:21" x14ac:dyDescent="0.3">
      <c r="A2349">
        <v>45</v>
      </c>
      <c r="B2349" t="s">
        <v>5050</v>
      </c>
      <c r="C2349" t="s">
        <v>16</v>
      </c>
      <c r="D2349">
        <v>1987</v>
      </c>
      <c r="E2349">
        <v>3</v>
      </c>
      <c r="F2349">
        <v>3</v>
      </c>
      <c r="G2349">
        <v>0</v>
      </c>
      <c r="H2349">
        <v>20</v>
      </c>
      <c r="I2349">
        <v>14</v>
      </c>
      <c r="J2349">
        <v>6.66</v>
      </c>
      <c r="K2349">
        <v>15.5</v>
      </c>
      <c r="L2349">
        <v>0</v>
      </c>
      <c r="M2349">
        <v>0</v>
      </c>
      <c r="N2349">
        <v>0</v>
      </c>
      <c r="O2349" s="2">
        <f t="shared" si="151"/>
        <v>6.666666666666667</v>
      </c>
      <c r="P2349" s="2">
        <f t="shared" si="152"/>
        <v>6.666666666666667</v>
      </c>
      <c r="Q2349">
        <f t="shared" si="153"/>
        <v>22.16</v>
      </c>
      <c r="R2349">
        <f t="shared" si="154"/>
        <v>0</v>
      </c>
      <c r="S2349" s="3">
        <f>IF(odi[[#This Row],[Milestones]]=0,0,(odi[[#This Row],[Mat]]/odi[[#This Row],[Milestones]]))</f>
        <v>0</v>
      </c>
      <c r="T2349" s="3">
        <f>odi[[#This Row],[Milestones]]/odi[[#This Row],[Mat]]*100</f>
        <v>0</v>
      </c>
      <c r="U2349" s="3"/>
    </row>
    <row r="2350" spans="1:21" x14ac:dyDescent="0.3">
      <c r="A2350">
        <v>8</v>
      </c>
      <c r="B2350" t="s">
        <v>5058</v>
      </c>
      <c r="C2350" t="s">
        <v>20</v>
      </c>
      <c r="D2350">
        <v>2015</v>
      </c>
      <c r="E2350">
        <v>14</v>
      </c>
      <c r="F2350">
        <v>7</v>
      </c>
      <c r="G2350">
        <v>5</v>
      </c>
      <c r="H2350">
        <v>4</v>
      </c>
      <c r="I2350">
        <v>2</v>
      </c>
      <c r="J2350">
        <v>2</v>
      </c>
      <c r="K2350">
        <v>20</v>
      </c>
      <c r="L2350">
        <v>0</v>
      </c>
      <c r="M2350">
        <v>0</v>
      </c>
      <c r="N2350">
        <v>2</v>
      </c>
      <c r="O2350" s="2">
        <f t="shared" si="151"/>
        <v>0.2857142857142857</v>
      </c>
      <c r="P2350" s="2">
        <f t="shared" si="152"/>
        <v>0.5714285714285714</v>
      </c>
      <c r="Q2350">
        <f t="shared" si="153"/>
        <v>22</v>
      </c>
      <c r="R2350">
        <f t="shared" si="154"/>
        <v>0</v>
      </c>
      <c r="S2350" s="3">
        <f>IF(odi[[#This Row],[Milestones]]=0,0,(odi[[#This Row],[Mat]]/odi[[#This Row],[Milestones]]))</f>
        <v>0</v>
      </c>
      <c r="T2350" s="3">
        <f>odi[[#This Row],[Milestones]]/odi[[#This Row],[Mat]]*100</f>
        <v>0</v>
      </c>
      <c r="U2350" s="3"/>
    </row>
    <row r="2351" spans="1:21" x14ac:dyDescent="0.3">
      <c r="A2351">
        <v>34</v>
      </c>
      <c r="B2351" t="s">
        <v>3390</v>
      </c>
      <c r="C2351" t="s">
        <v>21</v>
      </c>
      <c r="D2351">
        <v>2009</v>
      </c>
      <c r="E2351">
        <v>1</v>
      </c>
      <c r="F2351">
        <v>1</v>
      </c>
      <c r="G2351">
        <v>0</v>
      </c>
      <c r="H2351">
        <v>2</v>
      </c>
      <c r="I2351">
        <v>2</v>
      </c>
      <c r="J2351">
        <v>2</v>
      </c>
      <c r="K2351">
        <v>20</v>
      </c>
      <c r="L2351">
        <v>0</v>
      </c>
      <c r="M2351">
        <v>0</v>
      </c>
      <c r="N2351">
        <v>0</v>
      </c>
      <c r="O2351" s="2">
        <f t="shared" si="151"/>
        <v>2</v>
      </c>
      <c r="P2351" s="2">
        <f t="shared" si="152"/>
        <v>2</v>
      </c>
      <c r="Q2351">
        <f t="shared" si="153"/>
        <v>22</v>
      </c>
      <c r="R2351">
        <f t="shared" si="154"/>
        <v>0</v>
      </c>
      <c r="S2351" s="3">
        <f>IF(odi[[#This Row],[Milestones]]=0,0,(odi[[#This Row],[Mat]]/odi[[#This Row],[Milestones]]))</f>
        <v>0</v>
      </c>
      <c r="T2351" s="3">
        <f>odi[[#This Row],[Milestones]]/odi[[#This Row],[Mat]]*100</f>
        <v>0</v>
      </c>
      <c r="U2351" s="3"/>
    </row>
    <row r="2352" spans="1:21" x14ac:dyDescent="0.3">
      <c r="A2352">
        <v>43</v>
      </c>
      <c r="B2352" t="s">
        <v>3398</v>
      </c>
      <c r="C2352" t="s">
        <v>14</v>
      </c>
      <c r="D2352">
        <v>1994</v>
      </c>
      <c r="E2352">
        <v>1</v>
      </c>
      <c r="F2352">
        <v>1</v>
      </c>
      <c r="G2352">
        <v>0</v>
      </c>
      <c r="H2352">
        <v>2</v>
      </c>
      <c r="I2352">
        <v>2</v>
      </c>
      <c r="J2352">
        <v>2</v>
      </c>
      <c r="K2352">
        <v>20</v>
      </c>
      <c r="L2352">
        <v>0</v>
      </c>
      <c r="M2352">
        <v>0</v>
      </c>
      <c r="N2352">
        <v>0</v>
      </c>
      <c r="O2352" s="2">
        <f t="shared" si="151"/>
        <v>2</v>
      </c>
      <c r="P2352" s="2">
        <f t="shared" si="152"/>
        <v>2</v>
      </c>
      <c r="Q2352">
        <f t="shared" si="153"/>
        <v>22</v>
      </c>
      <c r="R2352">
        <f t="shared" si="154"/>
        <v>0</v>
      </c>
      <c r="S2352" s="3">
        <f>IF(odi[[#This Row],[Milestones]]=0,0,(odi[[#This Row],[Mat]]/odi[[#This Row],[Milestones]]))</f>
        <v>0</v>
      </c>
      <c r="T2352" s="3">
        <f>odi[[#This Row],[Milestones]]/odi[[#This Row],[Mat]]*100</f>
        <v>0</v>
      </c>
      <c r="U2352" s="3"/>
    </row>
    <row r="2353" spans="1:21" x14ac:dyDescent="0.3">
      <c r="A2353">
        <v>23</v>
      </c>
      <c r="B2353" t="s">
        <v>3418</v>
      </c>
      <c r="C2353" t="s">
        <v>14</v>
      </c>
      <c r="D2353">
        <v>1993</v>
      </c>
      <c r="E2353">
        <v>4</v>
      </c>
      <c r="F2353">
        <v>1</v>
      </c>
      <c r="G2353">
        <v>0</v>
      </c>
      <c r="H2353">
        <v>2</v>
      </c>
      <c r="I2353">
        <v>2</v>
      </c>
      <c r="J2353">
        <v>2</v>
      </c>
      <c r="K2353">
        <v>20</v>
      </c>
      <c r="L2353">
        <v>0</v>
      </c>
      <c r="M2353">
        <v>0</v>
      </c>
      <c r="N2353">
        <v>0</v>
      </c>
      <c r="O2353" s="2">
        <f t="shared" si="151"/>
        <v>0.5</v>
      </c>
      <c r="P2353" s="2">
        <f t="shared" si="152"/>
        <v>2</v>
      </c>
      <c r="Q2353">
        <f t="shared" si="153"/>
        <v>22</v>
      </c>
      <c r="R2353">
        <f t="shared" si="154"/>
        <v>0</v>
      </c>
      <c r="S2353" s="3">
        <f>IF(odi[[#This Row],[Milestones]]=0,0,(odi[[#This Row],[Mat]]/odi[[#This Row],[Milestones]]))</f>
        <v>0</v>
      </c>
      <c r="T2353" s="3">
        <f>odi[[#This Row],[Milestones]]/odi[[#This Row],[Mat]]*100</f>
        <v>0</v>
      </c>
      <c r="U2353" s="3"/>
    </row>
    <row r="2354" spans="1:21" x14ac:dyDescent="0.3">
      <c r="A2354">
        <v>47</v>
      </c>
      <c r="B2354" t="s">
        <v>3359</v>
      </c>
      <c r="C2354" t="s">
        <v>21</v>
      </c>
      <c r="D2354">
        <v>2010</v>
      </c>
      <c r="E2354">
        <v>2</v>
      </c>
      <c r="F2354">
        <v>1</v>
      </c>
      <c r="G2354">
        <v>0</v>
      </c>
      <c r="H2354">
        <v>3</v>
      </c>
      <c r="I2354">
        <v>3</v>
      </c>
      <c r="J2354">
        <v>3</v>
      </c>
      <c r="K2354">
        <v>18.75</v>
      </c>
      <c r="L2354">
        <v>0</v>
      </c>
      <c r="M2354">
        <v>0</v>
      </c>
      <c r="N2354">
        <v>0</v>
      </c>
      <c r="O2354" s="2">
        <f t="shared" si="151"/>
        <v>1.5</v>
      </c>
      <c r="P2354" s="2">
        <f t="shared" si="152"/>
        <v>3</v>
      </c>
      <c r="Q2354">
        <f t="shared" si="153"/>
        <v>21.75</v>
      </c>
      <c r="R2354">
        <f t="shared" si="154"/>
        <v>0</v>
      </c>
      <c r="S2354" s="3">
        <f>IF(odi[[#This Row],[Milestones]]=0,0,(odi[[#This Row],[Mat]]/odi[[#This Row],[Milestones]]))</f>
        <v>0</v>
      </c>
      <c r="T2354" s="3">
        <f>odi[[#This Row],[Milestones]]/odi[[#This Row],[Mat]]*100</f>
        <v>0</v>
      </c>
      <c r="U2354" s="3"/>
    </row>
    <row r="2355" spans="1:21" x14ac:dyDescent="0.3">
      <c r="A2355">
        <v>41</v>
      </c>
      <c r="B2355" t="s">
        <v>3396</v>
      </c>
      <c r="C2355" t="s">
        <v>2022</v>
      </c>
      <c r="D2355">
        <v>2019</v>
      </c>
      <c r="E2355">
        <v>2</v>
      </c>
      <c r="F2355">
        <v>2</v>
      </c>
      <c r="G2355">
        <v>0</v>
      </c>
      <c r="H2355">
        <v>2</v>
      </c>
      <c r="I2355">
        <v>2</v>
      </c>
      <c r="J2355">
        <v>1</v>
      </c>
      <c r="K2355">
        <v>20</v>
      </c>
      <c r="L2355">
        <v>0</v>
      </c>
      <c r="M2355">
        <v>0</v>
      </c>
      <c r="N2355">
        <v>1</v>
      </c>
      <c r="O2355" s="2">
        <f t="shared" si="151"/>
        <v>1</v>
      </c>
      <c r="P2355" s="2">
        <f t="shared" si="152"/>
        <v>1</v>
      </c>
      <c r="Q2355">
        <f t="shared" si="153"/>
        <v>21</v>
      </c>
      <c r="R2355">
        <f t="shared" si="154"/>
        <v>0</v>
      </c>
      <c r="S2355" s="3">
        <f>IF(odi[[#This Row],[Milestones]]=0,0,(odi[[#This Row],[Mat]]/odi[[#This Row],[Milestones]]))</f>
        <v>0</v>
      </c>
      <c r="T2355" s="3">
        <f>odi[[#This Row],[Milestones]]/odi[[#This Row],[Mat]]*100</f>
        <v>0</v>
      </c>
      <c r="U2355" s="3"/>
    </row>
    <row r="2356" spans="1:21" x14ac:dyDescent="0.3">
      <c r="A2356">
        <v>32</v>
      </c>
      <c r="B2356" t="s">
        <v>3424</v>
      </c>
      <c r="C2356" t="s">
        <v>13</v>
      </c>
      <c r="D2356">
        <v>1971</v>
      </c>
      <c r="E2356">
        <v>1</v>
      </c>
      <c r="F2356">
        <v>1</v>
      </c>
      <c r="G2356">
        <v>0</v>
      </c>
      <c r="H2356">
        <v>1</v>
      </c>
      <c r="I2356">
        <v>1</v>
      </c>
      <c r="J2356">
        <v>1</v>
      </c>
      <c r="K2356">
        <v>20</v>
      </c>
      <c r="L2356">
        <v>0</v>
      </c>
      <c r="M2356">
        <v>0</v>
      </c>
      <c r="N2356">
        <v>0</v>
      </c>
      <c r="O2356" s="2">
        <f t="shared" si="151"/>
        <v>1</v>
      </c>
      <c r="P2356" s="2">
        <f t="shared" si="152"/>
        <v>1</v>
      </c>
      <c r="Q2356">
        <f t="shared" si="153"/>
        <v>21</v>
      </c>
      <c r="R2356">
        <f t="shared" si="154"/>
        <v>0</v>
      </c>
      <c r="S2356" s="3">
        <f>IF(odi[[#This Row],[Milestones]]=0,0,(odi[[#This Row],[Mat]]/odi[[#This Row],[Milestones]]))</f>
        <v>0</v>
      </c>
      <c r="T2356" s="3">
        <f>odi[[#This Row],[Milestones]]/odi[[#This Row],[Mat]]*100</f>
        <v>0</v>
      </c>
      <c r="U2356" s="3"/>
    </row>
    <row r="2357" spans="1:21" x14ac:dyDescent="0.3">
      <c r="A2357">
        <v>14</v>
      </c>
      <c r="B2357" t="s">
        <v>3374</v>
      </c>
      <c r="C2357" t="s">
        <v>18</v>
      </c>
      <c r="D2357">
        <v>1994</v>
      </c>
      <c r="E2357">
        <v>1</v>
      </c>
      <c r="F2357">
        <v>1</v>
      </c>
      <c r="G2357">
        <v>0</v>
      </c>
      <c r="H2357">
        <v>3</v>
      </c>
      <c r="I2357">
        <v>3</v>
      </c>
      <c r="J2357">
        <v>3</v>
      </c>
      <c r="K2357">
        <v>17.64</v>
      </c>
      <c r="L2357">
        <v>0</v>
      </c>
      <c r="M2357">
        <v>0</v>
      </c>
      <c r="N2357">
        <v>0</v>
      </c>
      <c r="O2357" s="2">
        <f t="shared" si="151"/>
        <v>3</v>
      </c>
      <c r="P2357" s="2">
        <f t="shared" si="152"/>
        <v>3</v>
      </c>
      <c r="Q2357">
        <f t="shared" si="153"/>
        <v>20.64</v>
      </c>
      <c r="R2357">
        <f t="shared" si="154"/>
        <v>0</v>
      </c>
      <c r="S2357" s="3">
        <f>IF(odi[[#This Row],[Milestones]]=0,0,(odi[[#This Row],[Mat]]/odi[[#This Row],[Milestones]]))</f>
        <v>0</v>
      </c>
      <c r="T2357" s="3">
        <f>odi[[#This Row],[Milestones]]/odi[[#This Row],[Mat]]*100</f>
        <v>0</v>
      </c>
      <c r="U2357" s="3"/>
    </row>
    <row r="2358" spans="1:21" x14ac:dyDescent="0.3">
      <c r="A2358">
        <v>28</v>
      </c>
      <c r="B2358" t="s">
        <v>1316</v>
      </c>
      <c r="C2358" t="s">
        <v>2023</v>
      </c>
      <c r="D2358">
        <v>2018</v>
      </c>
      <c r="E2358">
        <v>1</v>
      </c>
      <c r="F2358">
        <v>1</v>
      </c>
      <c r="G2358">
        <v>1</v>
      </c>
      <c r="H2358">
        <v>9</v>
      </c>
      <c r="I2358">
        <v>9</v>
      </c>
      <c r="J2358">
        <v>0</v>
      </c>
      <c r="K2358">
        <v>20.45</v>
      </c>
      <c r="L2358">
        <v>0</v>
      </c>
      <c r="M2358">
        <v>0</v>
      </c>
      <c r="N2358">
        <v>0</v>
      </c>
      <c r="O2358" s="2">
        <f t="shared" si="151"/>
        <v>9</v>
      </c>
      <c r="P2358" s="2">
        <f t="shared" si="152"/>
        <v>9</v>
      </c>
      <c r="Q2358">
        <f t="shared" si="153"/>
        <v>20.45</v>
      </c>
      <c r="R2358">
        <f t="shared" si="154"/>
        <v>0</v>
      </c>
      <c r="S2358" s="3">
        <f>IF(odi[[#This Row],[Milestones]]=0,0,(odi[[#This Row],[Mat]]/odi[[#This Row],[Milestones]]))</f>
        <v>0</v>
      </c>
      <c r="T2358" s="3">
        <f>odi[[#This Row],[Milestones]]/odi[[#This Row],[Mat]]*100</f>
        <v>0</v>
      </c>
      <c r="U2358" s="3"/>
    </row>
    <row r="2359" spans="1:21" x14ac:dyDescent="0.3">
      <c r="A2359">
        <v>40</v>
      </c>
      <c r="B2359" t="s">
        <v>3242</v>
      </c>
      <c r="C2359" t="s">
        <v>2040</v>
      </c>
      <c r="D2359">
        <v>2004</v>
      </c>
      <c r="E2359">
        <v>2</v>
      </c>
      <c r="F2359">
        <v>2</v>
      </c>
      <c r="G2359">
        <v>0</v>
      </c>
      <c r="H2359">
        <v>9</v>
      </c>
      <c r="I2359">
        <v>8</v>
      </c>
      <c r="J2359">
        <v>4.5</v>
      </c>
      <c r="K2359">
        <v>15.78</v>
      </c>
      <c r="L2359">
        <v>0</v>
      </c>
      <c r="M2359">
        <v>0</v>
      </c>
      <c r="N2359">
        <v>0</v>
      </c>
      <c r="O2359" s="2">
        <f t="shared" si="151"/>
        <v>4.5</v>
      </c>
      <c r="P2359" s="2">
        <f t="shared" si="152"/>
        <v>4.5</v>
      </c>
      <c r="Q2359">
        <f t="shared" si="153"/>
        <v>20.28</v>
      </c>
      <c r="R2359">
        <f t="shared" si="154"/>
        <v>0</v>
      </c>
      <c r="S2359" s="3">
        <f>IF(odi[[#This Row],[Milestones]]=0,0,(odi[[#This Row],[Mat]]/odi[[#This Row],[Milestones]]))</f>
        <v>0</v>
      </c>
      <c r="T2359" s="3">
        <f>odi[[#This Row],[Milestones]]/odi[[#This Row],[Mat]]*100</f>
        <v>0</v>
      </c>
      <c r="U2359" s="3"/>
    </row>
    <row r="2360" spans="1:21" x14ac:dyDescent="0.3">
      <c r="A2360">
        <v>21</v>
      </c>
      <c r="B2360" t="s">
        <v>3416</v>
      </c>
      <c r="C2360" t="s">
        <v>14</v>
      </c>
      <c r="D2360">
        <v>1983</v>
      </c>
      <c r="E2360">
        <v>1</v>
      </c>
      <c r="F2360">
        <v>1</v>
      </c>
      <c r="G2360">
        <v>0</v>
      </c>
      <c r="H2360">
        <v>2</v>
      </c>
      <c r="I2360">
        <v>2</v>
      </c>
      <c r="J2360">
        <v>2</v>
      </c>
      <c r="K2360">
        <v>18.18</v>
      </c>
      <c r="L2360">
        <v>0</v>
      </c>
      <c r="M2360">
        <v>0</v>
      </c>
      <c r="N2360">
        <v>0</v>
      </c>
      <c r="O2360" s="2">
        <f t="shared" si="151"/>
        <v>2</v>
      </c>
      <c r="P2360" s="2">
        <f t="shared" si="152"/>
        <v>2</v>
      </c>
      <c r="Q2360">
        <f t="shared" si="153"/>
        <v>20.18</v>
      </c>
      <c r="R2360">
        <f t="shared" si="154"/>
        <v>0</v>
      </c>
      <c r="S2360" s="3">
        <f>IF(odi[[#This Row],[Milestones]]=0,0,(odi[[#This Row],[Mat]]/odi[[#This Row],[Milestones]]))</f>
        <v>0</v>
      </c>
      <c r="T2360" s="3">
        <f>odi[[#This Row],[Milestones]]/odi[[#This Row],[Mat]]*100</f>
        <v>0</v>
      </c>
      <c r="U2360" s="3"/>
    </row>
    <row r="2361" spans="1:21" x14ac:dyDescent="0.3">
      <c r="A2361">
        <v>11</v>
      </c>
      <c r="B2361" t="s">
        <v>1747</v>
      </c>
      <c r="C2361" t="s">
        <v>19</v>
      </c>
      <c r="D2361">
        <v>2018</v>
      </c>
      <c r="E2361">
        <v>18</v>
      </c>
      <c r="F2361">
        <v>15</v>
      </c>
      <c r="G2361">
        <v>7</v>
      </c>
      <c r="H2361">
        <v>16</v>
      </c>
      <c r="I2361">
        <v>7</v>
      </c>
      <c r="J2361">
        <v>2</v>
      </c>
      <c r="K2361">
        <v>17.97</v>
      </c>
      <c r="L2361">
        <v>0</v>
      </c>
      <c r="M2361">
        <v>0</v>
      </c>
      <c r="N2361">
        <v>5</v>
      </c>
      <c r="O2361" s="2">
        <f t="shared" si="151"/>
        <v>0.88888888888888884</v>
      </c>
      <c r="P2361" s="2">
        <f t="shared" si="152"/>
        <v>1.0666666666666667</v>
      </c>
      <c r="Q2361">
        <f t="shared" si="153"/>
        <v>19.97</v>
      </c>
      <c r="R2361">
        <f t="shared" si="154"/>
        <v>0</v>
      </c>
      <c r="S2361" s="3">
        <f>IF(odi[[#This Row],[Milestones]]=0,0,(odi[[#This Row],[Mat]]/odi[[#This Row],[Milestones]]))</f>
        <v>0</v>
      </c>
      <c r="T2361" s="3">
        <f>odi[[#This Row],[Milestones]]/odi[[#This Row],[Mat]]*100</f>
        <v>0</v>
      </c>
      <c r="U2361" s="3"/>
    </row>
    <row r="2362" spans="1:21" x14ac:dyDescent="0.3">
      <c r="A2362">
        <v>17</v>
      </c>
      <c r="B2362" t="s">
        <v>3187</v>
      </c>
      <c r="C2362" t="s">
        <v>2034</v>
      </c>
      <c r="D2362">
        <v>2003</v>
      </c>
      <c r="E2362">
        <v>6</v>
      </c>
      <c r="F2362">
        <v>6</v>
      </c>
      <c r="G2362">
        <v>1</v>
      </c>
      <c r="H2362">
        <v>11</v>
      </c>
      <c r="I2362">
        <v>5</v>
      </c>
      <c r="J2362">
        <v>2.2000000000000002</v>
      </c>
      <c r="K2362">
        <v>17.739999999999998</v>
      </c>
      <c r="L2362">
        <v>0</v>
      </c>
      <c r="M2362">
        <v>0</v>
      </c>
      <c r="N2362">
        <v>2</v>
      </c>
      <c r="O2362" s="2">
        <f t="shared" si="151"/>
        <v>1.8333333333333333</v>
      </c>
      <c r="P2362" s="2">
        <f t="shared" si="152"/>
        <v>1.8333333333333333</v>
      </c>
      <c r="Q2362">
        <f t="shared" si="153"/>
        <v>19.939999999999998</v>
      </c>
      <c r="R2362">
        <f t="shared" si="154"/>
        <v>0</v>
      </c>
      <c r="S2362" s="3">
        <f>IF(odi[[#This Row],[Milestones]]=0,0,(odi[[#This Row],[Mat]]/odi[[#This Row],[Milestones]]))</f>
        <v>0</v>
      </c>
      <c r="T2362" s="3">
        <f>odi[[#This Row],[Milestones]]/odi[[#This Row],[Mat]]*100</f>
        <v>0</v>
      </c>
      <c r="U2362" s="3"/>
    </row>
    <row r="2363" spans="1:21" x14ac:dyDescent="0.3">
      <c r="A2363">
        <v>11</v>
      </c>
      <c r="B2363" t="s">
        <v>3371</v>
      </c>
      <c r="C2363" t="s">
        <v>20</v>
      </c>
      <c r="D2363">
        <v>2002</v>
      </c>
      <c r="E2363">
        <v>1</v>
      </c>
      <c r="F2363">
        <v>1</v>
      </c>
      <c r="G2363">
        <v>0</v>
      </c>
      <c r="H2363">
        <v>3</v>
      </c>
      <c r="I2363">
        <v>3</v>
      </c>
      <c r="J2363">
        <v>3</v>
      </c>
      <c r="K2363">
        <v>16.66</v>
      </c>
      <c r="L2363">
        <v>0</v>
      </c>
      <c r="M2363">
        <v>0</v>
      </c>
      <c r="N2363">
        <v>0</v>
      </c>
      <c r="O2363" s="2">
        <f t="shared" si="151"/>
        <v>3</v>
      </c>
      <c r="P2363" s="2">
        <f t="shared" si="152"/>
        <v>3</v>
      </c>
      <c r="Q2363">
        <f t="shared" si="153"/>
        <v>19.66</v>
      </c>
      <c r="R2363">
        <f t="shared" si="154"/>
        <v>0</v>
      </c>
      <c r="S2363" s="3">
        <f>IF(odi[[#This Row],[Milestones]]=0,0,(odi[[#This Row],[Mat]]/odi[[#This Row],[Milestones]]))</f>
        <v>0</v>
      </c>
      <c r="T2363" s="3">
        <f>odi[[#This Row],[Milestones]]/odi[[#This Row],[Mat]]*100</f>
        <v>0</v>
      </c>
      <c r="U2363" s="3"/>
    </row>
    <row r="2364" spans="1:21" x14ac:dyDescent="0.3">
      <c r="A2364">
        <v>20</v>
      </c>
      <c r="B2364" t="s">
        <v>3340</v>
      </c>
      <c r="C2364" t="s">
        <v>20</v>
      </c>
      <c r="D2364">
        <v>1999</v>
      </c>
      <c r="E2364">
        <v>3</v>
      </c>
      <c r="F2364">
        <v>3</v>
      </c>
      <c r="G2364">
        <v>0</v>
      </c>
      <c r="H2364">
        <v>4</v>
      </c>
      <c r="I2364">
        <v>3</v>
      </c>
      <c r="J2364">
        <v>1.33</v>
      </c>
      <c r="K2364">
        <v>18.18</v>
      </c>
      <c r="L2364">
        <v>0</v>
      </c>
      <c r="M2364">
        <v>0</v>
      </c>
      <c r="N2364">
        <v>1</v>
      </c>
      <c r="O2364" s="2">
        <f t="shared" si="151"/>
        <v>1.3333333333333333</v>
      </c>
      <c r="P2364" s="2">
        <f t="shared" si="152"/>
        <v>1.3333333333333333</v>
      </c>
      <c r="Q2364">
        <f t="shared" si="153"/>
        <v>19.509999999999998</v>
      </c>
      <c r="R2364">
        <f t="shared" si="154"/>
        <v>0</v>
      </c>
      <c r="S2364" s="3">
        <f>IF(odi[[#This Row],[Milestones]]=0,0,(odi[[#This Row],[Mat]]/odi[[#This Row],[Milestones]]))</f>
        <v>0</v>
      </c>
      <c r="T2364" s="3">
        <f>odi[[#This Row],[Milestones]]/odi[[#This Row],[Mat]]*100</f>
        <v>0</v>
      </c>
      <c r="U2364" s="3"/>
    </row>
    <row r="2365" spans="1:21" x14ac:dyDescent="0.3">
      <c r="A2365">
        <v>41</v>
      </c>
      <c r="B2365" t="s">
        <v>3356</v>
      </c>
      <c r="C2365" t="s">
        <v>13</v>
      </c>
      <c r="D2365">
        <v>1994</v>
      </c>
      <c r="E2365">
        <v>4</v>
      </c>
      <c r="F2365">
        <v>2</v>
      </c>
      <c r="G2365">
        <v>0</v>
      </c>
      <c r="H2365">
        <v>4</v>
      </c>
      <c r="I2365">
        <v>4</v>
      </c>
      <c r="J2365">
        <v>2</v>
      </c>
      <c r="K2365">
        <v>17.39</v>
      </c>
      <c r="L2365">
        <v>0</v>
      </c>
      <c r="M2365">
        <v>0</v>
      </c>
      <c r="N2365">
        <v>1</v>
      </c>
      <c r="O2365" s="2">
        <f t="shared" si="151"/>
        <v>1</v>
      </c>
      <c r="P2365" s="2">
        <f t="shared" si="152"/>
        <v>2</v>
      </c>
      <c r="Q2365">
        <f t="shared" si="153"/>
        <v>19.39</v>
      </c>
      <c r="R2365">
        <f t="shared" si="154"/>
        <v>0</v>
      </c>
      <c r="S2365" s="3">
        <f>IF(odi[[#This Row],[Milestones]]=0,0,(odi[[#This Row],[Mat]]/odi[[#This Row],[Milestones]]))</f>
        <v>0</v>
      </c>
      <c r="T2365" s="3">
        <f>odi[[#This Row],[Milestones]]/odi[[#This Row],[Mat]]*100</f>
        <v>0</v>
      </c>
      <c r="U2365" s="3"/>
    </row>
    <row r="2366" spans="1:21" x14ac:dyDescent="0.3">
      <c r="A2366">
        <v>35</v>
      </c>
      <c r="B2366" t="s">
        <v>3391</v>
      </c>
      <c r="C2366" t="s">
        <v>20</v>
      </c>
      <c r="D2366">
        <v>1998</v>
      </c>
      <c r="E2366">
        <v>2</v>
      </c>
      <c r="F2366">
        <v>2</v>
      </c>
      <c r="G2366">
        <v>0</v>
      </c>
      <c r="H2366">
        <v>2</v>
      </c>
      <c r="I2366">
        <v>2</v>
      </c>
      <c r="J2366">
        <v>1</v>
      </c>
      <c r="K2366">
        <v>18.18</v>
      </c>
      <c r="L2366">
        <v>0</v>
      </c>
      <c r="M2366">
        <v>0</v>
      </c>
      <c r="N2366">
        <v>1</v>
      </c>
      <c r="O2366" s="2">
        <f t="shared" si="151"/>
        <v>1</v>
      </c>
      <c r="P2366" s="2">
        <f t="shared" si="152"/>
        <v>1</v>
      </c>
      <c r="Q2366">
        <f t="shared" si="153"/>
        <v>19.18</v>
      </c>
      <c r="R2366">
        <f t="shared" si="154"/>
        <v>0</v>
      </c>
      <c r="S2366" s="3">
        <f>IF(odi[[#This Row],[Milestones]]=0,0,(odi[[#This Row],[Mat]]/odi[[#This Row],[Milestones]]))</f>
        <v>0</v>
      </c>
      <c r="T2366" s="3">
        <f>odi[[#This Row],[Milestones]]/odi[[#This Row],[Mat]]*100</f>
        <v>0</v>
      </c>
      <c r="U2366" s="3"/>
    </row>
    <row r="2367" spans="1:21" x14ac:dyDescent="0.3">
      <c r="A2367">
        <v>40</v>
      </c>
      <c r="B2367" t="s">
        <v>1417</v>
      </c>
      <c r="C2367" t="s">
        <v>20</v>
      </c>
      <c r="D2367">
        <v>2012</v>
      </c>
      <c r="E2367">
        <v>4</v>
      </c>
      <c r="F2367">
        <v>4</v>
      </c>
      <c r="G2367">
        <v>2</v>
      </c>
      <c r="H2367">
        <v>2</v>
      </c>
      <c r="I2367">
        <v>1</v>
      </c>
      <c r="J2367">
        <v>1</v>
      </c>
      <c r="K2367">
        <v>18.18</v>
      </c>
      <c r="L2367">
        <v>0</v>
      </c>
      <c r="M2367">
        <v>0</v>
      </c>
      <c r="N2367">
        <v>1</v>
      </c>
      <c r="O2367" s="2">
        <f t="shared" si="151"/>
        <v>0.5</v>
      </c>
      <c r="P2367" s="2">
        <f t="shared" si="152"/>
        <v>0.5</v>
      </c>
      <c r="Q2367">
        <f t="shared" si="153"/>
        <v>19.18</v>
      </c>
      <c r="R2367">
        <f t="shared" si="154"/>
        <v>0</v>
      </c>
      <c r="S2367" s="3">
        <f>IF(odi[[#This Row],[Milestones]]=0,0,(odi[[#This Row],[Mat]]/odi[[#This Row],[Milestones]]))</f>
        <v>0</v>
      </c>
      <c r="T2367" s="3">
        <f>odi[[#This Row],[Milestones]]/odi[[#This Row],[Mat]]*100</f>
        <v>0</v>
      </c>
      <c r="U2367" s="3"/>
    </row>
    <row r="2368" spans="1:21" x14ac:dyDescent="0.3">
      <c r="A2368">
        <v>3</v>
      </c>
      <c r="B2368" t="s">
        <v>1675</v>
      </c>
      <c r="C2368" t="s">
        <v>13</v>
      </c>
      <c r="D2368">
        <v>2004</v>
      </c>
      <c r="E2368">
        <v>11</v>
      </c>
      <c r="F2368">
        <v>2</v>
      </c>
      <c r="G2368">
        <v>0</v>
      </c>
      <c r="H2368">
        <v>2</v>
      </c>
      <c r="I2368">
        <v>1</v>
      </c>
      <c r="J2368">
        <v>1</v>
      </c>
      <c r="K2368">
        <v>18.18</v>
      </c>
      <c r="L2368">
        <v>0</v>
      </c>
      <c r="M2368">
        <v>0</v>
      </c>
      <c r="N2368">
        <v>0</v>
      </c>
      <c r="O2368" s="2">
        <f t="shared" si="151"/>
        <v>0.18181818181818182</v>
      </c>
      <c r="P2368" s="2">
        <f t="shared" si="152"/>
        <v>1</v>
      </c>
      <c r="Q2368">
        <f t="shared" si="153"/>
        <v>19.18</v>
      </c>
      <c r="R2368">
        <f t="shared" si="154"/>
        <v>0</v>
      </c>
      <c r="S2368" s="3">
        <f>IF(odi[[#This Row],[Milestones]]=0,0,(odi[[#This Row],[Mat]]/odi[[#This Row],[Milestones]]))</f>
        <v>0</v>
      </c>
      <c r="T2368" s="3">
        <f>odi[[#This Row],[Milestones]]/odi[[#This Row],[Mat]]*100</f>
        <v>0</v>
      </c>
      <c r="U2368" s="3"/>
    </row>
    <row r="2369" spans="1:21" x14ac:dyDescent="0.3">
      <c r="A2369">
        <v>6</v>
      </c>
      <c r="B2369" t="s">
        <v>3404</v>
      </c>
      <c r="C2369" t="s">
        <v>2041</v>
      </c>
      <c r="D2369">
        <v>2006</v>
      </c>
      <c r="E2369">
        <v>2</v>
      </c>
      <c r="F2369">
        <v>2</v>
      </c>
      <c r="G2369">
        <v>0</v>
      </c>
      <c r="H2369">
        <v>2</v>
      </c>
      <c r="I2369">
        <v>1</v>
      </c>
      <c r="J2369">
        <v>1</v>
      </c>
      <c r="K2369">
        <v>18.18</v>
      </c>
      <c r="L2369">
        <v>0</v>
      </c>
      <c r="M2369">
        <v>0</v>
      </c>
      <c r="N2369">
        <v>0</v>
      </c>
      <c r="O2369" s="2">
        <f t="shared" si="151"/>
        <v>1</v>
      </c>
      <c r="P2369" s="2">
        <f t="shared" si="152"/>
        <v>1</v>
      </c>
      <c r="Q2369">
        <f t="shared" si="153"/>
        <v>19.18</v>
      </c>
      <c r="R2369">
        <f t="shared" si="154"/>
        <v>0</v>
      </c>
      <c r="S2369" s="3">
        <f>IF(odi[[#This Row],[Milestones]]=0,0,(odi[[#This Row],[Mat]]/odi[[#This Row],[Milestones]]))</f>
        <v>0</v>
      </c>
      <c r="T2369" s="3">
        <f>odi[[#This Row],[Milestones]]/odi[[#This Row],[Mat]]*100</f>
        <v>0</v>
      </c>
      <c r="U2369" s="3"/>
    </row>
    <row r="2370" spans="1:21" x14ac:dyDescent="0.3">
      <c r="A2370">
        <v>34</v>
      </c>
      <c r="B2370" t="s">
        <v>366</v>
      </c>
      <c r="C2370" t="s">
        <v>2024</v>
      </c>
      <c r="D2370">
        <v>2013</v>
      </c>
      <c r="E2370">
        <v>2</v>
      </c>
      <c r="F2370">
        <v>2</v>
      </c>
      <c r="G2370">
        <v>0</v>
      </c>
      <c r="H2370">
        <v>7</v>
      </c>
      <c r="I2370">
        <v>6</v>
      </c>
      <c r="J2370">
        <v>3.5</v>
      </c>
      <c r="K2370">
        <v>15.55</v>
      </c>
      <c r="L2370">
        <v>0</v>
      </c>
      <c r="M2370">
        <v>0</v>
      </c>
      <c r="N2370">
        <v>0</v>
      </c>
      <c r="O2370" s="2">
        <f t="shared" ref="O2370:O2433" si="155">H2370/E2370</f>
        <v>3.5</v>
      </c>
      <c r="P2370" s="2">
        <f t="shared" ref="P2370:P2433" si="156">H2370/F2370</f>
        <v>3.5</v>
      </c>
      <c r="Q2370">
        <f t="shared" ref="Q2370:Q2433" si="157">K2370+J2370</f>
        <v>19.05</v>
      </c>
      <c r="R2370">
        <f t="shared" ref="R2370:R2433" si="158">M2370+L2370</f>
        <v>0</v>
      </c>
      <c r="S2370" s="3">
        <f>IF(odi[[#This Row],[Milestones]]=0,0,(odi[[#This Row],[Mat]]/odi[[#This Row],[Milestones]]))</f>
        <v>0</v>
      </c>
      <c r="T2370" s="3">
        <f>odi[[#This Row],[Milestones]]/odi[[#This Row],[Mat]]*100</f>
        <v>0</v>
      </c>
      <c r="U2370" s="3"/>
    </row>
    <row r="2371" spans="1:21" x14ac:dyDescent="0.3">
      <c r="A2371">
        <v>15</v>
      </c>
      <c r="B2371" t="s">
        <v>3375</v>
      </c>
      <c r="C2371" t="s">
        <v>11</v>
      </c>
      <c r="D2371">
        <v>1982</v>
      </c>
      <c r="E2371">
        <v>4</v>
      </c>
      <c r="F2371">
        <v>1</v>
      </c>
      <c r="G2371">
        <v>0</v>
      </c>
      <c r="H2371">
        <v>3</v>
      </c>
      <c r="I2371">
        <v>3</v>
      </c>
      <c r="J2371">
        <v>3</v>
      </c>
      <c r="K2371">
        <v>15.78</v>
      </c>
      <c r="L2371">
        <v>0</v>
      </c>
      <c r="M2371">
        <v>0</v>
      </c>
      <c r="N2371">
        <v>0</v>
      </c>
      <c r="O2371" s="2">
        <f t="shared" si="155"/>
        <v>0.75</v>
      </c>
      <c r="P2371" s="2">
        <f t="shared" si="156"/>
        <v>3</v>
      </c>
      <c r="Q2371">
        <f t="shared" si="157"/>
        <v>18.78</v>
      </c>
      <c r="R2371">
        <f t="shared" si="158"/>
        <v>0</v>
      </c>
      <c r="S2371" s="3">
        <f>IF(odi[[#This Row],[Milestones]]=0,0,(odi[[#This Row],[Mat]]/odi[[#This Row],[Milestones]]))</f>
        <v>0</v>
      </c>
      <c r="T2371" s="3">
        <f>odi[[#This Row],[Milestones]]/odi[[#This Row],[Mat]]*100</f>
        <v>0</v>
      </c>
      <c r="U2371" s="3"/>
    </row>
    <row r="2372" spans="1:21" x14ac:dyDescent="0.3">
      <c r="A2372">
        <v>29</v>
      </c>
      <c r="B2372" t="s">
        <v>1780</v>
      </c>
      <c r="C2372" t="s">
        <v>21</v>
      </c>
      <c r="D2372">
        <v>2019</v>
      </c>
      <c r="E2372">
        <v>4</v>
      </c>
      <c r="F2372">
        <v>2</v>
      </c>
      <c r="G2372">
        <v>1</v>
      </c>
      <c r="H2372">
        <v>3</v>
      </c>
      <c r="I2372">
        <v>3</v>
      </c>
      <c r="J2372">
        <v>3</v>
      </c>
      <c r="K2372">
        <v>15.78</v>
      </c>
      <c r="L2372">
        <v>0</v>
      </c>
      <c r="M2372">
        <v>0</v>
      </c>
      <c r="N2372">
        <v>1</v>
      </c>
      <c r="O2372" s="2">
        <f t="shared" si="155"/>
        <v>0.75</v>
      </c>
      <c r="P2372" s="2">
        <f t="shared" si="156"/>
        <v>1.5</v>
      </c>
      <c r="Q2372">
        <f t="shared" si="157"/>
        <v>18.78</v>
      </c>
      <c r="R2372">
        <f t="shared" si="158"/>
        <v>0</v>
      </c>
      <c r="S2372" s="3">
        <f>IF(odi[[#This Row],[Milestones]]=0,0,(odi[[#This Row],[Mat]]/odi[[#This Row],[Milestones]]))</f>
        <v>0</v>
      </c>
      <c r="T2372" s="3">
        <f>odi[[#This Row],[Milestones]]/odi[[#This Row],[Mat]]*100</f>
        <v>0</v>
      </c>
      <c r="U2372" s="3"/>
    </row>
    <row r="2373" spans="1:21" x14ac:dyDescent="0.3">
      <c r="A2373">
        <v>22</v>
      </c>
      <c r="B2373" t="s">
        <v>3341</v>
      </c>
      <c r="C2373" t="s">
        <v>2041</v>
      </c>
      <c r="D2373">
        <v>2007</v>
      </c>
      <c r="E2373">
        <v>1</v>
      </c>
      <c r="F2373">
        <v>1</v>
      </c>
      <c r="G2373">
        <v>0</v>
      </c>
      <c r="H2373">
        <v>4</v>
      </c>
      <c r="I2373">
        <v>4</v>
      </c>
      <c r="J2373">
        <v>4</v>
      </c>
      <c r="K2373">
        <v>14.28</v>
      </c>
      <c r="L2373">
        <v>0</v>
      </c>
      <c r="M2373">
        <v>0</v>
      </c>
      <c r="N2373">
        <v>0</v>
      </c>
      <c r="O2373" s="2">
        <f t="shared" si="155"/>
        <v>4</v>
      </c>
      <c r="P2373" s="2">
        <f t="shared" si="156"/>
        <v>4</v>
      </c>
      <c r="Q2373">
        <f t="shared" si="157"/>
        <v>18.28</v>
      </c>
      <c r="R2373">
        <f t="shared" si="158"/>
        <v>0</v>
      </c>
      <c r="S2373" s="3">
        <f>IF(odi[[#This Row],[Milestones]]=0,0,(odi[[#This Row],[Mat]]/odi[[#This Row],[Milestones]]))</f>
        <v>0</v>
      </c>
      <c r="T2373" s="3">
        <f>odi[[#This Row],[Milestones]]/odi[[#This Row],[Mat]]*100</f>
        <v>0</v>
      </c>
      <c r="U2373" s="3"/>
    </row>
    <row r="2374" spans="1:21" x14ac:dyDescent="0.3">
      <c r="A2374">
        <v>19</v>
      </c>
      <c r="B2374" t="s">
        <v>3378</v>
      </c>
      <c r="C2374" t="s">
        <v>2020</v>
      </c>
      <c r="D2374">
        <v>2009</v>
      </c>
      <c r="E2374">
        <v>4</v>
      </c>
      <c r="F2374">
        <v>2</v>
      </c>
      <c r="G2374">
        <v>0</v>
      </c>
      <c r="H2374">
        <v>3</v>
      </c>
      <c r="I2374">
        <v>3</v>
      </c>
      <c r="J2374">
        <v>1.5</v>
      </c>
      <c r="K2374">
        <v>16.66</v>
      </c>
      <c r="L2374">
        <v>0</v>
      </c>
      <c r="M2374">
        <v>0</v>
      </c>
      <c r="N2374">
        <v>1</v>
      </c>
      <c r="O2374" s="2">
        <f t="shared" si="155"/>
        <v>0.75</v>
      </c>
      <c r="P2374" s="2">
        <f t="shared" si="156"/>
        <v>1.5</v>
      </c>
      <c r="Q2374">
        <f t="shared" si="157"/>
        <v>18.16</v>
      </c>
      <c r="R2374">
        <f t="shared" si="158"/>
        <v>0</v>
      </c>
      <c r="S2374" s="3">
        <f>IF(odi[[#This Row],[Milestones]]=0,0,(odi[[#This Row],[Mat]]/odi[[#This Row],[Milestones]]))</f>
        <v>0</v>
      </c>
      <c r="T2374" s="3">
        <f>odi[[#This Row],[Milestones]]/odi[[#This Row],[Mat]]*100</f>
        <v>0</v>
      </c>
      <c r="U2374" s="3"/>
    </row>
    <row r="2375" spans="1:21" x14ac:dyDescent="0.3">
      <c r="A2375">
        <v>23</v>
      </c>
      <c r="B2375" t="s">
        <v>611</v>
      </c>
      <c r="C2375" t="s">
        <v>2023</v>
      </c>
      <c r="D2375">
        <v>2018</v>
      </c>
      <c r="E2375">
        <v>1</v>
      </c>
      <c r="F2375">
        <v>1</v>
      </c>
      <c r="G2375">
        <v>0</v>
      </c>
      <c r="H2375">
        <v>3</v>
      </c>
      <c r="I2375">
        <v>3</v>
      </c>
      <c r="J2375">
        <v>3</v>
      </c>
      <c r="K2375">
        <v>15</v>
      </c>
      <c r="L2375">
        <v>0</v>
      </c>
      <c r="M2375">
        <v>0</v>
      </c>
      <c r="N2375">
        <v>0</v>
      </c>
      <c r="O2375" s="2">
        <f t="shared" si="155"/>
        <v>3</v>
      </c>
      <c r="P2375" s="2">
        <f t="shared" si="156"/>
        <v>3</v>
      </c>
      <c r="Q2375">
        <f t="shared" si="157"/>
        <v>18</v>
      </c>
      <c r="R2375">
        <f t="shared" si="158"/>
        <v>0</v>
      </c>
      <c r="S2375" s="3">
        <f>IF(odi[[#This Row],[Milestones]]=0,0,(odi[[#This Row],[Mat]]/odi[[#This Row],[Milestones]]))</f>
        <v>0</v>
      </c>
      <c r="T2375" s="3">
        <f>odi[[#This Row],[Milestones]]/odi[[#This Row],[Mat]]*100</f>
        <v>0</v>
      </c>
      <c r="U2375" s="3"/>
    </row>
    <row r="2376" spans="1:21" x14ac:dyDescent="0.3">
      <c r="A2376">
        <v>34</v>
      </c>
      <c r="B2376" t="s">
        <v>3426</v>
      </c>
      <c r="C2376" t="s">
        <v>12</v>
      </c>
      <c r="D2376">
        <v>1997</v>
      </c>
      <c r="E2376">
        <v>1</v>
      </c>
      <c r="F2376">
        <v>1</v>
      </c>
      <c r="G2376">
        <v>0</v>
      </c>
      <c r="H2376">
        <v>1</v>
      </c>
      <c r="I2376">
        <v>1</v>
      </c>
      <c r="J2376">
        <v>1</v>
      </c>
      <c r="K2376">
        <v>16.66</v>
      </c>
      <c r="L2376">
        <v>0</v>
      </c>
      <c r="M2376">
        <v>0</v>
      </c>
      <c r="N2376">
        <v>0</v>
      </c>
      <c r="O2376" s="2">
        <f t="shared" si="155"/>
        <v>1</v>
      </c>
      <c r="P2376" s="2">
        <f t="shared" si="156"/>
        <v>1</v>
      </c>
      <c r="Q2376">
        <f t="shared" si="157"/>
        <v>17.66</v>
      </c>
      <c r="R2376">
        <f t="shared" si="158"/>
        <v>0</v>
      </c>
      <c r="S2376" s="3">
        <f>IF(odi[[#This Row],[Milestones]]=0,0,(odi[[#This Row],[Mat]]/odi[[#This Row],[Milestones]]))</f>
        <v>0</v>
      </c>
      <c r="T2376" s="3">
        <f>odi[[#This Row],[Milestones]]/odi[[#This Row],[Mat]]*100</f>
        <v>0</v>
      </c>
      <c r="U2376" s="3"/>
    </row>
    <row r="2377" spans="1:21" x14ac:dyDescent="0.3">
      <c r="A2377">
        <v>44</v>
      </c>
      <c r="B2377" t="s">
        <v>3433</v>
      </c>
      <c r="C2377" t="s">
        <v>16</v>
      </c>
      <c r="D2377">
        <v>1995</v>
      </c>
      <c r="E2377">
        <v>1</v>
      </c>
      <c r="F2377">
        <v>1</v>
      </c>
      <c r="G2377">
        <v>0</v>
      </c>
      <c r="H2377">
        <v>1</v>
      </c>
      <c r="I2377">
        <v>1</v>
      </c>
      <c r="J2377">
        <v>1</v>
      </c>
      <c r="K2377">
        <v>16.66</v>
      </c>
      <c r="L2377">
        <v>0</v>
      </c>
      <c r="M2377">
        <v>0</v>
      </c>
      <c r="N2377">
        <v>0</v>
      </c>
      <c r="O2377" s="2">
        <f t="shared" si="155"/>
        <v>1</v>
      </c>
      <c r="P2377" s="2">
        <f t="shared" si="156"/>
        <v>1</v>
      </c>
      <c r="Q2377">
        <f t="shared" si="157"/>
        <v>17.66</v>
      </c>
      <c r="R2377">
        <f t="shared" si="158"/>
        <v>0</v>
      </c>
      <c r="S2377" s="3">
        <f>IF(odi[[#This Row],[Milestones]]=0,0,(odi[[#This Row],[Mat]]/odi[[#This Row],[Milestones]]))</f>
        <v>0</v>
      </c>
      <c r="T2377" s="3">
        <f>odi[[#This Row],[Milestones]]/odi[[#This Row],[Mat]]*100</f>
        <v>0</v>
      </c>
      <c r="U2377" s="3"/>
    </row>
    <row r="2378" spans="1:21" x14ac:dyDescent="0.3">
      <c r="A2378">
        <v>7</v>
      </c>
      <c r="B2378" t="s">
        <v>3442</v>
      </c>
      <c r="C2378" t="s">
        <v>2022</v>
      </c>
      <c r="D2378">
        <v>2015</v>
      </c>
      <c r="E2378">
        <v>1</v>
      </c>
      <c r="F2378">
        <v>1</v>
      </c>
      <c r="G2378">
        <v>0</v>
      </c>
      <c r="H2378">
        <v>1</v>
      </c>
      <c r="I2378">
        <v>1</v>
      </c>
      <c r="J2378">
        <v>1</v>
      </c>
      <c r="K2378">
        <v>16.66</v>
      </c>
      <c r="L2378">
        <v>0</v>
      </c>
      <c r="M2378">
        <v>0</v>
      </c>
      <c r="N2378">
        <v>0</v>
      </c>
      <c r="O2378" s="2">
        <f t="shared" si="155"/>
        <v>1</v>
      </c>
      <c r="P2378" s="2">
        <f t="shared" si="156"/>
        <v>1</v>
      </c>
      <c r="Q2378">
        <f t="shared" si="157"/>
        <v>17.66</v>
      </c>
      <c r="R2378">
        <f t="shared" si="158"/>
        <v>0</v>
      </c>
      <c r="S2378" s="3">
        <f>IF(odi[[#This Row],[Milestones]]=0,0,(odi[[#This Row],[Mat]]/odi[[#This Row],[Milestones]]))</f>
        <v>0</v>
      </c>
      <c r="T2378" s="3">
        <f>odi[[#This Row],[Milestones]]/odi[[#This Row],[Mat]]*100</f>
        <v>0</v>
      </c>
      <c r="U2378" s="3"/>
    </row>
    <row r="2379" spans="1:21" x14ac:dyDescent="0.3">
      <c r="A2379">
        <v>27</v>
      </c>
      <c r="B2379" t="s">
        <v>3384</v>
      </c>
      <c r="C2379" t="s">
        <v>2030</v>
      </c>
      <c r="D2379">
        <v>1979</v>
      </c>
      <c r="E2379">
        <v>3</v>
      </c>
      <c r="F2379">
        <v>2</v>
      </c>
      <c r="G2379">
        <v>2</v>
      </c>
      <c r="H2379">
        <v>3</v>
      </c>
      <c r="I2379">
        <v>3</v>
      </c>
      <c r="J2379">
        <v>0</v>
      </c>
      <c r="K2379">
        <v>17.64</v>
      </c>
      <c r="L2379">
        <v>0</v>
      </c>
      <c r="M2379">
        <v>0</v>
      </c>
      <c r="N2379">
        <v>0</v>
      </c>
      <c r="O2379" s="2">
        <f t="shared" si="155"/>
        <v>1</v>
      </c>
      <c r="P2379" s="2">
        <f t="shared" si="156"/>
        <v>1.5</v>
      </c>
      <c r="Q2379">
        <f t="shared" si="157"/>
        <v>17.64</v>
      </c>
      <c r="R2379">
        <f t="shared" si="158"/>
        <v>0</v>
      </c>
      <c r="S2379" s="3">
        <f>IF(odi[[#This Row],[Milestones]]=0,0,(odi[[#This Row],[Mat]]/odi[[#This Row],[Milestones]]))</f>
        <v>0</v>
      </c>
      <c r="T2379" s="3">
        <f>odi[[#This Row],[Milestones]]/odi[[#This Row],[Mat]]*100</f>
        <v>0</v>
      </c>
      <c r="U2379" s="3"/>
    </row>
    <row r="2380" spans="1:21" x14ac:dyDescent="0.3">
      <c r="A2380">
        <v>3</v>
      </c>
      <c r="B2380" t="s">
        <v>1581</v>
      </c>
      <c r="C2380" t="s">
        <v>2030</v>
      </c>
      <c r="D2380">
        <v>2014</v>
      </c>
      <c r="E2380">
        <v>13</v>
      </c>
      <c r="F2380">
        <v>8</v>
      </c>
      <c r="G2380">
        <v>5</v>
      </c>
      <c r="H2380">
        <v>8</v>
      </c>
      <c r="I2380">
        <v>3</v>
      </c>
      <c r="J2380">
        <v>2.66</v>
      </c>
      <c r="K2380">
        <v>14.54</v>
      </c>
      <c r="L2380">
        <v>0</v>
      </c>
      <c r="M2380">
        <v>0</v>
      </c>
      <c r="N2380">
        <v>2</v>
      </c>
      <c r="O2380" s="2">
        <f t="shared" si="155"/>
        <v>0.61538461538461542</v>
      </c>
      <c r="P2380" s="2">
        <f t="shared" si="156"/>
        <v>1</v>
      </c>
      <c r="Q2380">
        <f t="shared" si="157"/>
        <v>17.2</v>
      </c>
      <c r="R2380">
        <f t="shared" si="158"/>
        <v>0</v>
      </c>
      <c r="S2380" s="3">
        <f>IF(odi[[#This Row],[Milestones]]=0,0,(odi[[#This Row],[Mat]]/odi[[#This Row],[Milestones]]))</f>
        <v>0</v>
      </c>
      <c r="T2380" s="3">
        <f>odi[[#This Row],[Milestones]]/odi[[#This Row],[Mat]]*100</f>
        <v>0</v>
      </c>
      <c r="U2380" s="3"/>
    </row>
    <row r="2381" spans="1:21" x14ac:dyDescent="0.3">
      <c r="A2381">
        <v>20</v>
      </c>
      <c r="B2381" t="s">
        <v>3453</v>
      </c>
      <c r="C2381" t="s">
        <v>2021</v>
      </c>
      <c r="D2381">
        <v>2011</v>
      </c>
      <c r="E2381">
        <v>4</v>
      </c>
      <c r="F2381">
        <v>3</v>
      </c>
      <c r="G2381">
        <v>1</v>
      </c>
      <c r="H2381">
        <v>1</v>
      </c>
      <c r="I2381">
        <v>1</v>
      </c>
      <c r="J2381">
        <v>0.5</v>
      </c>
      <c r="K2381">
        <v>16.66</v>
      </c>
      <c r="L2381">
        <v>0</v>
      </c>
      <c r="M2381">
        <v>0</v>
      </c>
      <c r="N2381">
        <v>2</v>
      </c>
      <c r="O2381" s="2">
        <f t="shared" si="155"/>
        <v>0.25</v>
      </c>
      <c r="P2381" s="2">
        <f t="shared" si="156"/>
        <v>0.33333333333333331</v>
      </c>
      <c r="Q2381">
        <f t="shared" si="157"/>
        <v>17.16</v>
      </c>
      <c r="R2381">
        <f t="shared" si="158"/>
        <v>0</v>
      </c>
      <c r="S2381" s="3">
        <f>IF(odi[[#This Row],[Milestones]]=0,0,(odi[[#This Row],[Mat]]/odi[[#This Row],[Milestones]]))</f>
        <v>0</v>
      </c>
      <c r="T2381" s="3">
        <f>odi[[#This Row],[Milestones]]/odi[[#This Row],[Mat]]*100</f>
        <v>0</v>
      </c>
      <c r="U2381" s="3"/>
    </row>
    <row r="2382" spans="1:21" x14ac:dyDescent="0.3">
      <c r="A2382">
        <v>14</v>
      </c>
      <c r="B2382" t="s">
        <v>3336</v>
      </c>
      <c r="C2382" t="s">
        <v>14</v>
      </c>
      <c r="D2382">
        <v>2017</v>
      </c>
      <c r="E2382">
        <v>9</v>
      </c>
      <c r="F2382">
        <v>5</v>
      </c>
      <c r="G2382">
        <v>3</v>
      </c>
      <c r="H2382">
        <v>4</v>
      </c>
      <c r="I2382">
        <v>3</v>
      </c>
      <c r="J2382">
        <v>2</v>
      </c>
      <c r="K2382">
        <v>14.81</v>
      </c>
      <c r="L2382">
        <v>0</v>
      </c>
      <c r="M2382">
        <v>0</v>
      </c>
      <c r="N2382">
        <v>0</v>
      </c>
      <c r="O2382" s="2">
        <f t="shared" si="155"/>
        <v>0.44444444444444442</v>
      </c>
      <c r="P2382" s="2">
        <f t="shared" si="156"/>
        <v>0.8</v>
      </c>
      <c r="Q2382">
        <f t="shared" si="157"/>
        <v>16.810000000000002</v>
      </c>
      <c r="R2382">
        <f t="shared" si="158"/>
        <v>0</v>
      </c>
      <c r="S2382" s="3">
        <f>IF(odi[[#This Row],[Milestones]]=0,0,(odi[[#This Row],[Mat]]/odi[[#This Row],[Milestones]]))</f>
        <v>0</v>
      </c>
      <c r="T2382" s="3">
        <f>odi[[#This Row],[Milestones]]/odi[[#This Row],[Mat]]*100</f>
        <v>0</v>
      </c>
      <c r="U2382" s="3"/>
    </row>
    <row r="2383" spans="1:21" x14ac:dyDescent="0.3">
      <c r="A2383">
        <v>35</v>
      </c>
      <c r="B2383" t="s">
        <v>1104</v>
      </c>
      <c r="C2383" t="s">
        <v>21</v>
      </c>
      <c r="D2383">
        <v>2017</v>
      </c>
      <c r="E2383">
        <v>5</v>
      </c>
      <c r="F2383">
        <v>2</v>
      </c>
      <c r="G2383">
        <v>2</v>
      </c>
      <c r="H2383">
        <v>1</v>
      </c>
      <c r="I2383">
        <v>1</v>
      </c>
      <c r="J2383">
        <v>0</v>
      </c>
      <c r="K2383">
        <v>16.66</v>
      </c>
      <c r="L2383">
        <v>0</v>
      </c>
      <c r="M2383">
        <v>0</v>
      </c>
      <c r="N2383">
        <v>0</v>
      </c>
      <c r="O2383" s="2">
        <f t="shared" si="155"/>
        <v>0.2</v>
      </c>
      <c r="P2383" s="2">
        <f t="shared" si="156"/>
        <v>0.5</v>
      </c>
      <c r="Q2383">
        <f t="shared" si="157"/>
        <v>16.66</v>
      </c>
      <c r="R2383">
        <f t="shared" si="158"/>
        <v>0</v>
      </c>
      <c r="S2383" s="3">
        <f>IF(odi[[#This Row],[Milestones]]=0,0,(odi[[#This Row],[Mat]]/odi[[#This Row],[Milestones]]))</f>
        <v>0</v>
      </c>
      <c r="T2383" s="3">
        <f>odi[[#This Row],[Milestones]]/odi[[#This Row],[Mat]]*100</f>
        <v>0</v>
      </c>
      <c r="U2383" s="3"/>
    </row>
    <row r="2384" spans="1:21" x14ac:dyDescent="0.3">
      <c r="A2384">
        <v>16</v>
      </c>
      <c r="B2384" t="s">
        <v>3450</v>
      </c>
      <c r="C2384" t="s">
        <v>13</v>
      </c>
      <c r="D2384">
        <v>1986</v>
      </c>
      <c r="E2384">
        <v>2</v>
      </c>
      <c r="F2384">
        <v>1</v>
      </c>
      <c r="G2384">
        <v>1</v>
      </c>
      <c r="H2384">
        <v>1</v>
      </c>
      <c r="I2384">
        <v>1</v>
      </c>
      <c r="J2384">
        <v>0</v>
      </c>
      <c r="K2384">
        <v>16.66</v>
      </c>
      <c r="L2384">
        <v>0</v>
      </c>
      <c r="M2384">
        <v>0</v>
      </c>
      <c r="N2384">
        <v>0</v>
      </c>
      <c r="O2384" s="2">
        <f t="shared" si="155"/>
        <v>0.5</v>
      </c>
      <c r="P2384" s="2">
        <f t="shared" si="156"/>
        <v>1</v>
      </c>
      <c r="Q2384">
        <f t="shared" si="157"/>
        <v>16.66</v>
      </c>
      <c r="R2384">
        <f t="shared" si="158"/>
        <v>0</v>
      </c>
      <c r="S2384" s="3">
        <f>IF(odi[[#This Row],[Milestones]]=0,0,(odi[[#This Row],[Mat]]/odi[[#This Row],[Milestones]]))</f>
        <v>0</v>
      </c>
      <c r="T2384" s="3">
        <f>odi[[#This Row],[Milestones]]/odi[[#This Row],[Mat]]*100</f>
        <v>0</v>
      </c>
      <c r="U2384" s="3"/>
    </row>
    <row r="2385" spans="1:21" x14ac:dyDescent="0.3">
      <c r="A2385">
        <v>9</v>
      </c>
      <c r="B2385" t="s">
        <v>3369</v>
      </c>
      <c r="C2385" t="s">
        <v>2027</v>
      </c>
      <c r="D2385">
        <v>2008</v>
      </c>
      <c r="E2385">
        <v>2</v>
      </c>
      <c r="F2385">
        <v>2</v>
      </c>
      <c r="G2385">
        <v>0</v>
      </c>
      <c r="H2385">
        <v>3</v>
      </c>
      <c r="I2385">
        <v>3</v>
      </c>
      <c r="J2385">
        <v>1.5</v>
      </c>
      <c r="K2385">
        <v>15</v>
      </c>
      <c r="L2385">
        <v>0</v>
      </c>
      <c r="M2385">
        <v>0</v>
      </c>
      <c r="N2385">
        <v>1</v>
      </c>
      <c r="O2385" s="2">
        <f t="shared" si="155"/>
        <v>1.5</v>
      </c>
      <c r="P2385" s="2">
        <f t="shared" si="156"/>
        <v>1.5</v>
      </c>
      <c r="Q2385">
        <f t="shared" si="157"/>
        <v>16.5</v>
      </c>
      <c r="R2385">
        <f t="shared" si="158"/>
        <v>0</v>
      </c>
      <c r="S2385" s="3">
        <f>IF(odi[[#This Row],[Milestones]]=0,0,(odi[[#This Row],[Mat]]/odi[[#This Row],[Milestones]]))</f>
        <v>0</v>
      </c>
      <c r="T2385" s="3">
        <f>odi[[#This Row],[Milestones]]/odi[[#This Row],[Mat]]*100</f>
        <v>0</v>
      </c>
      <c r="U2385" s="3"/>
    </row>
    <row r="2386" spans="1:21" x14ac:dyDescent="0.3">
      <c r="A2386">
        <v>6</v>
      </c>
      <c r="B2386" t="s">
        <v>3367</v>
      </c>
      <c r="C2386" t="s">
        <v>14</v>
      </c>
      <c r="D2386">
        <v>1975</v>
      </c>
      <c r="E2386">
        <v>2</v>
      </c>
      <c r="F2386">
        <v>2</v>
      </c>
      <c r="G2386">
        <v>0</v>
      </c>
      <c r="H2386">
        <v>3</v>
      </c>
      <c r="I2386">
        <v>2</v>
      </c>
      <c r="J2386">
        <v>1.5</v>
      </c>
      <c r="K2386">
        <v>15</v>
      </c>
      <c r="L2386">
        <v>0</v>
      </c>
      <c r="M2386">
        <v>0</v>
      </c>
      <c r="N2386">
        <v>0</v>
      </c>
      <c r="O2386" s="2">
        <f t="shared" si="155"/>
        <v>1.5</v>
      </c>
      <c r="P2386" s="2">
        <f t="shared" si="156"/>
        <v>1.5</v>
      </c>
      <c r="Q2386">
        <f t="shared" si="157"/>
        <v>16.5</v>
      </c>
      <c r="R2386">
        <f t="shared" si="158"/>
        <v>0</v>
      </c>
      <c r="S2386" s="3">
        <f>IF(odi[[#This Row],[Milestones]]=0,0,(odi[[#This Row],[Mat]]/odi[[#This Row],[Milestones]]))</f>
        <v>0</v>
      </c>
      <c r="T2386" s="3">
        <f>odi[[#This Row],[Milestones]]/odi[[#This Row],[Mat]]*100</f>
        <v>0</v>
      </c>
      <c r="U2386" s="3"/>
    </row>
    <row r="2387" spans="1:21" x14ac:dyDescent="0.3">
      <c r="A2387">
        <v>5</v>
      </c>
      <c r="B2387" t="s">
        <v>3290</v>
      </c>
      <c r="C2387" t="s">
        <v>2021</v>
      </c>
      <c r="D2387">
        <v>2009</v>
      </c>
      <c r="E2387">
        <v>3</v>
      </c>
      <c r="F2387">
        <v>3</v>
      </c>
      <c r="G2387">
        <v>0</v>
      </c>
      <c r="H2387">
        <v>7</v>
      </c>
      <c r="I2387">
        <v>7</v>
      </c>
      <c r="J2387">
        <v>2.33</v>
      </c>
      <c r="K2387">
        <v>14</v>
      </c>
      <c r="L2387">
        <v>0</v>
      </c>
      <c r="M2387">
        <v>0</v>
      </c>
      <c r="N2387">
        <v>2</v>
      </c>
      <c r="O2387" s="2">
        <f t="shared" si="155"/>
        <v>2.3333333333333335</v>
      </c>
      <c r="P2387" s="2">
        <f t="shared" si="156"/>
        <v>2.3333333333333335</v>
      </c>
      <c r="Q2387">
        <f t="shared" si="157"/>
        <v>16.329999999999998</v>
      </c>
      <c r="R2387">
        <f t="shared" si="158"/>
        <v>0</v>
      </c>
      <c r="S2387" s="3">
        <f>IF(odi[[#This Row],[Milestones]]=0,0,(odi[[#This Row],[Mat]]/odi[[#This Row],[Milestones]]))</f>
        <v>0</v>
      </c>
      <c r="T2387" s="3">
        <f>odi[[#This Row],[Milestones]]/odi[[#This Row],[Mat]]*100</f>
        <v>0</v>
      </c>
      <c r="U2387" s="3"/>
    </row>
    <row r="2388" spans="1:21" x14ac:dyDescent="0.3">
      <c r="A2388">
        <v>39</v>
      </c>
      <c r="B2388" t="s">
        <v>3395</v>
      </c>
      <c r="C2388" t="s">
        <v>12</v>
      </c>
      <c r="D2388">
        <v>1975</v>
      </c>
      <c r="E2388">
        <v>1</v>
      </c>
      <c r="F2388">
        <v>1</v>
      </c>
      <c r="G2388">
        <v>0</v>
      </c>
      <c r="H2388">
        <v>2</v>
      </c>
      <c r="I2388">
        <v>2</v>
      </c>
      <c r="J2388">
        <v>2</v>
      </c>
      <c r="K2388">
        <v>14.28</v>
      </c>
      <c r="L2388">
        <v>0</v>
      </c>
      <c r="M2388">
        <v>0</v>
      </c>
      <c r="N2388">
        <v>0</v>
      </c>
      <c r="O2388" s="2">
        <f t="shared" si="155"/>
        <v>2</v>
      </c>
      <c r="P2388" s="2">
        <f t="shared" si="156"/>
        <v>2</v>
      </c>
      <c r="Q2388">
        <f t="shared" si="157"/>
        <v>16.28</v>
      </c>
      <c r="R2388">
        <f t="shared" si="158"/>
        <v>0</v>
      </c>
      <c r="S2388" s="3">
        <f>IF(odi[[#This Row],[Milestones]]=0,0,(odi[[#This Row],[Mat]]/odi[[#This Row],[Milestones]]))</f>
        <v>0</v>
      </c>
      <c r="T2388" s="3">
        <f>odi[[#This Row],[Milestones]]/odi[[#This Row],[Mat]]*100</f>
        <v>0</v>
      </c>
      <c r="U2388" s="3"/>
    </row>
    <row r="2389" spans="1:21" x14ac:dyDescent="0.3">
      <c r="A2389">
        <v>47</v>
      </c>
      <c r="B2389" t="s">
        <v>212</v>
      </c>
      <c r="C2389" t="s">
        <v>16</v>
      </c>
      <c r="D2389">
        <v>2019</v>
      </c>
      <c r="E2389">
        <v>1</v>
      </c>
      <c r="F2389">
        <v>1</v>
      </c>
      <c r="G2389">
        <v>0</v>
      </c>
      <c r="H2389">
        <v>2</v>
      </c>
      <c r="I2389">
        <v>2</v>
      </c>
      <c r="J2389">
        <v>2</v>
      </c>
      <c r="K2389">
        <v>14.28</v>
      </c>
      <c r="L2389">
        <v>0</v>
      </c>
      <c r="M2389">
        <v>0</v>
      </c>
      <c r="N2389">
        <v>0</v>
      </c>
      <c r="O2389" s="2">
        <f t="shared" si="155"/>
        <v>2</v>
      </c>
      <c r="P2389" s="2">
        <f t="shared" si="156"/>
        <v>2</v>
      </c>
      <c r="Q2389">
        <f t="shared" si="157"/>
        <v>16.28</v>
      </c>
      <c r="R2389">
        <f t="shared" si="158"/>
        <v>0</v>
      </c>
      <c r="S2389" s="3">
        <f>IF(odi[[#This Row],[Milestones]]=0,0,(odi[[#This Row],[Mat]]/odi[[#This Row],[Milestones]]))</f>
        <v>0</v>
      </c>
      <c r="T2389" s="3">
        <f>odi[[#This Row],[Milestones]]/odi[[#This Row],[Mat]]*100</f>
        <v>0</v>
      </c>
      <c r="U2389" s="3"/>
    </row>
    <row r="2390" spans="1:21" x14ac:dyDescent="0.3">
      <c r="A2390">
        <v>31</v>
      </c>
      <c r="B2390" t="s">
        <v>1436</v>
      </c>
      <c r="C2390" t="s">
        <v>12</v>
      </c>
      <c r="D2390">
        <v>2019</v>
      </c>
      <c r="E2390">
        <v>7</v>
      </c>
      <c r="F2390">
        <v>5</v>
      </c>
      <c r="G2390">
        <v>2</v>
      </c>
      <c r="H2390">
        <v>4</v>
      </c>
      <c r="I2390">
        <v>2</v>
      </c>
      <c r="J2390">
        <v>1.33</v>
      </c>
      <c r="K2390">
        <v>14.28</v>
      </c>
      <c r="L2390">
        <v>0</v>
      </c>
      <c r="M2390">
        <v>0</v>
      </c>
      <c r="N2390">
        <v>1</v>
      </c>
      <c r="O2390" s="2">
        <f t="shared" si="155"/>
        <v>0.5714285714285714</v>
      </c>
      <c r="P2390" s="2">
        <f t="shared" si="156"/>
        <v>0.8</v>
      </c>
      <c r="Q2390">
        <f t="shared" si="157"/>
        <v>15.61</v>
      </c>
      <c r="R2390">
        <f t="shared" si="158"/>
        <v>0</v>
      </c>
      <c r="S2390" s="3">
        <f>IF(odi[[#This Row],[Milestones]]=0,0,(odi[[#This Row],[Mat]]/odi[[#This Row],[Milestones]]))</f>
        <v>0</v>
      </c>
      <c r="T2390" s="3">
        <f>odi[[#This Row],[Milestones]]/odi[[#This Row],[Mat]]*100</f>
        <v>0</v>
      </c>
      <c r="U2390" s="3"/>
    </row>
    <row r="2391" spans="1:21" x14ac:dyDescent="0.3">
      <c r="A2391">
        <v>30</v>
      </c>
      <c r="B2391" t="s">
        <v>1201</v>
      </c>
      <c r="C2391" t="s">
        <v>2026</v>
      </c>
      <c r="D2391">
        <v>2019</v>
      </c>
      <c r="E2391">
        <v>4</v>
      </c>
      <c r="F2391">
        <v>2</v>
      </c>
      <c r="G2391">
        <v>1</v>
      </c>
      <c r="H2391">
        <v>1</v>
      </c>
      <c r="I2391">
        <v>1</v>
      </c>
      <c r="J2391">
        <v>1</v>
      </c>
      <c r="K2391">
        <v>14.28</v>
      </c>
      <c r="L2391">
        <v>0</v>
      </c>
      <c r="M2391">
        <v>0</v>
      </c>
      <c r="N2391">
        <v>1</v>
      </c>
      <c r="O2391" s="2">
        <f t="shared" si="155"/>
        <v>0.25</v>
      </c>
      <c r="P2391" s="2">
        <f t="shared" si="156"/>
        <v>0.5</v>
      </c>
      <c r="Q2391">
        <f t="shared" si="157"/>
        <v>15.28</v>
      </c>
      <c r="R2391">
        <f t="shared" si="158"/>
        <v>0</v>
      </c>
      <c r="S2391" s="3">
        <f>IF(odi[[#This Row],[Milestones]]=0,0,(odi[[#This Row],[Mat]]/odi[[#This Row],[Milestones]]))</f>
        <v>0</v>
      </c>
      <c r="T2391" s="3">
        <f>odi[[#This Row],[Milestones]]/odi[[#This Row],[Mat]]*100</f>
        <v>0</v>
      </c>
      <c r="U2391" s="3"/>
    </row>
    <row r="2392" spans="1:21" x14ac:dyDescent="0.3">
      <c r="A2392">
        <v>4</v>
      </c>
      <c r="B2392" t="s">
        <v>1344</v>
      </c>
      <c r="C2392" t="s">
        <v>11</v>
      </c>
      <c r="D2392">
        <v>2010</v>
      </c>
      <c r="E2392">
        <v>1</v>
      </c>
      <c r="F2392">
        <v>1</v>
      </c>
      <c r="G2392">
        <v>0</v>
      </c>
      <c r="H2392">
        <v>1</v>
      </c>
      <c r="I2392">
        <v>1</v>
      </c>
      <c r="J2392">
        <v>1</v>
      </c>
      <c r="K2392">
        <v>14.28</v>
      </c>
      <c r="L2392">
        <v>0</v>
      </c>
      <c r="M2392">
        <v>0</v>
      </c>
      <c r="N2392">
        <v>0</v>
      </c>
      <c r="O2392" s="2">
        <f t="shared" si="155"/>
        <v>1</v>
      </c>
      <c r="P2392" s="2">
        <f t="shared" si="156"/>
        <v>1</v>
      </c>
      <c r="Q2392">
        <f t="shared" si="157"/>
        <v>15.28</v>
      </c>
      <c r="R2392">
        <f t="shared" si="158"/>
        <v>0</v>
      </c>
      <c r="S2392" s="3">
        <f>IF(odi[[#This Row],[Milestones]]=0,0,(odi[[#This Row],[Mat]]/odi[[#This Row],[Milestones]]))</f>
        <v>0</v>
      </c>
      <c r="T2392" s="3">
        <f>odi[[#This Row],[Milestones]]/odi[[#This Row],[Mat]]*100</f>
        <v>0</v>
      </c>
      <c r="U2392" s="3"/>
    </row>
    <row r="2393" spans="1:21" x14ac:dyDescent="0.3">
      <c r="A2393">
        <v>13</v>
      </c>
      <c r="B2393" t="s">
        <v>3447</v>
      </c>
      <c r="C2393" t="s">
        <v>12</v>
      </c>
      <c r="D2393">
        <v>1997</v>
      </c>
      <c r="E2393">
        <v>3</v>
      </c>
      <c r="F2393">
        <v>1</v>
      </c>
      <c r="G2393">
        <v>0</v>
      </c>
      <c r="H2393">
        <v>1</v>
      </c>
      <c r="I2393">
        <v>1</v>
      </c>
      <c r="J2393">
        <v>1</v>
      </c>
      <c r="K2393">
        <v>14.28</v>
      </c>
      <c r="L2393">
        <v>0</v>
      </c>
      <c r="M2393">
        <v>0</v>
      </c>
      <c r="N2393">
        <v>0</v>
      </c>
      <c r="O2393" s="2">
        <f t="shared" si="155"/>
        <v>0.33333333333333331</v>
      </c>
      <c r="P2393" s="2">
        <f t="shared" si="156"/>
        <v>1</v>
      </c>
      <c r="Q2393">
        <f t="shared" si="157"/>
        <v>15.28</v>
      </c>
      <c r="R2393">
        <f t="shared" si="158"/>
        <v>0</v>
      </c>
      <c r="S2393" s="3">
        <f>IF(odi[[#This Row],[Milestones]]=0,0,(odi[[#This Row],[Mat]]/odi[[#This Row],[Milestones]]))</f>
        <v>0</v>
      </c>
      <c r="T2393" s="3">
        <f>odi[[#This Row],[Milestones]]/odi[[#This Row],[Mat]]*100</f>
        <v>0</v>
      </c>
      <c r="U2393" s="3"/>
    </row>
    <row r="2394" spans="1:21" x14ac:dyDescent="0.3">
      <c r="A2394">
        <v>17</v>
      </c>
      <c r="B2394" t="s">
        <v>3451</v>
      </c>
      <c r="C2394" t="s">
        <v>13</v>
      </c>
      <c r="D2394">
        <v>1987</v>
      </c>
      <c r="E2394">
        <v>3</v>
      </c>
      <c r="F2394">
        <v>3</v>
      </c>
      <c r="G2394">
        <v>2</v>
      </c>
      <c r="H2394">
        <v>1</v>
      </c>
      <c r="I2394">
        <v>1</v>
      </c>
      <c r="J2394">
        <v>1</v>
      </c>
      <c r="K2394">
        <v>14.28</v>
      </c>
      <c r="L2394">
        <v>0</v>
      </c>
      <c r="M2394">
        <v>0</v>
      </c>
      <c r="N2394">
        <v>1</v>
      </c>
      <c r="O2394" s="2">
        <f t="shared" si="155"/>
        <v>0.33333333333333331</v>
      </c>
      <c r="P2394" s="2">
        <f t="shared" si="156"/>
        <v>0.33333333333333331</v>
      </c>
      <c r="Q2394">
        <f t="shared" si="157"/>
        <v>15.28</v>
      </c>
      <c r="R2394">
        <f t="shared" si="158"/>
        <v>0</v>
      </c>
      <c r="S2394" s="3">
        <f>IF(odi[[#This Row],[Milestones]]=0,0,(odi[[#This Row],[Mat]]/odi[[#This Row],[Milestones]]))</f>
        <v>0</v>
      </c>
      <c r="T2394" s="3">
        <f>odi[[#This Row],[Milestones]]/odi[[#This Row],[Mat]]*100</f>
        <v>0</v>
      </c>
      <c r="U2394" s="3"/>
    </row>
    <row r="2395" spans="1:21" x14ac:dyDescent="0.3">
      <c r="A2395">
        <v>14</v>
      </c>
      <c r="B2395" t="s">
        <v>3184</v>
      </c>
      <c r="C2395" t="s">
        <v>2020</v>
      </c>
      <c r="D2395">
        <v>1999</v>
      </c>
      <c r="E2395">
        <v>3</v>
      </c>
      <c r="F2395">
        <v>3</v>
      </c>
      <c r="G2395">
        <v>0</v>
      </c>
      <c r="H2395">
        <v>11</v>
      </c>
      <c r="I2395">
        <v>6</v>
      </c>
      <c r="J2395">
        <v>3.66</v>
      </c>
      <c r="K2395">
        <v>11.45</v>
      </c>
      <c r="L2395">
        <v>0</v>
      </c>
      <c r="M2395">
        <v>0</v>
      </c>
      <c r="N2395">
        <v>0</v>
      </c>
      <c r="O2395" s="2">
        <f t="shared" si="155"/>
        <v>3.6666666666666665</v>
      </c>
      <c r="P2395" s="2">
        <f t="shared" si="156"/>
        <v>3.6666666666666665</v>
      </c>
      <c r="Q2395">
        <f t="shared" si="157"/>
        <v>15.11</v>
      </c>
      <c r="R2395">
        <f t="shared" si="158"/>
        <v>0</v>
      </c>
      <c r="S2395" s="3">
        <f>IF(odi[[#This Row],[Milestones]]=0,0,(odi[[#This Row],[Mat]]/odi[[#This Row],[Milestones]]))</f>
        <v>0</v>
      </c>
      <c r="T2395" s="3">
        <f>odi[[#This Row],[Milestones]]/odi[[#This Row],[Mat]]*100</f>
        <v>0</v>
      </c>
      <c r="U2395" s="3"/>
    </row>
    <row r="2396" spans="1:21" x14ac:dyDescent="0.3">
      <c r="A2396">
        <v>42</v>
      </c>
      <c r="B2396" t="s">
        <v>3397</v>
      </c>
      <c r="C2396" t="s">
        <v>22</v>
      </c>
      <c r="D2396">
        <v>2007</v>
      </c>
      <c r="E2396">
        <v>5</v>
      </c>
      <c r="F2396">
        <v>4</v>
      </c>
      <c r="G2396">
        <v>0</v>
      </c>
      <c r="H2396">
        <v>2</v>
      </c>
      <c r="I2396">
        <v>2</v>
      </c>
      <c r="J2396">
        <v>0.5</v>
      </c>
      <c r="K2396">
        <v>14.28</v>
      </c>
      <c r="L2396">
        <v>0</v>
      </c>
      <c r="M2396">
        <v>0</v>
      </c>
      <c r="N2396">
        <v>3</v>
      </c>
      <c r="O2396" s="2">
        <f t="shared" si="155"/>
        <v>0.4</v>
      </c>
      <c r="P2396" s="2">
        <f t="shared" si="156"/>
        <v>0.5</v>
      </c>
      <c r="Q2396">
        <f t="shared" si="157"/>
        <v>14.78</v>
      </c>
      <c r="R2396">
        <f t="shared" si="158"/>
        <v>0</v>
      </c>
      <c r="S2396" s="3">
        <f>IF(odi[[#This Row],[Milestones]]=0,0,(odi[[#This Row],[Mat]]/odi[[#This Row],[Milestones]]))</f>
        <v>0</v>
      </c>
      <c r="T2396" s="3">
        <f>odi[[#This Row],[Milestones]]/odi[[#This Row],[Mat]]*100</f>
        <v>0</v>
      </c>
      <c r="U2396" s="3"/>
    </row>
    <row r="2397" spans="1:21" x14ac:dyDescent="0.3">
      <c r="A2397">
        <v>10</v>
      </c>
      <c r="B2397" t="s">
        <v>3445</v>
      </c>
      <c r="C2397" t="s">
        <v>2040</v>
      </c>
      <c r="D2397">
        <v>2004</v>
      </c>
      <c r="E2397">
        <v>2</v>
      </c>
      <c r="F2397">
        <v>2</v>
      </c>
      <c r="G2397">
        <v>0</v>
      </c>
      <c r="H2397">
        <v>1</v>
      </c>
      <c r="I2397">
        <v>1</v>
      </c>
      <c r="J2397">
        <v>0.5</v>
      </c>
      <c r="K2397">
        <v>14.28</v>
      </c>
      <c r="L2397">
        <v>0</v>
      </c>
      <c r="M2397">
        <v>0</v>
      </c>
      <c r="N2397">
        <v>1</v>
      </c>
      <c r="O2397" s="2">
        <f t="shared" si="155"/>
        <v>0.5</v>
      </c>
      <c r="P2397" s="2">
        <f t="shared" si="156"/>
        <v>0.5</v>
      </c>
      <c r="Q2397">
        <f t="shared" si="157"/>
        <v>14.78</v>
      </c>
      <c r="R2397">
        <f t="shared" si="158"/>
        <v>0</v>
      </c>
      <c r="S2397" s="3">
        <f>IF(odi[[#This Row],[Milestones]]=0,0,(odi[[#This Row],[Mat]]/odi[[#This Row],[Milestones]]))</f>
        <v>0</v>
      </c>
      <c r="T2397" s="3">
        <f>odi[[#This Row],[Milestones]]/odi[[#This Row],[Mat]]*100</f>
        <v>0</v>
      </c>
      <c r="U2397" s="3"/>
    </row>
    <row r="2398" spans="1:21" x14ac:dyDescent="0.3">
      <c r="A2398">
        <v>24</v>
      </c>
      <c r="B2398" t="s">
        <v>3457</v>
      </c>
      <c r="C2398" t="s">
        <v>2022</v>
      </c>
      <c r="D2398">
        <v>1975</v>
      </c>
      <c r="E2398">
        <v>2</v>
      </c>
      <c r="F2398">
        <v>2</v>
      </c>
      <c r="G2398">
        <v>0</v>
      </c>
      <c r="H2398">
        <v>1</v>
      </c>
      <c r="I2398">
        <v>1</v>
      </c>
      <c r="J2398">
        <v>0.5</v>
      </c>
      <c r="K2398">
        <v>14.28</v>
      </c>
      <c r="L2398">
        <v>0</v>
      </c>
      <c r="M2398">
        <v>0</v>
      </c>
      <c r="N2398">
        <v>1</v>
      </c>
      <c r="O2398" s="2">
        <f t="shared" si="155"/>
        <v>0.5</v>
      </c>
      <c r="P2398" s="2">
        <f t="shared" si="156"/>
        <v>0.5</v>
      </c>
      <c r="Q2398">
        <f t="shared" si="157"/>
        <v>14.78</v>
      </c>
      <c r="R2398">
        <f t="shared" si="158"/>
        <v>0</v>
      </c>
      <c r="S2398" s="3">
        <f>IF(odi[[#This Row],[Milestones]]=0,0,(odi[[#This Row],[Mat]]/odi[[#This Row],[Milestones]]))</f>
        <v>0</v>
      </c>
      <c r="T2398" s="3">
        <f>odi[[#This Row],[Milestones]]/odi[[#This Row],[Mat]]*100</f>
        <v>0</v>
      </c>
      <c r="U2398" s="3"/>
    </row>
    <row r="2399" spans="1:21" x14ac:dyDescent="0.3">
      <c r="A2399">
        <v>18</v>
      </c>
      <c r="B2399" t="s">
        <v>3377</v>
      </c>
      <c r="C2399" t="s">
        <v>2030</v>
      </c>
      <c r="D2399">
        <v>1979</v>
      </c>
      <c r="E2399">
        <v>3</v>
      </c>
      <c r="F2399">
        <v>3</v>
      </c>
      <c r="G2399">
        <v>0</v>
      </c>
      <c r="H2399">
        <v>3</v>
      </c>
      <c r="I2399">
        <v>2</v>
      </c>
      <c r="J2399">
        <v>1</v>
      </c>
      <c r="K2399">
        <v>13.04</v>
      </c>
      <c r="L2399">
        <v>0</v>
      </c>
      <c r="M2399">
        <v>0</v>
      </c>
      <c r="N2399">
        <v>1</v>
      </c>
      <c r="O2399" s="2">
        <f t="shared" si="155"/>
        <v>1</v>
      </c>
      <c r="P2399" s="2">
        <f t="shared" si="156"/>
        <v>1</v>
      </c>
      <c r="Q2399">
        <f t="shared" si="157"/>
        <v>14.04</v>
      </c>
      <c r="R2399">
        <f t="shared" si="158"/>
        <v>0</v>
      </c>
      <c r="S2399" s="3">
        <f>IF(odi[[#This Row],[Milestones]]=0,0,(odi[[#This Row],[Mat]]/odi[[#This Row],[Milestones]]))</f>
        <v>0</v>
      </c>
      <c r="T2399" s="3">
        <f>odi[[#This Row],[Milestones]]/odi[[#This Row],[Mat]]*100</f>
        <v>0</v>
      </c>
      <c r="U2399" s="3"/>
    </row>
    <row r="2400" spans="1:21" x14ac:dyDescent="0.3">
      <c r="A2400">
        <v>24</v>
      </c>
      <c r="B2400" t="s">
        <v>3382</v>
      </c>
      <c r="C2400" t="s">
        <v>2030</v>
      </c>
      <c r="D2400">
        <v>2007</v>
      </c>
      <c r="E2400">
        <v>1</v>
      </c>
      <c r="F2400">
        <v>1</v>
      </c>
      <c r="G2400">
        <v>0</v>
      </c>
      <c r="H2400">
        <v>3</v>
      </c>
      <c r="I2400">
        <v>3</v>
      </c>
      <c r="J2400">
        <v>3</v>
      </c>
      <c r="K2400">
        <v>10.71</v>
      </c>
      <c r="L2400">
        <v>0</v>
      </c>
      <c r="M2400">
        <v>0</v>
      </c>
      <c r="N2400">
        <v>0</v>
      </c>
      <c r="O2400" s="2">
        <f t="shared" si="155"/>
        <v>3</v>
      </c>
      <c r="P2400" s="2">
        <f t="shared" si="156"/>
        <v>3</v>
      </c>
      <c r="Q2400">
        <f t="shared" si="157"/>
        <v>13.71</v>
      </c>
      <c r="R2400">
        <f t="shared" si="158"/>
        <v>0</v>
      </c>
      <c r="S2400" s="3">
        <f>IF(odi[[#This Row],[Milestones]]=0,0,(odi[[#This Row],[Mat]]/odi[[#This Row],[Milestones]]))</f>
        <v>0</v>
      </c>
      <c r="T2400" s="3">
        <f>odi[[#This Row],[Milestones]]/odi[[#This Row],[Mat]]*100</f>
        <v>0</v>
      </c>
      <c r="U2400" s="3"/>
    </row>
    <row r="2401" spans="1:21" x14ac:dyDescent="0.3">
      <c r="A2401">
        <v>32</v>
      </c>
      <c r="B2401" t="s">
        <v>3388</v>
      </c>
      <c r="C2401" t="s">
        <v>21</v>
      </c>
      <c r="D2401">
        <v>2012</v>
      </c>
      <c r="E2401">
        <v>1</v>
      </c>
      <c r="F2401">
        <v>1</v>
      </c>
      <c r="G2401">
        <v>1</v>
      </c>
      <c r="H2401">
        <v>3</v>
      </c>
      <c r="I2401">
        <v>3</v>
      </c>
      <c r="J2401">
        <v>0</v>
      </c>
      <c r="K2401">
        <v>13.63</v>
      </c>
      <c r="L2401">
        <v>0</v>
      </c>
      <c r="M2401">
        <v>0</v>
      </c>
      <c r="N2401">
        <v>0</v>
      </c>
      <c r="O2401" s="2">
        <f t="shared" si="155"/>
        <v>3</v>
      </c>
      <c r="P2401" s="2">
        <f t="shared" si="156"/>
        <v>3</v>
      </c>
      <c r="Q2401">
        <f t="shared" si="157"/>
        <v>13.63</v>
      </c>
      <c r="R2401">
        <f t="shared" si="158"/>
        <v>0</v>
      </c>
      <c r="S2401" s="3">
        <f>IF(odi[[#This Row],[Milestones]]=0,0,(odi[[#This Row],[Mat]]/odi[[#This Row],[Milestones]]))</f>
        <v>0</v>
      </c>
      <c r="T2401" s="3">
        <f>odi[[#This Row],[Milestones]]/odi[[#This Row],[Mat]]*100</f>
        <v>0</v>
      </c>
      <c r="U2401" s="3"/>
    </row>
    <row r="2402" spans="1:21" x14ac:dyDescent="0.3">
      <c r="A2402">
        <v>5</v>
      </c>
      <c r="B2402" t="s">
        <v>1947</v>
      </c>
      <c r="C2402" t="s">
        <v>13</v>
      </c>
      <c r="D2402">
        <v>2011</v>
      </c>
      <c r="E2402">
        <v>2</v>
      </c>
      <c r="F2402">
        <v>2</v>
      </c>
      <c r="G2402">
        <v>0</v>
      </c>
      <c r="H2402">
        <v>2</v>
      </c>
      <c r="I2402">
        <v>1</v>
      </c>
      <c r="J2402">
        <v>1</v>
      </c>
      <c r="K2402">
        <v>12.5</v>
      </c>
      <c r="L2402">
        <v>0</v>
      </c>
      <c r="M2402">
        <v>0</v>
      </c>
      <c r="N2402">
        <v>0</v>
      </c>
      <c r="O2402" s="2">
        <f t="shared" si="155"/>
        <v>1</v>
      </c>
      <c r="P2402" s="2">
        <f t="shared" si="156"/>
        <v>1</v>
      </c>
      <c r="Q2402">
        <f t="shared" si="157"/>
        <v>13.5</v>
      </c>
      <c r="R2402">
        <f t="shared" si="158"/>
        <v>0</v>
      </c>
      <c r="S2402" s="3">
        <f>IF(odi[[#This Row],[Milestones]]=0,0,(odi[[#This Row],[Mat]]/odi[[#This Row],[Milestones]]))</f>
        <v>0</v>
      </c>
      <c r="T2402" s="3">
        <f>odi[[#This Row],[Milestones]]/odi[[#This Row],[Mat]]*100</f>
        <v>0</v>
      </c>
      <c r="U2402" s="3"/>
    </row>
    <row r="2403" spans="1:21" x14ac:dyDescent="0.3">
      <c r="A2403">
        <v>3</v>
      </c>
      <c r="B2403" t="s">
        <v>5059</v>
      </c>
      <c r="C2403" t="s">
        <v>16</v>
      </c>
      <c r="D2403">
        <v>1973</v>
      </c>
      <c r="E2403">
        <v>1</v>
      </c>
      <c r="F2403">
        <v>1</v>
      </c>
      <c r="G2403">
        <v>0</v>
      </c>
      <c r="H2403">
        <v>1</v>
      </c>
      <c r="I2403">
        <v>1</v>
      </c>
      <c r="J2403">
        <v>1</v>
      </c>
      <c r="K2403">
        <v>12.5</v>
      </c>
      <c r="L2403">
        <v>0</v>
      </c>
      <c r="M2403">
        <v>0</v>
      </c>
      <c r="N2403">
        <v>0</v>
      </c>
      <c r="O2403" s="2">
        <f t="shared" si="155"/>
        <v>1</v>
      </c>
      <c r="P2403" s="2">
        <f t="shared" si="156"/>
        <v>1</v>
      </c>
      <c r="Q2403">
        <f t="shared" si="157"/>
        <v>13.5</v>
      </c>
      <c r="R2403">
        <f t="shared" si="158"/>
        <v>0</v>
      </c>
      <c r="S2403" s="3">
        <f>IF(odi[[#This Row],[Milestones]]=0,0,(odi[[#This Row],[Mat]]/odi[[#This Row],[Milestones]]))</f>
        <v>0</v>
      </c>
      <c r="T2403" s="3">
        <f>odi[[#This Row],[Milestones]]/odi[[#This Row],[Mat]]*100</f>
        <v>0</v>
      </c>
      <c r="U2403" s="3"/>
    </row>
    <row r="2404" spans="1:21" x14ac:dyDescent="0.3">
      <c r="A2404">
        <v>15</v>
      </c>
      <c r="B2404" t="s">
        <v>3449</v>
      </c>
      <c r="C2404" t="s">
        <v>13</v>
      </c>
      <c r="D2404">
        <v>1993</v>
      </c>
      <c r="E2404">
        <v>1</v>
      </c>
      <c r="F2404">
        <v>1</v>
      </c>
      <c r="G2404">
        <v>0</v>
      </c>
      <c r="H2404">
        <v>1</v>
      </c>
      <c r="I2404">
        <v>1</v>
      </c>
      <c r="J2404">
        <v>1</v>
      </c>
      <c r="K2404">
        <v>12.5</v>
      </c>
      <c r="L2404">
        <v>0</v>
      </c>
      <c r="M2404">
        <v>0</v>
      </c>
      <c r="N2404">
        <v>0</v>
      </c>
      <c r="O2404" s="2">
        <f t="shared" si="155"/>
        <v>1</v>
      </c>
      <c r="P2404" s="2">
        <f t="shared" si="156"/>
        <v>1</v>
      </c>
      <c r="Q2404">
        <f t="shared" si="157"/>
        <v>13.5</v>
      </c>
      <c r="R2404">
        <f t="shared" si="158"/>
        <v>0</v>
      </c>
      <c r="S2404" s="3">
        <f>IF(odi[[#This Row],[Milestones]]=0,0,(odi[[#This Row],[Mat]]/odi[[#This Row],[Milestones]]))</f>
        <v>0</v>
      </c>
      <c r="T2404" s="3">
        <f>odi[[#This Row],[Milestones]]/odi[[#This Row],[Mat]]*100</f>
        <v>0</v>
      </c>
      <c r="U2404" s="3"/>
    </row>
    <row r="2405" spans="1:21" x14ac:dyDescent="0.3">
      <c r="A2405">
        <v>5</v>
      </c>
      <c r="B2405" t="s">
        <v>3366</v>
      </c>
      <c r="C2405" t="s">
        <v>18</v>
      </c>
      <c r="D2405">
        <v>1985</v>
      </c>
      <c r="E2405">
        <v>1</v>
      </c>
      <c r="F2405">
        <v>1</v>
      </c>
      <c r="G2405">
        <v>0</v>
      </c>
      <c r="H2405">
        <v>3</v>
      </c>
      <c r="I2405">
        <v>3</v>
      </c>
      <c r="J2405">
        <v>3</v>
      </c>
      <c r="K2405">
        <v>10.34</v>
      </c>
      <c r="L2405">
        <v>0</v>
      </c>
      <c r="M2405">
        <v>0</v>
      </c>
      <c r="N2405">
        <v>0</v>
      </c>
      <c r="O2405" s="2">
        <f t="shared" si="155"/>
        <v>3</v>
      </c>
      <c r="P2405" s="2">
        <f t="shared" si="156"/>
        <v>3</v>
      </c>
      <c r="Q2405">
        <f t="shared" si="157"/>
        <v>13.34</v>
      </c>
      <c r="R2405">
        <f t="shared" si="158"/>
        <v>0</v>
      </c>
      <c r="S2405" s="3">
        <f>IF(odi[[#This Row],[Milestones]]=0,0,(odi[[#This Row],[Mat]]/odi[[#This Row],[Milestones]]))</f>
        <v>0</v>
      </c>
      <c r="T2405" s="3">
        <f>odi[[#This Row],[Milestones]]/odi[[#This Row],[Mat]]*100</f>
        <v>0</v>
      </c>
      <c r="U2405" s="3"/>
    </row>
    <row r="2406" spans="1:21" x14ac:dyDescent="0.3">
      <c r="A2406">
        <v>22</v>
      </c>
      <c r="B2406" t="s">
        <v>3304</v>
      </c>
      <c r="C2406" t="s">
        <v>2022</v>
      </c>
      <c r="D2406">
        <v>1975</v>
      </c>
      <c r="E2406">
        <v>3</v>
      </c>
      <c r="F2406">
        <v>3</v>
      </c>
      <c r="G2406">
        <v>0</v>
      </c>
      <c r="H2406">
        <v>6</v>
      </c>
      <c r="I2406">
        <v>6</v>
      </c>
      <c r="J2406">
        <v>2</v>
      </c>
      <c r="K2406">
        <v>10.71</v>
      </c>
      <c r="L2406">
        <v>0</v>
      </c>
      <c r="M2406">
        <v>0</v>
      </c>
      <c r="N2406">
        <v>2</v>
      </c>
      <c r="O2406" s="2">
        <f t="shared" si="155"/>
        <v>2</v>
      </c>
      <c r="P2406" s="2">
        <f t="shared" si="156"/>
        <v>2</v>
      </c>
      <c r="Q2406">
        <f t="shared" si="157"/>
        <v>12.71</v>
      </c>
      <c r="R2406">
        <f t="shared" si="158"/>
        <v>0</v>
      </c>
      <c r="S2406" s="3">
        <f>IF(odi[[#This Row],[Milestones]]=0,0,(odi[[#This Row],[Mat]]/odi[[#This Row],[Milestones]]))</f>
        <v>0</v>
      </c>
      <c r="T2406" s="3">
        <f>odi[[#This Row],[Milestones]]/odi[[#This Row],[Mat]]*100</f>
        <v>0</v>
      </c>
      <c r="U2406" s="3"/>
    </row>
    <row r="2407" spans="1:21" x14ac:dyDescent="0.3">
      <c r="A2407">
        <v>8</v>
      </c>
      <c r="B2407" t="s">
        <v>3443</v>
      </c>
      <c r="C2407" t="s">
        <v>15</v>
      </c>
      <c r="D2407">
        <v>2005</v>
      </c>
      <c r="E2407">
        <v>1</v>
      </c>
      <c r="F2407">
        <v>1</v>
      </c>
      <c r="G2407">
        <v>0</v>
      </c>
      <c r="H2407">
        <v>1</v>
      </c>
      <c r="I2407">
        <v>1</v>
      </c>
      <c r="J2407">
        <v>1</v>
      </c>
      <c r="K2407">
        <v>11.11</v>
      </c>
      <c r="L2407">
        <v>0</v>
      </c>
      <c r="M2407">
        <v>0</v>
      </c>
      <c r="N2407">
        <v>0</v>
      </c>
      <c r="O2407" s="2">
        <f t="shared" si="155"/>
        <v>1</v>
      </c>
      <c r="P2407" s="2">
        <f t="shared" si="156"/>
        <v>1</v>
      </c>
      <c r="Q2407">
        <f t="shared" si="157"/>
        <v>12.11</v>
      </c>
      <c r="R2407">
        <f t="shared" si="158"/>
        <v>0</v>
      </c>
      <c r="S2407" s="3">
        <f>IF(odi[[#This Row],[Milestones]]=0,0,(odi[[#This Row],[Mat]]/odi[[#This Row],[Milestones]]))</f>
        <v>0</v>
      </c>
      <c r="T2407" s="3">
        <f>odi[[#This Row],[Milestones]]/odi[[#This Row],[Mat]]*100</f>
        <v>0</v>
      </c>
      <c r="U2407" s="3"/>
    </row>
    <row r="2408" spans="1:21" x14ac:dyDescent="0.3">
      <c r="A2408">
        <v>42</v>
      </c>
      <c r="B2408" t="s">
        <v>1935</v>
      </c>
      <c r="C2408" t="s">
        <v>12</v>
      </c>
      <c r="D2408">
        <v>2009</v>
      </c>
      <c r="E2408">
        <v>5</v>
      </c>
      <c r="F2408">
        <v>1</v>
      </c>
      <c r="G2408">
        <v>1</v>
      </c>
      <c r="H2408">
        <v>1</v>
      </c>
      <c r="I2408">
        <v>1</v>
      </c>
      <c r="J2408">
        <v>0</v>
      </c>
      <c r="K2408">
        <v>11.11</v>
      </c>
      <c r="L2408">
        <v>0</v>
      </c>
      <c r="M2408">
        <v>0</v>
      </c>
      <c r="N2408">
        <v>0</v>
      </c>
      <c r="O2408" s="2">
        <f t="shared" si="155"/>
        <v>0.2</v>
      </c>
      <c r="P2408" s="2">
        <f t="shared" si="156"/>
        <v>1</v>
      </c>
      <c r="Q2408">
        <f t="shared" si="157"/>
        <v>11.11</v>
      </c>
      <c r="R2408">
        <f t="shared" si="158"/>
        <v>0</v>
      </c>
      <c r="S2408" s="3">
        <f>IF(odi[[#This Row],[Milestones]]=0,0,(odi[[#This Row],[Mat]]/odi[[#This Row],[Milestones]]))</f>
        <v>0</v>
      </c>
      <c r="T2408" s="3">
        <f>odi[[#This Row],[Milestones]]/odi[[#This Row],[Mat]]*100</f>
        <v>0</v>
      </c>
      <c r="U2408" s="3"/>
    </row>
    <row r="2409" spans="1:21" x14ac:dyDescent="0.3">
      <c r="A2409">
        <v>14</v>
      </c>
      <c r="B2409" t="s">
        <v>3448</v>
      </c>
      <c r="C2409" t="s">
        <v>20</v>
      </c>
      <c r="D2409">
        <v>2016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0</v>
      </c>
      <c r="K2409">
        <v>11.11</v>
      </c>
      <c r="L2409">
        <v>0</v>
      </c>
      <c r="M2409">
        <v>0</v>
      </c>
      <c r="N2409">
        <v>0</v>
      </c>
      <c r="O2409" s="2">
        <f t="shared" si="155"/>
        <v>1</v>
      </c>
      <c r="P2409" s="2">
        <f t="shared" si="156"/>
        <v>1</v>
      </c>
      <c r="Q2409">
        <f t="shared" si="157"/>
        <v>11.11</v>
      </c>
      <c r="R2409">
        <f t="shared" si="158"/>
        <v>0</v>
      </c>
      <c r="S2409" s="3">
        <f>IF(odi[[#This Row],[Milestones]]=0,0,(odi[[#This Row],[Mat]]/odi[[#This Row],[Milestones]]))</f>
        <v>0</v>
      </c>
      <c r="T2409" s="3">
        <f>odi[[#This Row],[Milestones]]/odi[[#This Row],[Mat]]*100</f>
        <v>0</v>
      </c>
      <c r="U2409" s="3"/>
    </row>
    <row r="2410" spans="1:21" x14ac:dyDescent="0.3">
      <c r="A2410">
        <v>10</v>
      </c>
      <c r="B2410" t="s">
        <v>3408</v>
      </c>
      <c r="C2410" t="s">
        <v>2040</v>
      </c>
      <c r="D2410">
        <v>2004</v>
      </c>
      <c r="E2410">
        <v>1</v>
      </c>
      <c r="F2410">
        <v>1</v>
      </c>
      <c r="G2410">
        <v>1</v>
      </c>
      <c r="H2410">
        <v>2</v>
      </c>
      <c r="I2410">
        <v>2</v>
      </c>
      <c r="J2410">
        <v>0</v>
      </c>
      <c r="K2410">
        <v>10.52</v>
      </c>
      <c r="L2410">
        <v>0</v>
      </c>
      <c r="M2410">
        <v>0</v>
      </c>
      <c r="N2410">
        <v>0</v>
      </c>
      <c r="O2410" s="2">
        <f t="shared" si="155"/>
        <v>2</v>
      </c>
      <c r="P2410" s="2">
        <f t="shared" si="156"/>
        <v>2</v>
      </c>
      <c r="Q2410">
        <f t="shared" si="157"/>
        <v>10.52</v>
      </c>
      <c r="R2410">
        <f t="shared" si="158"/>
        <v>0</v>
      </c>
      <c r="S2410" s="3">
        <f>IF(odi[[#This Row],[Milestones]]=0,0,(odi[[#This Row],[Mat]]/odi[[#This Row],[Milestones]]))</f>
        <v>0</v>
      </c>
      <c r="T2410" s="3">
        <f>odi[[#This Row],[Milestones]]/odi[[#This Row],[Mat]]*100</f>
        <v>0</v>
      </c>
      <c r="U2410" s="3"/>
    </row>
    <row r="2411" spans="1:21" x14ac:dyDescent="0.3">
      <c r="A2411">
        <v>17</v>
      </c>
      <c r="B2411" t="s">
        <v>540</v>
      </c>
      <c r="C2411" t="s">
        <v>22</v>
      </c>
      <c r="D2411">
        <v>2008</v>
      </c>
      <c r="E2411">
        <v>3</v>
      </c>
      <c r="F2411">
        <v>2</v>
      </c>
      <c r="G2411">
        <v>0</v>
      </c>
      <c r="H2411">
        <v>2</v>
      </c>
      <c r="I2411">
        <v>2</v>
      </c>
      <c r="J2411">
        <v>1</v>
      </c>
      <c r="K2411">
        <v>9.52</v>
      </c>
      <c r="L2411">
        <v>0</v>
      </c>
      <c r="M2411">
        <v>0</v>
      </c>
      <c r="N2411">
        <v>1</v>
      </c>
      <c r="O2411" s="2">
        <f t="shared" si="155"/>
        <v>0.66666666666666663</v>
      </c>
      <c r="P2411" s="2">
        <f t="shared" si="156"/>
        <v>1</v>
      </c>
      <c r="Q2411">
        <f t="shared" si="157"/>
        <v>10.52</v>
      </c>
      <c r="R2411">
        <f t="shared" si="158"/>
        <v>0</v>
      </c>
      <c r="S2411" s="3">
        <f>IF(odi[[#This Row],[Milestones]]=0,0,(odi[[#This Row],[Mat]]/odi[[#This Row],[Milestones]]))</f>
        <v>0</v>
      </c>
      <c r="T2411" s="3">
        <f>odi[[#This Row],[Milestones]]/odi[[#This Row],[Mat]]*100</f>
        <v>0</v>
      </c>
      <c r="U2411" s="3"/>
    </row>
    <row r="2412" spans="1:21" x14ac:dyDescent="0.3">
      <c r="A2412">
        <v>25</v>
      </c>
      <c r="B2412" t="s">
        <v>771</v>
      </c>
      <c r="C2412" t="s">
        <v>20</v>
      </c>
      <c r="D2412">
        <v>2018</v>
      </c>
      <c r="E2412">
        <v>2</v>
      </c>
      <c r="F2412">
        <v>1</v>
      </c>
      <c r="G2412">
        <v>0</v>
      </c>
      <c r="H2412">
        <v>1</v>
      </c>
      <c r="I2412">
        <v>1</v>
      </c>
      <c r="J2412">
        <v>1</v>
      </c>
      <c r="K2412">
        <v>9.09</v>
      </c>
      <c r="L2412">
        <v>0</v>
      </c>
      <c r="M2412">
        <v>0</v>
      </c>
      <c r="N2412">
        <v>0</v>
      </c>
      <c r="O2412" s="2">
        <f t="shared" si="155"/>
        <v>0.5</v>
      </c>
      <c r="P2412" s="2">
        <f t="shared" si="156"/>
        <v>1</v>
      </c>
      <c r="Q2412">
        <f t="shared" si="157"/>
        <v>10.09</v>
      </c>
      <c r="R2412">
        <f t="shared" si="158"/>
        <v>0</v>
      </c>
      <c r="S2412" s="3">
        <f>IF(odi[[#This Row],[Milestones]]=0,0,(odi[[#This Row],[Mat]]/odi[[#This Row],[Milestones]]))</f>
        <v>0</v>
      </c>
      <c r="T2412" s="3">
        <f>odi[[#This Row],[Milestones]]/odi[[#This Row],[Mat]]*100</f>
        <v>0</v>
      </c>
      <c r="U2412" s="3"/>
    </row>
    <row r="2413" spans="1:21" x14ac:dyDescent="0.3">
      <c r="A2413">
        <v>0</v>
      </c>
      <c r="B2413" t="s">
        <v>3437</v>
      </c>
      <c r="C2413" t="s">
        <v>2030</v>
      </c>
      <c r="D2413">
        <v>2007</v>
      </c>
      <c r="E2413">
        <v>1</v>
      </c>
      <c r="F2413">
        <v>1</v>
      </c>
      <c r="G2413">
        <v>0</v>
      </c>
      <c r="H2413">
        <v>1</v>
      </c>
      <c r="I2413">
        <v>1</v>
      </c>
      <c r="J2413">
        <v>1</v>
      </c>
      <c r="K2413">
        <v>9.09</v>
      </c>
      <c r="L2413">
        <v>0</v>
      </c>
      <c r="M2413">
        <v>0</v>
      </c>
      <c r="N2413">
        <v>0</v>
      </c>
      <c r="O2413" s="2">
        <f t="shared" si="155"/>
        <v>1</v>
      </c>
      <c r="P2413" s="2">
        <f t="shared" si="156"/>
        <v>1</v>
      </c>
      <c r="Q2413">
        <f t="shared" si="157"/>
        <v>10.09</v>
      </c>
      <c r="R2413">
        <f t="shared" si="158"/>
        <v>0</v>
      </c>
      <c r="S2413" s="3">
        <f>IF(odi[[#This Row],[Milestones]]=0,0,(odi[[#This Row],[Mat]]/odi[[#This Row],[Milestones]]))</f>
        <v>0</v>
      </c>
      <c r="T2413" s="3">
        <f>odi[[#This Row],[Milestones]]/odi[[#This Row],[Mat]]*100</f>
        <v>0</v>
      </c>
      <c r="U2413" s="3"/>
    </row>
    <row r="2414" spans="1:21" x14ac:dyDescent="0.3">
      <c r="A2414">
        <v>15</v>
      </c>
      <c r="B2414" t="s">
        <v>3412</v>
      </c>
      <c r="C2414" t="s">
        <v>2022</v>
      </c>
      <c r="D2414">
        <v>2004</v>
      </c>
      <c r="E2414">
        <v>1</v>
      </c>
      <c r="F2414">
        <v>1</v>
      </c>
      <c r="G2414">
        <v>1</v>
      </c>
      <c r="H2414">
        <v>2</v>
      </c>
      <c r="I2414">
        <v>2</v>
      </c>
      <c r="J2414">
        <v>0</v>
      </c>
      <c r="K2414">
        <v>10</v>
      </c>
      <c r="L2414">
        <v>0</v>
      </c>
      <c r="M2414">
        <v>0</v>
      </c>
      <c r="N2414">
        <v>0</v>
      </c>
      <c r="O2414" s="2">
        <f t="shared" si="155"/>
        <v>2</v>
      </c>
      <c r="P2414" s="2">
        <f t="shared" si="156"/>
        <v>2</v>
      </c>
      <c r="Q2414">
        <f t="shared" si="157"/>
        <v>10</v>
      </c>
      <c r="R2414">
        <f t="shared" si="158"/>
        <v>0</v>
      </c>
      <c r="S2414" s="3">
        <f>IF(odi[[#This Row],[Milestones]]=0,0,(odi[[#This Row],[Mat]]/odi[[#This Row],[Milestones]]))</f>
        <v>0</v>
      </c>
      <c r="T2414" s="3">
        <f>odi[[#This Row],[Milestones]]/odi[[#This Row],[Mat]]*100</f>
        <v>0</v>
      </c>
      <c r="U2414" s="3"/>
    </row>
    <row r="2415" spans="1:21" x14ac:dyDescent="0.3">
      <c r="A2415">
        <v>36</v>
      </c>
      <c r="B2415" t="s">
        <v>3392</v>
      </c>
      <c r="C2415" t="s">
        <v>12</v>
      </c>
      <c r="D2415">
        <v>2017</v>
      </c>
      <c r="E2415">
        <v>2</v>
      </c>
      <c r="F2415">
        <v>2</v>
      </c>
      <c r="G2415">
        <v>0</v>
      </c>
      <c r="H2415">
        <v>2</v>
      </c>
      <c r="I2415">
        <v>1</v>
      </c>
      <c r="J2415">
        <v>1</v>
      </c>
      <c r="K2415">
        <v>8.69</v>
      </c>
      <c r="L2415">
        <v>0</v>
      </c>
      <c r="M2415">
        <v>0</v>
      </c>
      <c r="N2415">
        <v>0</v>
      </c>
      <c r="O2415" s="2">
        <f t="shared" si="155"/>
        <v>1</v>
      </c>
      <c r="P2415" s="2">
        <f t="shared" si="156"/>
        <v>1</v>
      </c>
      <c r="Q2415">
        <f t="shared" si="157"/>
        <v>9.69</v>
      </c>
      <c r="R2415">
        <f t="shared" si="158"/>
        <v>0</v>
      </c>
      <c r="S2415" s="3">
        <f>IF(odi[[#This Row],[Milestones]]=0,0,(odi[[#This Row],[Mat]]/odi[[#This Row],[Milestones]]))</f>
        <v>0</v>
      </c>
      <c r="T2415" s="3">
        <f>odi[[#This Row],[Milestones]]/odi[[#This Row],[Mat]]*100</f>
        <v>0</v>
      </c>
      <c r="U2415" s="3"/>
    </row>
    <row r="2416" spans="1:21" x14ac:dyDescent="0.3">
      <c r="A2416">
        <v>1</v>
      </c>
      <c r="B2416" t="s">
        <v>3438</v>
      </c>
      <c r="C2416" t="s">
        <v>19</v>
      </c>
      <c r="D2416">
        <v>2004</v>
      </c>
      <c r="E2416">
        <v>3</v>
      </c>
      <c r="F2416">
        <v>2</v>
      </c>
      <c r="G2416">
        <v>0</v>
      </c>
      <c r="H2416">
        <v>1</v>
      </c>
      <c r="I2416">
        <v>1</v>
      </c>
      <c r="J2416">
        <v>0.5</v>
      </c>
      <c r="K2416">
        <v>9.09</v>
      </c>
      <c r="L2416">
        <v>0</v>
      </c>
      <c r="M2416">
        <v>0</v>
      </c>
      <c r="N2416">
        <v>1</v>
      </c>
      <c r="O2416" s="2">
        <f t="shared" si="155"/>
        <v>0.33333333333333331</v>
      </c>
      <c r="P2416" s="2">
        <f t="shared" si="156"/>
        <v>0.5</v>
      </c>
      <c r="Q2416">
        <f t="shared" si="157"/>
        <v>9.59</v>
      </c>
      <c r="R2416">
        <f t="shared" si="158"/>
        <v>0</v>
      </c>
      <c r="S2416" s="3">
        <f>IF(odi[[#This Row],[Milestones]]=0,0,(odi[[#This Row],[Mat]]/odi[[#This Row],[Milestones]]))</f>
        <v>0</v>
      </c>
      <c r="T2416" s="3">
        <f>odi[[#This Row],[Milestones]]/odi[[#This Row],[Mat]]*100</f>
        <v>0</v>
      </c>
      <c r="U2416" s="3"/>
    </row>
    <row r="2417" spans="1:21" x14ac:dyDescent="0.3">
      <c r="A2417">
        <v>19</v>
      </c>
      <c r="B2417" t="s">
        <v>3452</v>
      </c>
      <c r="C2417" t="s">
        <v>14</v>
      </c>
      <c r="D2417">
        <v>1993</v>
      </c>
      <c r="E2417">
        <v>6</v>
      </c>
      <c r="F2417">
        <v>3</v>
      </c>
      <c r="G2417">
        <v>3</v>
      </c>
      <c r="H2417">
        <v>1</v>
      </c>
      <c r="I2417">
        <v>1</v>
      </c>
      <c r="J2417">
        <v>0</v>
      </c>
      <c r="K2417">
        <v>9.09</v>
      </c>
      <c r="L2417">
        <v>0</v>
      </c>
      <c r="M2417">
        <v>0</v>
      </c>
      <c r="N2417">
        <v>0</v>
      </c>
      <c r="O2417" s="2">
        <f t="shared" si="155"/>
        <v>0.16666666666666666</v>
      </c>
      <c r="P2417" s="2">
        <f t="shared" si="156"/>
        <v>0.33333333333333331</v>
      </c>
      <c r="Q2417">
        <f t="shared" si="157"/>
        <v>9.09</v>
      </c>
      <c r="R2417">
        <f t="shared" si="158"/>
        <v>0</v>
      </c>
      <c r="S2417" s="3">
        <f>IF(odi[[#This Row],[Milestones]]=0,0,(odi[[#This Row],[Mat]]/odi[[#This Row],[Milestones]]))</f>
        <v>0</v>
      </c>
      <c r="T2417" s="3">
        <f>odi[[#This Row],[Milestones]]/odi[[#This Row],[Mat]]*100</f>
        <v>0</v>
      </c>
      <c r="U2417" s="3"/>
    </row>
    <row r="2418" spans="1:21" x14ac:dyDescent="0.3">
      <c r="A2418">
        <v>23</v>
      </c>
      <c r="B2418" t="s">
        <v>3456</v>
      </c>
      <c r="C2418" t="s">
        <v>11</v>
      </c>
      <c r="D2418">
        <v>1981</v>
      </c>
      <c r="E2418">
        <v>6</v>
      </c>
      <c r="F2418">
        <v>4</v>
      </c>
      <c r="G2418">
        <v>2</v>
      </c>
      <c r="H2418">
        <v>1</v>
      </c>
      <c r="I2418">
        <v>1</v>
      </c>
      <c r="J2418">
        <v>0.5</v>
      </c>
      <c r="K2418">
        <v>8.33</v>
      </c>
      <c r="L2418">
        <v>0</v>
      </c>
      <c r="M2418">
        <v>0</v>
      </c>
      <c r="N2418">
        <v>1</v>
      </c>
      <c r="O2418" s="2">
        <f t="shared" si="155"/>
        <v>0.16666666666666666</v>
      </c>
      <c r="P2418" s="2">
        <f t="shared" si="156"/>
        <v>0.25</v>
      </c>
      <c r="Q2418">
        <f t="shared" si="157"/>
        <v>8.83</v>
      </c>
      <c r="R2418">
        <f t="shared" si="158"/>
        <v>0</v>
      </c>
      <c r="S2418" s="3">
        <f>IF(odi[[#This Row],[Milestones]]=0,0,(odi[[#This Row],[Mat]]/odi[[#This Row],[Milestones]]))</f>
        <v>0</v>
      </c>
      <c r="T2418" s="3">
        <f>odi[[#This Row],[Milestones]]/odi[[#This Row],[Mat]]*100</f>
        <v>0</v>
      </c>
      <c r="U2418" s="3"/>
    </row>
    <row r="2419" spans="1:21" x14ac:dyDescent="0.3">
      <c r="A2419">
        <v>24</v>
      </c>
      <c r="B2419" t="s">
        <v>3419</v>
      </c>
      <c r="C2419" t="s">
        <v>2022</v>
      </c>
      <c r="D2419">
        <v>2004</v>
      </c>
      <c r="E2419">
        <v>1</v>
      </c>
      <c r="F2419">
        <v>1</v>
      </c>
      <c r="G2419">
        <v>0</v>
      </c>
      <c r="H2419">
        <v>1</v>
      </c>
      <c r="I2419">
        <v>1</v>
      </c>
      <c r="J2419">
        <v>1</v>
      </c>
      <c r="K2419">
        <v>7.69</v>
      </c>
      <c r="L2419">
        <v>0</v>
      </c>
      <c r="M2419">
        <v>0</v>
      </c>
      <c r="N2419">
        <v>0</v>
      </c>
      <c r="O2419" s="2">
        <f t="shared" si="155"/>
        <v>1</v>
      </c>
      <c r="P2419" s="2">
        <f t="shared" si="156"/>
        <v>1</v>
      </c>
      <c r="Q2419">
        <f t="shared" si="157"/>
        <v>8.6900000000000013</v>
      </c>
      <c r="R2419">
        <f t="shared" si="158"/>
        <v>0</v>
      </c>
      <c r="S2419" s="3">
        <f>IF(odi[[#This Row],[Milestones]]=0,0,(odi[[#This Row],[Mat]]/odi[[#This Row],[Milestones]]))</f>
        <v>0</v>
      </c>
      <c r="T2419" s="3">
        <f>odi[[#This Row],[Milestones]]/odi[[#This Row],[Mat]]*100</f>
        <v>0</v>
      </c>
      <c r="U2419" s="3"/>
    </row>
    <row r="2420" spans="1:21" x14ac:dyDescent="0.3">
      <c r="A2420">
        <v>22</v>
      </c>
      <c r="B2420" t="s">
        <v>3455</v>
      </c>
      <c r="C2420" t="s">
        <v>11</v>
      </c>
      <c r="D2420">
        <v>1987</v>
      </c>
      <c r="E2420">
        <v>7</v>
      </c>
      <c r="F2420">
        <v>2</v>
      </c>
      <c r="G2420">
        <v>2</v>
      </c>
      <c r="H2420">
        <v>1</v>
      </c>
      <c r="I2420">
        <v>1</v>
      </c>
      <c r="J2420">
        <v>0</v>
      </c>
      <c r="K2420">
        <v>6.25</v>
      </c>
      <c r="L2420">
        <v>0</v>
      </c>
      <c r="M2420">
        <v>0</v>
      </c>
      <c r="N2420">
        <v>0</v>
      </c>
      <c r="O2420" s="2">
        <f t="shared" si="155"/>
        <v>0.14285714285714285</v>
      </c>
      <c r="P2420" s="2">
        <f t="shared" si="156"/>
        <v>0.5</v>
      </c>
      <c r="Q2420">
        <f t="shared" si="157"/>
        <v>6.25</v>
      </c>
      <c r="R2420">
        <f t="shared" si="158"/>
        <v>0</v>
      </c>
      <c r="S2420" s="3">
        <f>IF(odi[[#This Row],[Milestones]]=0,0,(odi[[#This Row],[Mat]]/odi[[#This Row],[Milestones]]))</f>
        <v>0</v>
      </c>
      <c r="T2420" s="3">
        <f>odi[[#This Row],[Milestones]]/odi[[#This Row],[Mat]]*100</f>
        <v>0</v>
      </c>
      <c r="U2420" s="3"/>
    </row>
    <row r="2421" spans="1:21" x14ac:dyDescent="0.3">
      <c r="A2421">
        <v>47</v>
      </c>
      <c r="B2421" t="s">
        <v>1828</v>
      </c>
      <c r="C2421" t="s">
        <v>2021</v>
      </c>
      <c r="D2421">
        <v>2010</v>
      </c>
      <c r="E2421">
        <v>11</v>
      </c>
      <c r="F2421">
        <v>3</v>
      </c>
      <c r="G2421">
        <v>0</v>
      </c>
      <c r="H2421">
        <v>1</v>
      </c>
      <c r="I2421">
        <v>1</v>
      </c>
      <c r="J2421">
        <v>0.33</v>
      </c>
      <c r="K2421">
        <v>5.88</v>
      </c>
      <c r="L2421">
        <v>0</v>
      </c>
      <c r="M2421">
        <v>0</v>
      </c>
      <c r="N2421">
        <v>2</v>
      </c>
      <c r="O2421" s="2">
        <f t="shared" si="155"/>
        <v>9.0909090909090912E-2</v>
      </c>
      <c r="P2421" s="2">
        <f t="shared" si="156"/>
        <v>0.33333333333333331</v>
      </c>
      <c r="Q2421">
        <f t="shared" si="157"/>
        <v>6.21</v>
      </c>
      <c r="R2421">
        <f t="shared" si="158"/>
        <v>0</v>
      </c>
      <c r="S2421" s="3">
        <f>IF(odi[[#This Row],[Milestones]]=0,0,(odi[[#This Row],[Mat]]/odi[[#This Row],[Milestones]]))</f>
        <v>0</v>
      </c>
      <c r="T2421" s="3">
        <f>odi[[#This Row],[Milestones]]/odi[[#This Row],[Mat]]*100</f>
        <v>0</v>
      </c>
      <c r="U2421" s="3"/>
    </row>
    <row r="2422" spans="1:21" x14ac:dyDescent="0.3">
      <c r="A2422">
        <v>48</v>
      </c>
      <c r="B2422" t="s">
        <v>3435</v>
      </c>
      <c r="C2422" t="s">
        <v>20</v>
      </c>
      <c r="D2422">
        <v>2003</v>
      </c>
      <c r="E2422">
        <v>2</v>
      </c>
      <c r="F2422">
        <v>2</v>
      </c>
      <c r="G2422">
        <v>0</v>
      </c>
      <c r="H2422">
        <v>1</v>
      </c>
      <c r="I2422">
        <v>1</v>
      </c>
      <c r="J2422">
        <v>0.5</v>
      </c>
      <c r="K2422">
        <v>5</v>
      </c>
      <c r="L2422">
        <v>0</v>
      </c>
      <c r="M2422">
        <v>0</v>
      </c>
      <c r="N2422">
        <v>1</v>
      </c>
      <c r="O2422" s="2">
        <f t="shared" si="155"/>
        <v>0.5</v>
      </c>
      <c r="P2422" s="2">
        <f t="shared" si="156"/>
        <v>0.5</v>
      </c>
      <c r="Q2422">
        <f t="shared" si="157"/>
        <v>5.5</v>
      </c>
      <c r="R2422">
        <f t="shared" si="158"/>
        <v>0</v>
      </c>
      <c r="S2422" s="3">
        <f>IF(odi[[#This Row],[Milestones]]=0,0,(odi[[#This Row],[Mat]]/odi[[#This Row],[Milestones]]))</f>
        <v>0</v>
      </c>
      <c r="T2422" s="3">
        <f>odi[[#This Row],[Milestones]]/odi[[#This Row],[Mat]]*100</f>
        <v>0</v>
      </c>
      <c r="U2422" s="3"/>
    </row>
    <row r="2423" spans="1:21" x14ac:dyDescent="0.3">
      <c r="A2423">
        <v>37</v>
      </c>
      <c r="B2423" t="s">
        <v>3428</v>
      </c>
      <c r="C2423" t="s">
        <v>2024</v>
      </c>
      <c r="D2423">
        <v>2013</v>
      </c>
      <c r="E2423">
        <v>1</v>
      </c>
      <c r="F2423">
        <v>1</v>
      </c>
      <c r="G2423">
        <v>0</v>
      </c>
      <c r="H2423">
        <v>1</v>
      </c>
      <c r="I2423">
        <v>1</v>
      </c>
      <c r="J2423">
        <v>1</v>
      </c>
      <c r="K2423">
        <v>4.34</v>
      </c>
      <c r="L2423">
        <v>0</v>
      </c>
      <c r="M2423">
        <v>0</v>
      </c>
      <c r="N2423">
        <v>0</v>
      </c>
      <c r="O2423" s="2">
        <f t="shared" si="155"/>
        <v>1</v>
      </c>
      <c r="P2423" s="2">
        <f t="shared" si="156"/>
        <v>1</v>
      </c>
      <c r="Q2423">
        <f t="shared" si="157"/>
        <v>5.34</v>
      </c>
      <c r="R2423">
        <f t="shared" si="158"/>
        <v>0</v>
      </c>
      <c r="S2423" s="3">
        <f>IF(odi[[#This Row],[Milestones]]=0,0,(odi[[#This Row],[Mat]]/odi[[#This Row],[Milestones]]))</f>
        <v>0</v>
      </c>
      <c r="T2423" s="3">
        <f>odi[[#This Row],[Milestones]]/odi[[#This Row],[Mat]]*100</f>
        <v>0</v>
      </c>
      <c r="U2423" s="3"/>
    </row>
    <row r="2424" spans="1:21" x14ac:dyDescent="0.3">
      <c r="A2424">
        <v>27</v>
      </c>
      <c r="B2424" t="s">
        <v>3421</v>
      </c>
      <c r="C2424" t="s">
        <v>20</v>
      </c>
      <c r="D2424">
        <v>1999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0</v>
      </c>
      <c r="K2424">
        <v>0</v>
      </c>
      <c r="L2424">
        <v>0</v>
      </c>
      <c r="M2424">
        <v>0</v>
      </c>
      <c r="N2424">
        <v>0</v>
      </c>
      <c r="O2424" s="2">
        <f t="shared" si="155"/>
        <v>1</v>
      </c>
      <c r="P2424" s="2">
        <f t="shared" si="156"/>
        <v>1</v>
      </c>
      <c r="Q2424">
        <f t="shared" si="157"/>
        <v>0</v>
      </c>
      <c r="R2424">
        <f t="shared" si="158"/>
        <v>0</v>
      </c>
      <c r="S2424" s="3">
        <f>IF(odi[[#This Row],[Milestones]]=0,0,(odi[[#This Row],[Mat]]/odi[[#This Row],[Milestones]]))</f>
        <v>0</v>
      </c>
      <c r="T2424" s="3">
        <f>odi[[#This Row],[Milestones]]/odi[[#This Row],[Mat]]*100</f>
        <v>0</v>
      </c>
      <c r="U2424" s="3"/>
    </row>
    <row r="2425" spans="1:21" x14ac:dyDescent="0.3">
      <c r="A2425">
        <v>25</v>
      </c>
      <c r="B2425" t="s">
        <v>3458</v>
      </c>
      <c r="C2425" t="s">
        <v>2022</v>
      </c>
      <c r="D2425">
        <v>2008</v>
      </c>
      <c r="E2425">
        <v>1</v>
      </c>
      <c r="F2425">
        <v>1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</v>
      </c>
      <c r="O2425" s="2">
        <f t="shared" si="155"/>
        <v>0</v>
      </c>
      <c r="P2425" s="2">
        <f t="shared" si="156"/>
        <v>0</v>
      </c>
      <c r="Q2425">
        <f t="shared" si="157"/>
        <v>0</v>
      </c>
      <c r="R2425">
        <f t="shared" si="158"/>
        <v>0</v>
      </c>
      <c r="S2425" s="3">
        <f>IF(odi[[#This Row],[Milestones]]=0,0,(odi[[#This Row],[Mat]]/odi[[#This Row],[Milestones]]))</f>
        <v>0</v>
      </c>
      <c r="T2425" s="3">
        <f>odi[[#This Row],[Milestones]]/odi[[#This Row],[Mat]]*100</f>
        <v>0</v>
      </c>
      <c r="U2425" s="3"/>
    </row>
    <row r="2426" spans="1:21" x14ac:dyDescent="0.3">
      <c r="A2426">
        <v>26</v>
      </c>
      <c r="B2426" t="s">
        <v>3459</v>
      </c>
      <c r="C2426" t="s">
        <v>12</v>
      </c>
      <c r="D2426">
        <v>1995</v>
      </c>
      <c r="E2426">
        <v>3</v>
      </c>
      <c r="F2426">
        <v>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</v>
      </c>
      <c r="O2426" s="2">
        <f t="shared" si="155"/>
        <v>0</v>
      </c>
      <c r="P2426" s="2">
        <f t="shared" si="156"/>
        <v>0</v>
      </c>
      <c r="Q2426">
        <f t="shared" si="157"/>
        <v>0</v>
      </c>
      <c r="R2426">
        <f t="shared" si="158"/>
        <v>0</v>
      </c>
      <c r="S2426" s="3">
        <f>IF(odi[[#This Row],[Milestones]]=0,0,(odi[[#This Row],[Mat]]/odi[[#This Row],[Milestones]]))</f>
        <v>0</v>
      </c>
      <c r="T2426" s="3">
        <f>odi[[#This Row],[Milestones]]/odi[[#This Row],[Mat]]*100</f>
        <v>0</v>
      </c>
      <c r="U2426" s="3"/>
    </row>
    <row r="2427" spans="1:21" x14ac:dyDescent="0.3">
      <c r="A2427">
        <v>27</v>
      </c>
      <c r="B2427" t="s">
        <v>3460</v>
      </c>
      <c r="C2427" t="s">
        <v>20</v>
      </c>
      <c r="D2427">
        <v>2002</v>
      </c>
      <c r="E2427">
        <v>1</v>
      </c>
      <c r="F2427">
        <v>1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 s="2">
        <f t="shared" si="155"/>
        <v>0</v>
      </c>
      <c r="P2427" s="2">
        <f t="shared" si="156"/>
        <v>0</v>
      </c>
      <c r="Q2427">
        <f t="shared" si="157"/>
        <v>0</v>
      </c>
      <c r="R2427">
        <f t="shared" si="158"/>
        <v>0</v>
      </c>
      <c r="S2427" s="3">
        <f>IF(odi[[#This Row],[Milestones]]=0,0,(odi[[#This Row],[Mat]]/odi[[#This Row],[Milestones]]))</f>
        <v>0</v>
      </c>
      <c r="T2427" s="3">
        <f>odi[[#This Row],[Milestones]]/odi[[#This Row],[Mat]]*100</f>
        <v>0</v>
      </c>
      <c r="U2427" s="3"/>
    </row>
    <row r="2428" spans="1:21" x14ac:dyDescent="0.3">
      <c r="A2428">
        <v>28</v>
      </c>
      <c r="B2428" t="s">
        <v>3461</v>
      </c>
      <c r="C2428" t="s">
        <v>2030</v>
      </c>
      <c r="D2428">
        <v>1979</v>
      </c>
      <c r="E2428">
        <v>1</v>
      </c>
      <c r="F2428">
        <v>1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</v>
      </c>
      <c r="O2428" s="2">
        <f t="shared" si="155"/>
        <v>0</v>
      </c>
      <c r="P2428" s="2">
        <f t="shared" si="156"/>
        <v>0</v>
      </c>
      <c r="Q2428">
        <f t="shared" si="157"/>
        <v>0</v>
      </c>
      <c r="R2428">
        <f t="shared" si="158"/>
        <v>0</v>
      </c>
      <c r="S2428" s="3">
        <f>IF(odi[[#This Row],[Milestones]]=0,0,(odi[[#This Row],[Mat]]/odi[[#This Row],[Milestones]]))</f>
        <v>0</v>
      </c>
      <c r="T2428" s="3">
        <f>odi[[#This Row],[Milestones]]/odi[[#This Row],[Mat]]*100</f>
        <v>0</v>
      </c>
      <c r="U2428" s="3"/>
    </row>
    <row r="2429" spans="1:21" x14ac:dyDescent="0.3">
      <c r="A2429">
        <v>29</v>
      </c>
      <c r="B2429" t="s">
        <v>3462</v>
      </c>
      <c r="C2429" t="s">
        <v>14</v>
      </c>
      <c r="D2429">
        <v>1998</v>
      </c>
      <c r="E2429">
        <v>3</v>
      </c>
      <c r="F2429">
        <v>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</v>
      </c>
      <c r="O2429" s="2">
        <f t="shared" si="155"/>
        <v>0</v>
      </c>
      <c r="P2429" s="2">
        <f t="shared" si="156"/>
        <v>0</v>
      </c>
      <c r="Q2429">
        <f t="shared" si="157"/>
        <v>0</v>
      </c>
      <c r="R2429">
        <f t="shared" si="158"/>
        <v>0</v>
      </c>
      <c r="S2429" s="3">
        <f>IF(odi[[#This Row],[Milestones]]=0,0,(odi[[#This Row],[Mat]]/odi[[#This Row],[Milestones]]))</f>
        <v>0</v>
      </c>
      <c r="T2429" s="3">
        <f>odi[[#This Row],[Milestones]]/odi[[#This Row],[Mat]]*100</f>
        <v>0</v>
      </c>
      <c r="U2429" s="3"/>
    </row>
    <row r="2430" spans="1:21" x14ac:dyDescent="0.3">
      <c r="A2430">
        <v>30</v>
      </c>
      <c r="B2430" t="s">
        <v>3463</v>
      </c>
      <c r="C2430" t="s">
        <v>13</v>
      </c>
      <c r="D2430">
        <v>1995</v>
      </c>
      <c r="E2430">
        <v>2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</v>
      </c>
      <c r="O2430" s="2">
        <f t="shared" si="155"/>
        <v>0</v>
      </c>
      <c r="P2430" s="2">
        <f t="shared" si="156"/>
        <v>0</v>
      </c>
      <c r="Q2430">
        <f t="shared" si="157"/>
        <v>0</v>
      </c>
      <c r="R2430">
        <f t="shared" si="158"/>
        <v>0</v>
      </c>
      <c r="S2430" s="3">
        <f>IF(odi[[#This Row],[Milestones]]=0,0,(odi[[#This Row],[Mat]]/odi[[#This Row],[Milestones]]))</f>
        <v>0</v>
      </c>
      <c r="T2430" s="3">
        <f>odi[[#This Row],[Milestones]]/odi[[#This Row],[Mat]]*100</f>
        <v>0</v>
      </c>
      <c r="U2430" s="3"/>
    </row>
    <row r="2431" spans="1:21" x14ac:dyDescent="0.3">
      <c r="A2431">
        <v>31</v>
      </c>
      <c r="B2431" t="s">
        <v>3464</v>
      </c>
      <c r="C2431" t="s">
        <v>11</v>
      </c>
      <c r="D2431">
        <v>2004</v>
      </c>
      <c r="E2431">
        <v>2</v>
      </c>
      <c r="F2431">
        <v>1</v>
      </c>
      <c r="G2431">
        <v>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 s="2">
        <f t="shared" si="155"/>
        <v>0</v>
      </c>
      <c r="P2431" s="2">
        <f t="shared" si="156"/>
        <v>0</v>
      </c>
      <c r="Q2431">
        <f t="shared" si="157"/>
        <v>0</v>
      </c>
      <c r="R2431">
        <f t="shared" si="158"/>
        <v>0</v>
      </c>
      <c r="S2431" s="3">
        <f>IF(odi[[#This Row],[Milestones]]=0,0,(odi[[#This Row],[Mat]]/odi[[#This Row],[Milestones]]))</f>
        <v>0</v>
      </c>
      <c r="T2431" s="3">
        <f>odi[[#This Row],[Milestones]]/odi[[#This Row],[Mat]]*100</f>
        <v>0</v>
      </c>
      <c r="U2431" s="3"/>
    </row>
    <row r="2432" spans="1:21" x14ac:dyDescent="0.3">
      <c r="A2432">
        <v>32</v>
      </c>
      <c r="B2432" t="s">
        <v>3465</v>
      </c>
      <c r="C2432" t="s">
        <v>2040</v>
      </c>
      <c r="D2432">
        <v>2004</v>
      </c>
      <c r="E2432">
        <v>1</v>
      </c>
      <c r="F2432">
        <v>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</v>
      </c>
      <c r="O2432" s="2">
        <f t="shared" si="155"/>
        <v>0</v>
      </c>
      <c r="P2432" s="2">
        <f t="shared" si="156"/>
        <v>0</v>
      </c>
      <c r="Q2432">
        <f t="shared" si="157"/>
        <v>0</v>
      </c>
      <c r="R2432">
        <f t="shared" si="158"/>
        <v>0</v>
      </c>
      <c r="S2432" s="3">
        <f>IF(odi[[#This Row],[Milestones]]=0,0,(odi[[#This Row],[Mat]]/odi[[#This Row],[Milestones]]))</f>
        <v>0</v>
      </c>
      <c r="T2432" s="3">
        <f>odi[[#This Row],[Milestones]]/odi[[#This Row],[Mat]]*100</f>
        <v>0</v>
      </c>
      <c r="U2432" s="3"/>
    </row>
    <row r="2433" spans="1:21" x14ac:dyDescent="0.3">
      <c r="A2433">
        <v>33</v>
      </c>
      <c r="B2433" t="s">
        <v>3466</v>
      </c>
      <c r="C2433" t="s">
        <v>18</v>
      </c>
      <c r="D2433">
        <v>1978</v>
      </c>
      <c r="E2433">
        <v>1</v>
      </c>
      <c r="F2433">
        <v>1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 s="2">
        <f t="shared" si="155"/>
        <v>0</v>
      </c>
      <c r="P2433" s="2">
        <f t="shared" si="156"/>
        <v>0</v>
      </c>
      <c r="Q2433">
        <f t="shared" si="157"/>
        <v>0</v>
      </c>
      <c r="R2433">
        <f t="shared" si="158"/>
        <v>0</v>
      </c>
      <c r="S2433" s="3">
        <f>IF(odi[[#This Row],[Milestones]]=0,0,(odi[[#This Row],[Mat]]/odi[[#This Row],[Milestones]]))</f>
        <v>0</v>
      </c>
      <c r="T2433" s="3">
        <f>odi[[#This Row],[Milestones]]/odi[[#This Row],[Mat]]*100</f>
        <v>0</v>
      </c>
      <c r="U2433" s="3"/>
    </row>
    <row r="2434" spans="1:21" x14ac:dyDescent="0.3">
      <c r="A2434">
        <v>34</v>
      </c>
      <c r="B2434" t="s">
        <v>3467</v>
      </c>
      <c r="C2434" t="s">
        <v>2030</v>
      </c>
      <c r="D2434">
        <v>1979</v>
      </c>
      <c r="E2434">
        <v>2</v>
      </c>
      <c r="F2434">
        <v>2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</v>
      </c>
      <c r="O2434" s="2">
        <f t="shared" ref="O2434:O2489" si="159">H2434/E2434</f>
        <v>0</v>
      </c>
      <c r="P2434" s="2">
        <f t="shared" ref="P2434:P2489" si="160">H2434/F2434</f>
        <v>0</v>
      </c>
      <c r="Q2434">
        <f t="shared" ref="Q2434:Q2489" si="161">K2434+J2434</f>
        <v>0</v>
      </c>
      <c r="R2434">
        <f t="shared" ref="R2434:R2489" si="162">M2434+L2434</f>
        <v>0</v>
      </c>
      <c r="S2434" s="3">
        <f>IF(odi[[#This Row],[Milestones]]=0,0,(odi[[#This Row],[Mat]]/odi[[#This Row],[Milestones]]))</f>
        <v>0</v>
      </c>
      <c r="T2434" s="3">
        <f>odi[[#This Row],[Milestones]]/odi[[#This Row],[Mat]]*100</f>
        <v>0</v>
      </c>
      <c r="U2434" s="3"/>
    </row>
    <row r="2435" spans="1:21" x14ac:dyDescent="0.3">
      <c r="A2435">
        <v>35</v>
      </c>
      <c r="B2435" t="s">
        <v>1578</v>
      </c>
      <c r="C2435" t="s">
        <v>2020</v>
      </c>
      <c r="D2435">
        <v>2013</v>
      </c>
      <c r="E2435">
        <v>3</v>
      </c>
      <c r="F2435">
        <v>1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</v>
      </c>
      <c r="O2435" s="2">
        <f t="shared" si="159"/>
        <v>0</v>
      </c>
      <c r="P2435" s="2">
        <f t="shared" si="160"/>
        <v>0</v>
      </c>
      <c r="Q2435">
        <f t="shared" si="161"/>
        <v>0</v>
      </c>
      <c r="R2435">
        <f t="shared" si="162"/>
        <v>0</v>
      </c>
      <c r="S2435" s="3">
        <f>IF(odi[[#This Row],[Milestones]]=0,0,(odi[[#This Row],[Mat]]/odi[[#This Row],[Milestones]]))</f>
        <v>0</v>
      </c>
      <c r="T2435" s="3">
        <f>odi[[#This Row],[Milestones]]/odi[[#This Row],[Mat]]*100</f>
        <v>0</v>
      </c>
      <c r="U2435" s="3"/>
    </row>
    <row r="2436" spans="1:21" x14ac:dyDescent="0.3">
      <c r="A2436">
        <v>36</v>
      </c>
      <c r="B2436" t="s">
        <v>1264</v>
      </c>
      <c r="C2436" t="s">
        <v>2027</v>
      </c>
      <c r="D2436">
        <v>2016</v>
      </c>
      <c r="E2436">
        <v>1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</v>
      </c>
      <c r="O2436" s="2">
        <f t="shared" si="159"/>
        <v>0</v>
      </c>
      <c r="P2436" s="2">
        <f t="shared" si="160"/>
        <v>0</v>
      </c>
      <c r="Q2436">
        <f t="shared" si="161"/>
        <v>0</v>
      </c>
      <c r="R2436">
        <f t="shared" si="162"/>
        <v>0</v>
      </c>
      <c r="S2436" s="3">
        <f>IF(odi[[#This Row],[Milestones]]=0,0,(odi[[#This Row],[Mat]]/odi[[#This Row],[Milestones]]))</f>
        <v>0</v>
      </c>
      <c r="T2436" s="3">
        <f>odi[[#This Row],[Milestones]]/odi[[#This Row],[Mat]]*100</f>
        <v>0</v>
      </c>
      <c r="U2436" s="3"/>
    </row>
    <row r="2437" spans="1:21" x14ac:dyDescent="0.3">
      <c r="A2437">
        <v>37</v>
      </c>
      <c r="B2437" t="s">
        <v>3468</v>
      </c>
      <c r="C2437" t="s">
        <v>2022</v>
      </c>
      <c r="D2437">
        <v>2015</v>
      </c>
      <c r="E2437">
        <v>5</v>
      </c>
      <c r="F2437">
        <v>3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3</v>
      </c>
      <c r="O2437" s="2">
        <f t="shared" si="159"/>
        <v>0</v>
      </c>
      <c r="P2437" s="2">
        <f t="shared" si="160"/>
        <v>0</v>
      </c>
      <c r="Q2437">
        <f t="shared" si="161"/>
        <v>0</v>
      </c>
      <c r="R2437">
        <f t="shared" si="162"/>
        <v>0</v>
      </c>
      <c r="S2437" s="3">
        <f>IF(odi[[#This Row],[Milestones]]=0,0,(odi[[#This Row],[Mat]]/odi[[#This Row],[Milestones]]))</f>
        <v>0</v>
      </c>
      <c r="T2437" s="3">
        <f>odi[[#This Row],[Milestones]]/odi[[#This Row],[Mat]]*100</f>
        <v>0</v>
      </c>
      <c r="U2437" s="3"/>
    </row>
    <row r="2438" spans="1:21" x14ac:dyDescent="0.3">
      <c r="A2438">
        <v>38</v>
      </c>
      <c r="B2438" t="s">
        <v>3469</v>
      </c>
      <c r="C2438" t="s">
        <v>20</v>
      </c>
      <c r="D2438">
        <v>2018</v>
      </c>
      <c r="E2438">
        <v>2</v>
      </c>
      <c r="F2438">
        <v>2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</v>
      </c>
      <c r="O2438" s="2">
        <f t="shared" si="159"/>
        <v>0</v>
      </c>
      <c r="P2438" s="2">
        <f t="shared" si="160"/>
        <v>0</v>
      </c>
      <c r="Q2438">
        <f t="shared" si="161"/>
        <v>0</v>
      </c>
      <c r="R2438">
        <f t="shared" si="162"/>
        <v>0</v>
      </c>
      <c r="S2438" s="3">
        <f>IF(odi[[#This Row],[Milestones]]=0,0,(odi[[#This Row],[Mat]]/odi[[#This Row],[Milestones]]))</f>
        <v>0</v>
      </c>
      <c r="T2438" s="3">
        <f>odi[[#This Row],[Milestones]]/odi[[#This Row],[Mat]]*100</f>
        <v>0</v>
      </c>
      <c r="U2438" s="3"/>
    </row>
    <row r="2439" spans="1:21" x14ac:dyDescent="0.3">
      <c r="A2439">
        <v>39</v>
      </c>
      <c r="B2439" t="s">
        <v>936</v>
      </c>
      <c r="C2439" t="s">
        <v>2020</v>
      </c>
      <c r="D2439">
        <v>2010</v>
      </c>
      <c r="E2439">
        <v>1</v>
      </c>
      <c r="F2439">
        <v>1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1</v>
      </c>
      <c r="O2439" s="2">
        <f t="shared" si="159"/>
        <v>0</v>
      </c>
      <c r="P2439" s="2">
        <f t="shared" si="160"/>
        <v>0</v>
      </c>
      <c r="Q2439">
        <f t="shared" si="161"/>
        <v>0</v>
      </c>
      <c r="R2439">
        <f t="shared" si="162"/>
        <v>0</v>
      </c>
      <c r="S2439" s="3">
        <f>IF(odi[[#This Row],[Milestones]]=0,0,(odi[[#This Row],[Mat]]/odi[[#This Row],[Milestones]]))</f>
        <v>0</v>
      </c>
      <c r="T2439" s="3">
        <f>odi[[#This Row],[Milestones]]/odi[[#This Row],[Mat]]*100</f>
        <v>0</v>
      </c>
      <c r="U2439" s="3"/>
    </row>
    <row r="2440" spans="1:21" x14ac:dyDescent="0.3">
      <c r="A2440">
        <v>40</v>
      </c>
      <c r="B2440" t="s">
        <v>3470</v>
      </c>
      <c r="C2440" t="s">
        <v>15</v>
      </c>
      <c r="D2440">
        <v>1975</v>
      </c>
      <c r="E2440">
        <v>3</v>
      </c>
      <c r="F2440">
        <v>1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 s="2">
        <f t="shared" si="159"/>
        <v>0</v>
      </c>
      <c r="P2440" s="2">
        <f t="shared" si="160"/>
        <v>0</v>
      </c>
      <c r="Q2440">
        <f t="shared" si="161"/>
        <v>0</v>
      </c>
      <c r="R2440">
        <f t="shared" si="162"/>
        <v>0</v>
      </c>
      <c r="S2440" s="3">
        <f>IF(odi[[#This Row],[Milestones]]=0,0,(odi[[#This Row],[Mat]]/odi[[#This Row],[Milestones]]))</f>
        <v>0</v>
      </c>
      <c r="T2440" s="3">
        <f>odi[[#This Row],[Milestones]]/odi[[#This Row],[Mat]]*100</f>
        <v>0</v>
      </c>
      <c r="U2440" s="3"/>
    </row>
    <row r="2441" spans="1:21" x14ac:dyDescent="0.3">
      <c r="A2441">
        <v>41</v>
      </c>
      <c r="B2441" t="s">
        <v>3471</v>
      </c>
      <c r="C2441" t="s">
        <v>13</v>
      </c>
      <c r="D2441">
        <v>1985</v>
      </c>
      <c r="E2441">
        <v>2</v>
      </c>
      <c r="F2441">
        <v>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</v>
      </c>
      <c r="O2441" s="2">
        <f t="shared" si="159"/>
        <v>0</v>
      </c>
      <c r="P2441" s="2">
        <f t="shared" si="160"/>
        <v>0</v>
      </c>
      <c r="Q2441">
        <f t="shared" si="161"/>
        <v>0</v>
      </c>
      <c r="R2441">
        <f t="shared" si="162"/>
        <v>0</v>
      </c>
      <c r="S2441" s="3">
        <f>IF(odi[[#This Row],[Milestones]]=0,0,(odi[[#This Row],[Mat]]/odi[[#This Row],[Milestones]]))</f>
        <v>0</v>
      </c>
      <c r="T2441" s="3">
        <f>odi[[#This Row],[Milestones]]/odi[[#This Row],[Mat]]*100</f>
        <v>0</v>
      </c>
      <c r="U2441" s="3"/>
    </row>
    <row r="2442" spans="1:21" x14ac:dyDescent="0.3">
      <c r="A2442">
        <v>42</v>
      </c>
      <c r="B2442" t="s">
        <v>3472</v>
      </c>
      <c r="C2442" t="s">
        <v>2021</v>
      </c>
      <c r="D2442">
        <v>2002</v>
      </c>
      <c r="E2442">
        <v>1</v>
      </c>
      <c r="F2442">
        <v>1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1</v>
      </c>
      <c r="O2442" s="2">
        <f t="shared" si="159"/>
        <v>0</v>
      </c>
      <c r="P2442" s="2">
        <f t="shared" si="160"/>
        <v>0</v>
      </c>
      <c r="Q2442">
        <f t="shared" si="161"/>
        <v>0</v>
      </c>
      <c r="R2442">
        <f t="shared" si="162"/>
        <v>0</v>
      </c>
      <c r="S2442" s="3">
        <f>IF(odi[[#This Row],[Milestones]]=0,0,(odi[[#This Row],[Mat]]/odi[[#This Row],[Milestones]]))</f>
        <v>0</v>
      </c>
      <c r="T2442" s="3">
        <f>odi[[#This Row],[Milestones]]/odi[[#This Row],[Mat]]*100</f>
        <v>0</v>
      </c>
      <c r="U2442" s="3"/>
    </row>
    <row r="2443" spans="1:21" x14ac:dyDescent="0.3">
      <c r="A2443">
        <v>43</v>
      </c>
      <c r="B2443" t="s">
        <v>1919</v>
      </c>
      <c r="C2443" t="s">
        <v>2020</v>
      </c>
      <c r="D2443">
        <v>2019</v>
      </c>
      <c r="E2443">
        <v>6</v>
      </c>
      <c r="F2443">
        <v>2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</v>
      </c>
      <c r="O2443" s="2">
        <f t="shared" si="159"/>
        <v>0</v>
      </c>
      <c r="P2443" s="2">
        <f t="shared" si="160"/>
        <v>0</v>
      </c>
      <c r="Q2443">
        <f t="shared" si="161"/>
        <v>0</v>
      </c>
      <c r="R2443">
        <f t="shared" si="162"/>
        <v>0</v>
      </c>
      <c r="S2443" s="3">
        <f>IF(odi[[#This Row],[Milestones]]=0,0,(odi[[#This Row],[Mat]]/odi[[#This Row],[Milestones]]))</f>
        <v>0</v>
      </c>
      <c r="T2443" s="3">
        <f>odi[[#This Row],[Milestones]]/odi[[#This Row],[Mat]]*100</f>
        <v>0</v>
      </c>
      <c r="U2443" s="3"/>
    </row>
    <row r="2444" spans="1:21" x14ac:dyDescent="0.3">
      <c r="A2444">
        <v>44</v>
      </c>
      <c r="B2444" t="s">
        <v>3473</v>
      </c>
      <c r="C2444" t="s">
        <v>18</v>
      </c>
      <c r="D2444">
        <v>2002</v>
      </c>
      <c r="E2444">
        <v>2</v>
      </c>
      <c r="F2444">
        <v>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</v>
      </c>
      <c r="O2444" s="2">
        <f t="shared" si="159"/>
        <v>0</v>
      </c>
      <c r="P2444" s="2">
        <f t="shared" si="160"/>
        <v>0</v>
      </c>
      <c r="Q2444">
        <f t="shared" si="161"/>
        <v>0</v>
      </c>
      <c r="R2444">
        <f t="shared" si="162"/>
        <v>0</v>
      </c>
      <c r="S2444" s="3">
        <f>IF(odi[[#This Row],[Milestones]]=0,0,(odi[[#This Row],[Mat]]/odi[[#This Row],[Milestones]]))</f>
        <v>0</v>
      </c>
      <c r="T2444" s="3">
        <f>odi[[#This Row],[Milestones]]/odi[[#This Row],[Mat]]*100</f>
        <v>0</v>
      </c>
      <c r="U2444" s="3"/>
    </row>
    <row r="2445" spans="1:21" x14ac:dyDescent="0.3">
      <c r="A2445">
        <v>45</v>
      </c>
      <c r="B2445" t="s">
        <v>3474</v>
      </c>
      <c r="C2445" t="s">
        <v>20</v>
      </c>
      <c r="D2445">
        <v>1988</v>
      </c>
      <c r="E2445">
        <v>2</v>
      </c>
      <c r="F2445">
        <v>2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</v>
      </c>
      <c r="O2445" s="2">
        <f t="shared" si="159"/>
        <v>0</v>
      </c>
      <c r="P2445" s="2">
        <f t="shared" si="160"/>
        <v>0</v>
      </c>
      <c r="Q2445">
        <f t="shared" si="161"/>
        <v>0</v>
      </c>
      <c r="R2445">
        <f t="shared" si="162"/>
        <v>0</v>
      </c>
      <c r="S2445" s="3">
        <f>IF(odi[[#This Row],[Milestones]]=0,0,(odi[[#This Row],[Mat]]/odi[[#This Row],[Milestones]]))</f>
        <v>0</v>
      </c>
      <c r="T2445" s="3">
        <f>odi[[#This Row],[Milestones]]/odi[[#This Row],[Mat]]*100</f>
        <v>0</v>
      </c>
      <c r="U2445" s="3"/>
    </row>
    <row r="2446" spans="1:21" x14ac:dyDescent="0.3">
      <c r="A2446">
        <v>46</v>
      </c>
      <c r="B2446" t="s">
        <v>1811</v>
      </c>
      <c r="C2446" t="s">
        <v>12</v>
      </c>
      <c r="D2446">
        <v>2009</v>
      </c>
      <c r="E2446">
        <v>1</v>
      </c>
      <c r="F2446">
        <v>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</v>
      </c>
      <c r="O2446" s="2">
        <f t="shared" si="159"/>
        <v>0</v>
      </c>
      <c r="P2446" s="2">
        <f t="shared" si="160"/>
        <v>0</v>
      </c>
      <c r="Q2446">
        <f t="shared" si="161"/>
        <v>0</v>
      </c>
      <c r="R2446">
        <f t="shared" si="162"/>
        <v>0</v>
      </c>
      <c r="S2446" s="3">
        <f>IF(odi[[#This Row],[Milestones]]=0,0,(odi[[#This Row],[Mat]]/odi[[#This Row],[Milestones]]))</f>
        <v>0</v>
      </c>
      <c r="T2446" s="3">
        <f>odi[[#This Row],[Milestones]]/odi[[#This Row],[Mat]]*100</f>
        <v>0</v>
      </c>
      <c r="U2446" s="3"/>
    </row>
    <row r="2447" spans="1:21" x14ac:dyDescent="0.3">
      <c r="A2447">
        <v>47</v>
      </c>
      <c r="B2447" t="s">
        <v>3475</v>
      </c>
      <c r="C2447" t="s">
        <v>2027</v>
      </c>
      <c r="D2447">
        <v>2016</v>
      </c>
      <c r="E2447">
        <v>1</v>
      </c>
      <c r="F2447">
        <v>1</v>
      </c>
      <c r="G2447">
        <v>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 s="2">
        <f t="shared" si="159"/>
        <v>0</v>
      </c>
      <c r="P2447" s="2">
        <f t="shared" si="160"/>
        <v>0</v>
      </c>
      <c r="Q2447">
        <f t="shared" si="161"/>
        <v>0</v>
      </c>
      <c r="R2447">
        <f t="shared" si="162"/>
        <v>0</v>
      </c>
      <c r="S2447" s="3">
        <f>IF(odi[[#This Row],[Milestones]]=0,0,(odi[[#This Row],[Mat]]/odi[[#This Row],[Milestones]]))</f>
        <v>0</v>
      </c>
      <c r="T2447" s="3">
        <f>odi[[#This Row],[Milestones]]/odi[[#This Row],[Mat]]*100</f>
        <v>0</v>
      </c>
      <c r="U2447" s="3"/>
    </row>
    <row r="2448" spans="1:21" x14ac:dyDescent="0.3">
      <c r="A2448">
        <v>48</v>
      </c>
      <c r="B2448" t="s">
        <v>1421</v>
      </c>
      <c r="C2448" t="s">
        <v>2026</v>
      </c>
      <c r="D2448">
        <v>2019</v>
      </c>
      <c r="E2448">
        <v>3</v>
      </c>
      <c r="F2448">
        <v>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1</v>
      </c>
      <c r="O2448" s="2">
        <f t="shared" si="159"/>
        <v>0</v>
      </c>
      <c r="P2448" s="2">
        <f t="shared" si="160"/>
        <v>0</v>
      </c>
      <c r="Q2448">
        <f t="shared" si="161"/>
        <v>0</v>
      </c>
      <c r="R2448">
        <f t="shared" si="162"/>
        <v>0</v>
      </c>
      <c r="S2448" s="3">
        <f>IF(odi[[#This Row],[Milestones]]=0,0,(odi[[#This Row],[Mat]]/odi[[#This Row],[Milestones]]))</f>
        <v>0</v>
      </c>
      <c r="T2448" s="3">
        <f>odi[[#This Row],[Milestones]]/odi[[#This Row],[Mat]]*100</f>
        <v>0</v>
      </c>
      <c r="U2448" s="3"/>
    </row>
    <row r="2449" spans="1:21" x14ac:dyDescent="0.3">
      <c r="A2449">
        <v>49</v>
      </c>
      <c r="B2449" t="s">
        <v>3476</v>
      </c>
      <c r="C2449" t="s">
        <v>14</v>
      </c>
      <c r="D2449">
        <v>2015</v>
      </c>
      <c r="E2449">
        <v>1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</v>
      </c>
      <c r="O2449" s="2">
        <f t="shared" si="159"/>
        <v>0</v>
      </c>
      <c r="P2449" s="2">
        <f t="shared" si="160"/>
        <v>0</v>
      </c>
      <c r="Q2449">
        <f t="shared" si="161"/>
        <v>0</v>
      </c>
      <c r="R2449">
        <f t="shared" si="162"/>
        <v>0</v>
      </c>
      <c r="S2449" s="3">
        <f>IF(odi[[#This Row],[Milestones]]=0,0,(odi[[#This Row],[Mat]]/odi[[#This Row],[Milestones]]))</f>
        <v>0</v>
      </c>
      <c r="T2449" s="3">
        <f>odi[[#This Row],[Milestones]]/odi[[#This Row],[Mat]]*100</f>
        <v>0</v>
      </c>
      <c r="U2449" s="3"/>
    </row>
    <row r="2450" spans="1:21" x14ac:dyDescent="0.3">
      <c r="A2450">
        <v>0</v>
      </c>
      <c r="B2450" t="s">
        <v>1634</v>
      </c>
      <c r="C2450" t="s">
        <v>17</v>
      </c>
      <c r="D2450">
        <v>2006</v>
      </c>
      <c r="E2450">
        <v>3</v>
      </c>
      <c r="F2450">
        <v>2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</v>
      </c>
      <c r="O2450" s="2">
        <f t="shared" si="159"/>
        <v>0</v>
      </c>
      <c r="P2450" s="2">
        <f t="shared" si="160"/>
        <v>0</v>
      </c>
      <c r="Q2450">
        <f t="shared" si="161"/>
        <v>0</v>
      </c>
      <c r="R2450">
        <f t="shared" si="162"/>
        <v>0</v>
      </c>
      <c r="S2450" s="3">
        <f>IF(odi[[#This Row],[Milestones]]=0,0,(odi[[#This Row],[Mat]]/odi[[#This Row],[Milestones]]))</f>
        <v>0</v>
      </c>
      <c r="T2450" s="3">
        <f>odi[[#This Row],[Milestones]]/odi[[#This Row],[Mat]]*100</f>
        <v>0</v>
      </c>
      <c r="U2450" s="3"/>
    </row>
    <row r="2451" spans="1:21" x14ac:dyDescent="0.3">
      <c r="A2451">
        <v>1</v>
      </c>
      <c r="B2451" t="s">
        <v>3477</v>
      </c>
      <c r="C2451" t="s">
        <v>13</v>
      </c>
      <c r="D2451">
        <v>2006</v>
      </c>
      <c r="E2451">
        <v>1</v>
      </c>
      <c r="F2451">
        <v>1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</v>
      </c>
      <c r="O2451" s="2">
        <f t="shared" si="159"/>
        <v>0</v>
      </c>
      <c r="P2451" s="2">
        <f t="shared" si="160"/>
        <v>0</v>
      </c>
      <c r="Q2451">
        <f t="shared" si="161"/>
        <v>0</v>
      </c>
      <c r="R2451">
        <f t="shared" si="162"/>
        <v>0</v>
      </c>
      <c r="S2451" s="3">
        <f>IF(odi[[#This Row],[Milestones]]=0,0,(odi[[#This Row],[Mat]]/odi[[#This Row],[Milestones]]))</f>
        <v>0</v>
      </c>
      <c r="T2451" s="3">
        <f>odi[[#This Row],[Milestones]]/odi[[#This Row],[Mat]]*100</f>
        <v>0</v>
      </c>
      <c r="U2451" s="3"/>
    </row>
    <row r="2452" spans="1:21" x14ac:dyDescent="0.3">
      <c r="A2452">
        <v>2</v>
      </c>
      <c r="B2452" t="s">
        <v>1364</v>
      </c>
      <c r="C2452" t="s">
        <v>15</v>
      </c>
      <c r="D2452">
        <v>2018</v>
      </c>
      <c r="E2452">
        <v>2</v>
      </c>
      <c r="F2452">
        <v>1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 s="2">
        <f t="shared" si="159"/>
        <v>0</v>
      </c>
      <c r="P2452" s="2">
        <f t="shared" si="160"/>
        <v>0</v>
      </c>
      <c r="Q2452">
        <f t="shared" si="161"/>
        <v>0</v>
      </c>
      <c r="R2452">
        <f t="shared" si="162"/>
        <v>0</v>
      </c>
      <c r="S2452" s="3">
        <f>IF(odi[[#This Row],[Milestones]]=0,0,(odi[[#This Row],[Mat]]/odi[[#This Row],[Milestones]]))</f>
        <v>0</v>
      </c>
      <c r="T2452" s="3">
        <f>odi[[#This Row],[Milestones]]/odi[[#This Row],[Mat]]*100</f>
        <v>0</v>
      </c>
      <c r="U2452" s="3"/>
    </row>
    <row r="2453" spans="1:21" x14ac:dyDescent="0.3">
      <c r="A2453">
        <v>3</v>
      </c>
      <c r="B2453" t="s">
        <v>3478</v>
      </c>
      <c r="C2453" t="s">
        <v>18</v>
      </c>
      <c r="D2453">
        <v>2015</v>
      </c>
      <c r="E2453">
        <v>1</v>
      </c>
      <c r="F2453">
        <v>1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 s="2">
        <f t="shared" si="159"/>
        <v>0</v>
      </c>
      <c r="P2453" s="2">
        <f t="shared" si="160"/>
        <v>0</v>
      </c>
      <c r="Q2453">
        <f t="shared" si="161"/>
        <v>0</v>
      </c>
      <c r="R2453">
        <f t="shared" si="162"/>
        <v>0</v>
      </c>
      <c r="S2453" s="3">
        <f>IF(odi[[#This Row],[Milestones]]=0,0,(odi[[#This Row],[Mat]]/odi[[#This Row],[Milestones]]))</f>
        <v>0</v>
      </c>
      <c r="T2453" s="3">
        <f>odi[[#This Row],[Milestones]]/odi[[#This Row],[Mat]]*100</f>
        <v>0</v>
      </c>
      <c r="U2453" s="3"/>
    </row>
    <row r="2454" spans="1:21" x14ac:dyDescent="0.3">
      <c r="A2454">
        <v>4</v>
      </c>
      <c r="B2454" t="s">
        <v>3479</v>
      </c>
      <c r="C2454" t="s">
        <v>2022</v>
      </c>
      <c r="D2454">
        <v>2019</v>
      </c>
      <c r="E2454">
        <v>2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</v>
      </c>
      <c r="O2454" s="2">
        <f t="shared" si="159"/>
        <v>0</v>
      </c>
      <c r="P2454" s="2">
        <f t="shared" si="160"/>
        <v>0</v>
      </c>
      <c r="Q2454">
        <f t="shared" si="161"/>
        <v>0</v>
      </c>
      <c r="R2454">
        <f t="shared" si="162"/>
        <v>0</v>
      </c>
      <c r="S2454" s="3">
        <f>IF(odi[[#This Row],[Milestones]]=0,0,(odi[[#This Row],[Mat]]/odi[[#This Row],[Milestones]]))</f>
        <v>0</v>
      </c>
      <c r="T2454" s="3">
        <f>odi[[#This Row],[Milestones]]/odi[[#This Row],[Mat]]*100</f>
        <v>0</v>
      </c>
      <c r="U2454" s="3"/>
    </row>
    <row r="2455" spans="1:21" x14ac:dyDescent="0.3">
      <c r="A2455">
        <v>5</v>
      </c>
      <c r="B2455" t="s">
        <v>3480</v>
      </c>
      <c r="C2455" t="s">
        <v>18</v>
      </c>
      <c r="D2455">
        <v>1990</v>
      </c>
      <c r="E2455">
        <v>5</v>
      </c>
      <c r="F2455">
        <v>1</v>
      </c>
      <c r="G2455">
        <v>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 s="2">
        <f t="shared" si="159"/>
        <v>0</v>
      </c>
      <c r="P2455" s="2">
        <f t="shared" si="160"/>
        <v>0</v>
      </c>
      <c r="Q2455">
        <f t="shared" si="161"/>
        <v>0</v>
      </c>
      <c r="R2455">
        <f t="shared" si="162"/>
        <v>0</v>
      </c>
      <c r="S2455" s="3">
        <f>IF(odi[[#This Row],[Milestones]]=0,0,(odi[[#This Row],[Mat]]/odi[[#This Row],[Milestones]]))</f>
        <v>0</v>
      </c>
      <c r="T2455" s="3">
        <f>odi[[#This Row],[Milestones]]/odi[[#This Row],[Mat]]*100</f>
        <v>0</v>
      </c>
      <c r="U2455" s="3"/>
    </row>
    <row r="2456" spans="1:21" x14ac:dyDescent="0.3">
      <c r="A2456">
        <v>6</v>
      </c>
      <c r="B2456" t="s">
        <v>3481</v>
      </c>
      <c r="C2456" t="s">
        <v>16</v>
      </c>
      <c r="D2456">
        <v>2005</v>
      </c>
      <c r="E2456">
        <v>3</v>
      </c>
      <c r="F2456">
        <v>1</v>
      </c>
      <c r="G2456">
        <v>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 s="2">
        <f t="shared" si="159"/>
        <v>0</v>
      </c>
      <c r="P2456" s="2">
        <f t="shared" si="160"/>
        <v>0</v>
      </c>
      <c r="Q2456">
        <f t="shared" si="161"/>
        <v>0</v>
      </c>
      <c r="R2456">
        <f t="shared" si="162"/>
        <v>0</v>
      </c>
      <c r="S2456" s="3">
        <f>IF(odi[[#This Row],[Milestones]]=0,0,(odi[[#This Row],[Mat]]/odi[[#This Row],[Milestones]]))</f>
        <v>0</v>
      </c>
      <c r="T2456" s="3">
        <f>odi[[#This Row],[Milestones]]/odi[[#This Row],[Mat]]*100</f>
        <v>0</v>
      </c>
      <c r="U2456" s="3"/>
    </row>
    <row r="2457" spans="1:21" x14ac:dyDescent="0.3">
      <c r="A2457">
        <v>7</v>
      </c>
      <c r="B2457" t="s">
        <v>3482</v>
      </c>
      <c r="C2457" t="s">
        <v>16</v>
      </c>
      <c r="D2457">
        <v>2014</v>
      </c>
      <c r="E2457">
        <v>3</v>
      </c>
      <c r="F2457">
        <v>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</v>
      </c>
      <c r="O2457" s="2">
        <f t="shared" si="159"/>
        <v>0</v>
      </c>
      <c r="P2457" s="2">
        <f t="shared" si="160"/>
        <v>0</v>
      </c>
      <c r="Q2457">
        <f t="shared" si="161"/>
        <v>0</v>
      </c>
      <c r="R2457">
        <f t="shared" si="162"/>
        <v>0</v>
      </c>
      <c r="S2457" s="3">
        <f>IF(odi[[#This Row],[Milestones]]=0,0,(odi[[#This Row],[Mat]]/odi[[#This Row],[Milestones]]))</f>
        <v>0</v>
      </c>
      <c r="T2457" s="3">
        <f>odi[[#This Row],[Milestones]]/odi[[#This Row],[Mat]]*100</f>
        <v>0</v>
      </c>
      <c r="U2457" s="3"/>
    </row>
    <row r="2458" spans="1:21" x14ac:dyDescent="0.3">
      <c r="A2458">
        <v>8</v>
      </c>
      <c r="B2458" t="s">
        <v>3483</v>
      </c>
      <c r="C2458" t="s">
        <v>15</v>
      </c>
      <c r="D2458">
        <v>2008</v>
      </c>
      <c r="E2458">
        <v>7</v>
      </c>
      <c r="F2458">
        <v>1</v>
      </c>
      <c r="G2458">
        <v>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 s="2">
        <f t="shared" si="159"/>
        <v>0</v>
      </c>
      <c r="P2458" s="2">
        <f t="shared" si="160"/>
        <v>0</v>
      </c>
      <c r="Q2458">
        <f t="shared" si="161"/>
        <v>0</v>
      </c>
      <c r="R2458">
        <f t="shared" si="162"/>
        <v>0</v>
      </c>
      <c r="S2458" s="3">
        <f>IF(odi[[#This Row],[Milestones]]=0,0,(odi[[#This Row],[Mat]]/odi[[#This Row],[Milestones]]))</f>
        <v>0</v>
      </c>
      <c r="T2458" s="3">
        <f>odi[[#This Row],[Milestones]]/odi[[#This Row],[Mat]]*100</f>
        <v>0</v>
      </c>
      <c r="U2458" s="3"/>
    </row>
    <row r="2459" spans="1:21" x14ac:dyDescent="0.3">
      <c r="A2459">
        <v>9</v>
      </c>
      <c r="B2459" t="s">
        <v>3484</v>
      </c>
      <c r="C2459" t="s">
        <v>16</v>
      </c>
      <c r="D2459">
        <v>1978</v>
      </c>
      <c r="E2459">
        <v>1</v>
      </c>
      <c r="F2459">
        <v>1</v>
      </c>
      <c r="G2459">
        <v>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 s="2">
        <f t="shared" si="159"/>
        <v>0</v>
      </c>
      <c r="P2459" s="2">
        <f t="shared" si="160"/>
        <v>0</v>
      </c>
      <c r="Q2459">
        <f t="shared" si="161"/>
        <v>0</v>
      </c>
      <c r="R2459">
        <f t="shared" si="162"/>
        <v>0</v>
      </c>
      <c r="S2459" s="3">
        <f>IF(odi[[#This Row],[Milestones]]=0,0,(odi[[#This Row],[Mat]]/odi[[#This Row],[Milestones]]))</f>
        <v>0</v>
      </c>
      <c r="T2459" s="3">
        <f>odi[[#This Row],[Milestones]]/odi[[#This Row],[Mat]]*100</f>
        <v>0</v>
      </c>
      <c r="U2459" s="3"/>
    </row>
    <row r="2460" spans="1:21" x14ac:dyDescent="0.3">
      <c r="A2460">
        <v>10</v>
      </c>
      <c r="B2460" t="s">
        <v>3485</v>
      </c>
      <c r="C2460" t="s">
        <v>16</v>
      </c>
      <c r="D2460">
        <v>2007</v>
      </c>
      <c r="E2460">
        <v>1</v>
      </c>
      <c r="F2460">
        <v>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</v>
      </c>
      <c r="O2460" s="2">
        <f t="shared" si="159"/>
        <v>0</v>
      </c>
      <c r="P2460" s="2">
        <f t="shared" si="160"/>
        <v>0</v>
      </c>
      <c r="Q2460">
        <f t="shared" si="161"/>
        <v>0</v>
      </c>
      <c r="R2460">
        <f t="shared" si="162"/>
        <v>0</v>
      </c>
      <c r="S2460" s="3">
        <f>IF(odi[[#This Row],[Milestones]]=0,0,(odi[[#This Row],[Mat]]/odi[[#This Row],[Milestones]]))</f>
        <v>0</v>
      </c>
      <c r="T2460" s="3">
        <f>odi[[#This Row],[Milestones]]/odi[[#This Row],[Mat]]*100</f>
        <v>0</v>
      </c>
      <c r="U2460" s="3"/>
    </row>
    <row r="2461" spans="1:21" x14ac:dyDescent="0.3">
      <c r="A2461">
        <v>11</v>
      </c>
      <c r="B2461" t="s">
        <v>3486</v>
      </c>
      <c r="C2461" t="s">
        <v>16</v>
      </c>
      <c r="D2461">
        <v>1975</v>
      </c>
      <c r="E2461">
        <v>3</v>
      </c>
      <c r="F2461">
        <v>1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 s="2">
        <f t="shared" si="159"/>
        <v>0</v>
      </c>
      <c r="P2461" s="2">
        <f t="shared" si="160"/>
        <v>0</v>
      </c>
      <c r="Q2461">
        <f t="shared" si="161"/>
        <v>0</v>
      </c>
      <c r="R2461">
        <f t="shared" si="162"/>
        <v>0</v>
      </c>
      <c r="S2461" s="3">
        <f>IF(odi[[#This Row],[Milestones]]=0,0,(odi[[#This Row],[Mat]]/odi[[#This Row],[Milestones]]))</f>
        <v>0</v>
      </c>
      <c r="T2461" s="3">
        <f>odi[[#This Row],[Milestones]]/odi[[#This Row],[Mat]]*100</f>
        <v>0</v>
      </c>
      <c r="U2461" s="3"/>
    </row>
    <row r="2462" spans="1:21" x14ac:dyDescent="0.3">
      <c r="A2462">
        <v>12</v>
      </c>
      <c r="B2462" t="s">
        <v>3487</v>
      </c>
      <c r="C2462" t="s">
        <v>2027</v>
      </c>
      <c r="D2462">
        <v>2004</v>
      </c>
      <c r="E2462">
        <v>1</v>
      </c>
      <c r="F2462">
        <v>1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</v>
      </c>
      <c r="O2462" s="2">
        <f t="shared" si="159"/>
        <v>0</v>
      </c>
      <c r="P2462" s="2">
        <f t="shared" si="160"/>
        <v>0</v>
      </c>
      <c r="Q2462">
        <f t="shared" si="161"/>
        <v>0</v>
      </c>
      <c r="R2462">
        <f t="shared" si="162"/>
        <v>0</v>
      </c>
      <c r="S2462" s="3">
        <f>IF(odi[[#This Row],[Milestones]]=0,0,(odi[[#This Row],[Mat]]/odi[[#This Row],[Milestones]]))</f>
        <v>0</v>
      </c>
      <c r="T2462" s="3">
        <f>odi[[#This Row],[Milestones]]/odi[[#This Row],[Mat]]*100</f>
        <v>0</v>
      </c>
      <c r="U2462" s="3"/>
    </row>
    <row r="2463" spans="1:21" x14ac:dyDescent="0.3">
      <c r="A2463">
        <v>13</v>
      </c>
      <c r="B2463" t="s">
        <v>3488</v>
      </c>
      <c r="C2463" t="s">
        <v>11</v>
      </c>
      <c r="D2463">
        <v>2009</v>
      </c>
      <c r="E2463">
        <v>3</v>
      </c>
      <c r="F2463">
        <v>1</v>
      </c>
      <c r="G2463">
        <v>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 s="2">
        <f t="shared" si="159"/>
        <v>0</v>
      </c>
      <c r="P2463" s="2">
        <f t="shared" si="160"/>
        <v>0</v>
      </c>
      <c r="Q2463">
        <f t="shared" si="161"/>
        <v>0</v>
      </c>
      <c r="R2463">
        <f t="shared" si="162"/>
        <v>0</v>
      </c>
      <c r="S2463" s="3">
        <f>IF(odi[[#This Row],[Milestones]]=0,0,(odi[[#This Row],[Mat]]/odi[[#This Row],[Milestones]]))</f>
        <v>0</v>
      </c>
      <c r="T2463" s="3">
        <f>odi[[#This Row],[Milestones]]/odi[[#This Row],[Mat]]*100</f>
        <v>0</v>
      </c>
      <c r="U2463" s="3"/>
    </row>
    <row r="2464" spans="1:21" x14ac:dyDescent="0.3">
      <c r="A2464">
        <v>14</v>
      </c>
      <c r="B2464" t="s">
        <v>3489</v>
      </c>
      <c r="C2464" t="s">
        <v>19</v>
      </c>
      <c r="D2464">
        <v>2011</v>
      </c>
      <c r="E2464">
        <v>1</v>
      </c>
      <c r="F2464">
        <v>1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 s="2">
        <f t="shared" si="159"/>
        <v>0</v>
      </c>
      <c r="P2464" s="2">
        <f t="shared" si="160"/>
        <v>0</v>
      </c>
      <c r="Q2464">
        <f t="shared" si="161"/>
        <v>0</v>
      </c>
      <c r="R2464">
        <f t="shared" si="162"/>
        <v>0</v>
      </c>
      <c r="S2464" s="3">
        <f>IF(odi[[#This Row],[Milestones]]=0,0,(odi[[#This Row],[Mat]]/odi[[#This Row],[Milestones]]))</f>
        <v>0</v>
      </c>
      <c r="T2464" s="3">
        <f>odi[[#This Row],[Milestones]]/odi[[#This Row],[Mat]]*100</f>
        <v>0</v>
      </c>
      <c r="U2464" s="3"/>
    </row>
    <row r="2465" spans="1:21" x14ac:dyDescent="0.3">
      <c r="A2465">
        <v>15</v>
      </c>
      <c r="B2465" t="s">
        <v>1963</v>
      </c>
      <c r="C2465" t="s">
        <v>2020</v>
      </c>
      <c r="D2465">
        <v>2019</v>
      </c>
      <c r="E2465">
        <v>1</v>
      </c>
      <c r="F2465">
        <v>1</v>
      </c>
      <c r="G2465">
        <v>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 s="2">
        <f t="shared" si="159"/>
        <v>0</v>
      </c>
      <c r="P2465" s="2">
        <f t="shared" si="160"/>
        <v>0</v>
      </c>
      <c r="Q2465">
        <f t="shared" si="161"/>
        <v>0</v>
      </c>
      <c r="R2465">
        <f t="shared" si="162"/>
        <v>0</v>
      </c>
      <c r="S2465" s="3">
        <f>IF(odi[[#This Row],[Milestones]]=0,0,(odi[[#This Row],[Mat]]/odi[[#This Row],[Milestones]]))</f>
        <v>0</v>
      </c>
      <c r="T2465" s="3">
        <f>odi[[#This Row],[Milestones]]/odi[[#This Row],[Mat]]*100</f>
        <v>0</v>
      </c>
      <c r="U2465" s="3"/>
    </row>
    <row r="2466" spans="1:21" x14ac:dyDescent="0.3">
      <c r="A2466">
        <v>16</v>
      </c>
      <c r="B2466" t="s">
        <v>3490</v>
      </c>
      <c r="C2466" t="s">
        <v>18</v>
      </c>
      <c r="D2466">
        <v>1992</v>
      </c>
      <c r="E2466">
        <v>1</v>
      </c>
      <c r="F2466">
        <v>1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</v>
      </c>
      <c r="O2466" s="2">
        <f t="shared" si="159"/>
        <v>0</v>
      </c>
      <c r="P2466" s="2">
        <f t="shared" si="160"/>
        <v>0</v>
      </c>
      <c r="Q2466">
        <f t="shared" si="161"/>
        <v>0</v>
      </c>
      <c r="R2466">
        <f t="shared" si="162"/>
        <v>0</v>
      </c>
      <c r="S2466" s="3">
        <f>IF(odi[[#This Row],[Milestones]]=0,0,(odi[[#This Row],[Mat]]/odi[[#This Row],[Milestones]]))</f>
        <v>0</v>
      </c>
      <c r="T2466" s="3">
        <f>odi[[#This Row],[Milestones]]/odi[[#This Row],[Mat]]*100</f>
        <v>0</v>
      </c>
      <c r="U2466" s="3"/>
    </row>
    <row r="2467" spans="1:21" x14ac:dyDescent="0.3">
      <c r="A2467">
        <v>17</v>
      </c>
      <c r="B2467" t="s">
        <v>3491</v>
      </c>
      <c r="C2467" t="s">
        <v>18</v>
      </c>
      <c r="D2467">
        <v>1976</v>
      </c>
      <c r="E2467">
        <v>1</v>
      </c>
      <c r="F2467">
        <v>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</v>
      </c>
      <c r="O2467" s="2">
        <f t="shared" si="159"/>
        <v>0</v>
      </c>
      <c r="P2467" s="2">
        <f t="shared" si="160"/>
        <v>0</v>
      </c>
      <c r="Q2467">
        <f t="shared" si="161"/>
        <v>0</v>
      </c>
      <c r="R2467">
        <f t="shared" si="162"/>
        <v>0</v>
      </c>
      <c r="S2467" s="3">
        <f>IF(odi[[#This Row],[Milestones]]=0,0,(odi[[#This Row],[Mat]]/odi[[#This Row],[Milestones]]))</f>
        <v>0</v>
      </c>
      <c r="T2467" s="3">
        <f>odi[[#This Row],[Milestones]]/odi[[#This Row],[Mat]]*100</f>
        <v>0</v>
      </c>
      <c r="U2467" s="3"/>
    </row>
    <row r="2468" spans="1:21" x14ac:dyDescent="0.3">
      <c r="A2468">
        <v>18</v>
      </c>
      <c r="B2468" t="s">
        <v>3492</v>
      </c>
      <c r="C2468" t="s">
        <v>15</v>
      </c>
      <c r="D2468">
        <v>2009</v>
      </c>
      <c r="E2468">
        <v>1</v>
      </c>
      <c r="F2468">
        <v>1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</v>
      </c>
      <c r="O2468" s="2">
        <f t="shared" si="159"/>
        <v>0</v>
      </c>
      <c r="P2468" s="2">
        <f t="shared" si="160"/>
        <v>0</v>
      </c>
      <c r="Q2468">
        <f t="shared" si="161"/>
        <v>0</v>
      </c>
      <c r="R2468">
        <f t="shared" si="162"/>
        <v>0</v>
      </c>
      <c r="S2468" s="3">
        <f>IF(odi[[#This Row],[Milestones]]=0,0,(odi[[#This Row],[Mat]]/odi[[#This Row],[Milestones]]))</f>
        <v>0</v>
      </c>
      <c r="T2468" s="3">
        <f>odi[[#This Row],[Milestones]]/odi[[#This Row],[Mat]]*100</f>
        <v>0</v>
      </c>
      <c r="U2468" s="3"/>
    </row>
    <row r="2469" spans="1:21" x14ac:dyDescent="0.3">
      <c r="A2469">
        <v>19</v>
      </c>
      <c r="B2469" t="s">
        <v>3493</v>
      </c>
      <c r="C2469" t="s">
        <v>15</v>
      </c>
      <c r="D2469">
        <v>1978</v>
      </c>
      <c r="E2469">
        <v>1</v>
      </c>
      <c r="F2469">
        <v>1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</v>
      </c>
      <c r="O2469" s="2">
        <f t="shared" si="159"/>
        <v>0</v>
      </c>
      <c r="P2469" s="2">
        <f t="shared" si="160"/>
        <v>0</v>
      </c>
      <c r="Q2469">
        <f t="shared" si="161"/>
        <v>0</v>
      </c>
      <c r="R2469">
        <f t="shared" si="162"/>
        <v>0</v>
      </c>
      <c r="S2469" s="3">
        <f>IF(odi[[#This Row],[Milestones]]=0,0,(odi[[#This Row],[Mat]]/odi[[#This Row],[Milestones]]))</f>
        <v>0</v>
      </c>
      <c r="T2469" s="3">
        <f>odi[[#This Row],[Milestones]]/odi[[#This Row],[Mat]]*100</f>
        <v>0</v>
      </c>
      <c r="U2469" s="3"/>
    </row>
    <row r="2470" spans="1:21" x14ac:dyDescent="0.3">
      <c r="A2470">
        <v>20</v>
      </c>
      <c r="B2470" t="s">
        <v>3494</v>
      </c>
      <c r="C2470" t="s">
        <v>17</v>
      </c>
      <c r="D2470">
        <v>2005</v>
      </c>
      <c r="E2470">
        <v>1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</v>
      </c>
      <c r="O2470" s="2">
        <f t="shared" si="159"/>
        <v>0</v>
      </c>
      <c r="P2470" s="2">
        <f t="shared" si="160"/>
        <v>0</v>
      </c>
      <c r="Q2470">
        <f t="shared" si="161"/>
        <v>0</v>
      </c>
      <c r="R2470">
        <f t="shared" si="162"/>
        <v>0</v>
      </c>
      <c r="S2470" s="3">
        <f>IF(odi[[#This Row],[Milestones]]=0,0,(odi[[#This Row],[Mat]]/odi[[#This Row],[Milestones]]))</f>
        <v>0</v>
      </c>
      <c r="T2470" s="3">
        <f>odi[[#This Row],[Milestones]]/odi[[#This Row],[Mat]]*100</f>
        <v>0</v>
      </c>
      <c r="U2470" s="3"/>
    </row>
    <row r="2471" spans="1:21" x14ac:dyDescent="0.3">
      <c r="A2471">
        <v>21</v>
      </c>
      <c r="B2471" t="s">
        <v>3495</v>
      </c>
      <c r="C2471" t="s">
        <v>13</v>
      </c>
      <c r="D2471">
        <v>1988</v>
      </c>
      <c r="E2471">
        <v>6</v>
      </c>
      <c r="F2471">
        <v>3</v>
      </c>
      <c r="G2471">
        <v>2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</v>
      </c>
      <c r="O2471" s="2">
        <f t="shared" si="159"/>
        <v>0</v>
      </c>
      <c r="P2471" s="2">
        <f t="shared" si="160"/>
        <v>0</v>
      </c>
      <c r="Q2471">
        <f t="shared" si="161"/>
        <v>0</v>
      </c>
      <c r="R2471">
        <f t="shared" si="162"/>
        <v>0</v>
      </c>
      <c r="S2471" s="3">
        <f>IF(odi[[#This Row],[Milestones]]=0,0,(odi[[#This Row],[Mat]]/odi[[#This Row],[Milestones]]))</f>
        <v>0</v>
      </c>
      <c r="T2471" s="3">
        <f>odi[[#This Row],[Milestones]]/odi[[#This Row],[Mat]]*100</f>
        <v>0</v>
      </c>
      <c r="U2471" s="3"/>
    </row>
    <row r="2472" spans="1:21" x14ac:dyDescent="0.3">
      <c r="A2472">
        <v>22</v>
      </c>
      <c r="B2472" t="s">
        <v>3496</v>
      </c>
      <c r="C2472" t="s">
        <v>20</v>
      </c>
      <c r="D2472">
        <v>2002</v>
      </c>
      <c r="E2472">
        <v>1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</v>
      </c>
      <c r="O2472" s="2">
        <f t="shared" si="159"/>
        <v>0</v>
      </c>
      <c r="P2472" s="2">
        <f t="shared" si="160"/>
        <v>0</v>
      </c>
      <c r="Q2472">
        <f t="shared" si="161"/>
        <v>0</v>
      </c>
      <c r="R2472">
        <f t="shared" si="162"/>
        <v>0</v>
      </c>
      <c r="S2472" s="3">
        <f>IF(odi[[#This Row],[Milestones]]=0,0,(odi[[#This Row],[Mat]]/odi[[#This Row],[Milestones]]))</f>
        <v>0</v>
      </c>
      <c r="T2472" s="3">
        <f>odi[[#This Row],[Milestones]]/odi[[#This Row],[Mat]]*100</f>
        <v>0</v>
      </c>
      <c r="U2472" s="3"/>
    </row>
    <row r="2473" spans="1:21" x14ac:dyDescent="0.3">
      <c r="A2473">
        <v>23</v>
      </c>
      <c r="B2473" t="s">
        <v>1464</v>
      </c>
      <c r="C2473" t="s">
        <v>14</v>
      </c>
      <c r="D2473">
        <v>2019</v>
      </c>
      <c r="E2473">
        <v>9</v>
      </c>
      <c r="F2473">
        <v>3</v>
      </c>
      <c r="G2473">
        <v>2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</v>
      </c>
      <c r="O2473" s="2">
        <f t="shared" si="159"/>
        <v>0</v>
      </c>
      <c r="P2473" s="2">
        <f t="shared" si="160"/>
        <v>0</v>
      </c>
      <c r="Q2473">
        <f t="shared" si="161"/>
        <v>0</v>
      </c>
      <c r="R2473">
        <f t="shared" si="162"/>
        <v>0</v>
      </c>
      <c r="S2473" s="3">
        <f>IF(odi[[#This Row],[Milestones]]=0,0,(odi[[#This Row],[Mat]]/odi[[#This Row],[Milestones]]))</f>
        <v>0</v>
      </c>
      <c r="T2473" s="3">
        <f>odi[[#This Row],[Milestones]]/odi[[#This Row],[Mat]]*100</f>
        <v>0</v>
      </c>
      <c r="U2473" s="3"/>
    </row>
    <row r="2474" spans="1:21" x14ac:dyDescent="0.3">
      <c r="A2474">
        <v>24</v>
      </c>
      <c r="B2474" t="s">
        <v>3497</v>
      </c>
      <c r="C2474" t="s">
        <v>2030</v>
      </c>
      <c r="D2474">
        <v>2012</v>
      </c>
      <c r="E2474">
        <v>1</v>
      </c>
      <c r="F2474">
        <v>1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</v>
      </c>
      <c r="O2474" s="2">
        <f t="shared" si="159"/>
        <v>0</v>
      </c>
      <c r="P2474" s="2">
        <f t="shared" si="160"/>
        <v>0</v>
      </c>
      <c r="Q2474">
        <f t="shared" si="161"/>
        <v>0</v>
      </c>
      <c r="R2474">
        <f t="shared" si="162"/>
        <v>0</v>
      </c>
      <c r="S2474" s="3">
        <f>IF(odi[[#This Row],[Milestones]]=0,0,(odi[[#This Row],[Mat]]/odi[[#This Row],[Milestones]]))</f>
        <v>0</v>
      </c>
      <c r="T2474" s="3">
        <f>odi[[#This Row],[Milestones]]/odi[[#This Row],[Mat]]*100</f>
        <v>0</v>
      </c>
      <c r="U2474" s="3"/>
    </row>
    <row r="2475" spans="1:21" x14ac:dyDescent="0.3">
      <c r="A2475">
        <v>25</v>
      </c>
      <c r="B2475" t="s">
        <v>3498</v>
      </c>
      <c r="C2475" t="s">
        <v>14</v>
      </c>
      <c r="D2475">
        <v>1993</v>
      </c>
      <c r="E2475">
        <v>2</v>
      </c>
      <c r="F2475">
        <v>1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</v>
      </c>
      <c r="O2475" s="2">
        <f t="shared" si="159"/>
        <v>0</v>
      </c>
      <c r="P2475" s="2">
        <f t="shared" si="160"/>
        <v>0</v>
      </c>
      <c r="Q2475">
        <f t="shared" si="161"/>
        <v>0</v>
      </c>
      <c r="R2475">
        <f t="shared" si="162"/>
        <v>0</v>
      </c>
      <c r="S2475" s="3">
        <f>IF(odi[[#This Row],[Milestones]]=0,0,(odi[[#This Row],[Mat]]/odi[[#This Row],[Milestones]]))</f>
        <v>0</v>
      </c>
      <c r="T2475" s="3">
        <f>odi[[#This Row],[Milestones]]/odi[[#This Row],[Mat]]*100</f>
        <v>0</v>
      </c>
      <c r="U2475" s="3"/>
    </row>
    <row r="2476" spans="1:21" x14ac:dyDescent="0.3">
      <c r="A2476">
        <v>26</v>
      </c>
      <c r="B2476" t="s">
        <v>1214</v>
      </c>
      <c r="C2476" t="s">
        <v>16</v>
      </c>
      <c r="D2476">
        <v>2014</v>
      </c>
      <c r="E2476">
        <v>1</v>
      </c>
      <c r="F2476">
        <v>1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1</v>
      </c>
      <c r="O2476" s="2">
        <f t="shared" si="159"/>
        <v>0</v>
      </c>
      <c r="P2476" s="2">
        <f t="shared" si="160"/>
        <v>0</v>
      </c>
      <c r="Q2476">
        <f t="shared" si="161"/>
        <v>0</v>
      </c>
      <c r="R2476">
        <f t="shared" si="162"/>
        <v>0</v>
      </c>
      <c r="S2476" s="3">
        <f>IF(odi[[#This Row],[Milestones]]=0,0,(odi[[#This Row],[Mat]]/odi[[#This Row],[Milestones]]))</f>
        <v>0</v>
      </c>
      <c r="T2476" s="3">
        <f>odi[[#This Row],[Milestones]]/odi[[#This Row],[Mat]]*100</f>
        <v>0</v>
      </c>
      <c r="U2476" s="3"/>
    </row>
    <row r="2477" spans="1:21" x14ac:dyDescent="0.3">
      <c r="A2477">
        <v>27</v>
      </c>
      <c r="B2477" t="s">
        <v>3499</v>
      </c>
      <c r="C2477" t="s">
        <v>2022</v>
      </c>
      <c r="D2477">
        <v>2004</v>
      </c>
      <c r="E2477">
        <v>1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</v>
      </c>
      <c r="O2477" s="2">
        <f t="shared" si="159"/>
        <v>0</v>
      </c>
      <c r="P2477" s="2">
        <f t="shared" si="160"/>
        <v>0</v>
      </c>
      <c r="Q2477">
        <f t="shared" si="161"/>
        <v>0</v>
      </c>
      <c r="R2477">
        <f t="shared" si="162"/>
        <v>0</v>
      </c>
      <c r="S2477" s="3">
        <f>IF(odi[[#This Row],[Milestones]]=0,0,(odi[[#This Row],[Mat]]/odi[[#This Row],[Milestones]]))</f>
        <v>0</v>
      </c>
      <c r="T2477" s="3">
        <f>odi[[#This Row],[Milestones]]/odi[[#This Row],[Mat]]*100</f>
        <v>0</v>
      </c>
      <c r="U2477" s="3"/>
    </row>
    <row r="2478" spans="1:21" x14ac:dyDescent="0.3">
      <c r="A2478">
        <v>28</v>
      </c>
      <c r="B2478" t="s">
        <v>1982</v>
      </c>
      <c r="C2478" t="s">
        <v>20</v>
      </c>
      <c r="D2478">
        <v>2013</v>
      </c>
      <c r="E2478">
        <v>3</v>
      </c>
      <c r="F2478">
        <v>1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 s="2">
        <f t="shared" si="159"/>
        <v>0</v>
      </c>
      <c r="P2478" s="2">
        <f t="shared" si="160"/>
        <v>0</v>
      </c>
      <c r="Q2478">
        <f t="shared" si="161"/>
        <v>0</v>
      </c>
      <c r="R2478">
        <f t="shared" si="162"/>
        <v>0</v>
      </c>
      <c r="S2478" s="3">
        <f>IF(odi[[#This Row],[Milestones]]=0,0,(odi[[#This Row],[Mat]]/odi[[#This Row],[Milestones]]))</f>
        <v>0</v>
      </c>
      <c r="T2478" s="3">
        <f>odi[[#This Row],[Milestones]]/odi[[#This Row],[Mat]]*100</f>
        <v>0</v>
      </c>
      <c r="U2478" s="3"/>
    </row>
    <row r="2479" spans="1:21" x14ac:dyDescent="0.3">
      <c r="A2479">
        <v>29</v>
      </c>
      <c r="B2479" t="s">
        <v>985</v>
      </c>
      <c r="C2479" t="s">
        <v>2021</v>
      </c>
      <c r="D2479">
        <v>2019</v>
      </c>
      <c r="E2479">
        <v>1</v>
      </c>
      <c r="F2479">
        <v>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</v>
      </c>
      <c r="O2479" s="2">
        <f t="shared" si="159"/>
        <v>0</v>
      </c>
      <c r="P2479" s="2">
        <f t="shared" si="160"/>
        <v>0</v>
      </c>
      <c r="Q2479">
        <f t="shared" si="161"/>
        <v>0</v>
      </c>
      <c r="R2479">
        <f t="shared" si="162"/>
        <v>0</v>
      </c>
      <c r="S2479" s="3">
        <f>IF(odi[[#This Row],[Milestones]]=0,0,(odi[[#This Row],[Mat]]/odi[[#This Row],[Milestones]]))</f>
        <v>0</v>
      </c>
      <c r="T2479" s="3">
        <f>odi[[#This Row],[Milestones]]/odi[[#This Row],[Mat]]*100</f>
        <v>0</v>
      </c>
      <c r="U2479" s="3"/>
    </row>
    <row r="2480" spans="1:21" x14ac:dyDescent="0.3">
      <c r="A2480">
        <v>30</v>
      </c>
      <c r="B2480" t="s">
        <v>3500</v>
      </c>
      <c r="C2480" t="s">
        <v>16</v>
      </c>
      <c r="D2480">
        <v>1996</v>
      </c>
      <c r="E2480">
        <v>3</v>
      </c>
      <c r="F2480">
        <v>3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3</v>
      </c>
      <c r="O2480" s="2">
        <f t="shared" si="159"/>
        <v>0</v>
      </c>
      <c r="P2480" s="2">
        <f t="shared" si="160"/>
        <v>0</v>
      </c>
      <c r="Q2480">
        <f t="shared" si="161"/>
        <v>0</v>
      </c>
      <c r="R2480">
        <f t="shared" si="162"/>
        <v>0</v>
      </c>
      <c r="S2480" s="3">
        <f>IF(odi[[#This Row],[Milestones]]=0,0,(odi[[#This Row],[Mat]]/odi[[#This Row],[Milestones]]))</f>
        <v>0</v>
      </c>
      <c r="T2480" s="3">
        <f>odi[[#This Row],[Milestones]]/odi[[#This Row],[Mat]]*100</f>
        <v>0</v>
      </c>
      <c r="U2480" s="3"/>
    </row>
    <row r="2481" spans="1:21" x14ac:dyDescent="0.3">
      <c r="A2481">
        <v>31</v>
      </c>
      <c r="B2481" t="s">
        <v>3501</v>
      </c>
      <c r="C2481" t="s">
        <v>16</v>
      </c>
      <c r="D2481">
        <v>1987</v>
      </c>
      <c r="E2481">
        <v>1</v>
      </c>
      <c r="F2481">
        <v>1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</v>
      </c>
      <c r="O2481" s="2">
        <f t="shared" si="159"/>
        <v>0</v>
      </c>
      <c r="P2481" s="2">
        <f t="shared" si="160"/>
        <v>0</v>
      </c>
      <c r="Q2481">
        <f t="shared" si="161"/>
        <v>0</v>
      </c>
      <c r="R2481">
        <f t="shared" si="162"/>
        <v>0</v>
      </c>
      <c r="S2481" s="3">
        <f>IF(odi[[#This Row],[Milestones]]=0,0,(odi[[#This Row],[Mat]]/odi[[#This Row],[Milestones]]))</f>
        <v>0</v>
      </c>
      <c r="T2481" s="3">
        <f>odi[[#This Row],[Milestones]]/odi[[#This Row],[Mat]]*100</f>
        <v>0</v>
      </c>
      <c r="U2481" s="3"/>
    </row>
    <row r="2482" spans="1:21" x14ac:dyDescent="0.3">
      <c r="A2482">
        <v>32</v>
      </c>
      <c r="B2482" t="s">
        <v>1856</v>
      </c>
      <c r="C2482" t="s">
        <v>17</v>
      </c>
      <c r="D2482">
        <v>2019</v>
      </c>
      <c r="E2482">
        <v>17</v>
      </c>
      <c r="F2482">
        <v>3</v>
      </c>
      <c r="G2482">
        <v>2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</v>
      </c>
      <c r="O2482" s="2">
        <f t="shared" si="159"/>
        <v>0</v>
      </c>
      <c r="P2482" s="2">
        <f t="shared" si="160"/>
        <v>0</v>
      </c>
      <c r="Q2482">
        <f t="shared" si="161"/>
        <v>0</v>
      </c>
      <c r="R2482">
        <f t="shared" si="162"/>
        <v>0</v>
      </c>
      <c r="S2482" s="3">
        <f>IF(odi[[#This Row],[Milestones]]=0,0,(odi[[#This Row],[Mat]]/odi[[#This Row],[Milestones]]))</f>
        <v>0</v>
      </c>
      <c r="T2482" s="3">
        <f>odi[[#This Row],[Milestones]]/odi[[#This Row],[Mat]]*100</f>
        <v>0</v>
      </c>
      <c r="U2482" s="3"/>
    </row>
    <row r="2483" spans="1:21" x14ac:dyDescent="0.3">
      <c r="A2483">
        <v>33</v>
      </c>
      <c r="B2483" t="s">
        <v>996</v>
      </c>
      <c r="C2483" t="s">
        <v>2027</v>
      </c>
      <c r="D2483">
        <v>2018</v>
      </c>
      <c r="E2483">
        <v>1</v>
      </c>
      <c r="F2483">
        <v>1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</v>
      </c>
      <c r="O2483" s="2">
        <f t="shared" si="159"/>
        <v>0</v>
      </c>
      <c r="P2483" s="2">
        <f t="shared" si="160"/>
        <v>0</v>
      </c>
      <c r="Q2483">
        <f t="shared" si="161"/>
        <v>0</v>
      </c>
      <c r="R2483">
        <f t="shared" si="162"/>
        <v>0</v>
      </c>
      <c r="S2483" s="3">
        <f>IF(odi[[#This Row],[Milestones]]=0,0,(odi[[#This Row],[Mat]]/odi[[#This Row],[Milestones]]))</f>
        <v>0</v>
      </c>
      <c r="T2483" s="3">
        <f>odi[[#This Row],[Milestones]]/odi[[#This Row],[Mat]]*100</f>
        <v>0</v>
      </c>
      <c r="U2483" s="3"/>
    </row>
    <row r="2484" spans="1:21" x14ac:dyDescent="0.3">
      <c r="A2484">
        <v>34</v>
      </c>
      <c r="B2484" t="s">
        <v>3502</v>
      </c>
      <c r="C2484" t="s">
        <v>15</v>
      </c>
      <c r="D2484">
        <v>1973</v>
      </c>
      <c r="E2484">
        <v>1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</v>
      </c>
      <c r="O2484" s="2">
        <f t="shared" si="159"/>
        <v>0</v>
      </c>
      <c r="P2484" s="2">
        <f t="shared" si="160"/>
        <v>0</v>
      </c>
      <c r="Q2484">
        <f t="shared" si="161"/>
        <v>0</v>
      </c>
      <c r="R2484">
        <f t="shared" si="162"/>
        <v>0</v>
      </c>
      <c r="S2484" s="3">
        <f>IF(odi[[#This Row],[Milestones]]=0,0,(odi[[#This Row],[Mat]]/odi[[#This Row],[Milestones]]))</f>
        <v>0</v>
      </c>
      <c r="T2484" s="3">
        <f>odi[[#This Row],[Milestones]]/odi[[#This Row],[Mat]]*100</f>
        <v>0</v>
      </c>
      <c r="U2484" s="3"/>
    </row>
    <row r="2485" spans="1:21" x14ac:dyDescent="0.3">
      <c r="A2485">
        <v>35</v>
      </c>
      <c r="B2485" t="s">
        <v>3503</v>
      </c>
      <c r="C2485" t="s">
        <v>16</v>
      </c>
      <c r="D2485">
        <v>1992</v>
      </c>
      <c r="E2485">
        <v>1</v>
      </c>
      <c r="F2485">
        <v>1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</v>
      </c>
      <c r="O2485" s="2">
        <f t="shared" si="159"/>
        <v>0</v>
      </c>
      <c r="P2485" s="2">
        <f t="shared" si="160"/>
        <v>0</v>
      </c>
      <c r="Q2485">
        <f t="shared" si="161"/>
        <v>0</v>
      </c>
      <c r="R2485">
        <f t="shared" si="162"/>
        <v>0</v>
      </c>
      <c r="S2485" s="3">
        <f>IF(odi[[#This Row],[Milestones]]=0,0,(odi[[#This Row],[Mat]]/odi[[#This Row],[Milestones]]))</f>
        <v>0</v>
      </c>
      <c r="T2485" s="3">
        <f>odi[[#This Row],[Milestones]]/odi[[#This Row],[Mat]]*100</f>
        <v>0</v>
      </c>
      <c r="U2485" s="3"/>
    </row>
    <row r="2486" spans="1:21" x14ac:dyDescent="0.3">
      <c r="A2486">
        <v>36</v>
      </c>
      <c r="B2486" t="s">
        <v>3504</v>
      </c>
      <c r="C2486" t="s">
        <v>11</v>
      </c>
      <c r="D2486">
        <v>1988</v>
      </c>
      <c r="E2486">
        <v>1</v>
      </c>
      <c r="F2486">
        <v>1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 s="2">
        <f t="shared" si="159"/>
        <v>0</v>
      </c>
      <c r="P2486" s="2">
        <f t="shared" si="160"/>
        <v>0</v>
      </c>
      <c r="Q2486">
        <f t="shared" si="161"/>
        <v>0</v>
      </c>
      <c r="R2486">
        <f t="shared" si="162"/>
        <v>0</v>
      </c>
      <c r="S2486" s="3">
        <f>IF(odi[[#This Row],[Milestones]]=0,0,(odi[[#This Row],[Mat]]/odi[[#This Row],[Milestones]]))</f>
        <v>0</v>
      </c>
      <c r="T2486" s="3">
        <f>odi[[#This Row],[Milestones]]/odi[[#This Row],[Mat]]*100</f>
        <v>0</v>
      </c>
      <c r="U2486" s="3"/>
    </row>
    <row r="2487" spans="1:21" x14ac:dyDescent="0.3">
      <c r="A2487">
        <v>37</v>
      </c>
      <c r="B2487" t="s">
        <v>3505</v>
      </c>
      <c r="C2487" t="s">
        <v>2034</v>
      </c>
      <c r="D2487">
        <v>2003</v>
      </c>
      <c r="E2487">
        <v>2</v>
      </c>
      <c r="F2487">
        <v>2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2</v>
      </c>
      <c r="O2487" s="2">
        <f t="shared" si="159"/>
        <v>0</v>
      </c>
      <c r="P2487" s="2">
        <f t="shared" si="160"/>
        <v>0</v>
      </c>
      <c r="Q2487">
        <f t="shared" si="161"/>
        <v>0</v>
      </c>
      <c r="R2487">
        <f t="shared" si="162"/>
        <v>0</v>
      </c>
      <c r="S2487" s="3">
        <f>IF(odi[[#This Row],[Milestones]]=0,0,(odi[[#This Row],[Mat]]/odi[[#This Row],[Milestones]]))</f>
        <v>0</v>
      </c>
      <c r="T2487" s="3">
        <f>odi[[#This Row],[Milestones]]/odi[[#This Row],[Mat]]*100</f>
        <v>0</v>
      </c>
      <c r="U2487" s="3"/>
    </row>
    <row r="2488" spans="1:21" x14ac:dyDescent="0.3">
      <c r="A2488">
        <v>38</v>
      </c>
      <c r="B2488" t="s">
        <v>3506</v>
      </c>
      <c r="C2488" t="s">
        <v>17</v>
      </c>
      <c r="D2488">
        <v>2003</v>
      </c>
      <c r="E2488">
        <v>3</v>
      </c>
      <c r="F2488">
        <v>2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2</v>
      </c>
      <c r="O2488" s="2">
        <f t="shared" si="159"/>
        <v>0</v>
      </c>
      <c r="P2488" s="2">
        <f t="shared" si="160"/>
        <v>0</v>
      </c>
      <c r="Q2488">
        <f t="shared" si="161"/>
        <v>0</v>
      </c>
      <c r="R2488">
        <f t="shared" si="162"/>
        <v>0</v>
      </c>
      <c r="S2488" s="3">
        <f>IF(odi[[#This Row],[Milestones]]=0,0,(odi[[#This Row],[Mat]]/odi[[#This Row],[Milestones]]))</f>
        <v>0</v>
      </c>
      <c r="T2488" s="3">
        <f>odi[[#This Row],[Milestones]]/odi[[#This Row],[Mat]]*100</f>
        <v>0</v>
      </c>
      <c r="U2488" s="3"/>
    </row>
    <row r="2489" spans="1:21" x14ac:dyDescent="0.3">
      <c r="A2489">
        <v>39</v>
      </c>
      <c r="B2489" t="s">
        <v>3507</v>
      </c>
      <c r="C2489" t="s">
        <v>20</v>
      </c>
      <c r="D2489">
        <v>1998</v>
      </c>
      <c r="E2489">
        <v>1</v>
      </c>
      <c r="F2489">
        <v>1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</v>
      </c>
      <c r="O2489" s="2">
        <f t="shared" si="159"/>
        <v>0</v>
      </c>
      <c r="P2489" s="2">
        <f t="shared" si="160"/>
        <v>0</v>
      </c>
      <c r="Q2489">
        <f t="shared" si="161"/>
        <v>0</v>
      </c>
      <c r="R2489">
        <f t="shared" si="162"/>
        <v>0</v>
      </c>
      <c r="S2489" s="3">
        <f>IF(odi[[#This Row],[Milestones]]=0,0,(odi[[#This Row],[Mat]]/odi[[#This Row],[Milestones]]))</f>
        <v>0</v>
      </c>
      <c r="T2489" s="3">
        <f>odi[[#This Row],[Milestones]]/odi[[#This Row],[Mat]]*100</f>
        <v>0</v>
      </c>
      <c r="U2489" s="3"/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ODI Dashboard</vt:lpstr>
      <vt:lpstr>T20 Data</vt:lpstr>
      <vt:lpstr>Test</vt:lpstr>
      <vt:lpstr>Calc</vt:lpstr>
      <vt:lpstr>ODI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</dc:creator>
  <cp:lastModifiedBy>Abhishek</cp:lastModifiedBy>
  <dcterms:created xsi:type="dcterms:W3CDTF">2022-12-01T16:17:34Z</dcterms:created>
  <dcterms:modified xsi:type="dcterms:W3CDTF">2022-12-14T03:35:14Z</dcterms:modified>
</cp:coreProperties>
</file>